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<sst xmlns="http://schemas.openxmlformats.org/spreadsheetml/2006/main" count="4589" uniqueCount="1194">
  <si>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</si>
  <si>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</si>
  <si>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</si>
  <si>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</si>
  <si>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</si>
  <si>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</si>
  <si>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</si>
  <si>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</si>
  <si>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</si>
  <si>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</si>
  <si>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</si>
  <si>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</si>
  <si>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</si>
  <si>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</si>
  <si>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</si>
  <si>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</si>
  <si>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</si>
  <si>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</si>
  <si>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</si>
  <si>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</si>
  <si>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</si>
  <si>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</si>
  <si>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</si>
  <si>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</si>
  <si>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</si>
  <si>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</si>
  <si>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</si>
  <si>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</si>
  <si>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</si>
  <si>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</si>
  <si>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</si>
  <si>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</si>
  <si>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</si>
  <si>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</si>
  <si>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</si>
  <si>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</si>
  <si>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</si>
  <si>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</si>
  <si>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</si>
  <si>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</si>
  <si>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</si>
  <si>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</si>
  <si>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</si>
  <si>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</si>
  <si>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</si>
  <si>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</si>
  <si>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</si>
  <si>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</si>
  <si>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</si>
  <si>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</si>
  <si>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</si>
  <si>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</si>
  <si>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</si>
  <si>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</si>
  <si>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</si>
  <si>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</si>
  <si>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</si>
  <si>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</si>
  <si>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</si>
  <si>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</si>
  <si>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</si>
  <si>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</si>
  <si>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</si>
  <si>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</si>
  <si>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</si>
  <si>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</si>
  <si>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</si>
  <si>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</si>
  <si>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</si>
  <si>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</si>
  <si>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</si>
  <si>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</si>
  <si>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</si>
  <si>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</si>
  <si>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</si>
  <si>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</si>
  <si>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</si>
  <si>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</si>
  <si>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</si>
  <si>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</si>
  <si>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</si>
  <si>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</si>
  <si>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</si>
  <si>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</si>
  <si>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</si>
  <si>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</si>
  <si>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</si>
  <si>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</si>
  <si>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</si>
  <si>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</si>
  <si>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</si>
  <si>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</si>
  <si>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</si>
  <si>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</si>
  <si>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</si>
  <si>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</si>
  <si>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</si>
  <si>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</si>
  <si>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</si>
  <si>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</si>
  <si>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</si>
  <si>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</si>
  <si>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</si>
  <si>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</si>
  <si>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</si>
  <si>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</si>
  <si>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</si>
  <si>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</si>
  <si>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</si>
  <si>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</si>
  <si>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</si>
  <si>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</si>
  <si>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</si>
  <si>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</si>
  <si>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</si>
  <si>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</si>
  <si>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</si>
  <si>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</si>
  <si>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</si>
  <si>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</si>
  <si>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</si>
  <si>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</si>
  <si>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</si>
  <si>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</si>
  <si>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</si>
  <si>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</si>
  <si>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</si>
  <si>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</si>
  <si>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</si>
  <si>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</si>
  <si>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</si>
  <si>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</si>
  <si>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</si>
  <si>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</si>
  <si>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</si>
  <si>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</si>
  <si>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</si>
  <si>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</si>
  <si>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</si>
  <si>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</si>
  <si>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</si>
  <si>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</si>
  <si>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</si>
  <si>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</si>
  <si>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</si>
  <si>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</si>
  <si>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</si>
  <si>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</si>
  <si>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</si>
  <si>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</si>
  <si>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</si>
  <si>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</si>
  <si>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</si>
  <si>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</si>
  <si>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</si>
  <si>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</si>
  <si>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</si>
  <si>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</si>
  <si>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</si>
  <si>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</si>
  <si>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</si>
  <si>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</si>
  <si>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</si>
  <si>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</si>
  <si>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</si>
  <si>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</si>
  <si>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</si>
  <si>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</si>
  <si>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</si>
  <si>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</si>
  <si>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</si>
  <si>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</si>
  <si>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</si>
  <si>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</si>
  <si>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</si>
  <si>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</si>
  <si>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</si>
  <si>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</si>
  <si>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</si>
  <si>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</si>
  <si>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</si>
  <si>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</si>
  <si>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</si>
  <si>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</si>
  <si>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</si>
  <si>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</si>
  <si>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</si>
  <si>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</si>
  <si>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</si>
  <si>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</si>
  <si>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</si>
  <si>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</si>
  <si>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</si>
  <si>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</si>
  <si>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</si>
  <si>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</si>
  <si>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</si>
  <si>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</si>
  <si>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</si>
  <si>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</si>
  <si>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</si>
  <si>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</si>
  <si>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</si>
  <si>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</si>
  <si>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</si>
  <si>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</si>
  <si>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</si>
  <si>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</si>
  <si>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</si>
  <si>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</si>
  <si>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</si>
  <si>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</si>
  <si>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</si>
  <si>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</si>
  <si>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</si>
  <si>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</si>
  <si>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</si>
  <si>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</si>
  <si>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</si>
  <si>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</si>
  <si>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</si>
  <si>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</si>
  <si>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</si>
  <si>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</si>
  <si>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</si>
  <si>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</si>
  <si>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</si>
  <si>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</si>
  <si>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</si>
  <si>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</si>
  <si>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</si>
  <si>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</si>
  <si>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</si>
  <si>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</si>
  <si>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</si>
  <si>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</si>
  <si>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</si>
  <si>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</si>
  <si>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</si>
  <si>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</si>
  <si>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</si>
  <si>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</si>
  <si>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</si>
  <si>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</si>
  <si>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</si>
  <si>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</si>
  <si>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</si>
  <si>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</si>
  <si>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</si>
  <si>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</si>
  <si>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</si>
  <si>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</si>
  <si>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</si>
  <si>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</si>
  <si>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</si>
  <si>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</si>
  <si>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</si>
  <si>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</si>
  <si>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</si>
  <si>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</si>
  <si>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</si>
  <si>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</si>
  <si>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</si>
  <si>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</si>
  <si>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</si>
  <si>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</si>
  <si>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</si>
  <si>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</si>
  <si>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</si>
  <si>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</si>
  <si>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</si>
  <si>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</si>
  <si>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</si>
  <si>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</si>
  <si>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</si>
  <si>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</si>
  <si>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</si>
  <si>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</si>
  <si>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</si>
  <si>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</si>
  <si>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</si>
  <si>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</si>
  <si>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</si>
  <si>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</si>
  <si>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</si>
  <si>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</si>
  <si>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</si>
  <si>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</si>
  <si>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</si>
  <si>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</si>
  <si>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</si>
  <si>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</si>
  <si>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</si>
  <si>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</si>
  <si>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</si>
  <si>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</si>
  <si>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</si>
  <si>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</si>
  <si>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</si>
  <si>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</si>
  <si>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</si>
  <si>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</si>
  <si>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</si>
  <si>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</si>
  <si>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</si>
  <si>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</si>
  <si>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</si>
  <si>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</si>
  <si>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</si>
  <si>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</si>
  <si>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</si>
  <si>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</si>
  <si>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</si>
  <si>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</si>
  <si>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</si>
  <si>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</si>
  <si>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</si>
  <si>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</si>
  <si>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</si>
  <si>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</si>
  <si>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</si>
  <si>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</si>
  <si>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</si>
  <si>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</si>
  <si>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</si>
  <si>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</si>
  <si>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</si>
  <si>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</si>
  <si>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</si>
  <si>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</si>
  <si>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</si>
  <si>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</si>
  <si>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</si>
  <si>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</si>
  <si>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</si>
  <si>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</si>
  <si>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</si>
  <si>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</si>
  <si>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</si>
  <si>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</si>
  <si>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</si>
  <si>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</si>
  <si>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</si>
  <si>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</si>
  <si>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</si>
  <si>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</si>
  <si>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</si>
  <si>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</si>
  <si>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</si>
  <si>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</si>
  <si>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</si>
  <si>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</si>
  <si>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</si>
  <si>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</si>
  <si>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</si>
  <si>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</si>
  <si>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</si>
  <si>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</si>
  <si>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</si>
  <si>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</si>
  <si>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</si>
  <si>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</si>
  <si>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</si>
  <si>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</si>
  <si>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</si>
  <si>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</si>
  <si>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</si>
  <si>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</si>
  <si>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</si>
  <si>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</si>
  <si>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</si>
  <si>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</si>
  <si>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</si>
  <si>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</si>
  <si>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</si>
  <si>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</si>
  <si>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</si>
  <si>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</si>
  <si>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</si>
  <si>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</si>
  <si>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</si>
  <si>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</si>
  <si>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</si>
  <si>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</si>
  <si>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</si>
  <si>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</si>
  <si>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</si>
  <si>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</si>
  <si>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</si>
  <si>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</si>
  <si>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</si>
  <si>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</si>
  <si>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</si>
  <si>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</si>
  <si>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</si>
  <si>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</si>
  <si>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</si>
  <si>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</si>
  <si>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</si>
  <si>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</si>
  <si>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</si>
  <si>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</si>
  <si>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</si>
  <si>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</si>
  <si>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</si>
  <si>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</si>
  <si>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</si>
  <si>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</si>
  <si>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</si>
  <si>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</si>
  <si>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</si>
  <si>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</si>
  <si>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</si>
  <si>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</si>
  <si>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</si>
  <si>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</si>
  <si>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</si>
  <si>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23987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</si>
  <si>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</si>
  <si>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</si>
  <si>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</si>
  <si>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</si>
  <si>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</si>
  <si>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</si>
  <si>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</si>
  <si>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</si>
  <si>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</si>
  <si>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</si>
  <si>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</si>
  <si>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</si>
  <si>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</si>
  <si>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</si>
  <si>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</si>
  <si>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</si>
  <si>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</si>
  <si>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</si>
  <si>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</si>
  <si>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</si>
  <si>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</si>
  <si>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</si>
  <si>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</si>
  <si>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</si>
  <si>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</si>
  <si>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</si>
  <si>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</si>
  <si>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</si>
  <si>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</si>
  <si>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</si>
  <si>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</si>
  <si>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</si>
  <si>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</si>
  <si>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</si>
  <si>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</si>
  <si>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</si>
  <si>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</si>
  <si>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</si>
  <si>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</si>
  <si>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</si>
  <si>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</si>
  <si>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</si>
  <si>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</si>
  <si>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</si>
  <si>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</si>
  <si>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</si>
  <si>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</si>
  <si>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</si>
  <si>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</si>
  <si>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</si>
  <si>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850153</t>
  </si>
  <si>
    <t>153350</t>
  </si>
  <si>
    <t>Tisseel Lyo 4 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</si>
  <si>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</si>
  <si>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</si>
  <si>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</si>
  <si>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</si>
  <si>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</si>
  <si>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</si>
  <si>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</si>
  <si>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</si>
  <si>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</si>
  <si>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</si>
  <si>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</si>
  <si>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</si>
  <si>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</si>
  <si>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</si>
  <si>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</si>
  <si>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</si>
  <si>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</si>
  <si>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</si>
  <si>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</si>
  <si>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</si>
  <si>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</si>
  <si>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</si>
  <si>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</si>
  <si>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</si>
  <si>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</si>
  <si>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</si>
  <si>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</si>
  <si>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</si>
  <si>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</si>
  <si>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</si>
  <si>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</si>
  <si>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</si>
  <si>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</si>
  <si>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</si>
  <si>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</si>
  <si>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</si>
  <si>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</si>
  <si>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</si>
  <si>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</si>
  <si>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</si>
  <si>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198872</t>
  </si>
  <si>
    <t>98872</t>
  </si>
  <si>
    <t>INF SOL 30X250ML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</si>
  <si>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</si>
  <si>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</si>
  <si>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</si>
  <si>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</si>
  <si>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</si>
  <si>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</si>
  <si>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</si>
  <si>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</si>
  <si>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</si>
  <si>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</si>
  <si>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</si>
  <si>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</si>
  <si>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</si>
  <si>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</si>
  <si>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ZA047</t>
  </si>
  <si>
    <t xml:space="preserve">Tampon proš. NT s RTG 45 x 45 cm bal. tkanicí á 50 ks 03100 </t>
  </si>
  <si>
    <t>ZA317</t>
  </si>
  <si>
    <t>Krytí s mastí atrauman 5 x  5 cm bal. á 10 ks 499510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</si>
  <si>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</si>
  <si>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</si>
  <si>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</si>
  <si>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</si>
  <si>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</si>
  <si>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</si>
  <si>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</si>
  <si>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</si>
  <si>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</si>
  <si>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</si>
  <si>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</si>
  <si>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</si>
  <si>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</si>
  <si>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</si>
  <si>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</si>
  <si>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</si>
  <si>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</si>
  <si>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</si>
  <si>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</si>
  <si>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</si>
  <si>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</si>
  <si>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</si>
  <si>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</si>
  <si>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</si>
  <si>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</si>
  <si>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</si>
  <si>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</si>
  <si>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</si>
  <si>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</si>
  <si>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</si>
  <si>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</si>
  <si>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</si>
  <si>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</si>
  <si>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</si>
  <si>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</si>
  <si>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</si>
  <si>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</si>
  <si>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</si>
  <si>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</si>
  <si>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</si>
  <si>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</si>
  <si>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</si>
  <si>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</si>
  <si>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</si>
  <si>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</si>
  <si>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</si>
  <si>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</si>
  <si>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</si>
  <si>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</si>
  <si>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</si>
  <si>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</si>
  <si>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</si>
  <si>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</si>
  <si>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</si>
  <si>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</si>
  <si>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</si>
  <si>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</si>
  <si>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</si>
  <si>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</si>
  <si>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</si>
  <si>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</si>
  <si>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</si>
  <si>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</si>
  <si>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</si>
  <si>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</si>
  <si>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</si>
  <si>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</si>
  <si>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ZA417</t>
  </si>
  <si>
    <t>Krytí mastný tyl lomatuell H 10 x 20, á 10 ks, 23316</t>
  </si>
  <si>
    <t>ZA488</t>
  </si>
  <si>
    <t>Tampon nesterilní stáčený 9 x 9 cm karton á 12000 ks 1320300411</t>
  </si>
  <si>
    <t>ZA531</t>
  </si>
  <si>
    <t>Textilie obv.kombinov. 140-3020 COM 30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</si>
  <si>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</si>
  <si>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</si>
  <si>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</si>
  <si>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</si>
  <si>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</si>
  <si>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</si>
  <si>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</si>
  <si>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</si>
  <si>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</si>
  <si>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</si>
  <si>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</si>
  <si>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</si>
  <si>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</si>
  <si>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</si>
  <si>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</si>
  <si>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</si>
  <si>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</si>
  <si>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</si>
  <si>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</si>
  <si>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</si>
  <si>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</si>
  <si>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</si>
  <si>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</si>
  <si>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</si>
  <si>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</si>
  <si>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</si>
  <si>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</si>
  <si>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</si>
  <si>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</si>
  <si>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</si>
  <si>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</si>
  <si>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</si>
  <si>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</si>
  <si>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</si>
  <si>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</si>
  <si>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</si>
  <si>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</si>
  <si>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</si>
  <si>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</si>
  <si>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</si>
  <si>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</si>
  <si>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</si>
  <si>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</si>
  <si>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</si>
  <si>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</si>
  <si>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</si>
  <si>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</si>
  <si>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</si>
  <si>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</si>
  <si>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</si>
  <si>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</si>
  <si>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</si>
  <si>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</si>
  <si>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</si>
  <si>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</si>
  <si>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</si>
  <si>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</si>
  <si>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</si>
  <si>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</si>
  <si>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</si>
  <si>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</si>
  <si>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</si>
  <si>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</si>
  <si>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</si>
  <si>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</si>
  <si>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</si>
  <si>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</si>
  <si>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</si>
  <si>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</si>
  <si>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</si>
  <si>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</si>
  <si>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</si>
  <si>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</si>
  <si>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</si>
  <si>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</si>
  <si>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</si>
  <si>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</si>
  <si>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</si>
  <si>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</si>
  <si>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</si>
  <si>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</si>
  <si>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</si>
  <si>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</si>
  <si>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</si>
  <si>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</si>
  <si>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</si>
  <si>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</si>
  <si>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</si>
  <si>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</si>
  <si>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</si>
  <si>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</si>
  <si>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</si>
  <si>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</si>
  <si>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</si>
  <si>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</si>
  <si>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</si>
  <si>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</si>
  <si>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</si>
  <si>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</si>
  <si>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</si>
  <si>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</si>
  <si>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</si>
  <si>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</si>
  <si>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</si>
  <si>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</si>
  <si>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</si>
  <si>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</si>
  <si>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</si>
  <si>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</si>
  <si>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</si>
  <si>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</si>
  <si>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</si>
  <si>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</si>
  <si>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</si>
  <si>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</si>
  <si>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</si>
  <si>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</si>
  <si>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</si>
  <si>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</si>
  <si>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</si>
  <si>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</si>
  <si>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</si>
  <si>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</si>
  <si>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</si>
  <si>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</si>
  <si>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</si>
  <si>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</si>
  <si>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</si>
  <si>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</si>
  <si>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</si>
  <si>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</si>
  <si>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</si>
  <si>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</si>
  <si>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</si>
  <si>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</si>
  <si>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</si>
  <si>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</si>
  <si>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</si>
  <si>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</si>
  <si>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</si>
  <si>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</si>
  <si>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</si>
  <si>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</si>
  <si>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</si>
  <si>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</si>
  <si>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</si>
  <si>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</si>
  <si>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</si>
  <si>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</si>
  <si>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</si>
  <si>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</si>
  <si>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</si>
  <si>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</si>
  <si>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</si>
  <si>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</si>
  <si>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</si>
  <si>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</si>
  <si>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</si>
  <si>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</si>
  <si>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</si>
  <si>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</si>
  <si>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</si>
  <si>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</si>
  <si>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</si>
  <si>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ZJ683</t>
  </si>
  <si>
    <t xml:space="preserve">Držák na prsty pro operace na ruce plast modrý chirobloc large - ballets ECBM </t>
  </si>
  <si>
    <t>ZE473</t>
  </si>
  <si>
    <t>Nádoba na histologický mat. 3000 ml 1397</t>
  </si>
  <si>
    <t>ZD294</t>
  </si>
  <si>
    <t>Spojka T 8-8-8 UH bal. á 50 ks 882,08 D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</si>
  <si>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</si>
  <si>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</si>
  <si>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</si>
  <si>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</si>
  <si>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</si>
  <si>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</si>
  <si>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</si>
  <si>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</si>
  <si>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</si>
  <si>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</si>
  <si>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</si>
  <si>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</si>
  <si>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</si>
  <si>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</si>
  <si>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</si>
  <si>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</si>
  <si>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</si>
  <si>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</si>
  <si>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</si>
  <si>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</si>
  <si>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</si>
  <si>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</si>
  <si>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</si>
  <si>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</si>
  <si>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</si>
  <si>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ZF349</t>
  </si>
  <si>
    <t>Přechodka k robotickému systému cannula seal 8 mm bal. á 10 ks 400077-04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</si>
  <si>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</si>
  <si>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</si>
  <si>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</si>
  <si>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</si>
  <si>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</si>
  <si>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</si>
  <si>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ZE845</t>
  </si>
  <si>
    <t>Háček na pálení bal. á 10 životů 420183</t>
  </si>
  <si>
    <t>ZH575</t>
  </si>
  <si>
    <t>Katetr urologický cystofix FG 15 4440153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</si>
  <si>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</si>
  <si>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</si>
  <si>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</si>
  <si>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</si>
  <si>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</si>
  <si>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</si>
  <si>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ZM356</t>
  </si>
  <si>
    <t>Set hadic luer s trnem 3D Einstein PG131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</si>
  <si>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</si>
  <si>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</si>
  <si>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</si>
  <si>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</si>
  <si>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</si>
  <si>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</si>
  <si>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</si>
  <si>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</si>
  <si>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</si>
  <si>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</si>
  <si>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</si>
  <si>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</si>
  <si>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</si>
  <si>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</si>
  <si>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</si>
  <si>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</si>
  <si>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</si>
  <si>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</si>
  <si>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</si>
  <si>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</si>
  <si>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</si>
  <si>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</si>
  <si>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</si>
  <si>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</si>
  <si>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</si>
  <si>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</si>
  <si>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</si>
  <si>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</si>
  <si>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</si>
  <si>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</si>
  <si>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</si>
  <si>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</si>
  <si>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</si>
  <si>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</si>
  <si>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</si>
  <si>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</si>
  <si>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 xml:space="preserve">Šití premicron 3/0 2,5 m bal. á 12 ks G0120060 </t>
  </si>
  <si>
    <t>ZG672</t>
  </si>
  <si>
    <t>Šití safil quick 4/0 bal. á 36 ks C1046013</t>
  </si>
  <si>
    <t>ZG849</t>
  </si>
  <si>
    <t>Šití premicron 2/0 2,5 m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</si>
  <si>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</si>
  <si>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</si>
  <si>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</si>
  <si>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</si>
  <si>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</si>
  <si>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</si>
  <si>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</si>
  <si>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</si>
  <si>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</si>
  <si>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</si>
  <si>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</si>
  <si>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</si>
  <si>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</si>
  <si>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</si>
  <si>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</si>
  <si>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</si>
  <si>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</si>
  <si>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</si>
  <si>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</si>
  <si>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</si>
  <si>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</si>
  <si>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</si>
  <si>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</si>
  <si>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</si>
  <si>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Šití safil quick + bezb. 2/0 bal. á 36 ks C1046042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</si>
  <si>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</si>
  <si>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</si>
  <si>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</si>
  <si>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</si>
  <si>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</si>
  <si>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</si>
  <si>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</si>
  <si>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</si>
  <si>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</si>
  <si>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</si>
  <si>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</si>
  <si>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</si>
  <si>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Šití monoplus fialový 1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</si>
  <si>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</si>
  <si>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</si>
  <si>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</si>
  <si>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</si>
  <si>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</si>
  <si>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</si>
  <si>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</si>
  <si>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</si>
  <si>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</si>
  <si>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</si>
  <si>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</si>
  <si>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</si>
  <si>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</si>
  <si>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</si>
  <si>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</si>
  <si>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</si>
  <si>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</si>
  <si>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</si>
  <si>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</si>
  <si>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</si>
  <si>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</si>
  <si>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</si>
  <si>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</si>
  <si>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</si>
  <si>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</si>
  <si>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</si>
  <si>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</si>
  <si>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</si>
  <si>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</si>
  <si>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</si>
  <si>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</si>
  <si>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</si>
  <si>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</si>
  <si>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</si>
  <si>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</si>
  <si>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</si>
  <si>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</si>
  <si>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</si>
  <si>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</si>
  <si>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</si>
  <si>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</si>
  <si>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</si>
  <si>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</si>
  <si>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</si>
  <si>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</si>
  <si>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</si>
  <si>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</si>
  <si>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</si>
  <si>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</si>
  <si>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</si>
  <si>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</si>
  <si>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</si>
  <si>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</si>
  <si>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</si>
  <si>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</si>
  <si>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</si>
  <si>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</si>
  <si>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</si>
  <si>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</si>
  <si>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</si>
  <si>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</si>
  <si>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</si>
  <si>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</si>
  <si>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</si>
  <si>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ZB847</t>
  </si>
  <si>
    <t>Šití safil fialový 2/0 bal. á 36 ks C1048055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</si>
  <si>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</si>
  <si>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</si>
  <si>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</si>
  <si>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</si>
  <si>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</si>
  <si>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</si>
  <si>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</si>
  <si>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</si>
  <si>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</si>
  <si>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</si>
  <si>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</si>
  <si>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</si>
  <si>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</si>
  <si>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</si>
  <si>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</si>
  <si>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</si>
  <si>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</si>
  <si>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</si>
  <si>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</si>
  <si>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</si>
  <si>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</si>
  <si>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</si>
  <si>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</si>
  <si>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</si>
  <si>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</si>
  <si>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</si>
  <si>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</si>
  <si>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</si>
  <si>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</si>
  <si>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</si>
  <si>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</si>
  <si>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</si>
  <si>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</si>
  <si>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</si>
  <si>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</si>
  <si>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</si>
  <si>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</si>
  <si>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</si>
  <si>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</si>
  <si>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</si>
  <si>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</si>
  <si>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</si>
  <si>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</si>
  <si>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</si>
  <si>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</si>
  <si>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</si>
  <si>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</si>
  <si>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</si>
  <si>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</si>
  <si>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</si>
  <si>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</si>
  <si>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</si>
  <si>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ZB276</t>
  </si>
  <si>
    <t>Jehla chirurgická B8</t>
  </si>
  <si>
    <t>ZC717</t>
  </si>
  <si>
    <t>Jehla chirurgická GA9</t>
  </si>
  <si>
    <t>ZB868</t>
  </si>
  <si>
    <t>Jehla perican 18G 1,30 x 80 mm 4512383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</si>
  <si>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</si>
  <si>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</si>
  <si>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</si>
  <si>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</si>
  <si>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</si>
  <si>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</si>
  <si>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</si>
  <si>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</si>
  <si>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</si>
  <si>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</si>
  <si>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</si>
  <si>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</si>
  <si>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</si>
  <si>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</si>
  <si>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</si>
  <si>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</si>
  <si>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</si>
  <si>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</si>
  <si>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</si>
  <si>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</si>
  <si>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</si>
  <si>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</si>
  <si>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</si>
  <si>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</si>
  <si>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</si>
  <si>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</si>
  <si>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</si>
  <si>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</si>
  <si>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</si>
  <si>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</si>
  <si>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</si>
  <si>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</si>
  <si>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</si>
  <si>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</si>
  <si>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</si>
  <si>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</si>
  <si>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</si>
  <si>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</si>
  <si>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</si>
  <si>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ZM293</t>
  </si>
  <si>
    <t>Rukavice nitril sempercare bez p. L bal. á 200 ks 30 804</t>
  </si>
  <si>
    <t>ZK479</t>
  </si>
  <si>
    <t>Rukavice operační latexové bez pudru ortpedic vel. 8,5 5788206</t>
  </si>
  <si>
    <t>ZA031</t>
  </si>
  <si>
    <t>Vata obvazová 1000 g nest.vinutá 110710</t>
  </si>
  <si>
    <t>ZA329</t>
  </si>
  <si>
    <t>Obinadlo fixa crep   6 cm x 4 m 1323100102</t>
  </si>
  <si>
    <t>ZA340</t>
  </si>
  <si>
    <t>Obinadlo hydrofilní 12 cm x   5 m 13008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</si>
  <si>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</si>
  <si>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</si>
  <si>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</si>
  <si>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</si>
  <si>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</si>
  <si>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</si>
  <si>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</si>
  <si>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</si>
  <si>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</si>
  <si>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</si>
  <si>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</si>
  <si>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</si>
  <si>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ZC854</t>
  </si>
  <si>
    <t xml:space="preserve">Kompresa NT 7,5 x 7,5 cm / 2 ks sterilní 26510 </t>
  </si>
  <si>
    <t>ZF351</t>
  </si>
  <si>
    <t>Náplast transpore bílá 1,25 cm x 9,14 m bal. á 24 ks 1534-0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</si>
  <si>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</si>
  <si>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</si>
  <si>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</si>
  <si>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</si>
  <si>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</si>
  <si>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</si>
  <si>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</si>
  <si>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</si>
  <si>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</si>
  <si>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</si>
  <si>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ZA790</t>
  </si>
  <si>
    <t>Stříkačka injekční 2-dílná 5 ml L Inject Solo4606051V</t>
  </si>
  <si>
    <t>ZB452</t>
  </si>
  <si>
    <t>Víko kompletní kompaktní podtl. odsáv. P00341</t>
  </si>
  <si>
    <t>ZB553</t>
  </si>
  <si>
    <t>Láhev redon hi-vac 400 ml-kompletní 05.000.22.803</t>
  </si>
  <si>
    <t>ZE173</t>
  </si>
  <si>
    <t>Nádoba na histologický mat. 200 ml 333000041002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</si>
  <si>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</si>
  <si>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</si>
  <si>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</si>
  <si>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</si>
  <si>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</si>
  <si>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</si>
  <si>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</si>
  <si>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</si>
  <si>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</si>
  <si>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</si>
  <si>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</si>
  <si>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</si>
  <si>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</si>
  <si>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</si>
  <si>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ZB100</t>
  </si>
  <si>
    <t>Sáček draina S vision sterilní s přístupovým okénkem 75 mm bal. á 10 ks H28566U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</si>
  <si>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</si>
  <si>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</si>
  <si>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</si>
  <si>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</si>
  <si>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</si>
  <si>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</si>
  <si>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ZF104</t>
  </si>
  <si>
    <t>Nádoba na kontaminovaný odpad 10 l 15-0006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</si>
  <si>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</si>
  <si>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</si>
  <si>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</si>
  <si>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</si>
  <si>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</si>
  <si>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</si>
  <si>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</si>
  <si>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</si>
  <si>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</si>
  <si>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</si>
  <si>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</si>
  <si>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</si>
  <si>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>ZM541</t>
  </si>
  <si>
    <t xml:space="preserve">Můstek sterilní pooperační smyčkový 70 mm bal. á 10 ks 5025 </t>
  </si>
  <si>
    <t>ZA856</t>
  </si>
  <si>
    <t>Vosk kostní bone wax 2,5 g, á 24 ks, W810T</t>
  </si>
  <si>
    <t>ZM540</t>
  </si>
  <si>
    <t>Sáček draina S vision sterilní s přístupovým okénkem 100 mm bal. á 10 ks H28567U</t>
  </si>
  <si>
    <t>ZM509</t>
  </si>
  <si>
    <t>Nůžky na duhovku a ligat. 115 mm zahnuté BC107R</t>
  </si>
  <si>
    <t>ZE132</t>
  </si>
  <si>
    <t>Kleště úchopové atraum. jednoráz. D5/310 PO893SU</t>
  </si>
  <si>
    <t>ZH514</t>
  </si>
  <si>
    <t>Hadice pro propl. pumpu rester. A4055</t>
  </si>
  <si>
    <t>ZD125</t>
  </si>
  <si>
    <t>Převodník k harmonickému skalpelu HP054</t>
  </si>
  <si>
    <t>ZH166</t>
  </si>
  <si>
    <t>Šití PDS plus 90 cm bal. á 36 ks PDP9370H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</si>
  <si>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</si>
  <si>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</si>
  <si>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</si>
  <si>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</si>
  <si>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</si>
  <si>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</si>
  <si>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ZJ135</t>
  </si>
  <si>
    <t>Šití supolene 2/0 á 36 ks 90618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</si>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</sst>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1192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1192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27.851114756484833</v>
      </c>
      <c r="J3" s="71">
        <f>SUBTOTAL(9,J5:J1048576)</f>
        <v>447873.6</v>
      </c>
      <c r="K3" s="72">
        <f>SUBTOTAL(9,K5:K1048576)</f>
        <v>12473779.029999984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379</v>
      </c>
      <c r="B5" s="347" t="s">
        <v>517</v>
      </c>
      <c r="C5" s="348" t="s">
        <v>384</v>
      </c>
      <c r="D5" s="349" t="s">
        <v>518</v>
      </c>
      <c r="E5" s="348" t="s">
        <v>1172</v>
      </c>
      <c r="F5" s="349" t="s">
        <v>1173</v>
      </c>
      <c r="G5" s="348" t="s">
        <v>528</v>
      </c>
      <c r="H5" s="348" t="s">
        <v>529</v>
      </c>
      <c r="I5" s="350">
        <v>2.8800000000000003</v>
      </c>
      <c r="J5" s="350">
        <v>3500</v>
      </c>
      <c r="K5" s="351">
        <v>10062.5</v>
      </c>
    </row>
    <row r="6" spans="1:11" ht="14.4" customHeight="1" x14ac:dyDescent="0.3">
      <c r="A6" s="352" t="s">
        <v>379</v>
      </c>
      <c r="B6" s="353" t="s">
        <v>517</v>
      </c>
      <c r="C6" s="354" t="s">
        <v>384</v>
      </c>
      <c r="D6" s="355" t="s">
        <v>518</v>
      </c>
      <c r="E6" s="354" t="s">
        <v>1172</v>
      </c>
      <c r="F6" s="355" t="s">
        <v>1173</v>
      </c>
      <c r="G6" s="354" t="s">
        <v>530</v>
      </c>
      <c r="H6" s="354" t="s">
        <v>531</v>
      </c>
      <c r="I6" s="356">
        <v>5.73</v>
      </c>
      <c r="J6" s="356">
        <v>180</v>
      </c>
      <c r="K6" s="357">
        <v>1031</v>
      </c>
    </row>
    <row r="7" spans="1:11" ht="14.4" customHeight="1" x14ac:dyDescent="0.3">
      <c r="A7" s="352" t="s">
        <v>379</v>
      </c>
      <c r="B7" s="353" t="s">
        <v>517</v>
      </c>
      <c r="C7" s="354" t="s">
        <v>384</v>
      </c>
      <c r="D7" s="355" t="s">
        <v>518</v>
      </c>
      <c r="E7" s="354" t="s">
        <v>1172</v>
      </c>
      <c r="F7" s="355" t="s">
        <v>1173</v>
      </c>
      <c r="G7" s="354" t="s">
        <v>532</v>
      </c>
      <c r="H7" s="354" t="s">
        <v>533</v>
      </c>
      <c r="I7" s="356">
        <v>3.1025</v>
      </c>
      <c r="J7" s="356">
        <v>480</v>
      </c>
      <c r="K7" s="357">
        <v>1489.2</v>
      </c>
    </row>
    <row r="8" spans="1:11" ht="14.4" customHeight="1" x14ac:dyDescent="0.3">
      <c r="A8" s="352" t="s">
        <v>379</v>
      </c>
      <c r="B8" s="353" t="s">
        <v>517</v>
      </c>
      <c r="C8" s="354" t="s">
        <v>384</v>
      </c>
      <c r="D8" s="355" t="s">
        <v>518</v>
      </c>
      <c r="E8" s="354" t="s">
        <v>1172</v>
      </c>
      <c r="F8" s="355" t="s">
        <v>1173</v>
      </c>
      <c r="G8" s="354" t="s">
        <v>534</v>
      </c>
      <c r="H8" s="354" t="s">
        <v>535</v>
      </c>
      <c r="I8" s="356">
        <v>3.7837499999999999</v>
      </c>
      <c r="J8" s="356">
        <v>760</v>
      </c>
      <c r="K8" s="357">
        <v>2875.2</v>
      </c>
    </row>
    <row r="9" spans="1:11" ht="14.4" customHeight="1" x14ac:dyDescent="0.3">
      <c r="A9" s="352" t="s">
        <v>379</v>
      </c>
      <c r="B9" s="353" t="s">
        <v>517</v>
      </c>
      <c r="C9" s="354" t="s">
        <v>384</v>
      </c>
      <c r="D9" s="355" t="s">
        <v>518</v>
      </c>
      <c r="E9" s="354" t="s">
        <v>1172</v>
      </c>
      <c r="F9" s="355" t="s">
        <v>1173</v>
      </c>
      <c r="G9" s="354" t="s">
        <v>536</v>
      </c>
      <c r="H9" s="354" t="s">
        <v>537</v>
      </c>
      <c r="I9" s="356">
        <v>1.84</v>
      </c>
      <c r="J9" s="356">
        <v>1600</v>
      </c>
      <c r="K9" s="357">
        <v>2944</v>
      </c>
    </row>
    <row r="10" spans="1:11" ht="14.4" customHeight="1" x14ac:dyDescent="0.3">
      <c r="A10" s="352" t="s">
        <v>379</v>
      </c>
      <c r="B10" s="353" t="s">
        <v>517</v>
      </c>
      <c r="C10" s="354" t="s">
        <v>384</v>
      </c>
      <c r="D10" s="355" t="s">
        <v>518</v>
      </c>
      <c r="E10" s="354" t="s">
        <v>1172</v>
      </c>
      <c r="F10" s="355" t="s">
        <v>1173</v>
      </c>
      <c r="G10" s="354" t="s">
        <v>538</v>
      </c>
      <c r="H10" s="354" t="s">
        <v>539</v>
      </c>
      <c r="I10" s="356">
        <v>14.210000000000003</v>
      </c>
      <c r="J10" s="356">
        <v>860</v>
      </c>
      <c r="K10" s="357">
        <v>12220.6</v>
      </c>
    </row>
    <row r="11" spans="1:11" ht="14.4" customHeight="1" x14ac:dyDescent="0.3">
      <c r="A11" s="352" t="s">
        <v>379</v>
      </c>
      <c r="B11" s="353" t="s">
        <v>517</v>
      </c>
      <c r="C11" s="354" t="s">
        <v>384</v>
      </c>
      <c r="D11" s="355" t="s">
        <v>518</v>
      </c>
      <c r="E11" s="354" t="s">
        <v>1172</v>
      </c>
      <c r="F11" s="355" t="s">
        <v>1173</v>
      </c>
      <c r="G11" s="354" t="s">
        <v>540</v>
      </c>
      <c r="H11" s="354" t="s">
        <v>541</v>
      </c>
      <c r="I11" s="356">
        <v>9.75</v>
      </c>
      <c r="J11" s="356">
        <v>40</v>
      </c>
      <c r="K11" s="357">
        <v>390</v>
      </c>
    </row>
    <row r="12" spans="1:11" ht="14.4" customHeight="1" x14ac:dyDescent="0.3">
      <c r="A12" s="352" t="s">
        <v>379</v>
      </c>
      <c r="B12" s="353" t="s">
        <v>517</v>
      </c>
      <c r="C12" s="354" t="s">
        <v>384</v>
      </c>
      <c r="D12" s="355" t="s">
        <v>518</v>
      </c>
      <c r="E12" s="354" t="s">
        <v>1172</v>
      </c>
      <c r="F12" s="355" t="s">
        <v>1173</v>
      </c>
      <c r="G12" s="354" t="s">
        <v>542</v>
      </c>
      <c r="H12" s="354" t="s">
        <v>543</v>
      </c>
      <c r="I12" s="356">
        <v>8.5299999999999994</v>
      </c>
      <c r="J12" s="356">
        <v>50</v>
      </c>
      <c r="K12" s="357">
        <v>426.5</v>
      </c>
    </row>
    <row r="13" spans="1:11" ht="14.4" customHeight="1" x14ac:dyDescent="0.3">
      <c r="A13" s="352" t="s">
        <v>379</v>
      </c>
      <c r="B13" s="353" t="s">
        <v>517</v>
      </c>
      <c r="C13" s="354" t="s">
        <v>384</v>
      </c>
      <c r="D13" s="355" t="s">
        <v>518</v>
      </c>
      <c r="E13" s="354" t="s">
        <v>1172</v>
      </c>
      <c r="F13" s="355" t="s">
        <v>1173</v>
      </c>
      <c r="G13" s="354" t="s">
        <v>544</v>
      </c>
      <c r="H13" s="354" t="s">
        <v>545</v>
      </c>
      <c r="I13" s="356">
        <v>210.64</v>
      </c>
      <c r="J13" s="356">
        <v>2</v>
      </c>
      <c r="K13" s="357">
        <v>421.28</v>
      </c>
    </row>
    <row r="14" spans="1:11" ht="14.4" customHeight="1" x14ac:dyDescent="0.3">
      <c r="A14" s="352" t="s">
        <v>379</v>
      </c>
      <c r="B14" s="353" t="s">
        <v>517</v>
      </c>
      <c r="C14" s="354" t="s">
        <v>384</v>
      </c>
      <c r="D14" s="355" t="s">
        <v>518</v>
      </c>
      <c r="E14" s="354" t="s">
        <v>1172</v>
      </c>
      <c r="F14" s="355" t="s">
        <v>1173</v>
      </c>
      <c r="G14" s="354" t="s">
        <v>546</v>
      </c>
      <c r="H14" s="354" t="s">
        <v>547</v>
      </c>
      <c r="I14" s="356">
        <v>0.40166666666666667</v>
      </c>
      <c r="J14" s="356">
        <v>30000</v>
      </c>
      <c r="K14" s="357">
        <v>12001</v>
      </c>
    </row>
    <row r="15" spans="1:11" ht="14.4" customHeight="1" x14ac:dyDescent="0.3">
      <c r="A15" s="352" t="s">
        <v>379</v>
      </c>
      <c r="B15" s="353" t="s">
        <v>517</v>
      </c>
      <c r="C15" s="354" t="s">
        <v>384</v>
      </c>
      <c r="D15" s="355" t="s">
        <v>518</v>
      </c>
      <c r="E15" s="354" t="s">
        <v>1172</v>
      </c>
      <c r="F15" s="355" t="s">
        <v>1173</v>
      </c>
      <c r="G15" s="354" t="s">
        <v>548</v>
      </c>
      <c r="H15" s="354" t="s">
        <v>549</v>
      </c>
      <c r="I15" s="356">
        <v>27.639999999999997</v>
      </c>
      <c r="J15" s="356">
        <v>38</v>
      </c>
      <c r="K15" s="357">
        <v>1045.3399999999999</v>
      </c>
    </row>
    <row r="16" spans="1:11" ht="14.4" customHeight="1" x14ac:dyDescent="0.3">
      <c r="A16" s="352" t="s">
        <v>379</v>
      </c>
      <c r="B16" s="353" t="s">
        <v>517</v>
      </c>
      <c r="C16" s="354" t="s">
        <v>384</v>
      </c>
      <c r="D16" s="355" t="s">
        <v>518</v>
      </c>
      <c r="E16" s="354" t="s">
        <v>1172</v>
      </c>
      <c r="F16" s="355" t="s">
        <v>1173</v>
      </c>
      <c r="G16" s="354" t="s">
        <v>550</v>
      </c>
      <c r="H16" s="354" t="s">
        <v>551</v>
      </c>
      <c r="I16" s="356">
        <v>39.655999999999999</v>
      </c>
      <c r="J16" s="356">
        <v>50</v>
      </c>
      <c r="K16" s="357">
        <v>1982.8000000000002</v>
      </c>
    </row>
    <row r="17" spans="1:11" ht="14.4" customHeight="1" x14ac:dyDescent="0.3">
      <c r="A17" s="352" t="s">
        <v>379</v>
      </c>
      <c r="B17" s="353" t="s">
        <v>517</v>
      </c>
      <c r="C17" s="354" t="s">
        <v>384</v>
      </c>
      <c r="D17" s="355" t="s">
        <v>518</v>
      </c>
      <c r="E17" s="354" t="s">
        <v>1172</v>
      </c>
      <c r="F17" s="355" t="s">
        <v>1173</v>
      </c>
      <c r="G17" s="354" t="s">
        <v>552</v>
      </c>
      <c r="H17" s="354" t="s">
        <v>553</v>
      </c>
      <c r="I17" s="356">
        <v>15.53</v>
      </c>
      <c r="J17" s="356">
        <v>50</v>
      </c>
      <c r="K17" s="357">
        <v>776.5</v>
      </c>
    </row>
    <row r="18" spans="1:11" ht="14.4" customHeight="1" x14ac:dyDescent="0.3">
      <c r="A18" s="352" t="s">
        <v>379</v>
      </c>
      <c r="B18" s="353" t="s">
        <v>517</v>
      </c>
      <c r="C18" s="354" t="s">
        <v>384</v>
      </c>
      <c r="D18" s="355" t="s">
        <v>518</v>
      </c>
      <c r="E18" s="354" t="s">
        <v>1172</v>
      </c>
      <c r="F18" s="355" t="s">
        <v>1173</v>
      </c>
      <c r="G18" s="354" t="s">
        <v>554</v>
      </c>
      <c r="H18" s="354" t="s">
        <v>555</v>
      </c>
      <c r="I18" s="356">
        <v>26.45</v>
      </c>
      <c r="J18" s="356">
        <v>1200</v>
      </c>
      <c r="K18" s="357">
        <v>31740</v>
      </c>
    </row>
    <row r="19" spans="1:11" ht="14.4" customHeight="1" x14ac:dyDescent="0.3">
      <c r="A19" s="352" t="s">
        <v>379</v>
      </c>
      <c r="B19" s="353" t="s">
        <v>517</v>
      </c>
      <c r="C19" s="354" t="s">
        <v>384</v>
      </c>
      <c r="D19" s="355" t="s">
        <v>518</v>
      </c>
      <c r="E19" s="354" t="s">
        <v>1172</v>
      </c>
      <c r="F19" s="355" t="s">
        <v>1173</v>
      </c>
      <c r="G19" s="354" t="s">
        <v>556</v>
      </c>
      <c r="H19" s="354" t="s">
        <v>557</v>
      </c>
      <c r="I19" s="356">
        <v>0.39</v>
      </c>
      <c r="J19" s="356">
        <v>12000</v>
      </c>
      <c r="K19" s="357">
        <v>4680</v>
      </c>
    </row>
    <row r="20" spans="1:11" ht="14.4" customHeight="1" x14ac:dyDescent="0.3">
      <c r="A20" s="352" t="s">
        <v>379</v>
      </c>
      <c r="B20" s="353" t="s">
        <v>517</v>
      </c>
      <c r="C20" s="354" t="s">
        <v>384</v>
      </c>
      <c r="D20" s="355" t="s">
        <v>518</v>
      </c>
      <c r="E20" s="354" t="s">
        <v>1172</v>
      </c>
      <c r="F20" s="355" t="s">
        <v>1173</v>
      </c>
      <c r="G20" s="354" t="s">
        <v>558</v>
      </c>
      <c r="H20" s="354" t="s">
        <v>559</v>
      </c>
      <c r="I20" s="356">
        <v>61.218000000000004</v>
      </c>
      <c r="J20" s="356">
        <v>10</v>
      </c>
      <c r="K20" s="357">
        <v>612.18000000000006</v>
      </c>
    </row>
    <row r="21" spans="1:11" ht="14.4" customHeight="1" x14ac:dyDescent="0.3">
      <c r="A21" s="352" t="s">
        <v>379</v>
      </c>
      <c r="B21" s="353" t="s">
        <v>517</v>
      </c>
      <c r="C21" s="354" t="s">
        <v>384</v>
      </c>
      <c r="D21" s="355" t="s">
        <v>518</v>
      </c>
      <c r="E21" s="354" t="s">
        <v>1172</v>
      </c>
      <c r="F21" s="355" t="s">
        <v>1173</v>
      </c>
      <c r="G21" s="354" t="s">
        <v>560</v>
      </c>
      <c r="H21" s="354" t="s">
        <v>561</v>
      </c>
      <c r="I21" s="356">
        <v>54.86</v>
      </c>
      <c r="J21" s="356">
        <v>30</v>
      </c>
      <c r="K21" s="357">
        <v>1645.8</v>
      </c>
    </row>
    <row r="22" spans="1:11" ht="14.4" customHeight="1" x14ac:dyDescent="0.3">
      <c r="A22" s="352" t="s">
        <v>379</v>
      </c>
      <c r="B22" s="353" t="s">
        <v>517</v>
      </c>
      <c r="C22" s="354" t="s">
        <v>384</v>
      </c>
      <c r="D22" s="355" t="s">
        <v>518</v>
      </c>
      <c r="E22" s="354" t="s">
        <v>1172</v>
      </c>
      <c r="F22" s="355" t="s">
        <v>1173</v>
      </c>
      <c r="G22" s="354" t="s">
        <v>562</v>
      </c>
      <c r="H22" s="354" t="s">
        <v>563</v>
      </c>
      <c r="I22" s="356">
        <v>30.172499999999999</v>
      </c>
      <c r="J22" s="356">
        <v>120</v>
      </c>
      <c r="K22" s="357">
        <v>3620.5000000000005</v>
      </c>
    </row>
    <row r="23" spans="1:11" ht="14.4" customHeight="1" x14ac:dyDescent="0.3">
      <c r="A23" s="352" t="s">
        <v>379</v>
      </c>
      <c r="B23" s="353" t="s">
        <v>517</v>
      </c>
      <c r="C23" s="354" t="s">
        <v>384</v>
      </c>
      <c r="D23" s="355" t="s">
        <v>518</v>
      </c>
      <c r="E23" s="354" t="s">
        <v>1172</v>
      </c>
      <c r="F23" s="355" t="s">
        <v>1173</v>
      </c>
      <c r="G23" s="354" t="s">
        <v>564</v>
      </c>
      <c r="H23" s="354" t="s">
        <v>565</v>
      </c>
      <c r="I23" s="356">
        <v>4.263749999999999</v>
      </c>
      <c r="J23" s="356">
        <v>820</v>
      </c>
      <c r="K23" s="357">
        <v>3496.4</v>
      </c>
    </row>
    <row r="24" spans="1:11" ht="14.4" customHeight="1" x14ac:dyDescent="0.3">
      <c r="A24" s="352" t="s">
        <v>379</v>
      </c>
      <c r="B24" s="353" t="s">
        <v>517</v>
      </c>
      <c r="C24" s="354" t="s">
        <v>384</v>
      </c>
      <c r="D24" s="355" t="s">
        <v>518</v>
      </c>
      <c r="E24" s="354" t="s">
        <v>1172</v>
      </c>
      <c r="F24" s="355" t="s">
        <v>1173</v>
      </c>
      <c r="G24" s="354" t="s">
        <v>566</v>
      </c>
      <c r="H24" s="354" t="s">
        <v>567</v>
      </c>
      <c r="I24" s="356">
        <v>3.3972727272727279</v>
      </c>
      <c r="J24" s="356">
        <v>135750</v>
      </c>
      <c r="K24" s="357">
        <v>462409.44000000006</v>
      </c>
    </row>
    <row r="25" spans="1:11" ht="14.4" customHeight="1" x14ac:dyDescent="0.3">
      <c r="A25" s="352" t="s">
        <v>379</v>
      </c>
      <c r="B25" s="353" t="s">
        <v>517</v>
      </c>
      <c r="C25" s="354" t="s">
        <v>384</v>
      </c>
      <c r="D25" s="355" t="s">
        <v>518</v>
      </c>
      <c r="E25" s="354" t="s">
        <v>1172</v>
      </c>
      <c r="F25" s="355" t="s">
        <v>1173</v>
      </c>
      <c r="G25" s="354" t="s">
        <v>568</v>
      </c>
      <c r="H25" s="354" t="s">
        <v>569</v>
      </c>
      <c r="I25" s="356">
        <v>8.5779999999999994</v>
      </c>
      <c r="J25" s="356">
        <v>492</v>
      </c>
      <c r="K25" s="357">
        <v>4220.28</v>
      </c>
    </row>
    <row r="26" spans="1:11" ht="14.4" customHeight="1" x14ac:dyDescent="0.3">
      <c r="A26" s="352" t="s">
        <v>379</v>
      </c>
      <c r="B26" s="353" t="s">
        <v>517</v>
      </c>
      <c r="C26" s="354" t="s">
        <v>384</v>
      </c>
      <c r="D26" s="355" t="s">
        <v>518</v>
      </c>
      <c r="E26" s="354" t="s">
        <v>1172</v>
      </c>
      <c r="F26" s="355" t="s">
        <v>1173</v>
      </c>
      <c r="G26" s="354" t="s">
        <v>570</v>
      </c>
      <c r="H26" s="354" t="s">
        <v>571</v>
      </c>
      <c r="I26" s="356">
        <v>357.46</v>
      </c>
      <c r="J26" s="356">
        <v>72</v>
      </c>
      <c r="K26" s="357">
        <v>25736.92</v>
      </c>
    </row>
    <row r="27" spans="1:11" ht="14.4" customHeight="1" x14ac:dyDescent="0.3">
      <c r="A27" s="352" t="s">
        <v>379</v>
      </c>
      <c r="B27" s="353" t="s">
        <v>517</v>
      </c>
      <c r="C27" s="354" t="s">
        <v>384</v>
      </c>
      <c r="D27" s="355" t="s">
        <v>518</v>
      </c>
      <c r="E27" s="354" t="s">
        <v>1172</v>
      </c>
      <c r="F27" s="355" t="s">
        <v>1173</v>
      </c>
      <c r="G27" s="354" t="s">
        <v>572</v>
      </c>
      <c r="H27" s="354" t="s">
        <v>573</v>
      </c>
      <c r="I27" s="356">
        <v>64.905000000000001</v>
      </c>
      <c r="J27" s="356">
        <v>48</v>
      </c>
      <c r="K27" s="357">
        <v>3115.3900000000003</v>
      </c>
    </row>
    <row r="28" spans="1:11" ht="14.4" customHeight="1" x14ac:dyDescent="0.3">
      <c r="A28" s="352" t="s">
        <v>379</v>
      </c>
      <c r="B28" s="353" t="s">
        <v>517</v>
      </c>
      <c r="C28" s="354" t="s">
        <v>384</v>
      </c>
      <c r="D28" s="355" t="s">
        <v>518</v>
      </c>
      <c r="E28" s="354" t="s">
        <v>1172</v>
      </c>
      <c r="F28" s="355" t="s">
        <v>1173</v>
      </c>
      <c r="G28" s="354" t="s">
        <v>574</v>
      </c>
      <c r="H28" s="354" t="s">
        <v>575</v>
      </c>
      <c r="I28" s="356">
        <v>10.72</v>
      </c>
      <c r="J28" s="356">
        <v>120</v>
      </c>
      <c r="K28" s="357">
        <v>1286.1600000000001</v>
      </c>
    </row>
    <row r="29" spans="1:11" ht="14.4" customHeight="1" x14ac:dyDescent="0.3">
      <c r="A29" s="352" t="s">
        <v>379</v>
      </c>
      <c r="B29" s="353" t="s">
        <v>517</v>
      </c>
      <c r="C29" s="354" t="s">
        <v>384</v>
      </c>
      <c r="D29" s="355" t="s">
        <v>518</v>
      </c>
      <c r="E29" s="354" t="s">
        <v>1172</v>
      </c>
      <c r="F29" s="355" t="s">
        <v>1173</v>
      </c>
      <c r="G29" s="354" t="s">
        <v>576</v>
      </c>
      <c r="H29" s="354" t="s">
        <v>577</v>
      </c>
      <c r="I29" s="356">
        <v>9.27</v>
      </c>
      <c r="J29" s="356">
        <v>240</v>
      </c>
      <c r="K29" s="357">
        <v>2224.56</v>
      </c>
    </row>
    <row r="30" spans="1:11" ht="14.4" customHeight="1" x14ac:dyDescent="0.3">
      <c r="A30" s="352" t="s">
        <v>379</v>
      </c>
      <c r="B30" s="353" t="s">
        <v>517</v>
      </c>
      <c r="C30" s="354" t="s">
        <v>384</v>
      </c>
      <c r="D30" s="355" t="s">
        <v>518</v>
      </c>
      <c r="E30" s="354" t="s">
        <v>1172</v>
      </c>
      <c r="F30" s="355" t="s">
        <v>1173</v>
      </c>
      <c r="G30" s="354" t="s">
        <v>578</v>
      </c>
      <c r="H30" s="354" t="s">
        <v>579</v>
      </c>
      <c r="I30" s="356">
        <v>9.98</v>
      </c>
      <c r="J30" s="356">
        <v>60</v>
      </c>
      <c r="K30" s="357">
        <v>598.79999999999995</v>
      </c>
    </row>
    <row r="31" spans="1:11" ht="14.4" customHeight="1" x14ac:dyDescent="0.3">
      <c r="A31" s="352" t="s">
        <v>379</v>
      </c>
      <c r="B31" s="353" t="s">
        <v>517</v>
      </c>
      <c r="C31" s="354" t="s">
        <v>384</v>
      </c>
      <c r="D31" s="355" t="s">
        <v>518</v>
      </c>
      <c r="E31" s="354" t="s">
        <v>1172</v>
      </c>
      <c r="F31" s="355" t="s">
        <v>1173</v>
      </c>
      <c r="G31" s="354" t="s">
        <v>580</v>
      </c>
      <c r="H31" s="354" t="s">
        <v>581</v>
      </c>
      <c r="I31" s="356">
        <v>46.09</v>
      </c>
      <c r="J31" s="356">
        <v>2</v>
      </c>
      <c r="K31" s="357">
        <v>92.18</v>
      </c>
    </row>
    <row r="32" spans="1:11" ht="14.4" customHeight="1" x14ac:dyDescent="0.3">
      <c r="A32" s="352" t="s">
        <v>379</v>
      </c>
      <c r="B32" s="353" t="s">
        <v>517</v>
      </c>
      <c r="C32" s="354" t="s">
        <v>384</v>
      </c>
      <c r="D32" s="355" t="s">
        <v>518</v>
      </c>
      <c r="E32" s="354" t="s">
        <v>1172</v>
      </c>
      <c r="F32" s="355" t="s">
        <v>1173</v>
      </c>
      <c r="G32" s="354" t="s">
        <v>582</v>
      </c>
      <c r="H32" s="354" t="s">
        <v>583</v>
      </c>
      <c r="I32" s="356">
        <v>98.38</v>
      </c>
      <c r="J32" s="356">
        <v>50</v>
      </c>
      <c r="K32" s="357">
        <v>4919</v>
      </c>
    </row>
    <row r="33" spans="1:11" ht="14.4" customHeight="1" x14ac:dyDescent="0.3">
      <c r="A33" s="352" t="s">
        <v>379</v>
      </c>
      <c r="B33" s="353" t="s">
        <v>517</v>
      </c>
      <c r="C33" s="354" t="s">
        <v>384</v>
      </c>
      <c r="D33" s="355" t="s">
        <v>518</v>
      </c>
      <c r="E33" s="354" t="s">
        <v>1172</v>
      </c>
      <c r="F33" s="355" t="s">
        <v>1173</v>
      </c>
      <c r="G33" s="354" t="s">
        <v>584</v>
      </c>
      <c r="H33" s="354" t="s">
        <v>585</v>
      </c>
      <c r="I33" s="356">
        <v>1.6200000000000006</v>
      </c>
      <c r="J33" s="356">
        <v>12500</v>
      </c>
      <c r="K33" s="357">
        <v>20262.699999999997</v>
      </c>
    </row>
    <row r="34" spans="1:11" ht="14.4" customHeight="1" x14ac:dyDescent="0.3">
      <c r="A34" s="352" t="s">
        <v>379</v>
      </c>
      <c r="B34" s="353" t="s">
        <v>517</v>
      </c>
      <c r="C34" s="354" t="s">
        <v>384</v>
      </c>
      <c r="D34" s="355" t="s">
        <v>518</v>
      </c>
      <c r="E34" s="354" t="s">
        <v>1172</v>
      </c>
      <c r="F34" s="355" t="s">
        <v>1173</v>
      </c>
      <c r="G34" s="354" t="s">
        <v>586</v>
      </c>
      <c r="H34" s="354" t="s">
        <v>587</v>
      </c>
      <c r="I34" s="356">
        <v>215.40666666666664</v>
      </c>
      <c r="J34" s="356">
        <v>54</v>
      </c>
      <c r="K34" s="357">
        <v>11647.41</v>
      </c>
    </row>
    <row r="35" spans="1:11" ht="14.4" customHeight="1" x14ac:dyDescent="0.3">
      <c r="A35" s="352" t="s">
        <v>379</v>
      </c>
      <c r="B35" s="353" t="s">
        <v>517</v>
      </c>
      <c r="C35" s="354" t="s">
        <v>384</v>
      </c>
      <c r="D35" s="355" t="s">
        <v>518</v>
      </c>
      <c r="E35" s="354" t="s">
        <v>1172</v>
      </c>
      <c r="F35" s="355" t="s">
        <v>1173</v>
      </c>
      <c r="G35" s="354" t="s">
        <v>588</v>
      </c>
      <c r="H35" s="354" t="s">
        <v>589</v>
      </c>
      <c r="I35" s="356">
        <v>0.85199999999999998</v>
      </c>
      <c r="J35" s="356">
        <v>1700</v>
      </c>
      <c r="K35" s="357">
        <v>1448</v>
      </c>
    </row>
    <row r="36" spans="1:11" ht="14.4" customHeight="1" x14ac:dyDescent="0.3">
      <c r="A36" s="352" t="s">
        <v>379</v>
      </c>
      <c r="B36" s="353" t="s">
        <v>517</v>
      </c>
      <c r="C36" s="354" t="s">
        <v>384</v>
      </c>
      <c r="D36" s="355" t="s">
        <v>518</v>
      </c>
      <c r="E36" s="354" t="s">
        <v>1172</v>
      </c>
      <c r="F36" s="355" t="s">
        <v>1173</v>
      </c>
      <c r="G36" s="354" t="s">
        <v>588</v>
      </c>
      <c r="H36" s="354" t="s">
        <v>590</v>
      </c>
      <c r="I36" s="356">
        <v>0.85499999999999998</v>
      </c>
      <c r="J36" s="356">
        <v>900</v>
      </c>
      <c r="K36" s="357">
        <v>768</v>
      </c>
    </row>
    <row r="37" spans="1:11" ht="14.4" customHeight="1" x14ac:dyDescent="0.3">
      <c r="A37" s="352" t="s">
        <v>379</v>
      </c>
      <c r="B37" s="353" t="s">
        <v>517</v>
      </c>
      <c r="C37" s="354" t="s">
        <v>384</v>
      </c>
      <c r="D37" s="355" t="s">
        <v>518</v>
      </c>
      <c r="E37" s="354" t="s">
        <v>1172</v>
      </c>
      <c r="F37" s="355" t="s">
        <v>1173</v>
      </c>
      <c r="G37" s="354" t="s">
        <v>591</v>
      </c>
      <c r="H37" s="354" t="s">
        <v>592</v>
      </c>
      <c r="I37" s="356">
        <v>1.5183333333333333</v>
      </c>
      <c r="J37" s="356">
        <v>1550</v>
      </c>
      <c r="K37" s="357">
        <v>2354</v>
      </c>
    </row>
    <row r="38" spans="1:11" ht="14.4" customHeight="1" x14ac:dyDescent="0.3">
      <c r="A38" s="352" t="s">
        <v>379</v>
      </c>
      <c r="B38" s="353" t="s">
        <v>517</v>
      </c>
      <c r="C38" s="354" t="s">
        <v>384</v>
      </c>
      <c r="D38" s="355" t="s">
        <v>518</v>
      </c>
      <c r="E38" s="354" t="s">
        <v>1172</v>
      </c>
      <c r="F38" s="355" t="s">
        <v>1173</v>
      </c>
      <c r="G38" s="354" t="s">
        <v>593</v>
      </c>
      <c r="H38" s="354" t="s">
        <v>594</v>
      </c>
      <c r="I38" s="356">
        <v>2.0640000000000001</v>
      </c>
      <c r="J38" s="356">
        <v>1100</v>
      </c>
      <c r="K38" s="357">
        <v>2269</v>
      </c>
    </row>
    <row r="39" spans="1:11" ht="14.4" customHeight="1" x14ac:dyDescent="0.3">
      <c r="A39" s="352" t="s">
        <v>379</v>
      </c>
      <c r="B39" s="353" t="s">
        <v>517</v>
      </c>
      <c r="C39" s="354" t="s">
        <v>384</v>
      </c>
      <c r="D39" s="355" t="s">
        <v>518</v>
      </c>
      <c r="E39" s="354" t="s">
        <v>1172</v>
      </c>
      <c r="F39" s="355" t="s">
        <v>1173</v>
      </c>
      <c r="G39" s="354" t="s">
        <v>595</v>
      </c>
      <c r="H39" s="354" t="s">
        <v>596</v>
      </c>
      <c r="I39" s="356">
        <v>3.3650000000000002</v>
      </c>
      <c r="J39" s="356">
        <v>800</v>
      </c>
      <c r="K39" s="357">
        <v>2692</v>
      </c>
    </row>
    <row r="40" spans="1:11" ht="14.4" customHeight="1" x14ac:dyDescent="0.3">
      <c r="A40" s="352" t="s">
        <v>379</v>
      </c>
      <c r="B40" s="353" t="s">
        <v>517</v>
      </c>
      <c r="C40" s="354" t="s">
        <v>384</v>
      </c>
      <c r="D40" s="355" t="s">
        <v>518</v>
      </c>
      <c r="E40" s="354" t="s">
        <v>1172</v>
      </c>
      <c r="F40" s="355" t="s">
        <v>1173</v>
      </c>
      <c r="G40" s="354" t="s">
        <v>597</v>
      </c>
      <c r="H40" s="354" t="s">
        <v>598</v>
      </c>
      <c r="I40" s="356">
        <v>110.5</v>
      </c>
      <c r="J40" s="356">
        <v>30</v>
      </c>
      <c r="K40" s="357">
        <v>3315</v>
      </c>
    </row>
    <row r="41" spans="1:11" ht="14.4" customHeight="1" x14ac:dyDescent="0.3">
      <c r="A41" s="352" t="s">
        <v>379</v>
      </c>
      <c r="B41" s="353" t="s">
        <v>517</v>
      </c>
      <c r="C41" s="354" t="s">
        <v>384</v>
      </c>
      <c r="D41" s="355" t="s">
        <v>518</v>
      </c>
      <c r="E41" s="354" t="s">
        <v>1172</v>
      </c>
      <c r="F41" s="355" t="s">
        <v>1173</v>
      </c>
      <c r="G41" s="354" t="s">
        <v>599</v>
      </c>
      <c r="H41" s="354" t="s">
        <v>600</v>
      </c>
      <c r="I41" s="356">
        <v>18.752000000000002</v>
      </c>
      <c r="J41" s="356">
        <v>120</v>
      </c>
      <c r="K41" s="357">
        <v>2250.2399999999998</v>
      </c>
    </row>
    <row r="42" spans="1:11" ht="14.4" customHeight="1" x14ac:dyDescent="0.3">
      <c r="A42" s="352" t="s">
        <v>379</v>
      </c>
      <c r="B42" s="353" t="s">
        <v>517</v>
      </c>
      <c r="C42" s="354" t="s">
        <v>384</v>
      </c>
      <c r="D42" s="355" t="s">
        <v>518</v>
      </c>
      <c r="E42" s="354" t="s">
        <v>1172</v>
      </c>
      <c r="F42" s="355" t="s">
        <v>1173</v>
      </c>
      <c r="G42" s="354" t="s">
        <v>601</v>
      </c>
      <c r="H42" s="354" t="s">
        <v>602</v>
      </c>
      <c r="I42" s="356">
        <v>0.28000000000000003</v>
      </c>
      <c r="J42" s="356">
        <v>12000</v>
      </c>
      <c r="K42" s="357">
        <v>3381</v>
      </c>
    </row>
    <row r="43" spans="1:11" ht="14.4" customHeight="1" x14ac:dyDescent="0.3">
      <c r="A43" s="352" t="s">
        <v>379</v>
      </c>
      <c r="B43" s="353" t="s">
        <v>517</v>
      </c>
      <c r="C43" s="354" t="s">
        <v>384</v>
      </c>
      <c r="D43" s="355" t="s">
        <v>518</v>
      </c>
      <c r="E43" s="354" t="s">
        <v>1172</v>
      </c>
      <c r="F43" s="355" t="s">
        <v>1173</v>
      </c>
      <c r="G43" s="354" t="s">
        <v>603</v>
      </c>
      <c r="H43" s="354" t="s">
        <v>604</v>
      </c>
      <c r="I43" s="356">
        <v>96.6</v>
      </c>
      <c r="J43" s="356">
        <v>10</v>
      </c>
      <c r="K43" s="357">
        <v>966</v>
      </c>
    </row>
    <row r="44" spans="1:11" ht="14.4" customHeight="1" x14ac:dyDescent="0.3">
      <c r="A44" s="352" t="s">
        <v>379</v>
      </c>
      <c r="B44" s="353" t="s">
        <v>517</v>
      </c>
      <c r="C44" s="354" t="s">
        <v>384</v>
      </c>
      <c r="D44" s="355" t="s">
        <v>518</v>
      </c>
      <c r="E44" s="354" t="s">
        <v>1172</v>
      </c>
      <c r="F44" s="355" t="s">
        <v>1173</v>
      </c>
      <c r="G44" s="354" t="s">
        <v>605</v>
      </c>
      <c r="H44" s="354" t="s">
        <v>606</v>
      </c>
      <c r="I44" s="356">
        <v>664.6</v>
      </c>
      <c r="J44" s="356">
        <v>60</v>
      </c>
      <c r="K44" s="357">
        <v>39876.25</v>
      </c>
    </row>
    <row r="45" spans="1:11" ht="14.4" customHeight="1" x14ac:dyDescent="0.3">
      <c r="A45" s="352" t="s">
        <v>379</v>
      </c>
      <c r="B45" s="353" t="s">
        <v>517</v>
      </c>
      <c r="C45" s="354" t="s">
        <v>384</v>
      </c>
      <c r="D45" s="355" t="s">
        <v>518</v>
      </c>
      <c r="E45" s="354" t="s">
        <v>1172</v>
      </c>
      <c r="F45" s="355" t="s">
        <v>1173</v>
      </c>
      <c r="G45" s="354" t="s">
        <v>607</v>
      </c>
      <c r="H45" s="354" t="s">
        <v>608</v>
      </c>
      <c r="I45" s="356">
        <v>167.83</v>
      </c>
      <c r="J45" s="356">
        <v>15</v>
      </c>
      <c r="K45" s="357">
        <v>2517.4499999999998</v>
      </c>
    </row>
    <row r="46" spans="1:11" ht="14.4" customHeight="1" x14ac:dyDescent="0.3">
      <c r="A46" s="352" t="s">
        <v>379</v>
      </c>
      <c r="B46" s="353" t="s">
        <v>517</v>
      </c>
      <c r="C46" s="354" t="s">
        <v>384</v>
      </c>
      <c r="D46" s="355" t="s">
        <v>518</v>
      </c>
      <c r="E46" s="354" t="s">
        <v>1172</v>
      </c>
      <c r="F46" s="355" t="s">
        <v>1173</v>
      </c>
      <c r="G46" s="354" t="s">
        <v>609</v>
      </c>
      <c r="H46" s="354" t="s">
        <v>610</v>
      </c>
      <c r="I46" s="356">
        <v>38.4</v>
      </c>
      <c r="J46" s="356">
        <v>120</v>
      </c>
      <c r="K46" s="357">
        <v>4608.07</v>
      </c>
    </row>
    <row r="47" spans="1:11" ht="14.4" customHeight="1" x14ac:dyDescent="0.3">
      <c r="A47" s="352" t="s">
        <v>379</v>
      </c>
      <c r="B47" s="353" t="s">
        <v>517</v>
      </c>
      <c r="C47" s="354" t="s">
        <v>384</v>
      </c>
      <c r="D47" s="355" t="s">
        <v>518</v>
      </c>
      <c r="E47" s="354" t="s">
        <v>1172</v>
      </c>
      <c r="F47" s="355" t="s">
        <v>1173</v>
      </c>
      <c r="G47" s="354" t="s">
        <v>611</v>
      </c>
      <c r="H47" s="354" t="s">
        <v>612</v>
      </c>
      <c r="I47" s="356">
        <v>517.5</v>
      </c>
      <c r="J47" s="356">
        <v>40</v>
      </c>
      <c r="K47" s="357">
        <v>20700</v>
      </c>
    </row>
    <row r="48" spans="1:11" ht="14.4" customHeight="1" x14ac:dyDescent="0.3">
      <c r="A48" s="352" t="s">
        <v>379</v>
      </c>
      <c r="B48" s="353" t="s">
        <v>517</v>
      </c>
      <c r="C48" s="354" t="s">
        <v>384</v>
      </c>
      <c r="D48" s="355" t="s">
        <v>518</v>
      </c>
      <c r="E48" s="354" t="s">
        <v>1172</v>
      </c>
      <c r="F48" s="355" t="s">
        <v>1173</v>
      </c>
      <c r="G48" s="354" t="s">
        <v>613</v>
      </c>
      <c r="H48" s="354" t="s">
        <v>614</v>
      </c>
      <c r="I48" s="356">
        <v>167.83</v>
      </c>
      <c r="J48" s="356">
        <v>105</v>
      </c>
      <c r="K48" s="357">
        <v>17622.170000000002</v>
      </c>
    </row>
    <row r="49" spans="1:11" ht="14.4" customHeight="1" x14ac:dyDescent="0.3">
      <c r="A49" s="352" t="s">
        <v>379</v>
      </c>
      <c r="B49" s="353" t="s">
        <v>517</v>
      </c>
      <c r="C49" s="354" t="s">
        <v>384</v>
      </c>
      <c r="D49" s="355" t="s">
        <v>518</v>
      </c>
      <c r="E49" s="354" t="s">
        <v>1172</v>
      </c>
      <c r="F49" s="355" t="s">
        <v>1173</v>
      </c>
      <c r="G49" s="354" t="s">
        <v>615</v>
      </c>
      <c r="H49" s="354" t="s">
        <v>616</v>
      </c>
      <c r="I49" s="356">
        <v>661.25</v>
      </c>
      <c r="J49" s="356">
        <v>10</v>
      </c>
      <c r="K49" s="357">
        <v>6612.5</v>
      </c>
    </row>
    <row r="50" spans="1:11" ht="14.4" customHeight="1" x14ac:dyDescent="0.3">
      <c r="A50" s="352" t="s">
        <v>379</v>
      </c>
      <c r="B50" s="353" t="s">
        <v>517</v>
      </c>
      <c r="C50" s="354" t="s">
        <v>384</v>
      </c>
      <c r="D50" s="355" t="s">
        <v>518</v>
      </c>
      <c r="E50" s="354" t="s">
        <v>1172</v>
      </c>
      <c r="F50" s="355" t="s">
        <v>1173</v>
      </c>
      <c r="G50" s="354" t="s">
        <v>617</v>
      </c>
      <c r="H50" s="354" t="s">
        <v>618</v>
      </c>
      <c r="I50" s="356">
        <v>344.58</v>
      </c>
      <c r="J50" s="356">
        <v>10</v>
      </c>
      <c r="K50" s="357">
        <v>3445.81</v>
      </c>
    </row>
    <row r="51" spans="1:11" ht="14.4" customHeight="1" x14ac:dyDescent="0.3">
      <c r="A51" s="352" t="s">
        <v>379</v>
      </c>
      <c r="B51" s="353" t="s">
        <v>517</v>
      </c>
      <c r="C51" s="354" t="s">
        <v>384</v>
      </c>
      <c r="D51" s="355" t="s">
        <v>518</v>
      </c>
      <c r="E51" s="354" t="s">
        <v>1172</v>
      </c>
      <c r="F51" s="355" t="s">
        <v>1173</v>
      </c>
      <c r="G51" s="354" t="s">
        <v>619</v>
      </c>
      <c r="H51" s="354" t="s">
        <v>620</v>
      </c>
      <c r="I51" s="356">
        <v>138</v>
      </c>
      <c r="J51" s="356">
        <v>165</v>
      </c>
      <c r="K51" s="357">
        <v>22770</v>
      </c>
    </row>
    <row r="52" spans="1:11" ht="14.4" customHeight="1" x14ac:dyDescent="0.3">
      <c r="A52" s="352" t="s">
        <v>379</v>
      </c>
      <c r="B52" s="353" t="s">
        <v>517</v>
      </c>
      <c r="C52" s="354" t="s">
        <v>384</v>
      </c>
      <c r="D52" s="355" t="s">
        <v>518</v>
      </c>
      <c r="E52" s="354" t="s">
        <v>1172</v>
      </c>
      <c r="F52" s="355" t="s">
        <v>1173</v>
      </c>
      <c r="G52" s="354" t="s">
        <v>621</v>
      </c>
      <c r="H52" s="354" t="s">
        <v>622</v>
      </c>
      <c r="I52" s="356">
        <v>15.756666666666666</v>
      </c>
      <c r="J52" s="356">
        <v>120</v>
      </c>
      <c r="K52" s="357">
        <v>1890.5900000000001</v>
      </c>
    </row>
    <row r="53" spans="1:11" ht="14.4" customHeight="1" x14ac:dyDescent="0.3">
      <c r="A53" s="352" t="s">
        <v>379</v>
      </c>
      <c r="B53" s="353" t="s">
        <v>517</v>
      </c>
      <c r="C53" s="354" t="s">
        <v>384</v>
      </c>
      <c r="D53" s="355" t="s">
        <v>518</v>
      </c>
      <c r="E53" s="354" t="s">
        <v>1172</v>
      </c>
      <c r="F53" s="355" t="s">
        <v>1173</v>
      </c>
      <c r="G53" s="354" t="s">
        <v>623</v>
      </c>
      <c r="H53" s="354" t="s">
        <v>624</v>
      </c>
      <c r="I53" s="356">
        <v>21.06</v>
      </c>
      <c r="J53" s="356">
        <v>70</v>
      </c>
      <c r="K53" s="357">
        <v>1474.5</v>
      </c>
    </row>
    <row r="54" spans="1:11" ht="14.4" customHeight="1" x14ac:dyDescent="0.3">
      <c r="A54" s="352" t="s">
        <v>379</v>
      </c>
      <c r="B54" s="353" t="s">
        <v>517</v>
      </c>
      <c r="C54" s="354" t="s">
        <v>384</v>
      </c>
      <c r="D54" s="355" t="s">
        <v>518</v>
      </c>
      <c r="E54" s="354" t="s">
        <v>1174</v>
      </c>
      <c r="F54" s="355" t="s">
        <v>1175</v>
      </c>
      <c r="G54" s="354" t="s">
        <v>625</v>
      </c>
      <c r="H54" s="354" t="s">
        <v>626</v>
      </c>
      <c r="I54" s="356">
        <v>11.623333333333335</v>
      </c>
      <c r="J54" s="356">
        <v>120</v>
      </c>
      <c r="K54" s="357">
        <v>1395.4</v>
      </c>
    </row>
    <row r="55" spans="1:11" ht="14.4" customHeight="1" x14ac:dyDescent="0.3">
      <c r="A55" s="352" t="s">
        <v>379</v>
      </c>
      <c r="B55" s="353" t="s">
        <v>517</v>
      </c>
      <c r="C55" s="354" t="s">
        <v>384</v>
      </c>
      <c r="D55" s="355" t="s">
        <v>518</v>
      </c>
      <c r="E55" s="354" t="s">
        <v>1174</v>
      </c>
      <c r="F55" s="355" t="s">
        <v>1175</v>
      </c>
      <c r="G55" s="354" t="s">
        <v>627</v>
      </c>
      <c r="H55" s="354" t="s">
        <v>628</v>
      </c>
      <c r="I55" s="356">
        <v>16.39</v>
      </c>
      <c r="J55" s="356">
        <v>20</v>
      </c>
      <c r="K55" s="357">
        <v>327.8</v>
      </c>
    </row>
    <row r="56" spans="1:11" ht="14.4" customHeight="1" x14ac:dyDescent="0.3">
      <c r="A56" s="352" t="s">
        <v>379</v>
      </c>
      <c r="B56" s="353" t="s">
        <v>517</v>
      </c>
      <c r="C56" s="354" t="s">
        <v>384</v>
      </c>
      <c r="D56" s="355" t="s">
        <v>518</v>
      </c>
      <c r="E56" s="354" t="s">
        <v>1174</v>
      </c>
      <c r="F56" s="355" t="s">
        <v>1175</v>
      </c>
      <c r="G56" s="354" t="s">
        <v>629</v>
      </c>
      <c r="H56" s="354" t="s">
        <v>630</v>
      </c>
      <c r="I56" s="356">
        <v>2.9042857142857139</v>
      </c>
      <c r="J56" s="356">
        <v>3200</v>
      </c>
      <c r="K56" s="357">
        <v>9294</v>
      </c>
    </row>
    <row r="57" spans="1:11" ht="14.4" customHeight="1" x14ac:dyDescent="0.3">
      <c r="A57" s="352" t="s">
        <v>379</v>
      </c>
      <c r="B57" s="353" t="s">
        <v>517</v>
      </c>
      <c r="C57" s="354" t="s">
        <v>384</v>
      </c>
      <c r="D57" s="355" t="s">
        <v>518</v>
      </c>
      <c r="E57" s="354" t="s">
        <v>1174</v>
      </c>
      <c r="F57" s="355" t="s">
        <v>1175</v>
      </c>
      <c r="G57" s="354" t="s">
        <v>631</v>
      </c>
      <c r="H57" s="354" t="s">
        <v>632</v>
      </c>
      <c r="I57" s="356">
        <v>7.43</v>
      </c>
      <c r="J57" s="356">
        <v>170</v>
      </c>
      <c r="K57" s="357">
        <v>1263.1000000000001</v>
      </c>
    </row>
    <row r="58" spans="1:11" ht="14.4" customHeight="1" x14ac:dyDescent="0.3">
      <c r="A58" s="352" t="s">
        <v>379</v>
      </c>
      <c r="B58" s="353" t="s">
        <v>517</v>
      </c>
      <c r="C58" s="354" t="s">
        <v>384</v>
      </c>
      <c r="D58" s="355" t="s">
        <v>518</v>
      </c>
      <c r="E58" s="354" t="s">
        <v>1174</v>
      </c>
      <c r="F58" s="355" t="s">
        <v>1175</v>
      </c>
      <c r="G58" s="354" t="s">
        <v>633</v>
      </c>
      <c r="H58" s="354" t="s">
        <v>634</v>
      </c>
      <c r="I58" s="356">
        <v>12.729999999999999</v>
      </c>
      <c r="J58" s="356">
        <v>700</v>
      </c>
      <c r="K58" s="357">
        <v>8910.86</v>
      </c>
    </row>
    <row r="59" spans="1:11" ht="14.4" customHeight="1" x14ac:dyDescent="0.3">
      <c r="A59" s="352" t="s">
        <v>379</v>
      </c>
      <c r="B59" s="353" t="s">
        <v>517</v>
      </c>
      <c r="C59" s="354" t="s">
        <v>384</v>
      </c>
      <c r="D59" s="355" t="s">
        <v>518</v>
      </c>
      <c r="E59" s="354" t="s">
        <v>1174</v>
      </c>
      <c r="F59" s="355" t="s">
        <v>1175</v>
      </c>
      <c r="G59" s="354" t="s">
        <v>635</v>
      </c>
      <c r="H59" s="354" t="s">
        <v>636</v>
      </c>
      <c r="I59" s="356">
        <v>12.727142857142857</v>
      </c>
      <c r="J59" s="356">
        <v>900</v>
      </c>
      <c r="K59" s="357">
        <v>11455.01</v>
      </c>
    </row>
    <row r="60" spans="1:11" ht="14.4" customHeight="1" x14ac:dyDescent="0.3">
      <c r="A60" s="352" t="s">
        <v>379</v>
      </c>
      <c r="B60" s="353" t="s">
        <v>517</v>
      </c>
      <c r="C60" s="354" t="s">
        <v>384</v>
      </c>
      <c r="D60" s="355" t="s">
        <v>518</v>
      </c>
      <c r="E60" s="354" t="s">
        <v>1174</v>
      </c>
      <c r="F60" s="355" t="s">
        <v>1175</v>
      </c>
      <c r="G60" s="354" t="s">
        <v>637</v>
      </c>
      <c r="H60" s="354" t="s">
        <v>638</v>
      </c>
      <c r="I60" s="356">
        <v>12.73</v>
      </c>
      <c r="J60" s="356">
        <v>100</v>
      </c>
      <c r="K60" s="357">
        <v>1273</v>
      </c>
    </row>
    <row r="61" spans="1:11" ht="14.4" customHeight="1" x14ac:dyDescent="0.3">
      <c r="A61" s="352" t="s">
        <v>379</v>
      </c>
      <c r="B61" s="353" t="s">
        <v>517</v>
      </c>
      <c r="C61" s="354" t="s">
        <v>384</v>
      </c>
      <c r="D61" s="355" t="s">
        <v>518</v>
      </c>
      <c r="E61" s="354" t="s">
        <v>1174</v>
      </c>
      <c r="F61" s="355" t="s">
        <v>1175</v>
      </c>
      <c r="G61" s="354" t="s">
        <v>639</v>
      </c>
      <c r="H61" s="354" t="s">
        <v>640</v>
      </c>
      <c r="I61" s="356">
        <v>12.727499999999999</v>
      </c>
      <c r="J61" s="356">
        <v>500</v>
      </c>
      <c r="K61" s="357">
        <v>6363.14</v>
      </c>
    </row>
    <row r="62" spans="1:11" ht="14.4" customHeight="1" x14ac:dyDescent="0.3">
      <c r="A62" s="352" t="s">
        <v>379</v>
      </c>
      <c r="B62" s="353" t="s">
        <v>517</v>
      </c>
      <c r="C62" s="354" t="s">
        <v>384</v>
      </c>
      <c r="D62" s="355" t="s">
        <v>518</v>
      </c>
      <c r="E62" s="354" t="s">
        <v>1174</v>
      </c>
      <c r="F62" s="355" t="s">
        <v>1175</v>
      </c>
      <c r="G62" s="354" t="s">
        <v>641</v>
      </c>
      <c r="H62" s="354" t="s">
        <v>642</v>
      </c>
      <c r="I62" s="356">
        <v>0.98166666666666658</v>
      </c>
      <c r="J62" s="356">
        <v>1100</v>
      </c>
      <c r="K62" s="357">
        <v>1071</v>
      </c>
    </row>
    <row r="63" spans="1:11" ht="14.4" customHeight="1" x14ac:dyDescent="0.3">
      <c r="A63" s="352" t="s">
        <v>379</v>
      </c>
      <c r="B63" s="353" t="s">
        <v>517</v>
      </c>
      <c r="C63" s="354" t="s">
        <v>384</v>
      </c>
      <c r="D63" s="355" t="s">
        <v>518</v>
      </c>
      <c r="E63" s="354" t="s">
        <v>1174</v>
      </c>
      <c r="F63" s="355" t="s">
        <v>1175</v>
      </c>
      <c r="G63" s="354" t="s">
        <v>643</v>
      </c>
      <c r="H63" s="354" t="s">
        <v>644</v>
      </c>
      <c r="I63" s="356">
        <v>1.5262499999999997</v>
      </c>
      <c r="J63" s="356">
        <v>3300</v>
      </c>
      <c r="K63" s="357">
        <v>5026</v>
      </c>
    </row>
    <row r="64" spans="1:11" ht="14.4" customHeight="1" x14ac:dyDescent="0.3">
      <c r="A64" s="352" t="s">
        <v>379</v>
      </c>
      <c r="B64" s="353" t="s">
        <v>517</v>
      </c>
      <c r="C64" s="354" t="s">
        <v>384</v>
      </c>
      <c r="D64" s="355" t="s">
        <v>518</v>
      </c>
      <c r="E64" s="354" t="s">
        <v>1174</v>
      </c>
      <c r="F64" s="355" t="s">
        <v>1175</v>
      </c>
      <c r="G64" s="354" t="s">
        <v>645</v>
      </c>
      <c r="H64" s="354" t="s">
        <v>646</v>
      </c>
      <c r="I64" s="356">
        <v>0.44399999999999995</v>
      </c>
      <c r="J64" s="356">
        <v>500</v>
      </c>
      <c r="K64" s="357">
        <v>222</v>
      </c>
    </row>
    <row r="65" spans="1:11" ht="14.4" customHeight="1" x14ac:dyDescent="0.3">
      <c r="A65" s="352" t="s">
        <v>379</v>
      </c>
      <c r="B65" s="353" t="s">
        <v>517</v>
      </c>
      <c r="C65" s="354" t="s">
        <v>384</v>
      </c>
      <c r="D65" s="355" t="s">
        <v>518</v>
      </c>
      <c r="E65" s="354" t="s">
        <v>1174</v>
      </c>
      <c r="F65" s="355" t="s">
        <v>1175</v>
      </c>
      <c r="G65" s="354" t="s">
        <v>647</v>
      </c>
      <c r="H65" s="354" t="s">
        <v>648</v>
      </c>
      <c r="I65" s="356">
        <v>1.8525</v>
      </c>
      <c r="J65" s="356">
        <v>400</v>
      </c>
      <c r="K65" s="357">
        <v>740.65</v>
      </c>
    </row>
    <row r="66" spans="1:11" ht="14.4" customHeight="1" x14ac:dyDescent="0.3">
      <c r="A66" s="352" t="s">
        <v>379</v>
      </c>
      <c r="B66" s="353" t="s">
        <v>517</v>
      </c>
      <c r="C66" s="354" t="s">
        <v>384</v>
      </c>
      <c r="D66" s="355" t="s">
        <v>518</v>
      </c>
      <c r="E66" s="354" t="s">
        <v>1174</v>
      </c>
      <c r="F66" s="355" t="s">
        <v>1175</v>
      </c>
      <c r="G66" s="354" t="s">
        <v>649</v>
      </c>
      <c r="H66" s="354" t="s">
        <v>650</v>
      </c>
      <c r="I66" s="356">
        <v>68.510000000000005</v>
      </c>
      <c r="J66" s="356">
        <v>200</v>
      </c>
      <c r="K66" s="357">
        <v>13702.04</v>
      </c>
    </row>
    <row r="67" spans="1:11" ht="14.4" customHeight="1" x14ac:dyDescent="0.3">
      <c r="A67" s="352" t="s">
        <v>379</v>
      </c>
      <c r="B67" s="353" t="s">
        <v>517</v>
      </c>
      <c r="C67" s="354" t="s">
        <v>384</v>
      </c>
      <c r="D67" s="355" t="s">
        <v>518</v>
      </c>
      <c r="E67" s="354" t="s">
        <v>1174</v>
      </c>
      <c r="F67" s="355" t="s">
        <v>1175</v>
      </c>
      <c r="G67" s="354" t="s">
        <v>651</v>
      </c>
      <c r="H67" s="354" t="s">
        <v>652</v>
      </c>
      <c r="I67" s="356">
        <v>62.56</v>
      </c>
      <c r="J67" s="356">
        <v>250</v>
      </c>
      <c r="K67" s="357">
        <v>15639.25</v>
      </c>
    </row>
    <row r="68" spans="1:11" ht="14.4" customHeight="1" x14ac:dyDescent="0.3">
      <c r="A68" s="352" t="s">
        <v>379</v>
      </c>
      <c r="B68" s="353" t="s">
        <v>517</v>
      </c>
      <c r="C68" s="354" t="s">
        <v>384</v>
      </c>
      <c r="D68" s="355" t="s">
        <v>518</v>
      </c>
      <c r="E68" s="354" t="s">
        <v>1174</v>
      </c>
      <c r="F68" s="355" t="s">
        <v>1175</v>
      </c>
      <c r="G68" s="354" t="s">
        <v>653</v>
      </c>
      <c r="H68" s="354" t="s">
        <v>654</v>
      </c>
      <c r="I68" s="356">
        <v>6.17</v>
      </c>
      <c r="J68" s="356">
        <v>50</v>
      </c>
      <c r="K68" s="357">
        <v>308.5</v>
      </c>
    </row>
    <row r="69" spans="1:11" ht="14.4" customHeight="1" x14ac:dyDescent="0.3">
      <c r="A69" s="352" t="s">
        <v>379</v>
      </c>
      <c r="B69" s="353" t="s">
        <v>517</v>
      </c>
      <c r="C69" s="354" t="s">
        <v>384</v>
      </c>
      <c r="D69" s="355" t="s">
        <v>518</v>
      </c>
      <c r="E69" s="354" t="s">
        <v>1174</v>
      </c>
      <c r="F69" s="355" t="s">
        <v>1175</v>
      </c>
      <c r="G69" s="354" t="s">
        <v>653</v>
      </c>
      <c r="H69" s="354" t="s">
        <v>655</v>
      </c>
      <c r="I69" s="356">
        <v>6.2150000000000007</v>
      </c>
      <c r="J69" s="356">
        <v>220</v>
      </c>
      <c r="K69" s="357">
        <v>1367</v>
      </c>
    </row>
    <row r="70" spans="1:11" ht="14.4" customHeight="1" x14ac:dyDescent="0.3">
      <c r="A70" s="352" t="s">
        <v>379</v>
      </c>
      <c r="B70" s="353" t="s">
        <v>517</v>
      </c>
      <c r="C70" s="354" t="s">
        <v>384</v>
      </c>
      <c r="D70" s="355" t="s">
        <v>518</v>
      </c>
      <c r="E70" s="354" t="s">
        <v>1174</v>
      </c>
      <c r="F70" s="355" t="s">
        <v>1175</v>
      </c>
      <c r="G70" s="354" t="s">
        <v>656</v>
      </c>
      <c r="H70" s="354" t="s">
        <v>657</v>
      </c>
      <c r="I70" s="356">
        <v>76.158333333333346</v>
      </c>
      <c r="J70" s="356">
        <v>340</v>
      </c>
      <c r="K70" s="357">
        <v>26006.519999999997</v>
      </c>
    </row>
    <row r="71" spans="1:11" ht="14.4" customHeight="1" x14ac:dyDescent="0.3">
      <c r="A71" s="352" t="s">
        <v>379</v>
      </c>
      <c r="B71" s="353" t="s">
        <v>517</v>
      </c>
      <c r="C71" s="354" t="s">
        <v>384</v>
      </c>
      <c r="D71" s="355" t="s">
        <v>518</v>
      </c>
      <c r="E71" s="354" t="s">
        <v>1174</v>
      </c>
      <c r="F71" s="355" t="s">
        <v>1175</v>
      </c>
      <c r="G71" s="354" t="s">
        <v>658</v>
      </c>
      <c r="H71" s="354" t="s">
        <v>659</v>
      </c>
      <c r="I71" s="356">
        <v>79.875</v>
      </c>
      <c r="J71" s="356">
        <v>360</v>
      </c>
      <c r="K71" s="357">
        <v>28783.199999999997</v>
      </c>
    </row>
    <row r="72" spans="1:11" ht="14.4" customHeight="1" x14ac:dyDescent="0.3">
      <c r="A72" s="352" t="s">
        <v>379</v>
      </c>
      <c r="B72" s="353" t="s">
        <v>517</v>
      </c>
      <c r="C72" s="354" t="s">
        <v>384</v>
      </c>
      <c r="D72" s="355" t="s">
        <v>518</v>
      </c>
      <c r="E72" s="354" t="s">
        <v>1174</v>
      </c>
      <c r="F72" s="355" t="s">
        <v>1175</v>
      </c>
      <c r="G72" s="354" t="s">
        <v>660</v>
      </c>
      <c r="H72" s="354" t="s">
        <v>661</v>
      </c>
      <c r="I72" s="356">
        <v>5.565555555555556</v>
      </c>
      <c r="J72" s="356">
        <v>2400</v>
      </c>
      <c r="K72" s="357">
        <v>13354.699999999999</v>
      </c>
    </row>
    <row r="73" spans="1:11" ht="14.4" customHeight="1" x14ac:dyDescent="0.3">
      <c r="A73" s="352" t="s">
        <v>379</v>
      </c>
      <c r="B73" s="353" t="s">
        <v>517</v>
      </c>
      <c r="C73" s="354" t="s">
        <v>384</v>
      </c>
      <c r="D73" s="355" t="s">
        <v>518</v>
      </c>
      <c r="E73" s="354" t="s">
        <v>1174</v>
      </c>
      <c r="F73" s="355" t="s">
        <v>1175</v>
      </c>
      <c r="G73" s="354" t="s">
        <v>662</v>
      </c>
      <c r="H73" s="354" t="s">
        <v>663</v>
      </c>
      <c r="I73" s="356">
        <v>193.69800000000001</v>
      </c>
      <c r="J73" s="356">
        <v>25</v>
      </c>
      <c r="K73" s="357">
        <v>4842.42</v>
      </c>
    </row>
    <row r="74" spans="1:11" ht="14.4" customHeight="1" x14ac:dyDescent="0.3">
      <c r="A74" s="352" t="s">
        <v>379</v>
      </c>
      <c r="B74" s="353" t="s">
        <v>517</v>
      </c>
      <c r="C74" s="354" t="s">
        <v>384</v>
      </c>
      <c r="D74" s="355" t="s">
        <v>518</v>
      </c>
      <c r="E74" s="354" t="s">
        <v>1174</v>
      </c>
      <c r="F74" s="355" t="s">
        <v>1175</v>
      </c>
      <c r="G74" s="354" t="s">
        <v>664</v>
      </c>
      <c r="H74" s="354" t="s">
        <v>665</v>
      </c>
      <c r="I74" s="356">
        <v>9.5739999999999998</v>
      </c>
      <c r="J74" s="356">
        <v>460</v>
      </c>
      <c r="K74" s="357">
        <v>4428.6000000000004</v>
      </c>
    </row>
    <row r="75" spans="1:11" ht="14.4" customHeight="1" x14ac:dyDescent="0.3">
      <c r="A75" s="352" t="s">
        <v>379</v>
      </c>
      <c r="B75" s="353" t="s">
        <v>517</v>
      </c>
      <c r="C75" s="354" t="s">
        <v>384</v>
      </c>
      <c r="D75" s="355" t="s">
        <v>518</v>
      </c>
      <c r="E75" s="354" t="s">
        <v>1174</v>
      </c>
      <c r="F75" s="355" t="s">
        <v>1175</v>
      </c>
      <c r="G75" s="354" t="s">
        <v>666</v>
      </c>
      <c r="H75" s="354" t="s">
        <v>667</v>
      </c>
      <c r="I75" s="356">
        <v>4.2333333333333343</v>
      </c>
      <c r="J75" s="356">
        <v>3650</v>
      </c>
      <c r="K75" s="357">
        <v>15451</v>
      </c>
    </row>
    <row r="76" spans="1:11" ht="14.4" customHeight="1" x14ac:dyDescent="0.3">
      <c r="A76" s="352" t="s">
        <v>379</v>
      </c>
      <c r="B76" s="353" t="s">
        <v>517</v>
      </c>
      <c r="C76" s="354" t="s">
        <v>384</v>
      </c>
      <c r="D76" s="355" t="s">
        <v>518</v>
      </c>
      <c r="E76" s="354" t="s">
        <v>1174</v>
      </c>
      <c r="F76" s="355" t="s">
        <v>1175</v>
      </c>
      <c r="G76" s="354" t="s">
        <v>668</v>
      </c>
      <c r="H76" s="354" t="s">
        <v>669</v>
      </c>
      <c r="I76" s="356">
        <v>31.34</v>
      </c>
      <c r="J76" s="356">
        <v>50</v>
      </c>
      <c r="K76" s="357">
        <v>1566.85</v>
      </c>
    </row>
    <row r="77" spans="1:11" ht="14.4" customHeight="1" x14ac:dyDescent="0.3">
      <c r="A77" s="352" t="s">
        <v>379</v>
      </c>
      <c r="B77" s="353" t="s">
        <v>517</v>
      </c>
      <c r="C77" s="354" t="s">
        <v>384</v>
      </c>
      <c r="D77" s="355" t="s">
        <v>518</v>
      </c>
      <c r="E77" s="354" t="s">
        <v>1174</v>
      </c>
      <c r="F77" s="355" t="s">
        <v>1175</v>
      </c>
      <c r="G77" s="354" t="s">
        <v>670</v>
      </c>
      <c r="H77" s="354" t="s">
        <v>671</v>
      </c>
      <c r="I77" s="356">
        <v>11.13</v>
      </c>
      <c r="J77" s="356">
        <v>200</v>
      </c>
      <c r="K77" s="357">
        <v>2226.4</v>
      </c>
    </row>
    <row r="78" spans="1:11" ht="14.4" customHeight="1" x14ac:dyDescent="0.3">
      <c r="A78" s="352" t="s">
        <v>379</v>
      </c>
      <c r="B78" s="353" t="s">
        <v>517</v>
      </c>
      <c r="C78" s="354" t="s">
        <v>384</v>
      </c>
      <c r="D78" s="355" t="s">
        <v>518</v>
      </c>
      <c r="E78" s="354" t="s">
        <v>1174</v>
      </c>
      <c r="F78" s="355" t="s">
        <v>1175</v>
      </c>
      <c r="G78" s="354" t="s">
        <v>672</v>
      </c>
      <c r="H78" s="354" t="s">
        <v>673</v>
      </c>
      <c r="I78" s="356">
        <v>2.9</v>
      </c>
      <c r="J78" s="356">
        <v>300</v>
      </c>
      <c r="K78" s="357">
        <v>870</v>
      </c>
    </row>
    <row r="79" spans="1:11" ht="14.4" customHeight="1" x14ac:dyDescent="0.3">
      <c r="A79" s="352" t="s">
        <v>379</v>
      </c>
      <c r="B79" s="353" t="s">
        <v>517</v>
      </c>
      <c r="C79" s="354" t="s">
        <v>384</v>
      </c>
      <c r="D79" s="355" t="s">
        <v>518</v>
      </c>
      <c r="E79" s="354" t="s">
        <v>1174</v>
      </c>
      <c r="F79" s="355" t="s">
        <v>1175</v>
      </c>
      <c r="G79" s="354" t="s">
        <v>674</v>
      </c>
      <c r="H79" s="354" t="s">
        <v>675</v>
      </c>
      <c r="I79" s="356">
        <v>2.9012499999999997</v>
      </c>
      <c r="J79" s="356">
        <v>2110</v>
      </c>
      <c r="K79" s="357">
        <v>6121</v>
      </c>
    </row>
    <row r="80" spans="1:11" ht="14.4" customHeight="1" x14ac:dyDescent="0.3">
      <c r="A80" s="352" t="s">
        <v>379</v>
      </c>
      <c r="B80" s="353" t="s">
        <v>517</v>
      </c>
      <c r="C80" s="354" t="s">
        <v>384</v>
      </c>
      <c r="D80" s="355" t="s">
        <v>518</v>
      </c>
      <c r="E80" s="354" t="s">
        <v>1174</v>
      </c>
      <c r="F80" s="355" t="s">
        <v>1175</v>
      </c>
      <c r="G80" s="354" t="s">
        <v>676</v>
      </c>
      <c r="H80" s="354" t="s">
        <v>677</v>
      </c>
      <c r="I80" s="356">
        <v>2.9033333333333333</v>
      </c>
      <c r="J80" s="356">
        <v>1940</v>
      </c>
      <c r="K80" s="357">
        <v>5632.8</v>
      </c>
    </row>
    <row r="81" spans="1:11" ht="14.4" customHeight="1" x14ac:dyDescent="0.3">
      <c r="A81" s="352" t="s">
        <v>379</v>
      </c>
      <c r="B81" s="353" t="s">
        <v>517</v>
      </c>
      <c r="C81" s="354" t="s">
        <v>384</v>
      </c>
      <c r="D81" s="355" t="s">
        <v>518</v>
      </c>
      <c r="E81" s="354" t="s">
        <v>1174</v>
      </c>
      <c r="F81" s="355" t="s">
        <v>1175</v>
      </c>
      <c r="G81" s="354" t="s">
        <v>678</v>
      </c>
      <c r="H81" s="354" t="s">
        <v>679</v>
      </c>
      <c r="I81" s="356">
        <v>2.9037499999999996</v>
      </c>
      <c r="J81" s="356">
        <v>2800</v>
      </c>
      <c r="K81" s="357">
        <v>8130</v>
      </c>
    </row>
    <row r="82" spans="1:11" ht="14.4" customHeight="1" x14ac:dyDescent="0.3">
      <c r="A82" s="352" t="s">
        <v>379</v>
      </c>
      <c r="B82" s="353" t="s">
        <v>517</v>
      </c>
      <c r="C82" s="354" t="s">
        <v>384</v>
      </c>
      <c r="D82" s="355" t="s">
        <v>518</v>
      </c>
      <c r="E82" s="354" t="s">
        <v>1174</v>
      </c>
      <c r="F82" s="355" t="s">
        <v>1175</v>
      </c>
      <c r="G82" s="354" t="s">
        <v>680</v>
      </c>
      <c r="H82" s="354" t="s">
        <v>681</v>
      </c>
      <c r="I82" s="356">
        <v>37.15</v>
      </c>
      <c r="J82" s="356">
        <v>60</v>
      </c>
      <c r="K82" s="357">
        <v>2228.8200000000002</v>
      </c>
    </row>
    <row r="83" spans="1:11" ht="14.4" customHeight="1" x14ac:dyDescent="0.3">
      <c r="A83" s="352" t="s">
        <v>379</v>
      </c>
      <c r="B83" s="353" t="s">
        <v>517</v>
      </c>
      <c r="C83" s="354" t="s">
        <v>384</v>
      </c>
      <c r="D83" s="355" t="s">
        <v>518</v>
      </c>
      <c r="E83" s="354" t="s">
        <v>1174</v>
      </c>
      <c r="F83" s="355" t="s">
        <v>1175</v>
      </c>
      <c r="G83" s="354" t="s">
        <v>682</v>
      </c>
      <c r="H83" s="354" t="s">
        <v>683</v>
      </c>
      <c r="I83" s="356">
        <v>91.720000000000013</v>
      </c>
      <c r="J83" s="356">
        <v>155</v>
      </c>
      <c r="K83" s="357">
        <v>14216.4</v>
      </c>
    </row>
    <row r="84" spans="1:11" ht="14.4" customHeight="1" x14ac:dyDescent="0.3">
      <c r="A84" s="352" t="s">
        <v>379</v>
      </c>
      <c r="B84" s="353" t="s">
        <v>517</v>
      </c>
      <c r="C84" s="354" t="s">
        <v>384</v>
      </c>
      <c r="D84" s="355" t="s">
        <v>518</v>
      </c>
      <c r="E84" s="354" t="s">
        <v>1174</v>
      </c>
      <c r="F84" s="355" t="s">
        <v>1175</v>
      </c>
      <c r="G84" s="354" t="s">
        <v>684</v>
      </c>
      <c r="H84" s="354" t="s">
        <v>685</v>
      </c>
      <c r="I84" s="356">
        <v>12.104999999999999</v>
      </c>
      <c r="J84" s="356">
        <v>750</v>
      </c>
      <c r="K84" s="357">
        <v>9079</v>
      </c>
    </row>
    <row r="85" spans="1:11" ht="14.4" customHeight="1" x14ac:dyDescent="0.3">
      <c r="A85" s="352" t="s">
        <v>379</v>
      </c>
      <c r="B85" s="353" t="s">
        <v>517</v>
      </c>
      <c r="C85" s="354" t="s">
        <v>384</v>
      </c>
      <c r="D85" s="355" t="s">
        <v>518</v>
      </c>
      <c r="E85" s="354" t="s">
        <v>1174</v>
      </c>
      <c r="F85" s="355" t="s">
        <v>1175</v>
      </c>
      <c r="G85" s="354" t="s">
        <v>686</v>
      </c>
      <c r="H85" s="354" t="s">
        <v>687</v>
      </c>
      <c r="I85" s="356">
        <v>18.39</v>
      </c>
      <c r="J85" s="356">
        <v>12</v>
      </c>
      <c r="K85" s="357">
        <v>220.7</v>
      </c>
    </row>
    <row r="86" spans="1:11" ht="14.4" customHeight="1" x14ac:dyDescent="0.3">
      <c r="A86" s="352" t="s">
        <v>379</v>
      </c>
      <c r="B86" s="353" t="s">
        <v>517</v>
      </c>
      <c r="C86" s="354" t="s">
        <v>384</v>
      </c>
      <c r="D86" s="355" t="s">
        <v>518</v>
      </c>
      <c r="E86" s="354" t="s">
        <v>1174</v>
      </c>
      <c r="F86" s="355" t="s">
        <v>1175</v>
      </c>
      <c r="G86" s="354" t="s">
        <v>688</v>
      </c>
      <c r="H86" s="354" t="s">
        <v>689</v>
      </c>
      <c r="I86" s="356">
        <v>56.389999999999993</v>
      </c>
      <c r="J86" s="356">
        <v>870</v>
      </c>
      <c r="K86" s="357">
        <v>49056.299999999996</v>
      </c>
    </row>
    <row r="87" spans="1:11" ht="14.4" customHeight="1" x14ac:dyDescent="0.3">
      <c r="A87" s="352" t="s">
        <v>379</v>
      </c>
      <c r="B87" s="353" t="s">
        <v>517</v>
      </c>
      <c r="C87" s="354" t="s">
        <v>384</v>
      </c>
      <c r="D87" s="355" t="s">
        <v>518</v>
      </c>
      <c r="E87" s="354" t="s">
        <v>1174</v>
      </c>
      <c r="F87" s="355" t="s">
        <v>1175</v>
      </c>
      <c r="G87" s="354" t="s">
        <v>690</v>
      </c>
      <c r="H87" s="354" t="s">
        <v>691</v>
      </c>
      <c r="I87" s="356">
        <v>13.199999999999998</v>
      </c>
      <c r="J87" s="356">
        <v>30</v>
      </c>
      <c r="K87" s="357">
        <v>396</v>
      </c>
    </row>
    <row r="88" spans="1:11" ht="14.4" customHeight="1" x14ac:dyDescent="0.3">
      <c r="A88" s="352" t="s">
        <v>379</v>
      </c>
      <c r="B88" s="353" t="s">
        <v>517</v>
      </c>
      <c r="C88" s="354" t="s">
        <v>384</v>
      </c>
      <c r="D88" s="355" t="s">
        <v>518</v>
      </c>
      <c r="E88" s="354" t="s">
        <v>1174</v>
      </c>
      <c r="F88" s="355" t="s">
        <v>1175</v>
      </c>
      <c r="G88" s="354" t="s">
        <v>692</v>
      </c>
      <c r="H88" s="354" t="s">
        <v>693</v>
      </c>
      <c r="I88" s="356">
        <v>13.200000000000001</v>
      </c>
      <c r="J88" s="356">
        <v>110</v>
      </c>
      <c r="K88" s="357">
        <v>1452</v>
      </c>
    </row>
    <row r="89" spans="1:11" ht="14.4" customHeight="1" x14ac:dyDescent="0.3">
      <c r="A89" s="352" t="s">
        <v>379</v>
      </c>
      <c r="B89" s="353" t="s">
        <v>517</v>
      </c>
      <c r="C89" s="354" t="s">
        <v>384</v>
      </c>
      <c r="D89" s="355" t="s">
        <v>518</v>
      </c>
      <c r="E89" s="354" t="s">
        <v>1174</v>
      </c>
      <c r="F89" s="355" t="s">
        <v>1175</v>
      </c>
      <c r="G89" s="354" t="s">
        <v>694</v>
      </c>
      <c r="H89" s="354" t="s">
        <v>695</v>
      </c>
      <c r="I89" s="356">
        <v>13.2</v>
      </c>
      <c r="J89" s="356">
        <v>20</v>
      </c>
      <c r="K89" s="357">
        <v>264</v>
      </c>
    </row>
    <row r="90" spans="1:11" ht="14.4" customHeight="1" x14ac:dyDescent="0.3">
      <c r="A90" s="352" t="s">
        <v>379</v>
      </c>
      <c r="B90" s="353" t="s">
        <v>517</v>
      </c>
      <c r="C90" s="354" t="s">
        <v>384</v>
      </c>
      <c r="D90" s="355" t="s">
        <v>518</v>
      </c>
      <c r="E90" s="354" t="s">
        <v>1174</v>
      </c>
      <c r="F90" s="355" t="s">
        <v>1175</v>
      </c>
      <c r="G90" s="354" t="s">
        <v>696</v>
      </c>
      <c r="H90" s="354" t="s">
        <v>697</v>
      </c>
      <c r="I90" s="356">
        <v>21.016666666666666</v>
      </c>
      <c r="J90" s="356">
        <v>1020</v>
      </c>
      <c r="K90" s="357">
        <v>21538.199999999997</v>
      </c>
    </row>
    <row r="91" spans="1:11" ht="14.4" customHeight="1" x14ac:dyDescent="0.3">
      <c r="A91" s="352" t="s">
        <v>379</v>
      </c>
      <c r="B91" s="353" t="s">
        <v>517</v>
      </c>
      <c r="C91" s="354" t="s">
        <v>384</v>
      </c>
      <c r="D91" s="355" t="s">
        <v>518</v>
      </c>
      <c r="E91" s="354" t="s">
        <v>1174</v>
      </c>
      <c r="F91" s="355" t="s">
        <v>1175</v>
      </c>
      <c r="G91" s="354" t="s">
        <v>698</v>
      </c>
      <c r="H91" s="354" t="s">
        <v>699</v>
      </c>
      <c r="I91" s="356">
        <v>13.196666666666665</v>
      </c>
      <c r="J91" s="356">
        <v>30</v>
      </c>
      <c r="K91" s="357">
        <v>395.9</v>
      </c>
    </row>
    <row r="92" spans="1:11" ht="14.4" customHeight="1" x14ac:dyDescent="0.3">
      <c r="A92" s="352" t="s">
        <v>379</v>
      </c>
      <c r="B92" s="353" t="s">
        <v>517</v>
      </c>
      <c r="C92" s="354" t="s">
        <v>384</v>
      </c>
      <c r="D92" s="355" t="s">
        <v>518</v>
      </c>
      <c r="E92" s="354" t="s">
        <v>1174</v>
      </c>
      <c r="F92" s="355" t="s">
        <v>1175</v>
      </c>
      <c r="G92" s="354" t="s">
        <v>700</v>
      </c>
      <c r="H92" s="354" t="s">
        <v>701</v>
      </c>
      <c r="I92" s="356">
        <v>6.6550000000000002</v>
      </c>
      <c r="J92" s="356">
        <v>150</v>
      </c>
      <c r="K92" s="357">
        <v>998.5</v>
      </c>
    </row>
    <row r="93" spans="1:11" ht="14.4" customHeight="1" x14ac:dyDescent="0.3">
      <c r="A93" s="352" t="s">
        <v>379</v>
      </c>
      <c r="B93" s="353" t="s">
        <v>517</v>
      </c>
      <c r="C93" s="354" t="s">
        <v>384</v>
      </c>
      <c r="D93" s="355" t="s">
        <v>518</v>
      </c>
      <c r="E93" s="354" t="s">
        <v>1174</v>
      </c>
      <c r="F93" s="355" t="s">
        <v>1175</v>
      </c>
      <c r="G93" s="354" t="s">
        <v>702</v>
      </c>
      <c r="H93" s="354" t="s">
        <v>703</v>
      </c>
      <c r="I93" s="356">
        <v>6.6524999999999999</v>
      </c>
      <c r="J93" s="356">
        <v>120</v>
      </c>
      <c r="K93" s="357">
        <v>798.63</v>
      </c>
    </row>
    <row r="94" spans="1:11" ht="14.4" customHeight="1" x14ac:dyDescent="0.3">
      <c r="A94" s="352" t="s">
        <v>379</v>
      </c>
      <c r="B94" s="353" t="s">
        <v>517</v>
      </c>
      <c r="C94" s="354" t="s">
        <v>384</v>
      </c>
      <c r="D94" s="355" t="s">
        <v>518</v>
      </c>
      <c r="E94" s="354" t="s">
        <v>1174</v>
      </c>
      <c r="F94" s="355" t="s">
        <v>1175</v>
      </c>
      <c r="G94" s="354" t="s">
        <v>704</v>
      </c>
      <c r="H94" s="354" t="s">
        <v>705</v>
      </c>
      <c r="I94" s="356">
        <v>6.7</v>
      </c>
      <c r="J94" s="356">
        <v>10</v>
      </c>
      <c r="K94" s="357">
        <v>67</v>
      </c>
    </row>
    <row r="95" spans="1:11" ht="14.4" customHeight="1" x14ac:dyDescent="0.3">
      <c r="A95" s="352" t="s">
        <v>379</v>
      </c>
      <c r="B95" s="353" t="s">
        <v>517</v>
      </c>
      <c r="C95" s="354" t="s">
        <v>384</v>
      </c>
      <c r="D95" s="355" t="s">
        <v>518</v>
      </c>
      <c r="E95" s="354" t="s">
        <v>1174</v>
      </c>
      <c r="F95" s="355" t="s">
        <v>1175</v>
      </c>
      <c r="G95" s="354" t="s">
        <v>706</v>
      </c>
      <c r="H95" s="354" t="s">
        <v>707</v>
      </c>
      <c r="I95" s="356">
        <v>6.66</v>
      </c>
      <c r="J95" s="356">
        <v>50</v>
      </c>
      <c r="K95" s="357">
        <v>333</v>
      </c>
    </row>
    <row r="96" spans="1:11" ht="14.4" customHeight="1" x14ac:dyDescent="0.3">
      <c r="A96" s="352" t="s">
        <v>379</v>
      </c>
      <c r="B96" s="353" t="s">
        <v>517</v>
      </c>
      <c r="C96" s="354" t="s">
        <v>384</v>
      </c>
      <c r="D96" s="355" t="s">
        <v>518</v>
      </c>
      <c r="E96" s="354" t="s">
        <v>1174</v>
      </c>
      <c r="F96" s="355" t="s">
        <v>1175</v>
      </c>
      <c r="G96" s="354" t="s">
        <v>708</v>
      </c>
      <c r="H96" s="354" t="s">
        <v>709</v>
      </c>
      <c r="I96" s="356">
        <v>190.07</v>
      </c>
      <c r="J96" s="356">
        <v>40</v>
      </c>
      <c r="K96" s="357">
        <v>7602.65</v>
      </c>
    </row>
    <row r="97" spans="1:11" ht="14.4" customHeight="1" x14ac:dyDescent="0.3">
      <c r="A97" s="352" t="s">
        <v>379</v>
      </c>
      <c r="B97" s="353" t="s">
        <v>517</v>
      </c>
      <c r="C97" s="354" t="s">
        <v>384</v>
      </c>
      <c r="D97" s="355" t="s">
        <v>518</v>
      </c>
      <c r="E97" s="354" t="s">
        <v>1174</v>
      </c>
      <c r="F97" s="355" t="s">
        <v>1175</v>
      </c>
      <c r="G97" s="354" t="s">
        <v>710</v>
      </c>
      <c r="H97" s="354" t="s">
        <v>711</v>
      </c>
      <c r="I97" s="356">
        <v>300.33999999999997</v>
      </c>
      <c r="J97" s="356">
        <v>40</v>
      </c>
      <c r="K97" s="357">
        <v>12013.68</v>
      </c>
    </row>
    <row r="98" spans="1:11" ht="14.4" customHeight="1" x14ac:dyDescent="0.3">
      <c r="A98" s="352" t="s">
        <v>379</v>
      </c>
      <c r="B98" s="353" t="s">
        <v>517</v>
      </c>
      <c r="C98" s="354" t="s">
        <v>384</v>
      </c>
      <c r="D98" s="355" t="s">
        <v>518</v>
      </c>
      <c r="E98" s="354" t="s">
        <v>1174</v>
      </c>
      <c r="F98" s="355" t="s">
        <v>1175</v>
      </c>
      <c r="G98" s="354" t="s">
        <v>712</v>
      </c>
      <c r="H98" s="354" t="s">
        <v>713</v>
      </c>
      <c r="I98" s="356">
        <v>13.79</v>
      </c>
      <c r="J98" s="356">
        <v>175</v>
      </c>
      <c r="K98" s="357">
        <v>2413.9499999999998</v>
      </c>
    </row>
    <row r="99" spans="1:11" ht="14.4" customHeight="1" x14ac:dyDescent="0.3">
      <c r="A99" s="352" t="s">
        <v>379</v>
      </c>
      <c r="B99" s="353" t="s">
        <v>517</v>
      </c>
      <c r="C99" s="354" t="s">
        <v>384</v>
      </c>
      <c r="D99" s="355" t="s">
        <v>518</v>
      </c>
      <c r="E99" s="354" t="s">
        <v>1174</v>
      </c>
      <c r="F99" s="355" t="s">
        <v>1175</v>
      </c>
      <c r="G99" s="354" t="s">
        <v>714</v>
      </c>
      <c r="H99" s="354" t="s">
        <v>715</v>
      </c>
      <c r="I99" s="356">
        <v>2.335</v>
      </c>
      <c r="J99" s="356">
        <v>400</v>
      </c>
      <c r="K99" s="357">
        <v>934</v>
      </c>
    </row>
    <row r="100" spans="1:11" ht="14.4" customHeight="1" x14ac:dyDescent="0.3">
      <c r="A100" s="352" t="s">
        <v>379</v>
      </c>
      <c r="B100" s="353" t="s">
        <v>517</v>
      </c>
      <c r="C100" s="354" t="s">
        <v>384</v>
      </c>
      <c r="D100" s="355" t="s">
        <v>518</v>
      </c>
      <c r="E100" s="354" t="s">
        <v>1174</v>
      </c>
      <c r="F100" s="355" t="s">
        <v>1175</v>
      </c>
      <c r="G100" s="354" t="s">
        <v>716</v>
      </c>
      <c r="H100" s="354" t="s">
        <v>717</v>
      </c>
      <c r="I100" s="356">
        <v>21.240000000000002</v>
      </c>
      <c r="J100" s="356">
        <v>200</v>
      </c>
      <c r="K100" s="357">
        <v>4308.79</v>
      </c>
    </row>
    <row r="101" spans="1:11" ht="14.4" customHeight="1" x14ac:dyDescent="0.3">
      <c r="A101" s="352" t="s">
        <v>379</v>
      </c>
      <c r="B101" s="353" t="s">
        <v>517</v>
      </c>
      <c r="C101" s="354" t="s">
        <v>384</v>
      </c>
      <c r="D101" s="355" t="s">
        <v>518</v>
      </c>
      <c r="E101" s="354" t="s">
        <v>1174</v>
      </c>
      <c r="F101" s="355" t="s">
        <v>1175</v>
      </c>
      <c r="G101" s="354" t="s">
        <v>718</v>
      </c>
      <c r="H101" s="354" t="s">
        <v>719</v>
      </c>
      <c r="I101" s="356">
        <v>68.86</v>
      </c>
      <c r="J101" s="356">
        <v>30</v>
      </c>
      <c r="K101" s="357">
        <v>2065.88</v>
      </c>
    </row>
    <row r="102" spans="1:11" ht="14.4" customHeight="1" x14ac:dyDescent="0.3">
      <c r="A102" s="352" t="s">
        <v>379</v>
      </c>
      <c r="B102" s="353" t="s">
        <v>517</v>
      </c>
      <c r="C102" s="354" t="s">
        <v>384</v>
      </c>
      <c r="D102" s="355" t="s">
        <v>518</v>
      </c>
      <c r="E102" s="354" t="s">
        <v>1174</v>
      </c>
      <c r="F102" s="355" t="s">
        <v>1175</v>
      </c>
      <c r="G102" s="354" t="s">
        <v>718</v>
      </c>
      <c r="H102" s="354" t="s">
        <v>720</v>
      </c>
      <c r="I102" s="356">
        <v>60.66</v>
      </c>
      <c r="J102" s="356">
        <v>50</v>
      </c>
      <c r="K102" s="357">
        <v>3032.87</v>
      </c>
    </row>
    <row r="103" spans="1:11" ht="14.4" customHeight="1" x14ac:dyDescent="0.3">
      <c r="A103" s="352" t="s">
        <v>379</v>
      </c>
      <c r="B103" s="353" t="s">
        <v>517</v>
      </c>
      <c r="C103" s="354" t="s">
        <v>384</v>
      </c>
      <c r="D103" s="355" t="s">
        <v>518</v>
      </c>
      <c r="E103" s="354" t="s">
        <v>1174</v>
      </c>
      <c r="F103" s="355" t="s">
        <v>1175</v>
      </c>
      <c r="G103" s="354" t="s">
        <v>721</v>
      </c>
      <c r="H103" s="354" t="s">
        <v>722</v>
      </c>
      <c r="I103" s="356">
        <v>13.19</v>
      </c>
      <c r="J103" s="356">
        <v>100</v>
      </c>
      <c r="K103" s="357">
        <v>1318.9</v>
      </c>
    </row>
    <row r="104" spans="1:11" ht="14.4" customHeight="1" x14ac:dyDescent="0.3">
      <c r="A104" s="352" t="s">
        <v>379</v>
      </c>
      <c r="B104" s="353" t="s">
        <v>517</v>
      </c>
      <c r="C104" s="354" t="s">
        <v>384</v>
      </c>
      <c r="D104" s="355" t="s">
        <v>518</v>
      </c>
      <c r="E104" s="354" t="s">
        <v>1174</v>
      </c>
      <c r="F104" s="355" t="s">
        <v>1175</v>
      </c>
      <c r="G104" s="354" t="s">
        <v>723</v>
      </c>
      <c r="H104" s="354" t="s">
        <v>724</v>
      </c>
      <c r="I104" s="356">
        <v>71.39</v>
      </c>
      <c r="J104" s="356">
        <v>30</v>
      </c>
      <c r="K104" s="357">
        <v>2141.6999999999998</v>
      </c>
    </row>
    <row r="105" spans="1:11" ht="14.4" customHeight="1" x14ac:dyDescent="0.3">
      <c r="A105" s="352" t="s">
        <v>379</v>
      </c>
      <c r="B105" s="353" t="s">
        <v>517</v>
      </c>
      <c r="C105" s="354" t="s">
        <v>384</v>
      </c>
      <c r="D105" s="355" t="s">
        <v>518</v>
      </c>
      <c r="E105" s="354" t="s">
        <v>1174</v>
      </c>
      <c r="F105" s="355" t="s">
        <v>1175</v>
      </c>
      <c r="G105" s="354" t="s">
        <v>725</v>
      </c>
      <c r="H105" s="354" t="s">
        <v>726</v>
      </c>
      <c r="I105" s="356">
        <v>73.00333333333333</v>
      </c>
      <c r="J105" s="356">
        <v>100</v>
      </c>
      <c r="K105" s="357">
        <v>7332.5999999999995</v>
      </c>
    </row>
    <row r="106" spans="1:11" ht="14.4" customHeight="1" x14ac:dyDescent="0.3">
      <c r="A106" s="352" t="s">
        <v>379</v>
      </c>
      <c r="B106" s="353" t="s">
        <v>517</v>
      </c>
      <c r="C106" s="354" t="s">
        <v>384</v>
      </c>
      <c r="D106" s="355" t="s">
        <v>518</v>
      </c>
      <c r="E106" s="354" t="s">
        <v>1174</v>
      </c>
      <c r="F106" s="355" t="s">
        <v>1175</v>
      </c>
      <c r="G106" s="354" t="s">
        <v>727</v>
      </c>
      <c r="H106" s="354" t="s">
        <v>728</v>
      </c>
      <c r="I106" s="356">
        <v>28.986666666666665</v>
      </c>
      <c r="J106" s="356">
        <v>272</v>
      </c>
      <c r="K106" s="357">
        <v>7910.1399999999994</v>
      </c>
    </row>
    <row r="107" spans="1:11" ht="14.4" customHeight="1" x14ac:dyDescent="0.3">
      <c r="A107" s="352" t="s">
        <v>379</v>
      </c>
      <c r="B107" s="353" t="s">
        <v>517</v>
      </c>
      <c r="C107" s="354" t="s">
        <v>384</v>
      </c>
      <c r="D107" s="355" t="s">
        <v>518</v>
      </c>
      <c r="E107" s="354" t="s">
        <v>1174</v>
      </c>
      <c r="F107" s="355" t="s">
        <v>1175</v>
      </c>
      <c r="G107" s="354" t="s">
        <v>729</v>
      </c>
      <c r="H107" s="354" t="s">
        <v>730</v>
      </c>
      <c r="I107" s="356">
        <v>31.338333333333335</v>
      </c>
      <c r="J107" s="356">
        <v>370</v>
      </c>
      <c r="K107" s="357">
        <v>11595.390000000001</v>
      </c>
    </row>
    <row r="108" spans="1:11" ht="14.4" customHeight="1" x14ac:dyDescent="0.3">
      <c r="A108" s="352" t="s">
        <v>379</v>
      </c>
      <c r="B108" s="353" t="s">
        <v>517</v>
      </c>
      <c r="C108" s="354" t="s">
        <v>384</v>
      </c>
      <c r="D108" s="355" t="s">
        <v>518</v>
      </c>
      <c r="E108" s="354" t="s">
        <v>1174</v>
      </c>
      <c r="F108" s="355" t="s">
        <v>1175</v>
      </c>
      <c r="G108" s="354" t="s">
        <v>731</v>
      </c>
      <c r="H108" s="354" t="s">
        <v>732</v>
      </c>
      <c r="I108" s="356">
        <v>50.65</v>
      </c>
      <c r="J108" s="356">
        <v>1800</v>
      </c>
      <c r="K108" s="357">
        <v>91170.930000000008</v>
      </c>
    </row>
    <row r="109" spans="1:11" ht="14.4" customHeight="1" x14ac:dyDescent="0.3">
      <c r="A109" s="352" t="s">
        <v>379</v>
      </c>
      <c r="B109" s="353" t="s">
        <v>517</v>
      </c>
      <c r="C109" s="354" t="s">
        <v>384</v>
      </c>
      <c r="D109" s="355" t="s">
        <v>518</v>
      </c>
      <c r="E109" s="354" t="s">
        <v>1174</v>
      </c>
      <c r="F109" s="355" t="s">
        <v>1175</v>
      </c>
      <c r="G109" s="354" t="s">
        <v>733</v>
      </c>
      <c r="H109" s="354" t="s">
        <v>734</v>
      </c>
      <c r="I109" s="356">
        <v>563.45000000000005</v>
      </c>
      <c r="J109" s="356">
        <v>10</v>
      </c>
      <c r="K109" s="357">
        <v>5634.5</v>
      </c>
    </row>
    <row r="110" spans="1:11" ht="14.4" customHeight="1" x14ac:dyDescent="0.3">
      <c r="A110" s="352" t="s">
        <v>379</v>
      </c>
      <c r="B110" s="353" t="s">
        <v>517</v>
      </c>
      <c r="C110" s="354" t="s">
        <v>384</v>
      </c>
      <c r="D110" s="355" t="s">
        <v>518</v>
      </c>
      <c r="E110" s="354" t="s">
        <v>1174</v>
      </c>
      <c r="F110" s="355" t="s">
        <v>1175</v>
      </c>
      <c r="G110" s="354" t="s">
        <v>735</v>
      </c>
      <c r="H110" s="354" t="s">
        <v>736</v>
      </c>
      <c r="I110" s="356">
        <v>953.52</v>
      </c>
      <c r="J110" s="356">
        <v>10</v>
      </c>
      <c r="K110" s="357">
        <v>9535.2199999999993</v>
      </c>
    </row>
    <row r="111" spans="1:11" ht="14.4" customHeight="1" x14ac:dyDescent="0.3">
      <c r="A111" s="352" t="s">
        <v>379</v>
      </c>
      <c r="B111" s="353" t="s">
        <v>517</v>
      </c>
      <c r="C111" s="354" t="s">
        <v>384</v>
      </c>
      <c r="D111" s="355" t="s">
        <v>518</v>
      </c>
      <c r="E111" s="354" t="s">
        <v>1174</v>
      </c>
      <c r="F111" s="355" t="s">
        <v>1175</v>
      </c>
      <c r="G111" s="354" t="s">
        <v>737</v>
      </c>
      <c r="H111" s="354" t="s">
        <v>738</v>
      </c>
      <c r="I111" s="356">
        <v>10.74</v>
      </c>
      <c r="J111" s="356">
        <v>375</v>
      </c>
      <c r="K111" s="357">
        <v>4029.3</v>
      </c>
    </row>
    <row r="112" spans="1:11" ht="14.4" customHeight="1" x14ac:dyDescent="0.3">
      <c r="A112" s="352" t="s">
        <v>379</v>
      </c>
      <c r="B112" s="353" t="s">
        <v>517</v>
      </c>
      <c r="C112" s="354" t="s">
        <v>384</v>
      </c>
      <c r="D112" s="355" t="s">
        <v>518</v>
      </c>
      <c r="E112" s="354" t="s">
        <v>1174</v>
      </c>
      <c r="F112" s="355" t="s">
        <v>1175</v>
      </c>
      <c r="G112" s="354" t="s">
        <v>739</v>
      </c>
      <c r="H112" s="354" t="s">
        <v>740</v>
      </c>
      <c r="I112" s="356">
        <v>3.27</v>
      </c>
      <c r="J112" s="356">
        <v>100</v>
      </c>
      <c r="K112" s="357">
        <v>326.7</v>
      </c>
    </row>
    <row r="113" spans="1:11" ht="14.4" customHeight="1" x14ac:dyDescent="0.3">
      <c r="A113" s="352" t="s">
        <v>379</v>
      </c>
      <c r="B113" s="353" t="s">
        <v>517</v>
      </c>
      <c r="C113" s="354" t="s">
        <v>384</v>
      </c>
      <c r="D113" s="355" t="s">
        <v>518</v>
      </c>
      <c r="E113" s="354" t="s">
        <v>1174</v>
      </c>
      <c r="F113" s="355" t="s">
        <v>1175</v>
      </c>
      <c r="G113" s="354" t="s">
        <v>741</v>
      </c>
      <c r="H113" s="354" t="s">
        <v>742</v>
      </c>
      <c r="I113" s="356">
        <v>181.5</v>
      </c>
      <c r="J113" s="356">
        <v>40</v>
      </c>
      <c r="K113" s="357">
        <v>7260</v>
      </c>
    </row>
    <row r="114" spans="1:11" ht="14.4" customHeight="1" x14ac:dyDescent="0.3">
      <c r="A114" s="352" t="s">
        <v>379</v>
      </c>
      <c r="B114" s="353" t="s">
        <v>517</v>
      </c>
      <c r="C114" s="354" t="s">
        <v>384</v>
      </c>
      <c r="D114" s="355" t="s">
        <v>518</v>
      </c>
      <c r="E114" s="354" t="s">
        <v>1174</v>
      </c>
      <c r="F114" s="355" t="s">
        <v>1175</v>
      </c>
      <c r="G114" s="354" t="s">
        <v>743</v>
      </c>
      <c r="H114" s="354" t="s">
        <v>744</v>
      </c>
      <c r="I114" s="356">
        <v>280.77999999999997</v>
      </c>
      <c r="J114" s="356">
        <v>50</v>
      </c>
      <c r="K114" s="357">
        <v>14039.03</v>
      </c>
    </row>
    <row r="115" spans="1:11" ht="14.4" customHeight="1" x14ac:dyDescent="0.3">
      <c r="A115" s="352" t="s">
        <v>379</v>
      </c>
      <c r="B115" s="353" t="s">
        <v>517</v>
      </c>
      <c r="C115" s="354" t="s">
        <v>384</v>
      </c>
      <c r="D115" s="355" t="s">
        <v>518</v>
      </c>
      <c r="E115" s="354" t="s">
        <v>1174</v>
      </c>
      <c r="F115" s="355" t="s">
        <v>1175</v>
      </c>
      <c r="G115" s="354" t="s">
        <v>745</v>
      </c>
      <c r="H115" s="354" t="s">
        <v>746</v>
      </c>
      <c r="I115" s="356">
        <v>49.545000000000002</v>
      </c>
      <c r="J115" s="356">
        <v>100</v>
      </c>
      <c r="K115" s="357">
        <v>4954.34</v>
      </c>
    </row>
    <row r="116" spans="1:11" ht="14.4" customHeight="1" x14ac:dyDescent="0.3">
      <c r="A116" s="352" t="s">
        <v>379</v>
      </c>
      <c r="B116" s="353" t="s">
        <v>517</v>
      </c>
      <c r="C116" s="354" t="s">
        <v>384</v>
      </c>
      <c r="D116" s="355" t="s">
        <v>518</v>
      </c>
      <c r="E116" s="354" t="s">
        <v>1174</v>
      </c>
      <c r="F116" s="355" t="s">
        <v>1175</v>
      </c>
      <c r="G116" s="354" t="s">
        <v>747</v>
      </c>
      <c r="H116" s="354" t="s">
        <v>748</v>
      </c>
      <c r="I116" s="356">
        <v>68.510000000000005</v>
      </c>
      <c r="J116" s="356">
        <v>200</v>
      </c>
      <c r="K116" s="357">
        <v>13702.04</v>
      </c>
    </row>
    <row r="117" spans="1:11" ht="14.4" customHeight="1" x14ac:dyDescent="0.3">
      <c r="A117" s="352" t="s">
        <v>379</v>
      </c>
      <c r="B117" s="353" t="s">
        <v>517</v>
      </c>
      <c r="C117" s="354" t="s">
        <v>384</v>
      </c>
      <c r="D117" s="355" t="s">
        <v>518</v>
      </c>
      <c r="E117" s="354" t="s">
        <v>1174</v>
      </c>
      <c r="F117" s="355" t="s">
        <v>1175</v>
      </c>
      <c r="G117" s="354" t="s">
        <v>749</v>
      </c>
      <c r="H117" s="354" t="s">
        <v>750</v>
      </c>
      <c r="I117" s="356">
        <v>31.523333333333337</v>
      </c>
      <c r="J117" s="356">
        <v>150</v>
      </c>
      <c r="K117" s="357">
        <v>4728.71</v>
      </c>
    </row>
    <row r="118" spans="1:11" ht="14.4" customHeight="1" x14ac:dyDescent="0.3">
      <c r="A118" s="352" t="s">
        <v>379</v>
      </c>
      <c r="B118" s="353" t="s">
        <v>517</v>
      </c>
      <c r="C118" s="354" t="s">
        <v>384</v>
      </c>
      <c r="D118" s="355" t="s">
        <v>518</v>
      </c>
      <c r="E118" s="354" t="s">
        <v>1174</v>
      </c>
      <c r="F118" s="355" t="s">
        <v>1175</v>
      </c>
      <c r="G118" s="354" t="s">
        <v>751</v>
      </c>
      <c r="H118" s="354" t="s">
        <v>752</v>
      </c>
      <c r="I118" s="356">
        <v>201.25</v>
      </c>
      <c r="J118" s="356">
        <v>4</v>
      </c>
      <c r="K118" s="357">
        <v>804.99</v>
      </c>
    </row>
    <row r="119" spans="1:11" ht="14.4" customHeight="1" x14ac:dyDescent="0.3">
      <c r="A119" s="352" t="s">
        <v>379</v>
      </c>
      <c r="B119" s="353" t="s">
        <v>517</v>
      </c>
      <c r="C119" s="354" t="s">
        <v>384</v>
      </c>
      <c r="D119" s="355" t="s">
        <v>518</v>
      </c>
      <c r="E119" s="354" t="s">
        <v>1174</v>
      </c>
      <c r="F119" s="355" t="s">
        <v>1175</v>
      </c>
      <c r="G119" s="354" t="s">
        <v>753</v>
      </c>
      <c r="H119" s="354" t="s">
        <v>754</v>
      </c>
      <c r="I119" s="356">
        <v>432.3</v>
      </c>
      <c r="J119" s="356">
        <v>28</v>
      </c>
      <c r="K119" s="357">
        <v>12104.3</v>
      </c>
    </row>
    <row r="120" spans="1:11" ht="14.4" customHeight="1" x14ac:dyDescent="0.3">
      <c r="A120" s="352" t="s">
        <v>379</v>
      </c>
      <c r="B120" s="353" t="s">
        <v>517</v>
      </c>
      <c r="C120" s="354" t="s">
        <v>384</v>
      </c>
      <c r="D120" s="355" t="s">
        <v>518</v>
      </c>
      <c r="E120" s="354" t="s">
        <v>1174</v>
      </c>
      <c r="F120" s="355" t="s">
        <v>1175</v>
      </c>
      <c r="G120" s="354" t="s">
        <v>755</v>
      </c>
      <c r="H120" s="354" t="s">
        <v>756</v>
      </c>
      <c r="I120" s="356">
        <v>8.1300000000000008</v>
      </c>
      <c r="J120" s="356">
        <v>150</v>
      </c>
      <c r="K120" s="357">
        <v>1219.69</v>
      </c>
    </row>
    <row r="121" spans="1:11" ht="14.4" customHeight="1" x14ac:dyDescent="0.3">
      <c r="A121" s="352" t="s">
        <v>379</v>
      </c>
      <c r="B121" s="353" t="s">
        <v>517</v>
      </c>
      <c r="C121" s="354" t="s">
        <v>384</v>
      </c>
      <c r="D121" s="355" t="s">
        <v>518</v>
      </c>
      <c r="E121" s="354" t="s">
        <v>1174</v>
      </c>
      <c r="F121" s="355" t="s">
        <v>1175</v>
      </c>
      <c r="G121" s="354" t="s">
        <v>757</v>
      </c>
      <c r="H121" s="354" t="s">
        <v>758</v>
      </c>
      <c r="I121" s="356">
        <v>19.97</v>
      </c>
      <c r="J121" s="356">
        <v>50</v>
      </c>
      <c r="K121" s="357">
        <v>998.25</v>
      </c>
    </row>
    <row r="122" spans="1:11" ht="14.4" customHeight="1" x14ac:dyDescent="0.3">
      <c r="A122" s="352" t="s">
        <v>379</v>
      </c>
      <c r="B122" s="353" t="s">
        <v>517</v>
      </c>
      <c r="C122" s="354" t="s">
        <v>384</v>
      </c>
      <c r="D122" s="355" t="s">
        <v>518</v>
      </c>
      <c r="E122" s="354" t="s">
        <v>1174</v>
      </c>
      <c r="F122" s="355" t="s">
        <v>1175</v>
      </c>
      <c r="G122" s="354" t="s">
        <v>759</v>
      </c>
      <c r="H122" s="354" t="s">
        <v>760</v>
      </c>
      <c r="I122" s="356">
        <v>91.84</v>
      </c>
      <c r="J122" s="356">
        <v>100</v>
      </c>
      <c r="K122" s="357">
        <v>9183.7999999999993</v>
      </c>
    </row>
    <row r="123" spans="1:11" ht="14.4" customHeight="1" x14ac:dyDescent="0.3">
      <c r="A123" s="352" t="s">
        <v>379</v>
      </c>
      <c r="B123" s="353" t="s">
        <v>517</v>
      </c>
      <c r="C123" s="354" t="s">
        <v>384</v>
      </c>
      <c r="D123" s="355" t="s">
        <v>518</v>
      </c>
      <c r="E123" s="354" t="s">
        <v>1174</v>
      </c>
      <c r="F123" s="355" t="s">
        <v>1175</v>
      </c>
      <c r="G123" s="354" t="s">
        <v>761</v>
      </c>
      <c r="H123" s="354" t="s">
        <v>762</v>
      </c>
      <c r="I123" s="356">
        <v>58.8</v>
      </c>
      <c r="J123" s="356">
        <v>160</v>
      </c>
      <c r="K123" s="357">
        <v>9408</v>
      </c>
    </row>
    <row r="124" spans="1:11" ht="14.4" customHeight="1" x14ac:dyDescent="0.3">
      <c r="A124" s="352" t="s">
        <v>379</v>
      </c>
      <c r="B124" s="353" t="s">
        <v>517</v>
      </c>
      <c r="C124" s="354" t="s">
        <v>384</v>
      </c>
      <c r="D124" s="355" t="s">
        <v>518</v>
      </c>
      <c r="E124" s="354" t="s">
        <v>1174</v>
      </c>
      <c r="F124" s="355" t="s">
        <v>1175</v>
      </c>
      <c r="G124" s="354" t="s">
        <v>763</v>
      </c>
      <c r="H124" s="354" t="s">
        <v>764</v>
      </c>
      <c r="I124" s="356">
        <v>15.61</v>
      </c>
      <c r="J124" s="356">
        <v>10</v>
      </c>
      <c r="K124" s="357">
        <v>156.1</v>
      </c>
    </row>
    <row r="125" spans="1:11" ht="14.4" customHeight="1" x14ac:dyDescent="0.3">
      <c r="A125" s="352" t="s">
        <v>379</v>
      </c>
      <c r="B125" s="353" t="s">
        <v>517</v>
      </c>
      <c r="C125" s="354" t="s">
        <v>384</v>
      </c>
      <c r="D125" s="355" t="s">
        <v>518</v>
      </c>
      <c r="E125" s="354" t="s">
        <v>1174</v>
      </c>
      <c r="F125" s="355" t="s">
        <v>1175</v>
      </c>
      <c r="G125" s="354" t="s">
        <v>765</v>
      </c>
      <c r="H125" s="354" t="s">
        <v>766</v>
      </c>
      <c r="I125" s="356">
        <v>43.56</v>
      </c>
      <c r="J125" s="356">
        <v>80</v>
      </c>
      <c r="K125" s="357">
        <v>3484.8</v>
      </c>
    </row>
    <row r="126" spans="1:11" ht="14.4" customHeight="1" x14ac:dyDescent="0.3">
      <c r="A126" s="352" t="s">
        <v>379</v>
      </c>
      <c r="B126" s="353" t="s">
        <v>517</v>
      </c>
      <c r="C126" s="354" t="s">
        <v>384</v>
      </c>
      <c r="D126" s="355" t="s">
        <v>518</v>
      </c>
      <c r="E126" s="354" t="s">
        <v>1174</v>
      </c>
      <c r="F126" s="355" t="s">
        <v>1175</v>
      </c>
      <c r="G126" s="354" t="s">
        <v>767</v>
      </c>
      <c r="H126" s="354" t="s">
        <v>768</v>
      </c>
      <c r="I126" s="356">
        <v>14273.16</v>
      </c>
      <c r="J126" s="356">
        <v>1</v>
      </c>
      <c r="K126" s="357">
        <v>14273.16</v>
      </c>
    </row>
    <row r="127" spans="1:11" ht="14.4" customHeight="1" x14ac:dyDescent="0.3">
      <c r="A127" s="352" t="s">
        <v>379</v>
      </c>
      <c r="B127" s="353" t="s">
        <v>517</v>
      </c>
      <c r="C127" s="354" t="s">
        <v>384</v>
      </c>
      <c r="D127" s="355" t="s">
        <v>518</v>
      </c>
      <c r="E127" s="354" t="s">
        <v>1174</v>
      </c>
      <c r="F127" s="355" t="s">
        <v>1175</v>
      </c>
      <c r="G127" s="354" t="s">
        <v>769</v>
      </c>
      <c r="H127" s="354" t="s">
        <v>770</v>
      </c>
      <c r="I127" s="356">
        <v>10324.700000000001</v>
      </c>
      <c r="J127" s="356">
        <v>1</v>
      </c>
      <c r="K127" s="357">
        <v>10324.700000000001</v>
      </c>
    </row>
    <row r="128" spans="1:11" ht="14.4" customHeight="1" x14ac:dyDescent="0.3">
      <c r="A128" s="352" t="s">
        <v>379</v>
      </c>
      <c r="B128" s="353" t="s">
        <v>517</v>
      </c>
      <c r="C128" s="354" t="s">
        <v>384</v>
      </c>
      <c r="D128" s="355" t="s">
        <v>518</v>
      </c>
      <c r="E128" s="354" t="s">
        <v>1174</v>
      </c>
      <c r="F128" s="355" t="s">
        <v>1175</v>
      </c>
      <c r="G128" s="354" t="s">
        <v>771</v>
      </c>
      <c r="H128" s="354" t="s">
        <v>772</v>
      </c>
      <c r="I128" s="356">
        <v>56.92</v>
      </c>
      <c r="J128" s="356">
        <v>50</v>
      </c>
      <c r="K128" s="357">
        <v>2845.89</v>
      </c>
    </row>
    <row r="129" spans="1:11" ht="14.4" customHeight="1" x14ac:dyDescent="0.3">
      <c r="A129" s="352" t="s">
        <v>379</v>
      </c>
      <c r="B129" s="353" t="s">
        <v>517</v>
      </c>
      <c r="C129" s="354" t="s">
        <v>384</v>
      </c>
      <c r="D129" s="355" t="s">
        <v>518</v>
      </c>
      <c r="E129" s="354" t="s">
        <v>1174</v>
      </c>
      <c r="F129" s="355" t="s">
        <v>1175</v>
      </c>
      <c r="G129" s="354" t="s">
        <v>773</v>
      </c>
      <c r="H129" s="354" t="s">
        <v>774</v>
      </c>
      <c r="I129" s="356">
        <v>19.97</v>
      </c>
      <c r="J129" s="356">
        <v>50</v>
      </c>
      <c r="K129" s="357">
        <v>998.25</v>
      </c>
    </row>
    <row r="130" spans="1:11" ht="14.4" customHeight="1" x14ac:dyDescent="0.3">
      <c r="A130" s="352" t="s">
        <v>379</v>
      </c>
      <c r="B130" s="353" t="s">
        <v>517</v>
      </c>
      <c r="C130" s="354" t="s">
        <v>384</v>
      </c>
      <c r="D130" s="355" t="s">
        <v>518</v>
      </c>
      <c r="E130" s="354" t="s">
        <v>1176</v>
      </c>
      <c r="F130" s="355" t="s">
        <v>1177</v>
      </c>
      <c r="G130" s="354" t="s">
        <v>775</v>
      </c>
      <c r="H130" s="354" t="s">
        <v>776</v>
      </c>
      <c r="I130" s="356">
        <v>471.96</v>
      </c>
      <c r="J130" s="356">
        <v>1</v>
      </c>
      <c r="K130" s="357">
        <v>471.96</v>
      </c>
    </row>
    <row r="131" spans="1:11" ht="14.4" customHeight="1" x14ac:dyDescent="0.3">
      <c r="A131" s="352" t="s">
        <v>379</v>
      </c>
      <c r="B131" s="353" t="s">
        <v>517</v>
      </c>
      <c r="C131" s="354" t="s">
        <v>384</v>
      </c>
      <c r="D131" s="355" t="s">
        <v>518</v>
      </c>
      <c r="E131" s="354" t="s">
        <v>1176</v>
      </c>
      <c r="F131" s="355" t="s">
        <v>1177</v>
      </c>
      <c r="G131" s="354" t="s">
        <v>777</v>
      </c>
      <c r="H131" s="354" t="s">
        <v>778</v>
      </c>
      <c r="I131" s="356">
        <v>471.96</v>
      </c>
      <c r="J131" s="356">
        <v>1</v>
      </c>
      <c r="K131" s="357">
        <v>471.96</v>
      </c>
    </row>
    <row r="132" spans="1:11" ht="14.4" customHeight="1" x14ac:dyDescent="0.3">
      <c r="A132" s="352" t="s">
        <v>379</v>
      </c>
      <c r="B132" s="353" t="s">
        <v>517</v>
      </c>
      <c r="C132" s="354" t="s">
        <v>384</v>
      </c>
      <c r="D132" s="355" t="s">
        <v>518</v>
      </c>
      <c r="E132" s="354" t="s">
        <v>1176</v>
      </c>
      <c r="F132" s="355" t="s">
        <v>1177</v>
      </c>
      <c r="G132" s="354" t="s">
        <v>779</v>
      </c>
      <c r="H132" s="354" t="s">
        <v>780</v>
      </c>
      <c r="I132" s="356">
        <v>471.96</v>
      </c>
      <c r="J132" s="356">
        <v>1</v>
      </c>
      <c r="K132" s="357">
        <v>471.96</v>
      </c>
    </row>
    <row r="133" spans="1:11" ht="14.4" customHeight="1" x14ac:dyDescent="0.3">
      <c r="A133" s="352" t="s">
        <v>379</v>
      </c>
      <c r="B133" s="353" t="s">
        <v>517</v>
      </c>
      <c r="C133" s="354" t="s">
        <v>384</v>
      </c>
      <c r="D133" s="355" t="s">
        <v>518</v>
      </c>
      <c r="E133" s="354" t="s">
        <v>1178</v>
      </c>
      <c r="F133" s="355" t="s">
        <v>1179</v>
      </c>
      <c r="G133" s="354" t="s">
        <v>781</v>
      </c>
      <c r="H133" s="354" t="s">
        <v>782</v>
      </c>
      <c r="I133" s="356">
        <v>997.89</v>
      </c>
      <c r="J133" s="356">
        <v>48</v>
      </c>
      <c r="K133" s="357">
        <v>47898.58</v>
      </c>
    </row>
    <row r="134" spans="1:11" ht="14.4" customHeight="1" x14ac:dyDescent="0.3">
      <c r="A134" s="352" t="s">
        <v>379</v>
      </c>
      <c r="B134" s="353" t="s">
        <v>517</v>
      </c>
      <c r="C134" s="354" t="s">
        <v>384</v>
      </c>
      <c r="D134" s="355" t="s">
        <v>518</v>
      </c>
      <c r="E134" s="354" t="s">
        <v>1178</v>
      </c>
      <c r="F134" s="355" t="s">
        <v>1179</v>
      </c>
      <c r="G134" s="354" t="s">
        <v>781</v>
      </c>
      <c r="H134" s="354" t="s">
        <v>783</v>
      </c>
      <c r="I134" s="356">
        <v>996.16000000000008</v>
      </c>
      <c r="J134" s="356">
        <v>96</v>
      </c>
      <c r="K134" s="357">
        <v>95631.61</v>
      </c>
    </row>
    <row r="135" spans="1:11" ht="14.4" customHeight="1" x14ac:dyDescent="0.3">
      <c r="A135" s="352" t="s">
        <v>379</v>
      </c>
      <c r="B135" s="353" t="s">
        <v>517</v>
      </c>
      <c r="C135" s="354" t="s">
        <v>384</v>
      </c>
      <c r="D135" s="355" t="s">
        <v>518</v>
      </c>
      <c r="E135" s="354" t="s">
        <v>1178</v>
      </c>
      <c r="F135" s="355" t="s">
        <v>1179</v>
      </c>
      <c r="G135" s="354" t="s">
        <v>784</v>
      </c>
      <c r="H135" s="354" t="s">
        <v>785</v>
      </c>
      <c r="I135" s="356">
        <v>1795.1350000000002</v>
      </c>
      <c r="J135" s="356">
        <v>480</v>
      </c>
      <c r="K135" s="357">
        <v>861664.73</v>
      </c>
    </row>
    <row r="136" spans="1:11" ht="14.4" customHeight="1" x14ac:dyDescent="0.3">
      <c r="A136" s="352" t="s">
        <v>379</v>
      </c>
      <c r="B136" s="353" t="s">
        <v>517</v>
      </c>
      <c r="C136" s="354" t="s">
        <v>384</v>
      </c>
      <c r="D136" s="355" t="s">
        <v>518</v>
      </c>
      <c r="E136" s="354" t="s">
        <v>1178</v>
      </c>
      <c r="F136" s="355" t="s">
        <v>1179</v>
      </c>
      <c r="G136" s="354" t="s">
        <v>786</v>
      </c>
      <c r="H136" s="354" t="s">
        <v>787</v>
      </c>
      <c r="I136" s="356">
        <v>86596.987999999998</v>
      </c>
      <c r="J136" s="356">
        <v>11.6</v>
      </c>
      <c r="K136" s="357">
        <v>1018716.53</v>
      </c>
    </row>
    <row r="137" spans="1:11" ht="14.4" customHeight="1" x14ac:dyDescent="0.3">
      <c r="A137" s="352" t="s">
        <v>379</v>
      </c>
      <c r="B137" s="353" t="s">
        <v>517</v>
      </c>
      <c r="C137" s="354" t="s">
        <v>384</v>
      </c>
      <c r="D137" s="355" t="s">
        <v>518</v>
      </c>
      <c r="E137" s="354" t="s">
        <v>1178</v>
      </c>
      <c r="F137" s="355" t="s">
        <v>1179</v>
      </c>
      <c r="G137" s="354" t="s">
        <v>788</v>
      </c>
      <c r="H137" s="354" t="s">
        <v>789</v>
      </c>
      <c r="I137" s="356">
        <v>87657.528000000006</v>
      </c>
      <c r="J137" s="356">
        <v>13</v>
      </c>
      <c r="K137" s="357">
        <v>1139490.3899999999</v>
      </c>
    </row>
    <row r="138" spans="1:11" ht="14.4" customHeight="1" x14ac:dyDescent="0.3">
      <c r="A138" s="352" t="s">
        <v>379</v>
      </c>
      <c r="B138" s="353" t="s">
        <v>517</v>
      </c>
      <c r="C138" s="354" t="s">
        <v>384</v>
      </c>
      <c r="D138" s="355" t="s">
        <v>518</v>
      </c>
      <c r="E138" s="354" t="s">
        <v>1178</v>
      </c>
      <c r="F138" s="355" t="s">
        <v>1179</v>
      </c>
      <c r="G138" s="354" t="s">
        <v>790</v>
      </c>
      <c r="H138" s="354" t="s">
        <v>791</v>
      </c>
      <c r="I138" s="356">
        <v>797.97714285714278</v>
      </c>
      <c r="J138" s="356">
        <v>160</v>
      </c>
      <c r="K138" s="357">
        <v>127783.26999999999</v>
      </c>
    </row>
    <row r="139" spans="1:11" ht="14.4" customHeight="1" x14ac:dyDescent="0.3">
      <c r="A139" s="352" t="s">
        <v>379</v>
      </c>
      <c r="B139" s="353" t="s">
        <v>517</v>
      </c>
      <c r="C139" s="354" t="s">
        <v>384</v>
      </c>
      <c r="D139" s="355" t="s">
        <v>518</v>
      </c>
      <c r="E139" s="354" t="s">
        <v>1178</v>
      </c>
      <c r="F139" s="355" t="s">
        <v>1179</v>
      </c>
      <c r="G139" s="354" t="s">
        <v>792</v>
      </c>
      <c r="H139" s="354" t="s">
        <v>793</v>
      </c>
      <c r="I139" s="356">
        <v>998.18999999999994</v>
      </c>
      <c r="J139" s="356">
        <v>160</v>
      </c>
      <c r="K139" s="357">
        <v>159545.76</v>
      </c>
    </row>
    <row r="140" spans="1:11" ht="14.4" customHeight="1" x14ac:dyDescent="0.3">
      <c r="A140" s="352" t="s">
        <v>379</v>
      </c>
      <c r="B140" s="353" t="s">
        <v>517</v>
      </c>
      <c r="C140" s="354" t="s">
        <v>384</v>
      </c>
      <c r="D140" s="355" t="s">
        <v>518</v>
      </c>
      <c r="E140" s="354" t="s">
        <v>1178</v>
      </c>
      <c r="F140" s="355" t="s">
        <v>1179</v>
      </c>
      <c r="G140" s="354" t="s">
        <v>794</v>
      </c>
      <c r="H140" s="354" t="s">
        <v>795</v>
      </c>
      <c r="I140" s="356">
        <v>1177.8919999999998</v>
      </c>
      <c r="J140" s="356">
        <v>180</v>
      </c>
      <c r="K140" s="357">
        <v>211689.91</v>
      </c>
    </row>
    <row r="141" spans="1:11" ht="14.4" customHeight="1" x14ac:dyDescent="0.3">
      <c r="A141" s="352" t="s">
        <v>379</v>
      </c>
      <c r="B141" s="353" t="s">
        <v>517</v>
      </c>
      <c r="C141" s="354" t="s">
        <v>384</v>
      </c>
      <c r="D141" s="355" t="s">
        <v>518</v>
      </c>
      <c r="E141" s="354" t="s">
        <v>1178</v>
      </c>
      <c r="F141" s="355" t="s">
        <v>1179</v>
      </c>
      <c r="G141" s="354" t="s">
        <v>796</v>
      </c>
      <c r="H141" s="354" t="s">
        <v>797</v>
      </c>
      <c r="I141" s="356">
        <v>127501.86199999999</v>
      </c>
      <c r="J141" s="356">
        <v>13</v>
      </c>
      <c r="K141" s="357">
        <v>1657440.58</v>
      </c>
    </row>
    <row r="142" spans="1:11" ht="14.4" customHeight="1" x14ac:dyDescent="0.3">
      <c r="A142" s="352" t="s">
        <v>379</v>
      </c>
      <c r="B142" s="353" t="s">
        <v>517</v>
      </c>
      <c r="C142" s="354" t="s">
        <v>384</v>
      </c>
      <c r="D142" s="355" t="s">
        <v>518</v>
      </c>
      <c r="E142" s="354" t="s">
        <v>1178</v>
      </c>
      <c r="F142" s="355" t="s">
        <v>1179</v>
      </c>
      <c r="G142" s="354" t="s">
        <v>798</v>
      </c>
      <c r="H142" s="354" t="s">
        <v>799</v>
      </c>
      <c r="I142" s="356">
        <v>107579.69399999999</v>
      </c>
      <c r="J142" s="356">
        <v>13</v>
      </c>
      <c r="K142" s="357">
        <v>1398465.48</v>
      </c>
    </row>
    <row r="143" spans="1:11" ht="14.4" customHeight="1" x14ac:dyDescent="0.3">
      <c r="A143" s="352" t="s">
        <v>379</v>
      </c>
      <c r="B143" s="353" t="s">
        <v>517</v>
      </c>
      <c r="C143" s="354" t="s">
        <v>384</v>
      </c>
      <c r="D143" s="355" t="s">
        <v>518</v>
      </c>
      <c r="E143" s="354" t="s">
        <v>1178</v>
      </c>
      <c r="F143" s="355" t="s">
        <v>1179</v>
      </c>
      <c r="G143" s="354" t="s">
        <v>800</v>
      </c>
      <c r="H143" s="354" t="s">
        <v>801</v>
      </c>
      <c r="I143" s="356">
        <v>597.53</v>
      </c>
      <c r="J143" s="356">
        <v>10</v>
      </c>
      <c r="K143" s="357">
        <v>5975.34</v>
      </c>
    </row>
    <row r="144" spans="1:11" ht="14.4" customHeight="1" x14ac:dyDescent="0.3">
      <c r="A144" s="352" t="s">
        <v>379</v>
      </c>
      <c r="B144" s="353" t="s">
        <v>517</v>
      </c>
      <c r="C144" s="354" t="s">
        <v>384</v>
      </c>
      <c r="D144" s="355" t="s">
        <v>518</v>
      </c>
      <c r="E144" s="354" t="s">
        <v>1178</v>
      </c>
      <c r="F144" s="355" t="s">
        <v>1179</v>
      </c>
      <c r="G144" s="354" t="s">
        <v>802</v>
      </c>
      <c r="H144" s="354" t="s">
        <v>803</v>
      </c>
      <c r="I144" s="356">
        <v>155613.74</v>
      </c>
      <c r="J144" s="356">
        <v>1</v>
      </c>
      <c r="K144" s="357">
        <v>155613.74</v>
      </c>
    </row>
    <row r="145" spans="1:11" ht="14.4" customHeight="1" x14ac:dyDescent="0.3">
      <c r="A145" s="352" t="s">
        <v>379</v>
      </c>
      <c r="B145" s="353" t="s">
        <v>517</v>
      </c>
      <c r="C145" s="354" t="s">
        <v>384</v>
      </c>
      <c r="D145" s="355" t="s">
        <v>518</v>
      </c>
      <c r="E145" s="354" t="s">
        <v>1178</v>
      </c>
      <c r="F145" s="355" t="s">
        <v>1179</v>
      </c>
      <c r="G145" s="354" t="s">
        <v>804</v>
      </c>
      <c r="H145" s="354" t="s">
        <v>805</v>
      </c>
      <c r="I145" s="356">
        <v>13821.83</v>
      </c>
      <c r="J145" s="356">
        <v>2</v>
      </c>
      <c r="K145" s="357">
        <v>27643.66</v>
      </c>
    </row>
    <row r="146" spans="1:11" ht="14.4" customHeight="1" x14ac:dyDescent="0.3">
      <c r="A146" s="352" t="s">
        <v>379</v>
      </c>
      <c r="B146" s="353" t="s">
        <v>517</v>
      </c>
      <c r="C146" s="354" t="s">
        <v>384</v>
      </c>
      <c r="D146" s="355" t="s">
        <v>518</v>
      </c>
      <c r="E146" s="354" t="s">
        <v>1178</v>
      </c>
      <c r="F146" s="355" t="s">
        <v>1179</v>
      </c>
      <c r="G146" s="354" t="s">
        <v>806</v>
      </c>
      <c r="H146" s="354" t="s">
        <v>807</v>
      </c>
      <c r="I146" s="356">
        <v>597.64</v>
      </c>
      <c r="J146" s="356">
        <v>10</v>
      </c>
      <c r="K146" s="357">
        <v>5976.43</v>
      </c>
    </row>
    <row r="147" spans="1:11" ht="14.4" customHeight="1" x14ac:dyDescent="0.3">
      <c r="A147" s="352" t="s">
        <v>379</v>
      </c>
      <c r="B147" s="353" t="s">
        <v>517</v>
      </c>
      <c r="C147" s="354" t="s">
        <v>384</v>
      </c>
      <c r="D147" s="355" t="s">
        <v>518</v>
      </c>
      <c r="E147" s="354" t="s">
        <v>1178</v>
      </c>
      <c r="F147" s="355" t="s">
        <v>1179</v>
      </c>
      <c r="G147" s="354" t="s">
        <v>808</v>
      </c>
      <c r="H147" s="354" t="s">
        <v>809</v>
      </c>
      <c r="I147" s="356">
        <v>80063.28</v>
      </c>
      <c r="J147" s="356">
        <v>1</v>
      </c>
      <c r="K147" s="357">
        <v>80063.28</v>
      </c>
    </row>
    <row r="148" spans="1:11" ht="14.4" customHeight="1" x14ac:dyDescent="0.3">
      <c r="A148" s="352" t="s">
        <v>379</v>
      </c>
      <c r="B148" s="353" t="s">
        <v>517</v>
      </c>
      <c r="C148" s="354" t="s">
        <v>384</v>
      </c>
      <c r="D148" s="355" t="s">
        <v>518</v>
      </c>
      <c r="E148" s="354" t="s">
        <v>1180</v>
      </c>
      <c r="F148" s="355" t="s">
        <v>1181</v>
      </c>
      <c r="G148" s="354" t="s">
        <v>810</v>
      </c>
      <c r="H148" s="354" t="s">
        <v>811</v>
      </c>
      <c r="I148" s="356">
        <v>413.82</v>
      </c>
      <c r="J148" s="356">
        <v>2</v>
      </c>
      <c r="K148" s="357">
        <v>827.64</v>
      </c>
    </row>
    <row r="149" spans="1:11" ht="14.4" customHeight="1" x14ac:dyDescent="0.3">
      <c r="A149" s="352" t="s">
        <v>379</v>
      </c>
      <c r="B149" s="353" t="s">
        <v>517</v>
      </c>
      <c r="C149" s="354" t="s">
        <v>384</v>
      </c>
      <c r="D149" s="355" t="s">
        <v>518</v>
      </c>
      <c r="E149" s="354" t="s">
        <v>1182</v>
      </c>
      <c r="F149" s="355" t="s">
        <v>1183</v>
      </c>
      <c r="G149" s="354" t="s">
        <v>812</v>
      </c>
      <c r="H149" s="354" t="s">
        <v>813</v>
      </c>
      <c r="I149" s="356">
        <v>95.72</v>
      </c>
      <c r="J149" s="356">
        <v>30</v>
      </c>
      <c r="K149" s="357">
        <v>2871.65</v>
      </c>
    </row>
    <row r="150" spans="1:11" ht="14.4" customHeight="1" x14ac:dyDescent="0.3">
      <c r="A150" s="352" t="s">
        <v>379</v>
      </c>
      <c r="B150" s="353" t="s">
        <v>517</v>
      </c>
      <c r="C150" s="354" t="s">
        <v>384</v>
      </c>
      <c r="D150" s="355" t="s">
        <v>518</v>
      </c>
      <c r="E150" s="354" t="s">
        <v>1184</v>
      </c>
      <c r="F150" s="355" t="s">
        <v>1185</v>
      </c>
      <c r="G150" s="354" t="s">
        <v>814</v>
      </c>
      <c r="H150" s="354" t="s">
        <v>815</v>
      </c>
      <c r="I150" s="356">
        <v>8.17</v>
      </c>
      <c r="J150" s="356">
        <v>50</v>
      </c>
      <c r="K150" s="357">
        <v>408.5</v>
      </c>
    </row>
    <row r="151" spans="1:11" ht="14.4" customHeight="1" x14ac:dyDescent="0.3">
      <c r="A151" s="352" t="s">
        <v>379</v>
      </c>
      <c r="B151" s="353" t="s">
        <v>517</v>
      </c>
      <c r="C151" s="354" t="s">
        <v>384</v>
      </c>
      <c r="D151" s="355" t="s">
        <v>518</v>
      </c>
      <c r="E151" s="354" t="s">
        <v>1184</v>
      </c>
      <c r="F151" s="355" t="s">
        <v>1185</v>
      </c>
      <c r="G151" s="354" t="s">
        <v>816</v>
      </c>
      <c r="H151" s="354" t="s">
        <v>817</v>
      </c>
      <c r="I151" s="356">
        <v>46.576666666666675</v>
      </c>
      <c r="J151" s="356">
        <v>310</v>
      </c>
      <c r="K151" s="357">
        <v>14438.06</v>
      </c>
    </row>
    <row r="152" spans="1:11" ht="14.4" customHeight="1" x14ac:dyDescent="0.3">
      <c r="A152" s="352" t="s">
        <v>379</v>
      </c>
      <c r="B152" s="353" t="s">
        <v>517</v>
      </c>
      <c r="C152" s="354" t="s">
        <v>384</v>
      </c>
      <c r="D152" s="355" t="s">
        <v>518</v>
      </c>
      <c r="E152" s="354" t="s">
        <v>1184</v>
      </c>
      <c r="F152" s="355" t="s">
        <v>1185</v>
      </c>
      <c r="G152" s="354" t="s">
        <v>818</v>
      </c>
      <c r="H152" s="354" t="s">
        <v>819</v>
      </c>
      <c r="I152" s="356">
        <v>6125.13</v>
      </c>
      <c r="J152" s="356">
        <v>1</v>
      </c>
      <c r="K152" s="357">
        <v>6125.13</v>
      </c>
    </row>
    <row r="153" spans="1:11" ht="14.4" customHeight="1" x14ac:dyDescent="0.3">
      <c r="A153" s="352" t="s">
        <v>379</v>
      </c>
      <c r="B153" s="353" t="s">
        <v>517</v>
      </c>
      <c r="C153" s="354" t="s">
        <v>384</v>
      </c>
      <c r="D153" s="355" t="s">
        <v>518</v>
      </c>
      <c r="E153" s="354" t="s">
        <v>1186</v>
      </c>
      <c r="F153" s="355" t="s">
        <v>1187</v>
      </c>
      <c r="G153" s="354" t="s">
        <v>820</v>
      </c>
      <c r="H153" s="354" t="s">
        <v>821</v>
      </c>
      <c r="I153" s="356">
        <v>205.37</v>
      </c>
      <c r="J153" s="356">
        <v>192</v>
      </c>
      <c r="K153" s="357">
        <v>39431.78</v>
      </c>
    </row>
    <row r="154" spans="1:11" ht="14.4" customHeight="1" x14ac:dyDescent="0.3">
      <c r="A154" s="352" t="s">
        <v>379</v>
      </c>
      <c r="B154" s="353" t="s">
        <v>517</v>
      </c>
      <c r="C154" s="354" t="s">
        <v>384</v>
      </c>
      <c r="D154" s="355" t="s">
        <v>518</v>
      </c>
      <c r="E154" s="354" t="s">
        <v>1186</v>
      </c>
      <c r="F154" s="355" t="s">
        <v>1187</v>
      </c>
      <c r="G154" s="354" t="s">
        <v>822</v>
      </c>
      <c r="H154" s="354" t="s">
        <v>823</v>
      </c>
      <c r="I154" s="356">
        <v>149.25</v>
      </c>
      <c r="J154" s="356">
        <v>216</v>
      </c>
      <c r="K154" s="357">
        <v>32237.15</v>
      </c>
    </row>
    <row r="155" spans="1:11" ht="14.4" customHeight="1" x14ac:dyDescent="0.3">
      <c r="A155" s="352" t="s">
        <v>379</v>
      </c>
      <c r="B155" s="353" t="s">
        <v>517</v>
      </c>
      <c r="C155" s="354" t="s">
        <v>384</v>
      </c>
      <c r="D155" s="355" t="s">
        <v>518</v>
      </c>
      <c r="E155" s="354" t="s">
        <v>1186</v>
      </c>
      <c r="F155" s="355" t="s">
        <v>1187</v>
      </c>
      <c r="G155" s="354" t="s">
        <v>824</v>
      </c>
      <c r="H155" s="354" t="s">
        <v>825</v>
      </c>
      <c r="I155" s="356">
        <v>266.13000000000005</v>
      </c>
      <c r="J155" s="356">
        <v>792</v>
      </c>
      <c r="K155" s="357">
        <v>210773.06</v>
      </c>
    </row>
    <row r="156" spans="1:11" ht="14.4" customHeight="1" x14ac:dyDescent="0.3">
      <c r="A156" s="352" t="s">
        <v>379</v>
      </c>
      <c r="B156" s="353" t="s">
        <v>517</v>
      </c>
      <c r="C156" s="354" t="s">
        <v>384</v>
      </c>
      <c r="D156" s="355" t="s">
        <v>518</v>
      </c>
      <c r="E156" s="354" t="s">
        <v>1186</v>
      </c>
      <c r="F156" s="355" t="s">
        <v>1187</v>
      </c>
      <c r="G156" s="354" t="s">
        <v>826</v>
      </c>
      <c r="H156" s="354" t="s">
        <v>827</v>
      </c>
      <c r="I156" s="356">
        <v>59.77</v>
      </c>
      <c r="J156" s="356">
        <v>504</v>
      </c>
      <c r="K156" s="357">
        <v>30126.32</v>
      </c>
    </row>
    <row r="157" spans="1:11" ht="14.4" customHeight="1" x14ac:dyDescent="0.3">
      <c r="A157" s="352" t="s">
        <v>379</v>
      </c>
      <c r="B157" s="353" t="s">
        <v>517</v>
      </c>
      <c r="C157" s="354" t="s">
        <v>384</v>
      </c>
      <c r="D157" s="355" t="s">
        <v>518</v>
      </c>
      <c r="E157" s="354" t="s">
        <v>1186</v>
      </c>
      <c r="F157" s="355" t="s">
        <v>1187</v>
      </c>
      <c r="G157" s="354" t="s">
        <v>828</v>
      </c>
      <c r="H157" s="354" t="s">
        <v>829</v>
      </c>
      <c r="I157" s="356">
        <v>34.5</v>
      </c>
      <c r="J157" s="356">
        <v>2016</v>
      </c>
      <c r="K157" s="357">
        <v>69552</v>
      </c>
    </row>
    <row r="158" spans="1:11" ht="14.4" customHeight="1" x14ac:dyDescent="0.3">
      <c r="A158" s="352" t="s">
        <v>379</v>
      </c>
      <c r="B158" s="353" t="s">
        <v>517</v>
      </c>
      <c r="C158" s="354" t="s">
        <v>384</v>
      </c>
      <c r="D158" s="355" t="s">
        <v>518</v>
      </c>
      <c r="E158" s="354" t="s">
        <v>1186</v>
      </c>
      <c r="F158" s="355" t="s">
        <v>1187</v>
      </c>
      <c r="G158" s="354" t="s">
        <v>830</v>
      </c>
      <c r="H158" s="354" t="s">
        <v>831</v>
      </c>
      <c r="I158" s="356">
        <v>35.619999999999997</v>
      </c>
      <c r="J158" s="356">
        <v>144</v>
      </c>
      <c r="K158" s="357">
        <v>5128.6400000000003</v>
      </c>
    </row>
    <row r="159" spans="1:11" ht="14.4" customHeight="1" x14ac:dyDescent="0.3">
      <c r="A159" s="352" t="s">
        <v>379</v>
      </c>
      <c r="B159" s="353" t="s">
        <v>517</v>
      </c>
      <c r="C159" s="354" t="s">
        <v>384</v>
      </c>
      <c r="D159" s="355" t="s">
        <v>518</v>
      </c>
      <c r="E159" s="354" t="s">
        <v>1186</v>
      </c>
      <c r="F159" s="355" t="s">
        <v>1187</v>
      </c>
      <c r="G159" s="354" t="s">
        <v>832</v>
      </c>
      <c r="H159" s="354" t="s">
        <v>833</v>
      </c>
      <c r="I159" s="356">
        <v>414.29</v>
      </c>
      <c r="J159" s="356">
        <v>16</v>
      </c>
      <c r="K159" s="357">
        <v>6628.6</v>
      </c>
    </row>
    <row r="160" spans="1:11" ht="14.4" customHeight="1" x14ac:dyDescent="0.3">
      <c r="A160" s="352" t="s">
        <v>379</v>
      </c>
      <c r="B160" s="353" t="s">
        <v>517</v>
      </c>
      <c r="C160" s="354" t="s">
        <v>384</v>
      </c>
      <c r="D160" s="355" t="s">
        <v>518</v>
      </c>
      <c r="E160" s="354" t="s">
        <v>1186</v>
      </c>
      <c r="F160" s="355" t="s">
        <v>1187</v>
      </c>
      <c r="G160" s="354" t="s">
        <v>834</v>
      </c>
      <c r="H160" s="354" t="s">
        <v>835</v>
      </c>
      <c r="I160" s="356">
        <v>61.56</v>
      </c>
      <c r="J160" s="356">
        <v>72</v>
      </c>
      <c r="K160" s="357">
        <v>4431.9799999999996</v>
      </c>
    </row>
    <row r="161" spans="1:11" ht="14.4" customHeight="1" x14ac:dyDescent="0.3">
      <c r="A161" s="352" t="s">
        <v>379</v>
      </c>
      <c r="B161" s="353" t="s">
        <v>517</v>
      </c>
      <c r="C161" s="354" t="s">
        <v>384</v>
      </c>
      <c r="D161" s="355" t="s">
        <v>518</v>
      </c>
      <c r="E161" s="354" t="s">
        <v>1186</v>
      </c>
      <c r="F161" s="355" t="s">
        <v>1187</v>
      </c>
      <c r="G161" s="354" t="s">
        <v>836</v>
      </c>
      <c r="H161" s="354" t="s">
        <v>837</v>
      </c>
      <c r="I161" s="356">
        <v>50.12</v>
      </c>
      <c r="J161" s="356">
        <v>2268</v>
      </c>
      <c r="K161" s="357">
        <v>113665.34999999999</v>
      </c>
    </row>
    <row r="162" spans="1:11" ht="14.4" customHeight="1" x14ac:dyDescent="0.3">
      <c r="A162" s="352" t="s">
        <v>379</v>
      </c>
      <c r="B162" s="353" t="s">
        <v>517</v>
      </c>
      <c r="C162" s="354" t="s">
        <v>384</v>
      </c>
      <c r="D162" s="355" t="s">
        <v>518</v>
      </c>
      <c r="E162" s="354" t="s">
        <v>1186</v>
      </c>
      <c r="F162" s="355" t="s">
        <v>1187</v>
      </c>
      <c r="G162" s="354" t="s">
        <v>838</v>
      </c>
      <c r="H162" s="354" t="s">
        <v>839</v>
      </c>
      <c r="I162" s="356">
        <v>50.12</v>
      </c>
      <c r="J162" s="356">
        <v>1224</v>
      </c>
      <c r="K162" s="357">
        <v>61343.53</v>
      </c>
    </row>
    <row r="163" spans="1:11" ht="14.4" customHeight="1" x14ac:dyDescent="0.3">
      <c r="A163" s="352" t="s">
        <v>379</v>
      </c>
      <c r="B163" s="353" t="s">
        <v>517</v>
      </c>
      <c r="C163" s="354" t="s">
        <v>384</v>
      </c>
      <c r="D163" s="355" t="s">
        <v>518</v>
      </c>
      <c r="E163" s="354" t="s">
        <v>1186</v>
      </c>
      <c r="F163" s="355" t="s">
        <v>1187</v>
      </c>
      <c r="G163" s="354" t="s">
        <v>840</v>
      </c>
      <c r="H163" s="354" t="s">
        <v>841</v>
      </c>
      <c r="I163" s="356">
        <v>50.12</v>
      </c>
      <c r="J163" s="356">
        <v>360</v>
      </c>
      <c r="K163" s="357">
        <v>18042.11</v>
      </c>
    </row>
    <row r="164" spans="1:11" ht="14.4" customHeight="1" x14ac:dyDescent="0.3">
      <c r="A164" s="352" t="s">
        <v>379</v>
      </c>
      <c r="B164" s="353" t="s">
        <v>517</v>
      </c>
      <c r="C164" s="354" t="s">
        <v>384</v>
      </c>
      <c r="D164" s="355" t="s">
        <v>518</v>
      </c>
      <c r="E164" s="354" t="s">
        <v>1186</v>
      </c>
      <c r="F164" s="355" t="s">
        <v>1187</v>
      </c>
      <c r="G164" s="354" t="s">
        <v>842</v>
      </c>
      <c r="H164" s="354" t="s">
        <v>843</v>
      </c>
      <c r="I164" s="356">
        <v>34.880000000000003</v>
      </c>
      <c r="J164" s="356">
        <v>2880</v>
      </c>
      <c r="K164" s="357">
        <v>100453.5</v>
      </c>
    </row>
    <row r="165" spans="1:11" ht="14.4" customHeight="1" x14ac:dyDescent="0.3">
      <c r="A165" s="352" t="s">
        <v>379</v>
      </c>
      <c r="B165" s="353" t="s">
        <v>517</v>
      </c>
      <c r="C165" s="354" t="s">
        <v>384</v>
      </c>
      <c r="D165" s="355" t="s">
        <v>518</v>
      </c>
      <c r="E165" s="354" t="s">
        <v>1186</v>
      </c>
      <c r="F165" s="355" t="s">
        <v>1187</v>
      </c>
      <c r="G165" s="354" t="s">
        <v>844</v>
      </c>
      <c r="H165" s="354" t="s">
        <v>845</v>
      </c>
      <c r="I165" s="356">
        <v>50.12</v>
      </c>
      <c r="J165" s="356">
        <v>1728</v>
      </c>
      <c r="K165" s="357">
        <v>86603.26</v>
      </c>
    </row>
    <row r="166" spans="1:11" ht="14.4" customHeight="1" x14ac:dyDescent="0.3">
      <c r="A166" s="352" t="s">
        <v>379</v>
      </c>
      <c r="B166" s="353" t="s">
        <v>517</v>
      </c>
      <c r="C166" s="354" t="s">
        <v>384</v>
      </c>
      <c r="D166" s="355" t="s">
        <v>518</v>
      </c>
      <c r="E166" s="354" t="s">
        <v>1186</v>
      </c>
      <c r="F166" s="355" t="s">
        <v>1187</v>
      </c>
      <c r="G166" s="354" t="s">
        <v>846</v>
      </c>
      <c r="H166" s="354" t="s">
        <v>847</v>
      </c>
      <c r="I166" s="356">
        <v>36.19</v>
      </c>
      <c r="J166" s="356">
        <v>648</v>
      </c>
      <c r="K166" s="357">
        <v>23451.45</v>
      </c>
    </row>
    <row r="167" spans="1:11" ht="14.4" customHeight="1" x14ac:dyDescent="0.3">
      <c r="A167" s="352" t="s">
        <v>379</v>
      </c>
      <c r="B167" s="353" t="s">
        <v>517</v>
      </c>
      <c r="C167" s="354" t="s">
        <v>384</v>
      </c>
      <c r="D167" s="355" t="s">
        <v>518</v>
      </c>
      <c r="E167" s="354" t="s">
        <v>1186</v>
      </c>
      <c r="F167" s="355" t="s">
        <v>1187</v>
      </c>
      <c r="G167" s="354" t="s">
        <v>848</v>
      </c>
      <c r="H167" s="354" t="s">
        <v>849</v>
      </c>
      <c r="I167" s="356">
        <v>245.97</v>
      </c>
      <c r="J167" s="356">
        <v>60</v>
      </c>
      <c r="K167" s="357">
        <v>14758.12</v>
      </c>
    </row>
    <row r="168" spans="1:11" ht="14.4" customHeight="1" x14ac:dyDescent="0.3">
      <c r="A168" s="352" t="s">
        <v>379</v>
      </c>
      <c r="B168" s="353" t="s">
        <v>517</v>
      </c>
      <c r="C168" s="354" t="s">
        <v>384</v>
      </c>
      <c r="D168" s="355" t="s">
        <v>518</v>
      </c>
      <c r="E168" s="354" t="s">
        <v>1186</v>
      </c>
      <c r="F168" s="355" t="s">
        <v>1187</v>
      </c>
      <c r="G168" s="354" t="s">
        <v>850</v>
      </c>
      <c r="H168" s="354" t="s">
        <v>851</v>
      </c>
      <c r="I168" s="356">
        <v>34.119999999999997</v>
      </c>
      <c r="J168" s="356">
        <v>144</v>
      </c>
      <c r="K168" s="357">
        <v>4913.32</v>
      </c>
    </row>
    <row r="169" spans="1:11" ht="14.4" customHeight="1" x14ac:dyDescent="0.3">
      <c r="A169" s="352" t="s">
        <v>379</v>
      </c>
      <c r="B169" s="353" t="s">
        <v>517</v>
      </c>
      <c r="C169" s="354" t="s">
        <v>384</v>
      </c>
      <c r="D169" s="355" t="s">
        <v>518</v>
      </c>
      <c r="E169" s="354" t="s">
        <v>1186</v>
      </c>
      <c r="F169" s="355" t="s">
        <v>1187</v>
      </c>
      <c r="G169" s="354" t="s">
        <v>852</v>
      </c>
      <c r="H169" s="354" t="s">
        <v>853</v>
      </c>
      <c r="I169" s="356">
        <v>216.29</v>
      </c>
      <c r="J169" s="356">
        <v>288</v>
      </c>
      <c r="K169" s="357">
        <v>62290.45</v>
      </c>
    </row>
    <row r="170" spans="1:11" ht="14.4" customHeight="1" x14ac:dyDescent="0.3">
      <c r="A170" s="352" t="s">
        <v>379</v>
      </c>
      <c r="B170" s="353" t="s">
        <v>517</v>
      </c>
      <c r="C170" s="354" t="s">
        <v>384</v>
      </c>
      <c r="D170" s="355" t="s">
        <v>518</v>
      </c>
      <c r="E170" s="354" t="s">
        <v>1186</v>
      </c>
      <c r="F170" s="355" t="s">
        <v>1187</v>
      </c>
      <c r="G170" s="354" t="s">
        <v>854</v>
      </c>
      <c r="H170" s="354" t="s">
        <v>855</v>
      </c>
      <c r="I170" s="356">
        <v>31.36</v>
      </c>
      <c r="J170" s="356">
        <v>2160</v>
      </c>
      <c r="K170" s="357">
        <v>67742.849999999991</v>
      </c>
    </row>
    <row r="171" spans="1:11" ht="14.4" customHeight="1" x14ac:dyDescent="0.3">
      <c r="A171" s="352" t="s">
        <v>379</v>
      </c>
      <c r="B171" s="353" t="s">
        <v>517</v>
      </c>
      <c r="C171" s="354" t="s">
        <v>384</v>
      </c>
      <c r="D171" s="355" t="s">
        <v>518</v>
      </c>
      <c r="E171" s="354" t="s">
        <v>1186</v>
      </c>
      <c r="F171" s="355" t="s">
        <v>1187</v>
      </c>
      <c r="G171" s="354" t="s">
        <v>854</v>
      </c>
      <c r="H171" s="354" t="s">
        <v>856</v>
      </c>
      <c r="I171" s="356">
        <v>31.36</v>
      </c>
      <c r="J171" s="356">
        <v>480</v>
      </c>
      <c r="K171" s="357">
        <v>15054.42</v>
      </c>
    </row>
    <row r="172" spans="1:11" ht="14.4" customHeight="1" x14ac:dyDescent="0.3">
      <c r="A172" s="352" t="s">
        <v>379</v>
      </c>
      <c r="B172" s="353" t="s">
        <v>517</v>
      </c>
      <c r="C172" s="354" t="s">
        <v>384</v>
      </c>
      <c r="D172" s="355" t="s">
        <v>518</v>
      </c>
      <c r="E172" s="354" t="s">
        <v>1186</v>
      </c>
      <c r="F172" s="355" t="s">
        <v>1187</v>
      </c>
      <c r="G172" s="354" t="s">
        <v>857</v>
      </c>
      <c r="H172" s="354" t="s">
        <v>858</v>
      </c>
      <c r="I172" s="356">
        <v>99.35</v>
      </c>
      <c r="J172" s="356">
        <v>144</v>
      </c>
      <c r="K172" s="357">
        <v>14306.32</v>
      </c>
    </row>
    <row r="173" spans="1:11" ht="14.4" customHeight="1" x14ac:dyDescent="0.3">
      <c r="A173" s="352" t="s">
        <v>379</v>
      </c>
      <c r="B173" s="353" t="s">
        <v>517</v>
      </c>
      <c r="C173" s="354" t="s">
        <v>384</v>
      </c>
      <c r="D173" s="355" t="s">
        <v>518</v>
      </c>
      <c r="E173" s="354" t="s">
        <v>1186</v>
      </c>
      <c r="F173" s="355" t="s">
        <v>1187</v>
      </c>
      <c r="G173" s="354" t="s">
        <v>859</v>
      </c>
      <c r="H173" s="354" t="s">
        <v>860</v>
      </c>
      <c r="I173" s="356">
        <v>30.319999999999997</v>
      </c>
      <c r="J173" s="356">
        <v>4560</v>
      </c>
      <c r="K173" s="357">
        <v>138250.37</v>
      </c>
    </row>
    <row r="174" spans="1:11" ht="14.4" customHeight="1" x14ac:dyDescent="0.3">
      <c r="A174" s="352" t="s">
        <v>379</v>
      </c>
      <c r="B174" s="353" t="s">
        <v>517</v>
      </c>
      <c r="C174" s="354" t="s">
        <v>384</v>
      </c>
      <c r="D174" s="355" t="s">
        <v>518</v>
      </c>
      <c r="E174" s="354" t="s">
        <v>1186</v>
      </c>
      <c r="F174" s="355" t="s">
        <v>1187</v>
      </c>
      <c r="G174" s="354" t="s">
        <v>861</v>
      </c>
      <c r="H174" s="354" t="s">
        <v>862</v>
      </c>
      <c r="I174" s="356">
        <v>32.409999999999997</v>
      </c>
      <c r="J174" s="356">
        <v>1080</v>
      </c>
      <c r="K174" s="357">
        <v>35001.629999999997</v>
      </c>
    </row>
    <row r="175" spans="1:11" ht="14.4" customHeight="1" x14ac:dyDescent="0.3">
      <c r="A175" s="352" t="s">
        <v>379</v>
      </c>
      <c r="B175" s="353" t="s">
        <v>517</v>
      </c>
      <c r="C175" s="354" t="s">
        <v>384</v>
      </c>
      <c r="D175" s="355" t="s">
        <v>518</v>
      </c>
      <c r="E175" s="354" t="s">
        <v>1186</v>
      </c>
      <c r="F175" s="355" t="s">
        <v>1187</v>
      </c>
      <c r="G175" s="354" t="s">
        <v>863</v>
      </c>
      <c r="H175" s="354" t="s">
        <v>864</v>
      </c>
      <c r="I175" s="356">
        <v>151.28</v>
      </c>
      <c r="J175" s="356">
        <v>180</v>
      </c>
      <c r="K175" s="357">
        <v>27230.53</v>
      </c>
    </row>
    <row r="176" spans="1:11" ht="14.4" customHeight="1" x14ac:dyDescent="0.3">
      <c r="A176" s="352" t="s">
        <v>379</v>
      </c>
      <c r="B176" s="353" t="s">
        <v>517</v>
      </c>
      <c r="C176" s="354" t="s">
        <v>384</v>
      </c>
      <c r="D176" s="355" t="s">
        <v>518</v>
      </c>
      <c r="E176" s="354" t="s">
        <v>1186</v>
      </c>
      <c r="F176" s="355" t="s">
        <v>1187</v>
      </c>
      <c r="G176" s="354" t="s">
        <v>865</v>
      </c>
      <c r="H176" s="354" t="s">
        <v>866</v>
      </c>
      <c r="I176" s="356">
        <v>26.9</v>
      </c>
      <c r="J176" s="356">
        <v>100</v>
      </c>
      <c r="K176" s="357">
        <v>2690.2</v>
      </c>
    </row>
    <row r="177" spans="1:11" ht="14.4" customHeight="1" x14ac:dyDescent="0.3">
      <c r="A177" s="352" t="s">
        <v>379</v>
      </c>
      <c r="B177" s="353" t="s">
        <v>517</v>
      </c>
      <c r="C177" s="354" t="s">
        <v>384</v>
      </c>
      <c r="D177" s="355" t="s">
        <v>518</v>
      </c>
      <c r="E177" s="354" t="s">
        <v>1186</v>
      </c>
      <c r="F177" s="355" t="s">
        <v>1187</v>
      </c>
      <c r="G177" s="354" t="s">
        <v>867</v>
      </c>
      <c r="H177" s="354" t="s">
        <v>868</v>
      </c>
      <c r="I177" s="356">
        <v>45.38</v>
      </c>
      <c r="J177" s="356">
        <v>288</v>
      </c>
      <c r="K177" s="357">
        <v>13069.16</v>
      </c>
    </row>
    <row r="178" spans="1:11" ht="14.4" customHeight="1" x14ac:dyDescent="0.3">
      <c r="A178" s="352" t="s">
        <v>379</v>
      </c>
      <c r="B178" s="353" t="s">
        <v>517</v>
      </c>
      <c r="C178" s="354" t="s">
        <v>384</v>
      </c>
      <c r="D178" s="355" t="s">
        <v>518</v>
      </c>
      <c r="E178" s="354" t="s">
        <v>1186</v>
      </c>
      <c r="F178" s="355" t="s">
        <v>1187</v>
      </c>
      <c r="G178" s="354" t="s">
        <v>869</v>
      </c>
      <c r="H178" s="354" t="s">
        <v>870</v>
      </c>
      <c r="I178" s="356">
        <v>97.83</v>
      </c>
      <c r="J178" s="356">
        <v>60</v>
      </c>
      <c r="K178" s="357">
        <v>5869.95</v>
      </c>
    </row>
    <row r="179" spans="1:11" ht="14.4" customHeight="1" x14ac:dyDescent="0.3">
      <c r="A179" s="352" t="s">
        <v>379</v>
      </c>
      <c r="B179" s="353" t="s">
        <v>517</v>
      </c>
      <c r="C179" s="354" t="s">
        <v>384</v>
      </c>
      <c r="D179" s="355" t="s">
        <v>518</v>
      </c>
      <c r="E179" s="354" t="s">
        <v>1186</v>
      </c>
      <c r="F179" s="355" t="s">
        <v>1187</v>
      </c>
      <c r="G179" s="354" t="s">
        <v>871</v>
      </c>
      <c r="H179" s="354" t="s">
        <v>872</v>
      </c>
      <c r="I179" s="356">
        <v>35.67</v>
      </c>
      <c r="J179" s="356">
        <v>40</v>
      </c>
      <c r="K179" s="357">
        <v>1426.99</v>
      </c>
    </row>
    <row r="180" spans="1:11" ht="14.4" customHeight="1" x14ac:dyDescent="0.3">
      <c r="A180" s="352" t="s">
        <v>379</v>
      </c>
      <c r="B180" s="353" t="s">
        <v>517</v>
      </c>
      <c r="C180" s="354" t="s">
        <v>384</v>
      </c>
      <c r="D180" s="355" t="s">
        <v>518</v>
      </c>
      <c r="E180" s="354" t="s">
        <v>1186</v>
      </c>
      <c r="F180" s="355" t="s">
        <v>1187</v>
      </c>
      <c r="G180" s="354" t="s">
        <v>873</v>
      </c>
      <c r="H180" s="354" t="s">
        <v>874</v>
      </c>
      <c r="I180" s="356">
        <v>50.12</v>
      </c>
      <c r="J180" s="356">
        <v>432</v>
      </c>
      <c r="K180" s="357">
        <v>21650.54</v>
      </c>
    </row>
    <row r="181" spans="1:11" ht="14.4" customHeight="1" x14ac:dyDescent="0.3">
      <c r="A181" s="352" t="s">
        <v>379</v>
      </c>
      <c r="B181" s="353" t="s">
        <v>517</v>
      </c>
      <c r="C181" s="354" t="s">
        <v>384</v>
      </c>
      <c r="D181" s="355" t="s">
        <v>518</v>
      </c>
      <c r="E181" s="354" t="s">
        <v>1186</v>
      </c>
      <c r="F181" s="355" t="s">
        <v>1187</v>
      </c>
      <c r="G181" s="354" t="s">
        <v>875</v>
      </c>
      <c r="H181" s="354" t="s">
        <v>876</v>
      </c>
      <c r="I181" s="356">
        <v>54.11</v>
      </c>
      <c r="J181" s="356">
        <v>252</v>
      </c>
      <c r="K181" s="357">
        <v>13635.09</v>
      </c>
    </row>
    <row r="182" spans="1:11" ht="14.4" customHeight="1" x14ac:dyDescent="0.3">
      <c r="A182" s="352" t="s">
        <v>379</v>
      </c>
      <c r="B182" s="353" t="s">
        <v>517</v>
      </c>
      <c r="C182" s="354" t="s">
        <v>384</v>
      </c>
      <c r="D182" s="355" t="s">
        <v>518</v>
      </c>
      <c r="E182" s="354" t="s">
        <v>1186</v>
      </c>
      <c r="F182" s="355" t="s">
        <v>1187</v>
      </c>
      <c r="G182" s="354" t="s">
        <v>877</v>
      </c>
      <c r="H182" s="354" t="s">
        <v>878</v>
      </c>
      <c r="I182" s="356">
        <v>357.94999999999993</v>
      </c>
      <c r="J182" s="356">
        <v>612</v>
      </c>
      <c r="K182" s="357">
        <v>219065.4</v>
      </c>
    </row>
    <row r="183" spans="1:11" ht="14.4" customHeight="1" x14ac:dyDescent="0.3">
      <c r="A183" s="352" t="s">
        <v>379</v>
      </c>
      <c r="B183" s="353" t="s">
        <v>517</v>
      </c>
      <c r="C183" s="354" t="s">
        <v>384</v>
      </c>
      <c r="D183" s="355" t="s">
        <v>518</v>
      </c>
      <c r="E183" s="354" t="s">
        <v>1186</v>
      </c>
      <c r="F183" s="355" t="s">
        <v>1187</v>
      </c>
      <c r="G183" s="354" t="s">
        <v>879</v>
      </c>
      <c r="H183" s="354" t="s">
        <v>880</v>
      </c>
      <c r="I183" s="356">
        <v>141.19999999999999</v>
      </c>
      <c r="J183" s="356">
        <v>192</v>
      </c>
      <c r="K183" s="357">
        <v>27110.559999999998</v>
      </c>
    </row>
    <row r="184" spans="1:11" ht="14.4" customHeight="1" x14ac:dyDescent="0.3">
      <c r="A184" s="352" t="s">
        <v>379</v>
      </c>
      <c r="B184" s="353" t="s">
        <v>517</v>
      </c>
      <c r="C184" s="354" t="s">
        <v>384</v>
      </c>
      <c r="D184" s="355" t="s">
        <v>518</v>
      </c>
      <c r="E184" s="354" t="s">
        <v>1186</v>
      </c>
      <c r="F184" s="355" t="s">
        <v>1187</v>
      </c>
      <c r="G184" s="354" t="s">
        <v>881</v>
      </c>
      <c r="H184" s="354" t="s">
        <v>882</v>
      </c>
      <c r="I184" s="356">
        <v>263.54000000000002</v>
      </c>
      <c r="J184" s="356">
        <v>36</v>
      </c>
      <c r="K184" s="357">
        <v>9487.41</v>
      </c>
    </row>
    <row r="185" spans="1:11" ht="14.4" customHeight="1" x14ac:dyDescent="0.3">
      <c r="A185" s="352" t="s">
        <v>379</v>
      </c>
      <c r="B185" s="353" t="s">
        <v>517</v>
      </c>
      <c r="C185" s="354" t="s">
        <v>384</v>
      </c>
      <c r="D185" s="355" t="s">
        <v>518</v>
      </c>
      <c r="E185" s="354" t="s">
        <v>1186</v>
      </c>
      <c r="F185" s="355" t="s">
        <v>1187</v>
      </c>
      <c r="G185" s="354" t="s">
        <v>883</v>
      </c>
      <c r="H185" s="354" t="s">
        <v>884</v>
      </c>
      <c r="I185" s="356">
        <v>77.02</v>
      </c>
      <c r="J185" s="356">
        <v>216</v>
      </c>
      <c r="K185" s="357">
        <v>16635.349999999999</v>
      </c>
    </row>
    <row r="186" spans="1:11" ht="14.4" customHeight="1" x14ac:dyDescent="0.3">
      <c r="A186" s="352" t="s">
        <v>379</v>
      </c>
      <c r="B186" s="353" t="s">
        <v>517</v>
      </c>
      <c r="C186" s="354" t="s">
        <v>384</v>
      </c>
      <c r="D186" s="355" t="s">
        <v>518</v>
      </c>
      <c r="E186" s="354" t="s">
        <v>1186</v>
      </c>
      <c r="F186" s="355" t="s">
        <v>1187</v>
      </c>
      <c r="G186" s="354" t="s">
        <v>883</v>
      </c>
      <c r="H186" s="354" t="s">
        <v>885</v>
      </c>
      <c r="I186" s="356">
        <v>77.02</v>
      </c>
      <c r="J186" s="356">
        <v>144</v>
      </c>
      <c r="K186" s="357">
        <v>11090.23</v>
      </c>
    </row>
    <row r="187" spans="1:11" ht="14.4" customHeight="1" x14ac:dyDescent="0.3">
      <c r="A187" s="352" t="s">
        <v>379</v>
      </c>
      <c r="B187" s="353" t="s">
        <v>517</v>
      </c>
      <c r="C187" s="354" t="s">
        <v>384</v>
      </c>
      <c r="D187" s="355" t="s">
        <v>518</v>
      </c>
      <c r="E187" s="354" t="s">
        <v>1186</v>
      </c>
      <c r="F187" s="355" t="s">
        <v>1187</v>
      </c>
      <c r="G187" s="354" t="s">
        <v>886</v>
      </c>
      <c r="H187" s="354" t="s">
        <v>887</v>
      </c>
      <c r="I187" s="356">
        <v>70.73</v>
      </c>
      <c r="J187" s="356">
        <v>216</v>
      </c>
      <c r="K187" s="357">
        <v>15277.68</v>
      </c>
    </row>
    <row r="188" spans="1:11" ht="14.4" customHeight="1" x14ac:dyDescent="0.3">
      <c r="A188" s="352" t="s">
        <v>379</v>
      </c>
      <c r="B188" s="353" t="s">
        <v>517</v>
      </c>
      <c r="C188" s="354" t="s">
        <v>384</v>
      </c>
      <c r="D188" s="355" t="s">
        <v>518</v>
      </c>
      <c r="E188" s="354" t="s">
        <v>1186</v>
      </c>
      <c r="F188" s="355" t="s">
        <v>1187</v>
      </c>
      <c r="G188" s="354" t="s">
        <v>888</v>
      </c>
      <c r="H188" s="354" t="s">
        <v>889</v>
      </c>
      <c r="I188" s="356">
        <v>42.67</v>
      </c>
      <c r="J188" s="356">
        <v>96</v>
      </c>
      <c r="K188" s="357">
        <v>4095.84</v>
      </c>
    </row>
    <row r="189" spans="1:11" ht="14.4" customHeight="1" x14ac:dyDescent="0.3">
      <c r="A189" s="352" t="s">
        <v>379</v>
      </c>
      <c r="B189" s="353" t="s">
        <v>517</v>
      </c>
      <c r="C189" s="354" t="s">
        <v>384</v>
      </c>
      <c r="D189" s="355" t="s">
        <v>518</v>
      </c>
      <c r="E189" s="354" t="s">
        <v>1186</v>
      </c>
      <c r="F189" s="355" t="s">
        <v>1187</v>
      </c>
      <c r="G189" s="354" t="s">
        <v>890</v>
      </c>
      <c r="H189" s="354" t="s">
        <v>891</v>
      </c>
      <c r="I189" s="356">
        <v>181.42</v>
      </c>
      <c r="J189" s="356">
        <v>72</v>
      </c>
      <c r="K189" s="357">
        <v>13061.94</v>
      </c>
    </row>
    <row r="190" spans="1:11" ht="14.4" customHeight="1" x14ac:dyDescent="0.3">
      <c r="A190" s="352" t="s">
        <v>379</v>
      </c>
      <c r="B190" s="353" t="s">
        <v>517</v>
      </c>
      <c r="C190" s="354" t="s">
        <v>384</v>
      </c>
      <c r="D190" s="355" t="s">
        <v>518</v>
      </c>
      <c r="E190" s="354" t="s">
        <v>1186</v>
      </c>
      <c r="F190" s="355" t="s">
        <v>1187</v>
      </c>
      <c r="G190" s="354" t="s">
        <v>892</v>
      </c>
      <c r="H190" s="354" t="s">
        <v>893</v>
      </c>
      <c r="I190" s="356">
        <v>50.12</v>
      </c>
      <c r="J190" s="356">
        <v>288</v>
      </c>
      <c r="K190" s="357">
        <v>14433.7</v>
      </c>
    </row>
    <row r="191" spans="1:11" ht="14.4" customHeight="1" x14ac:dyDescent="0.3">
      <c r="A191" s="352" t="s">
        <v>379</v>
      </c>
      <c r="B191" s="353" t="s">
        <v>517</v>
      </c>
      <c r="C191" s="354" t="s">
        <v>384</v>
      </c>
      <c r="D191" s="355" t="s">
        <v>518</v>
      </c>
      <c r="E191" s="354" t="s">
        <v>1186</v>
      </c>
      <c r="F191" s="355" t="s">
        <v>1187</v>
      </c>
      <c r="G191" s="354" t="s">
        <v>894</v>
      </c>
      <c r="H191" s="354" t="s">
        <v>895</v>
      </c>
      <c r="I191" s="356">
        <v>31.36</v>
      </c>
      <c r="J191" s="356">
        <v>2400</v>
      </c>
      <c r="K191" s="357">
        <v>75272.12</v>
      </c>
    </row>
    <row r="192" spans="1:11" ht="14.4" customHeight="1" x14ac:dyDescent="0.3">
      <c r="A192" s="352" t="s">
        <v>379</v>
      </c>
      <c r="B192" s="353" t="s">
        <v>517</v>
      </c>
      <c r="C192" s="354" t="s">
        <v>384</v>
      </c>
      <c r="D192" s="355" t="s">
        <v>518</v>
      </c>
      <c r="E192" s="354" t="s">
        <v>1186</v>
      </c>
      <c r="F192" s="355" t="s">
        <v>1187</v>
      </c>
      <c r="G192" s="354" t="s">
        <v>896</v>
      </c>
      <c r="H192" s="354" t="s">
        <v>897</v>
      </c>
      <c r="I192" s="356">
        <v>161.16999999999999</v>
      </c>
      <c r="J192" s="356">
        <v>552</v>
      </c>
      <c r="K192" s="357">
        <v>88965.87</v>
      </c>
    </row>
    <row r="193" spans="1:11" ht="14.4" customHeight="1" x14ac:dyDescent="0.3">
      <c r="A193" s="352" t="s">
        <v>379</v>
      </c>
      <c r="B193" s="353" t="s">
        <v>517</v>
      </c>
      <c r="C193" s="354" t="s">
        <v>384</v>
      </c>
      <c r="D193" s="355" t="s">
        <v>518</v>
      </c>
      <c r="E193" s="354" t="s">
        <v>1186</v>
      </c>
      <c r="F193" s="355" t="s">
        <v>1187</v>
      </c>
      <c r="G193" s="354" t="s">
        <v>896</v>
      </c>
      <c r="H193" s="354" t="s">
        <v>898</v>
      </c>
      <c r="I193" s="356">
        <v>161.16999999999999</v>
      </c>
      <c r="J193" s="356">
        <v>96</v>
      </c>
      <c r="K193" s="357">
        <v>15472.34</v>
      </c>
    </row>
    <row r="194" spans="1:11" ht="14.4" customHeight="1" x14ac:dyDescent="0.3">
      <c r="A194" s="352" t="s">
        <v>379</v>
      </c>
      <c r="B194" s="353" t="s">
        <v>517</v>
      </c>
      <c r="C194" s="354" t="s">
        <v>384</v>
      </c>
      <c r="D194" s="355" t="s">
        <v>518</v>
      </c>
      <c r="E194" s="354" t="s">
        <v>1186</v>
      </c>
      <c r="F194" s="355" t="s">
        <v>1187</v>
      </c>
      <c r="G194" s="354" t="s">
        <v>899</v>
      </c>
      <c r="H194" s="354" t="s">
        <v>900</v>
      </c>
      <c r="I194" s="356">
        <v>129.63999999999999</v>
      </c>
      <c r="J194" s="356">
        <v>288</v>
      </c>
      <c r="K194" s="357">
        <v>37337.019999999997</v>
      </c>
    </row>
    <row r="195" spans="1:11" ht="14.4" customHeight="1" x14ac:dyDescent="0.3">
      <c r="A195" s="352" t="s">
        <v>379</v>
      </c>
      <c r="B195" s="353" t="s">
        <v>517</v>
      </c>
      <c r="C195" s="354" t="s">
        <v>384</v>
      </c>
      <c r="D195" s="355" t="s">
        <v>518</v>
      </c>
      <c r="E195" s="354" t="s">
        <v>1186</v>
      </c>
      <c r="F195" s="355" t="s">
        <v>1187</v>
      </c>
      <c r="G195" s="354" t="s">
        <v>901</v>
      </c>
      <c r="H195" s="354" t="s">
        <v>902</v>
      </c>
      <c r="I195" s="356">
        <v>130.97999999999999</v>
      </c>
      <c r="J195" s="356">
        <v>252</v>
      </c>
      <c r="K195" s="357">
        <v>33005.81</v>
      </c>
    </row>
    <row r="196" spans="1:11" ht="14.4" customHeight="1" x14ac:dyDescent="0.3">
      <c r="A196" s="352" t="s">
        <v>379</v>
      </c>
      <c r="B196" s="353" t="s">
        <v>517</v>
      </c>
      <c r="C196" s="354" t="s">
        <v>384</v>
      </c>
      <c r="D196" s="355" t="s">
        <v>518</v>
      </c>
      <c r="E196" s="354" t="s">
        <v>1186</v>
      </c>
      <c r="F196" s="355" t="s">
        <v>1187</v>
      </c>
      <c r="G196" s="354" t="s">
        <v>903</v>
      </c>
      <c r="H196" s="354" t="s">
        <v>904</v>
      </c>
      <c r="I196" s="356">
        <v>146.93</v>
      </c>
      <c r="J196" s="356">
        <v>72</v>
      </c>
      <c r="K196" s="357">
        <v>10579.29</v>
      </c>
    </row>
    <row r="197" spans="1:11" ht="14.4" customHeight="1" x14ac:dyDescent="0.3">
      <c r="A197" s="352" t="s">
        <v>379</v>
      </c>
      <c r="B197" s="353" t="s">
        <v>517</v>
      </c>
      <c r="C197" s="354" t="s">
        <v>384</v>
      </c>
      <c r="D197" s="355" t="s">
        <v>518</v>
      </c>
      <c r="E197" s="354" t="s">
        <v>1186</v>
      </c>
      <c r="F197" s="355" t="s">
        <v>1187</v>
      </c>
      <c r="G197" s="354" t="s">
        <v>905</v>
      </c>
      <c r="H197" s="354" t="s">
        <v>906</v>
      </c>
      <c r="I197" s="356">
        <v>131.68</v>
      </c>
      <c r="J197" s="356">
        <v>144</v>
      </c>
      <c r="K197" s="357">
        <v>18961.48</v>
      </c>
    </row>
    <row r="198" spans="1:11" ht="14.4" customHeight="1" x14ac:dyDescent="0.3">
      <c r="A198" s="352" t="s">
        <v>379</v>
      </c>
      <c r="B198" s="353" t="s">
        <v>517</v>
      </c>
      <c r="C198" s="354" t="s">
        <v>384</v>
      </c>
      <c r="D198" s="355" t="s">
        <v>518</v>
      </c>
      <c r="E198" s="354" t="s">
        <v>1186</v>
      </c>
      <c r="F198" s="355" t="s">
        <v>1187</v>
      </c>
      <c r="G198" s="354" t="s">
        <v>907</v>
      </c>
      <c r="H198" s="354" t="s">
        <v>908</v>
      </c>
      <c r="I198" s="356">
        <v>189.47</v>
      </c>
      <c r="J198" s="356">
        <v>72</v>
      </c>
      <c r="K198" s="357">
        <v>13641.86</v>
      </c>
    </row>
    <row r="199" spans="1:11" ht="14.4" customHeight="1" x14ac:dyDescent="0.3">
      <c r="A199" s="352" t="s">
        <v>379</v>
      </c>
      <c r="B199" s="353" t="s">
        <v>517</v>
      </c>
      <c r="C199" s="354" t="s">
        <v>384</v>
      </c>
      <c r="D199" s="355" t="s">
        <v>518</v>
      </c>
      <c r="E199" s="354" t="s">
        <v>1186</v>
      </c>
      <c r="F199" s="355" t="s">
        <v>1187</v>
      </c>
      <c r="G199" s="354" t="s">
        <v>909</v>
      </c>
      <c r="H199" s="354" t="s">
        <v>910</v>
      </c>
      <c r="I199" s="356">
        <v>44.53</v>
      </c>
      <c r="J199" s="356">
        <v>432</v>
      </c>
      <c r="K199" s="357">
        <v>19236.09</v>
      </c>
    </row>
    <row r="200" spans="1:11" ht="14.4" customHeight="1" x14ac:dyDescent="0.3">
      <c r="A200" s="352" t="s">
        <v>379</v>
      </c>
      <c r="B200" s="353" t="s">
        <v>517</v>
      </c>
      <c r="C200" s="354" t="s">
        <v>384</v>
      </c>
      <c r="D200" s="355" t="s">
        <v>518</v>
      </c>
      <c r="E200" s="354" t="s">
        <v>1186</v>
      </c>
      <c r="F200" s="355" t="s">
        <v>1187</v>
      </c>
      <c r="G200" s="354" t="s">
        <v>911</v>
      </c>
      <c r="H200" s="354" t="s">
        <v>912</v>
      </c>
      <c r="I200" s="356">
        <v>263.54000000000002</v>
      </c>
      <c r="J200" s="356">
        <v>36</v>
      </c>
      <c r="K200" s="357">
        <v>9487.4</v>
      </c>
    </row>
    <row r="201" spans="1:11" ht="14.4" customHeight="1" x14ac:dyDescent="0.3">
      <c r="A201" s="352" t="s">
        <v>379</v>
      </c>
      <c r="B201" s="353" t="s">
        <v>517</v>
      </c>
      <c r="C201" s="354" t="s">
        <v>384</v>
      </c>
      <c r="D201" s="355" t="s">
        <v>518</v>
      </c>
      <c r="E201" s="354" t="s">
        <v>1186</v>
      </c>
      <c r="F201" s="355" t="s">
        <v>1187</v>
      </c>
      <c r="G201" s="354" t="s">
        <v>913</v>
      </c>
      <c r="H201" s="354" t="s">
        <v>914</v>
      </c>
      <c r="I201" s="356">
        <v>86.25</v>
      </c>
      <c r="J201" s="356">
        <v>864</v>
      </c>
      <c r="K201" s="357">
        <v>74520</v>
      </c>
    </row>
    <row r="202" spans="1:11" ht="14.4" customHeight="1" x14ac:dyDescent="0.3">
      <c r="A202" s="352" t="s">
        <v>379</v>
      </c>
      <c r="B202" s="353" t="s">
        <v>517</v>
      </c>
      <c r="C202" s="354" t="s">
        <v>384</v>
      </c>
      <c r="D202" s="355" t="s">
        <v>518</v>
      </c>
      <c r="E202" s="354" t="s">
        <v>1186</v>
      </c>
      <c r="F202" s="355" t="s">
        <v>1187</v>
      </c>
      <c r="G202" s="354" t="s">
        <v>915</v>
      </c>
      <c r="H202" s="354" t="s">
        <v>916</v>
      </c>
      <c r="I202" s="356">
        <v>34.840000000000003</v>
      </c>
      <c r="J202" s="356">
        <v>36</v>
      </c>
      <c r="K202" s="357">
        <v>1254.24</v>
      </c>
    </row>
    <row r="203" spans="1:11" ht="14.4" customHeight="1" x14ac:dyDescent="0.3">
      <c r="A203" s="352" t="s">
        <v>379</v>
      </c>
      <c r="B203" s="353" t="s">
        <v>517</v>
      </c>
      <c r="C203" s="354" t="s">
        <v>384</v>
      </c>
      <c r="D203" s="355" t="s">
        <v>518</v>
      </c>
      <c r="E203" s="354" t="s">
        <v>1186</v>
      </c>
      <c r="F203" s="355" t="s">
        <v>1187</v>
      </c>
      <c r="G203" s="354" t="s">
        <v>917</v>
      </c>
      <c r="H203" s="354" t="s">
        <v>918</v>
      </c>
      <c r="I203" s="356">
        <v>75.040000000000006</v>
      </c>
      <c r="J203" s="356">
        <v>324</v>
      </c>
      <c r="K203" s="357">
        <v>24312.42</v>
      </c>
    </row>
    <row r="204" spans="1:11" ht="14.4" customHeight="1" x14ac:dyDescent="0.3">
      <c r="A204" s="352" t="s">
        <v>379</v>
      </c>
      <c r="B204" s="353" t="s">
        <v>517</v>
      </c>
      <c r="C204" s="354" t="s">
        <v>384</v>
      </c>
      <c r="D204" s="355" t="s">
        <v>518</v>
      </c>
      <c r="E204" s="354" t="s">
        <v>1186</v>
      </c>
      <c r="F204" s="355" t="s">
        <v>1187</v>
      </c>
      <c r="G204" s="354" t="s">
        <v>919</v>
      </c>
      <c r="H204" s="354" t="s">
        <v>920</v>
      </c>
      <c r="I204" s="356">
        <v>177.26</v>
      </c>
      <c r="J204" s="356">
        <v>72</v>
      </c>
      <c r="K204" s="357">
        <v>12763</v>
      </c>
    </row>
    <row r="205" spans="1:11" ht="14.4" customHeight="1" x14ac:dyDescent="0.3">
      <c r="A205" s="352" t="s">
        <v>379</v>
      </c>
      <c r="B205" s="353" t="s">
        <v>517</v>
      </c>
      <c r="C205" s="354" t="s">
        <v>384</v>
      </c>
      <c r="D205" s="355" t="s">
        <v>518</v>
      </c>
      <c r="E205" s="354" t="s">
        <v>1186</v>
      </c>
      <c r="F205" s="355" t="s">
        <v>1187</v>
      </c>
      <c r="G205" s="354" t="s">
        <v>921</v>
      </c>
      <c r="H205" s="354" t="s">
        <v>922</v>
      </c>
      <c r="I205" s="356">
        <v>393.27</v>
      </c>
      <c r="J205" s="356">
        <v>72</v>
      </c>
      <c r="K205" s="357">
        <v>28315.67</v>
      </c>
    </row>
    <row r="206" spans="1:11" ht="14.4" customHeight="1" x14ac:dyDescent="0.3">
      <c r="A206" s="352" t="s">
        <v>379</v>
      </c>
      <c r="B206" s="353" t="s">
        <v>517</v>
      </c>
      <c r="C206" s="354" t="s">
        <v>384</v>
      </c>
      <c r="D206" s="355" t="s">
        <v>518</v>
      </c>
      <c r="E206" s="354" t="s">
        <v>1186</v>
      </c>
      <c r="F206" s="355" t="s">
        <v>1187</v>
      </c>
      <c r="G206" s="354" t="s">
        <v>923</v>
      </c>
      <c r="H206" s="354" t="s">
        <v>924</v>
      </c>
      <c r="I206" s="356">
        <v>46.96</v>
      </c>
      <c r="J206" s="356">
        <v>72</v>
      </c>
      <c r="K206" s="357">
        <v>3381</v>
      </c>
    </row>
    <row r="207" spans="1:11" ht="14.4" customHeight="1" x14ac:dyDescent="0.3">
      <c r="A207" s="352" t="s">
        <v>379</v>
      </c>
      <c r="B207" s="353" t="s">
        <v>517</v>
      </c>
      <c r="C207" s="354" t="s">
        <v>384</v>
      </c>
      <c r="D207" s="355" t="s">
        <v>518</v>
      </c>
      <c r="E207" s="354" t="s">
        <v>1186</v>
      </c>
      <c r="F207" s="355" t="s">
        <v>1187</v>
      </c>
      <c r="G207" s="354" t="s">
        <v>925</v>
      </c>
      <c r="H207" s="354" t="s">
        <v>926</v>
      </c>
      <c r="I207" s="356">
        <v>52.93</v>
      </c>
      <c r="J207" s="356">
        <v>108</v>
      </c>
      <c r="K207" s="357">
        <v>5716.93</v>
      </c>
    </row>
    <row r="208" spans="1:11" ht="14.4" customHeight="1" x14ac:dyDescent="0.3">
      <c r="A208" s="352" t="s">
        <v>379</v>
      </c>
      <c r="B208" s="353" t="s">
        <v>517</v>
      </c>
      <c r="C208" s="354" t="s">
        <v>384</v>
      </c>
      <c r="D208" s="355" t="s">
        <v>518</v>
      </c>
      <c r="E208" s="354" t="s">
        <v>1186</v>
      </c>
      <c r="F208" s="355" t="s">
        <v>1187</v>
      </c>
      <c r="G208" s="354" t="s">
        <v>927</v>
      </c>
      <c r="H208" s="354" t="s">
        <v>928</v>
      </c>
      <c r="I208" s="356">
        <v>371.45</v>
      </c>
      <c r="J208" s="356">
        <v>48</v>
      </c>
      <c r="K208" s="357">
        <v>17829.599999999999</v>
      </c>
    </row>
    <row r="209" spans="1:11" ht="14.4" customHeight="1" x14ac:dyDescent="0.3">
      <c r="A209" s="352" t="s">
        <v>379</v>
      </c>
      <c r="B209" s="353" t="s">
        <v>517</v>
      </c>
      <c r="C209" s="354" t="s">
        <v>384</v>
      </c>
      <c r="D209" s="355" t="s">
        <v>518</v>
      </c>
      <c r="E209" s="354" t="s">
        <v>1186</v>
      </c>
      <c r="F209" s="355" t="s">
        <v>1187</v>
      </c>
      <c r="G209" s="354" t="s">
        <v>929</v>
      </c>
      <c r="H209" s="354" t="s">
        <v>930</v>
      </c>
      <c r="I209" s="356">
        <v>330.21</v>
      </c>
      <c r="J209" s="356">
        <v>48</v>
      </c>
      <c r="K209" s="357">
        <v>15850.04</v>
      </c>
    </row>
    <row r="210" spans="1:11" ht="14.4" customHeight="1" x14ac:dyDescent="0.3">
      <c r="A210" s="352" t="s">
        <v>379</v>
      </c>
      <c r="B210" s="353" t="s">
        <v>517</v>
      </c>
      <c r="C210" s="354" t="s">
        <v>384</v>
      </c>
      <c r="D210" s="355" t="s">
        <v>518</v>
      </c>
      <c r="E210" s="354" t="s">
        <v>1186</v>
      </c>
      <c r="F210" s="355" t="s">
        <v>1187</v>
      </c>
      <c r="G210" s="354" t="s">
        <v>931</v>
      </c>
      <c r="H210" s="354" t="s">
        <v>932</v>
      </c>
      <c r="I210" s="356">
        <v>194.37</v>
      </c>
      <c r="J210" s="356">
        <v>24</v>
      </c>
      <c r="K210" s="357">
        <v>4664.91</v>
      </c>
    </row>
    <row r="211" spans="1:11" ht="14.4" customHeight="1" x14ac:dyDescent="0.3">
      <c r="A211" s="352" t="s">
        <v>379</v>
      </c>
      <c r="B211" s="353" t="s">
        <v>517</v>
      </c>
      <c r="C211" s="354" t="s">
        <v>384</v>
      </c>
      <c r="D211" s="355" t="s">
        <v>518</v>
      </c>
      <c r="E211" s="354" t="s">
        <v>1186</v>
      </c>
      <c r="F211" s="355" t="s">
        <v>1187</v>
      </c>
      <c r="G211" s="354" t="s">
        <v>933</v>
      </c>
      <c r="H211" s="354" t="s">
        <v>934</v>
      </c>
      <c r="I211" s="356">
        <v>42.669999999999995</v>
      </c>
      <c r="J211" s="356">
        <v>228</v>
      </c>
      <c r="K211" s="357">
        <v>9727.6200000000008</v>
      </c>
    </row>
    <row r="212" spans="1:11" ht="14.4" customHeight="1" x14ac:dyDescent="0.3">
      <c r="A212" s="352" t="s">
        <v>379</v>
      </c>
      <c r="B212" s="353" t="s">
        <v>517</v>
      </c>
      <c r="C212" s="354" t="s">
        <v>384</v>
      </c>
      <c r="D212" s="355" t="s">
        <v>518</v>
      </c>
      <c r="E212" s="354" t="s">
        <v>1186</v>
      </c>
      <c r="F212" s="355" t="s">
        <v>1187</v>
      </c>
      <c r="G212" s="354" t="s">
        <v>935</v>
      </c>
      <c r="H212" s="354" t="s">
        <v>936</v>
      </c>
      <c r="I212" s="356">
        <v>48.5</v>
      </c>
      <c r="J212" s="356">
        <v>36</v>
      </c>
      <c r="K212" s="357">
        <v>1745.84</v>
      </c>
    </row>
    <row r="213" spans="1:11" ht="14.4" customHeight="1" x14ac:dyDescent="0.3">
      <c r="A213" s="352" t="s">
        <v>379</v>
      </c>
      <c r="B213" s="353" t="s">
        <v>517</v>
      </c>
      <c r="C213" s="354" t="s">
        <v>384</v>
      </c>
      <c r="D213" s="355" t="s">
        <v>518</v>
      </c>
      <c r="E213" s="354" t="s">
        <v>1186</v>
      </c>
      <c r="F213" s="355" t="s">
        <v>1187</v>
      </c>
      <c r="G213" s="354" t="s">
        <v>937</v>
      </c>
      <c r="H213" s="354" t="s">
        <v>938</v>
      </c>
      <c r="I213" s="356">
        <v>116.57</v>
      </c>
      <c r="J213" s="356">
        <v>72</v>
      </c>
      <c r="K213" s="357">
        <v>8393.0400000000009</v>
      </c>
    </row>
    <row r="214" spans="1:11" ht="14.4" customHeight="1" x14ac:dyDescent="0.3">
      <c r="A214" s="352" t="s">
        <v>379</v>
      </c>
      <c r="B214" s="353" t="s">
        <v>517</v>
      </c>
      <c r="C214" s="354" t="s">
        <v>384</v>
      </c>
      <c r="D214" s="355" t="s">
        <v>518</v>
      </c>
      <c r="E214" s="354" t="s">
        <v>1186</v>
      </c>
      <c r="F214" s="355" t="s">
        <v>1187</v>
      </c>
      <c r="G214" s="354" t="s">
        <v>939</v>
      </c>
      <c r="H214" s="354" t="s">
        <v>940</v>
      </c>
      <c r="I214" s="356">
        <v>60.43</v>
      </c>
      <c r="J214" s="356">
        <v>144</v>
      </c>
      <c r="K214" s="357">
        <v>8702.2800000000007</v>
      </c>
    </row>
    <row r="215" spans="1:11" ht="14.4" customHeight="1" x14ac:dyDescent="0.3">
      <c r="A215" s="352" t="s">
        <v>379</v>
      </c>
      <c r="B215" s="353" t="s">
        <v>517</v>
      </c>
      <c r="C215" s="354" t="s">
        <v>384</v>
      </c>
      <c r="D215" s="355" t="s">
        <v>518</v>
      </c>
      <c r="E215" s="354" t="s">
        <v>1186</v>
      </c>
      <c r="F215" s="355" t="s">
        <v>1187</v>
      </c>
      <c r="G215" s="354" t="s">
        <v>941</v>
      </c>
      <c r="H215" s="354" t="s">
        <v>942</v>
      </c>
      <c r="I215" s="356">
        <v>175.69</v>
      </c>
      <c r="J215" s="356">
        <v>60</v>
      </c>
      <c r="K215" s="357">
        <v>10541.54</v>
      </c>
    </row>
    <row r="216" spans="1:11" ht="14.4" customHeight="1" x14ac:dyDescent="0.3">
      <c r="A216" s="352" t="s">
        <v>379</v>
      </c>
      <c r="B216" s="353" t="s">
        <v>517</v>
      </c>
      <c r="C216" s="354" t="s">
        <v>384</v>
      </c>
      <c r="D216" s="355" t="s">
        <v>518</v>
      </c>
      <c r="E216" s="354" t="s">
        <v>1186</v>
      </c>
      <c r="F216" s="355" t="s">
        <v>1187</v>
      </c>
      <c r="G216" s="354" t="s">
        <v>943</v>
      </c>
      <c r="H216" s="354" t="s">
        <v>944</v>
      </c>
      <c r="I216" s="356">
        <v>132.25</v>
      </c>
      <c r="J216" s="356">
        <v>108</v>
      </c>
      <c r="K216" s="357">
        <v>14283</v>
      </c>
    </row>
    <row r="217" spans="1:11" ht="14.4" customHeight="1" x14ac:dyDescent="0.3">
      <c r="A217" s="352" t="s">
        <v>379</v>
      </c>
      <c r="B217" s="353" t="s">
        <v>517</v>
      </c>
      <c r="C217" s="354" t="s">
        <v>384</v>
      </c>
      <c r="D217" s="355" t="s">
        <v>518</v>
      </c>
      <c r="E217" s="354" t="s">
        <v>1186</v>
      </c>
      <c r="F217" s="355" t="s">
        <v>1187</v>
      </c>
      <c r="G217" s="354" t="s">
        <v>945</v>
      </c>
      <c r="H217" s="354" t="s">
        <v>946</v>
      </c>
      <c r="I217" s="356">
        <v>582.92999999999995</v>
      </c>
      <c r="J217" s="356">
        <v>60</v>
      </c>
      <c r="K217" s="357">
        <v>34975.700000000004</v>
      </c>
    </row>
    <row r="218" spans="1:11" ht="14.4" customHeight="1" x14ac:dyDescent="0.3">
      <c r="A218" s="352" t="s">
        <v>379</v>
      </c>
      <c r="B218" s="353" t="s">
        <v>517</v>
      </c>
      <c r="C218" s="354" t="s">
        <v>384</v>
      </c>
      <c r="D218" s="355" t="s">
        <v>518</v>
      </c>
      <c r="E218" s="354" t="s">
        <v>1186</v>
      </c>
      <c r="F218" s="355" t="s">
        <v>1187</v>
      </c>
      <c r="G218" s="354" t="s">
        <v>947</v>
      </c>
      <c r="H218" s="354" t="s">
        <v>948</v>
      </c>
      <c r="I218" s="356">
        <v>218.47</v>
      </c>
      <c r="J218" s="356">
        <v>288</v>
      </c>
      <c r="K218" s="357">
        <v>62920.74</v>
      </c>
    </row>
    <row r="219" spans="1:11" ht="14.4" customHeight="1" x14ac:dyDescent="0.3">
      <c r="A219" s="352" t="s">
        <v>379</v>
      </c>
      <c r="B219" s="353" t="s">
        <v>517</v>
      </c>
      <c r="C219" s="354" t="s">
        <v>384</v>
      </c>
      <c r="D219" s="355" t="s">
        <v>518</v>
      </c>
      <c r="E219" s="354" t="s">
        <v>1186</v>
      </c>
      <c r="F219" s="355" t="s">
        <v>1187</v>
      </c>
      <c r="G219" s="354" t="s">
        <v>949</v>
      </c>
      <c r="H219" s="354" t="s">
        <v>950</v>
      </c>
      <c r="I219" s="356">
        <v>144.68</v>
      </c>
      <c r="J219" s="356">
        <v>36</v>
      </c>
      <c r="K219" s="357">
        <v>5208.6499999999996</v>
      </c>
    </row>
    <row r="220" spans="1:11" ht="14.4" customHeight="1" x14ac:dyDescent="0.3">
      <c r="A220" s="352" t="s">
        <v>379</v>
      </c>
      <c r="B220" s="353" t="s">
        <v>517</v>
      </c>
      <c r="C220" s="354" t="s">
        <v>384</v>
      </c>
      <c r="D220" s="355" t="s">
        <v>518</v>
      </c>
      <c r="E220" s="354" t="s">
        <v>1186</v>
      </c>
      <c r="F220" s="355" t="s">
        <v>1187</v>
      </c>
      <c r="G220" s="354" t="s">
        <v>951</v>
      </c>
      <c r="H220" s="354" t="s">
        <v>952</v>
      </c>
      <c r="I220" s="356">
        <v>46.06</v>
      </c>
      <c r="J220" s="356">
        <v>216</v>
      </c>
      <c r="K220" s="357">
        <v>9949.7999999999993</v>
      </c>
    </row>
    <row r="221" spans="1:11" ht="14.4" customHeight="1" x14ac:dyDescent="0.3">
      <c r="A221" s="352" t="s">
        <v>379</v>
      </c>
      <c r="B221" s="353" t="s">
        <v>517</v>
      </c>
      <c r="C221" s="354" t="s">
        <v>384</v>
      </c>
      <c r="D221" s="355" t="s">
        <v>518</v>
      </c>
      <c r="E221" s="354" t="s">
        <v>1186</v>
      </c>
      <c r="F221" s="355" t="s">
        <v>1187</v>
      </c>
      <c r="G221" s="354" t="s">
        <v>953</v>
      </c>
      <c r="H221" s="354" t="s">
        <v>954</v>
      </c>
      <c r="I221" s="356">
        <v>161.16999999999999</v>
      </c>
      <c r="J221" s="356">
        <v>48</v>
      </c>
      <c r="K221" s="357">
        <v>7736.38</v>
      </c>
    </row>
    <row r="222" spans="1:11" ht="14.4" customHeight="1" x14ac:dyDescent="0.3">
      <c r="A222" s="352" t="s">
        <v>379</v>
      </c>
      <c r="B222" s="353" t="s">
        <v>517</v>
      </c>
      <c r="C222" s="354" t="s">
        <v>384</v>
      </c>
      <c r="D222" s="355" t="s">
        <v>518</v>
      </c>
      <c r="E222" s="354" t="s">
        <v>1186</v>
      </c>
      <c r="F222" s="355" t="s">
        <v>1187</v>
      </c>
      <c r="G222" s="354" t="s">
        <v>955</v>
      </c>
      <c r="H222" s="354" t="s">
        <v>956</v>
      </c>
      <c r="I222" s="356">
        <v>153.66999999999999</v>
      </c>
      <c r="J222" s="356">
        <v>144</v>
      </c>
      <c r="K222" s="357">
        <v>22128.39</v>
      </c>
    </row>
    <row r="223" spans="1:11" ht="14.4" customHeight="1" x14ac:dyDescent="0.3">
      <c r="A223" s="352" t="s">
        <v>379</v>
      </c>
      <c r="B223" s="353" t="s">
        <v>517</v>
      </c>
      <c r="C223" s="354" t="s">
        <v>384</v>
      </c>
      <c r="D223" s="355" t="s">
        <v>518</v>
      </c>
      <c r="E223" s="354" t="s">
        <v>1186</v>
      </c>
      <c r="F223" s="355" t="s">
        <v>1187</v>
      </c>
      <c r="G223" s="354" t="s">
        <v>957</v>
      </c>
      <c r="H223" s="354" t="s">
        <v>958</v>
      </c>
      <c r="I223" s="356">
        <v>118.27</v>
      </c>
      <c r="J223" s="356">
        <v>72</v>
      </c>
      <c r="K223" s="357">
        <v>8515.34</v>
      </c>
    </row>
    <row r="224" spans="1:11" ht="14.4" customHeight="1" x14ac:dyDescent="0.3">
      <c r="A224" s="352" t="s">
        <v>379</v>
      </c>
      <c r="B224" s="353" t="s">
        <v>517</v>
      </c>
      <c r="C224" s="354" t="s">
        <v>384</v>
      </c>
      <c r="D224" s="355" t="s">
        <v>518</v>
      </c>
      <c r="E224" s="354" t="s">
        <v>1186</v>
      </c>
      <c r="F224" s="355" t="s">
        <v>1187</v>
      </c>
      <c r="G224" s="354" t="s">
        <v>959</v>
      </c>
      <c r="H224" s="354" t="s">
        <v>960</v>
      </c>
      <c r="I224" s="356">
        <v>122.86</v>
      </c>
      <c r="J224" s="356">
        <v>72</v>
      </c>
      <c r="K224" s="357">
        <v>8846.01</v>
      </c>
    </row>
    <row r="225" spans="1:11" ht="14.4" customHeight="1" x14ac:dyDescent="0.3">
      <c r="A225" s="352" t="s">
        <v>379</v>
      </c>
      <c r="B225" s="353" t="s">
        <v>517</v>
      </c>
      <c r="C225" s="354" t="s">
        <v>384</v>
      </c>
      <c r="D225" s="355" t="s">
        <v>518</v>
      </c>
      <c r="E225" s="354" t="s">
        <v>1186</v>
      </c>
      <c r="F225" s="355" t="s">
        <v>1187</v>
      </c>
      <c r="G225" s="354" t="s">
        <v>961</v>
      </c>
      <c r="H225" s="354" t="s">
        <v>962</v>
      </c>
      <c r="I225" s="356">
        <v>72.739999999999995</v>
      </c>
      <c r="J225" s="356">
        <v>180</v>
      </c>
      <c r="K225" s="357">
        <v>13092.75</v>
      </c>
    </row>
    <row r="226" spans="1:11" ht="14.4" customHeight="1" x14ac:dyDescent="0.3">
      <c r="A226" s="352" t="s">
        <v>379</v>
      </c>
      <c r="B226" s="353" t="s">
        <v>517</v>
      </c>
      <c r="C226" s="354" t="s">
        <v>384</v>
      </c>
      <c r="D226" s="355" t="s">
        <v>518</v>
      </c>
      <c r="E226" s="354" t="s">
        <v>1186</v>
      </c>
      <c r="F226" s="355" t="s">
        <v>1187</v>
      </c>
      <c r="G226" s="354" t="s">
        <v>963</v>
      </c>
      <c r="H226" s="354" t="s">
        <v>964</v>
      </c>
      <c r="I226" s="356">
        <v>50.12</v>
      </c>
      <c r="J226" s="356">
        <v>180</v>
      </c>
      <c r="K226" s="357">
        <v>9021.06</v>
      </c>
    </row>
    <row r="227" spans="1:11" ht="14.4" customHeight="1" x14ac:dyDescent="0.3">
      <c r="A227" s="352" t="s">
        <v>379</v>
      </c>
      <c r="B227" s="353" t="s">
        <v>517</v>
      </c>
      <c r="C227" s="354" t="s">
        <v>384</v>
      </c>
      <c r="D227" s="355" t="s">
        <v>518</v>
      </c>
      <c r="E227" s="354" t="s">
        <v>1188</v>
      </c>
      <c r="F227" s="355" t="s">
        <v>1189</v>
      </c>
      <c r="G227" s="354" t="s">
        <v>965</v>
      </c>
      <c r="H227" s="354" t="s">
        <v>966</v>
      </c>
      <c r="I227" s="356">
        <v>0.3</v>
      </c>
      <c r="J227" s="356">
        <v>700</v>
      </c>
      <c r="K227" s="357">
        <v>210</v>
      </c>
    </row>
    <row r="228" spans="1:11" ht="14.4" customHeight="1" x14ac:dyDescent="0.3">
      <c r="A228" s="352" t="s">
        <v>379</v>
      </c>
      <c r="B228" s="353" t="s">
        <v>517</v>
      </c>
      <c r="C228" s="354" t="s">
        <v>384</v>
      </c>
      <c r="D228" s="355" t="s">
        <v>518</v>
      </c>
      <c r="E228" s="354" t="s">
        <v>1188</v>
      </c>
      <c r="F228" s="355" t="s">
        <v>1189</v>
      </c>
      <c r="G228" s="354" t="s">
        <v>967</v>
      </c>
      <c r="H228" s="354" t="s">
        <v>968</v>
      </c>
      <c r="I228" s="356">
        <v>0.3</v>
      </c>
      <c r="J228" s="356">
        <v>400</v>
      </c>
      <c r="K228" s="357">
        <v>120</v>
      </c>
    </row>
    <row r="229" spans="1:11" ht="14.4" customHeight="1" x14ac:dyDescent="0.3">
      <c r="A229" s="352" t="s">
        <v>379</v>
      </c>
      <c r="B229" s="353" t="s">
        <v>517</v>
      </c>
      <c r="C229" s="354" t="s">
        <v>384</v>
      </c>
      <c r="D229" s="355" t="s">
        <v>518</v>
      </c>
      <c r="E229" s="354" t="s">
        <v>1188</v>
      </c>
      <c r="F229" s="355" t="s">
        <v>1189</v>
      </c>
      <c r="G229" s="354" t="s">
        <v>969</v>
      </c>
      <c r="H229" s="354" t="s">
        <v>970</v>
      </c>
      <c r="I229" s="356">
        <v>0.30249999999999999</v>
      </c>
      <c r="J229" s="356">
        <v>900</v>
      </c>
      <c r="K229" s="357">
        <v>271</v>
      </c>
    </row>
    <row r="230" spans="1:11" ht="14.4" customHeight="1" x14ac:dyDescent="0.3">
      <c r="A230" s="352" t="s">
        <v>379</v>
      </c>
      <c r="B230" s="353" t="s">
        <v>517</v>
      </c>
      <c r="C230" s="354" t="s">
        <v>384</v>
      </c>
      <c r="D230" s="355" t="s">
        <v>518</v>
      </c>
      <c r="E230" s="354" t="s">
        <v>1188</v>
      </c>
      <c r="F230" s="355" t="s">
        <v>1189</v>
      </c>
      <c r="G230" s="354" t="s">
        <v>971</v>
      </c>
      <c r="H230" s="354" t="s">
        <v>972</v>
      </c>
      <c r="I230" s="356">
        <v>0.30666666666666664</v>
      </c>
      <c r="J230" s="356">
        <v>600</v>
      </c>
      <c r="K230" s="357">
        <v>184</v>
      </c>
    </row>
    <row r="231" spans="1:11" ht="14.4" customHeight="1" x14ac:dyDescent="0.3">
      <c r="A231" s="352" t="s">
        <v>379</v>
      </c>
      <c r="B231" s="353" t="s">
        <v>517</v>
      </c>
      <c r="C231" s="354" t="s">
        <v>384</v>
      </c>
      <c r="D231" s="355" t="s">
        <v>518</v>
      </c>
      <c r="E231" s="354" t="s">
        <v>1188</v>
      </c>
      <c r="F231" s="355" t="s">
        <v>1189</v>
      </c>
      <c r="G231" s="354" t="s">
        <v>973</v>
      </c>
      <c r="H231" s="354" t="s">
        <v>974</v>
      </c>
      <c r="I231" s="356">
        <v>10.987500000000001</v>
      </c>
      <c r="J231" s="356">
        <v>290</v>
      </c>
      <c r="K231" s="357">
        <v>3185.82</v>
      </c>
    </row>
    <row r="232" spans="1:11" ht="14.4" customHeight="1" x14ac:dyDescent="0.3">
      <c r="A232" s="352" t="s">
        <v>379</v>
      </c>
      <c r="B232" s="353" t="s">
        <v>517</v>
      </c>
      <c r="C232" s="354" t="s">
        <v>384</v>
      </c>
      <c r="D232" s="355" t="s">
        <v>518</v>
      </c>
      <c r="E232" s="354" t="s">
        <v>1188</v>
      </c>
      <c r="F232" s="355" t="s">
        <v>1189</v>
      </c>
      <c r="G232" s="354" t="s">
        <v>975</v>
      </c>
      <c r="H232" s="354" t="s">
        <v>976</v>
      </c>
      <c r="I232" s="356">
        <v>10.455</v>
      </c>
      <c r="J232" s="356">
        <v>120</v>
      </c>
      <c r="K232" s="357">
        <v>1254.8</v>
      </c>
    </row>
    <row r="233" spans="1:11" ht="14.4" customHeight="1" x14ac:dyDescent="0.3">
      <c r="A233" s="352" t="s">
        <v>379</v>
      </c>
      <c r="B233" s="353" t="s">
        <v>517</v>
      </c>
      <c r="C233" s="354" t="s">
        <v>384</v>
      </c>
      <c r="D233" s="355" t="s">
        <v>518</v>
      </c>
      <c r="E233" s="354" t="s">
        <v>1188</v>
      </c>
      <c r="F233" s="355" t="s">
        <v>1189</v>
      </c>
      <c r="G233" s="354" t="s">
        <v>977</v>
      </c>
      <c r="H233" s="354" t="s">
        <v>978</v>
      </c>
      <c r="I233" s="356">
        <v>10.987500000000001</v>
      </c>
      <c r="J233" s="356">
        <v>230</v>
      </c>
      <c r="K233" s="357">
        <v>2527.1</v>
      </c>
    </row>
    <row r="234" spans="1:11" ht="14.4" customHeight="1" x14ac:dyDescent="0.3">
      <c r="A234" s="352" t="s">
        <v>379</v>
      </c>
      <c r="B234" s="353" t="s">
        <v>517</v>
      </c>
      <c r="C234" s="354" t="s">
        <v>384</v>
      </c>
      <c r="D234" s="355" t="s">
        <v>518</v>
      </c>
      <c r="E234" s="354" t="s">
        <v>1188</v>
      </c>
      <c r="F234" s="355" t="s">
        <v>1189</v>
      </c>
      <c r="G234" s="354" t="s">
        <v>979</v>
      </c>
      <c r="H234" s="354" t="s">
        <v>980</v>
      </c>
      <c r="I234" s="356">
        <v>10.99</v>
      </c>
      <c r="J234" s="356">
        <v>240</v>
      </c>
      <c r="K234" s="357">
        <v>2636.91</v>
      </c>
    </row>
    <row r="235" spans="1:11" ht="14.4" customHeight="1" x14ac:dyDescent="0.3">
      <c r="A235" s="352" t="s">
        <v>379</v>
      </c>
      <c r="B235" s="353" t="s">
        <v>517</v>
      </c>
      <c r="C235" s="354" t="s">
        <v>384</v>
      </c>
      <c r="D235" s="355" t="s">
        <v>518</v>
      </c>
      <c r="E235" s="354" t="s">
        <v>1188</v>
      </c>
      <c r="F235" s="355" t="s">
        <v>1189</v>
      </c>
      <c r="G235" s="354" t="s">
        <v>981</v>
      </c>
      <c r="H235" s="354" t="s">
        <v>982</v>
      </c>
      <c r="I235" s="356">
        <v>10.99</v>
      </c>
      <c r="J235" s="356">
        <v>240</v>
      </c>
      <c r="K235" s="357">
        <v>2636.91</v>
      </c>
    </row>
    <row r="236" spans="1:11" ht="14.4" customHeight="1" x14ac:dyDescent="0.3">
      <c r="A236" s="352" t="s">
        <v>379</v>
      </c>
      <c r="B236" s="353" t="s">
        <v>517</v>
      </c>
      <c r="C236" s="354" t="s">
        <v>384</v>
      </c>
      <c r="D236" s="355" t="s">
        <v>518</v>
      </c>
      <c r="E236" s="354" t="s">
        <v>1188</v>
      </c>
      <c r="F236" s="355" t="s">
        <v>1189</v>
      </c>
      <c r="G236" s="354" t="s">
        <v>983</v>
      </c>
      <c r="H236" s="354" t="s">
        <v>984</v>
      </c>
      <c r="I236" s="356">
        <v>10.163333333333332</v>
      </c>
      <c r="J236" s="356">
        <v>90</v>
      </c>
      <c r="K236" s="357">
        <v>914.8</v>
      </c>
    </row>
    <row r="237" spans="1:11" ht="14.4" customHeight="1" x14ac:dyDescent="0.3">
      <c r="A237" s="352" t="s">
        <v>379</v>
      </c>
      <c r="B237" s="353" t="s">
        <v>517</v>
      </c>
      <c r="C237" s="354" t="s">
        <v>384</v>
      </c>
      <c r="D237" s="355" t="s">
        <v>518</v>
      </c>
      <c r="E237" s="354" t="s">
        <v>1188</v>
      </c>
      <c r="F237" s="355" t="s">
        <v>1189</v>
      </c>
      <c r="G237" s="354" t="s">
        <v>985</v>
      </c>
      <c r="H237" s="354" t="s">
        <v>986</v>
      </c>
      <c r="I237" s="356">
        <v>10.455</v>
      </c>
      <c r="J237" s="356">
        <v>410</v>
      </c>
      <c r="K237" s="357">
        <v>4287.58</v>
      </c>
    </row>
    <row r="238" spans="1:11" ht="14.4" customHeight="1" x14ac:dyDescent="0.3">
      <c r="A238" s="352" t="s">
        <v>379</v>
      </c>
      <c r="B238" s="353" t="s">
        <v>517</v>
      </c>
      <c r="C238" s="354" t="s">
        <v>384</v>
      </c>
      <c r="D238" s="355" t="s">
        <v>518</v>
      </c>
      <c r="E238" s="354" t="s">
        <v>1188</v>
      </c>
      <c r="F238" s="355" t="s">
        <v>1189</v>
      </c>
      <c r="G238" s="354" t="s">
        <v>987</v>
      </c>
      <c r="H238" s="354" t="s">
        <v>988</v>
      </c>
      <c r="I238" s="356">
        <v>10.986000000000001</v>
      </c>
      <c r="J238" s="356">
        <v>290</v>
      </c>
      <c r="K238" s="357">
        <v>3186.0899999999997</v>
      </c>
    </row>
    <row r="239" spans="1:11" ht="14.4" customHeight="1" x14ac:dyDescent="0.3">
      <c r="A239" s="352" t="s">
        <v>379</v>
      </c>
      <c r="B239" s="353" t="s">
        <v>517</v>
      </c>
      <c r="C239" s="354" t="s">
        <v>384</v>
      </c>
      <c r="D239" s="355" t="s">
        <v>518</v>
      </c>
      <c r="E239" s="354" t="s">
        <v>1188</v>
      </c>
      <c r="F239" s="355" t="s">
        <v>1189</v>
      </c>
      <c r="G239" s="354" t="s">
        <v>989</v>
      </c>
      <c r="H239" s="354" t="s">
        <v>990</v>
      </c>
      <c r="I239" s="356">
        <v>0.37</v>
      </c>
      <c r="J239" s="356">
        <v>800</v>
      </c>
      <c r="K239" s="357">
        <v>291</v>
      </c>
    </row>
    <row r="240" spans="1:11" ht="14.4" customHeight="1" x14ac:dyDescent="0.3">
      <c r="A240" s="352" t="s">
        <v>379</v>
      </c>
      <c r="B240" s="353" t="s">
        <v>517</v>
      </c>
      <c r="C240" s="354" t="s">
        <v>384</v>
      </c>
      <c r="D240" s="355" t="s">
        <v>518</v>
      </c>
      <c r="E240" s="354" t="s">
        <v>1188</v>
      </c>
      <c r="F240" s="355" t="s">
        <v>1189</v>
      </c>
      <c r="G240" s="354" t="s">
        <v>991</v>
      </c>
      <c r="H240" s="354" t="s">
        <v>992</v>
      </c>
      <c r="I240" s="356">
        <v>10.99</v>
      </c>
      <c r="J240" s="356">
        <v>120</v>
      </c>
      <c r="K240" s="357">
        <v>1318.42</v>
      </c>
    </row>
    <row r="241" spans="1:11" ht="14.4" customHeight="1" x14ac:dyDescent="0.3">
      <c r="A241" s="352" t="s">
        <v>379</v>
      </c>
      <c r="B241" s="353" t="s">
        <v>517</v>
      </c>
      <c r="C241" s="354" t="s">
        <v>384</v>
      </c>
      <c r="D241" s="355" t="s">
        <v>518</v>
      </c>
      <c r="E241" s="354" t="s">
        <v>1188</v>
      </c>
      <c r="F241" s="355" t="s">
        <v>1189</v>
      </c>
      <c r="G241" s="354" t="s">
        <v>993</v>
      </c>
      <c r="H241" s="354" t="s">
        <v>994</v>
      </c>
      <c r="I241" s="356">
        <v>25.51</v>
      </c>
      <c r="J241" s="356">
        <v>48</v>
      </c>
      <c r="K241" s="357">
        <v>1224.52</v>
      </c>
    </row>
    <row r="242" spans="1:11" ht="14.4" customHeight="1" x14ac:dyDescent="0.3">
      <c r="A242" s="352" t="s">
        <v>379</v>
      </c>
      <c r="B242" s="353" t="s">
        <v>517</v>
      </c>
      <c r="C242" s="354" t="s">
        <v>384</v>
      </c>
      <c r="D242" s="355" t="s">
        <v>518</v>
      </c>
      <c r="E242" s="354" t="s">
        <v>1188</v>
      </c>
      <c r="F242" s="355" t="s">
        <v>1189</v>
      </c>
      <c r="G242" s="354" t="s">
        <v>995</v>
      </c>
      <c r="H242" s="354" t="s">
        <v>996</v>
      </c>
      <c r="I242" s="356">
        <v>21.68</v>
      </c>
      <c r="J242" s="356">
        <v>48</v>
      </c>
      <c r="K242" s="357">
        <v>1040.5999999999999</v>
      </c>
    </row>
    <row r="243" spans="1:11" ht="14.4" customHeight="1" x14ac:dyDescent="0.3">
      <c r="A243" s="352" t="s">
        <v>379</v>
      </c>
      <c r="B243" s="353" t="s">
        <v>517</v>
      </c>
      <c r="C243" s="354" t="s">
        <v>384</v>
      </c>
      <c r="D243" s="355" t="s">
        <v>518</v>
      </c>
      <c r="E243" s="354" t="s">
        <v>1188</v>
      </c>
      <c r="F243" s="355" t="s">
        <v>1189</v>
      </c>
      <c r="G243" s="354" t="s">
        <v>997</v>
      </c>
      <c r="H243" s="354" t="s">
        <v>998</v>
      </c>
      <c r="I243" s="356">
        <v>13.21</v>
      </c>
      <c r="J243" s="356">
        <v>50</v>
      </c>
      <c r="K243" s="357">
        <v>660.66</v>
      </c>
    </row>
    <row r="244" spans="1:11" ht="14.4" customHeight="1" x14ac:dyDescent="0.3">
      <c r="A244" s="352" t="s">
        <v>379</v>
      </c>
      <c r="B244" s="353" t="s">
        <v>517</v>
      </c>
      <c r="C244" s="354" t="s">
        <v>384</v>
      </c>
      <c r="D244" s="355" t="s">
        <v>518</v>
      </c>
      <c r="E244" s="354" t="s">
        <v>1188</v>
      </c>
      <c r="F244" s="355" t="s">
        <v>1189</v>
      </c>
      <c r="G244" s="354" t="s">
        <v>999</v>
      </c>
      <c r="H244" s="354" t="s">
        <v>1000</v>
      </c>
      <c r="I244" s="356">
        <v>10.98</v>
      </c>
      <c r="J244" s="356">
        <v>240</v>
      </c>
      <c r="K244" s="357">
        <v>2635.39</v>
      </c>
    </row>
    <row r="245" spans="1:11" ht="14.4" customHeight="1" x14ac:dyDescent="0.3">
      <c r="A245" s="352" t="s">
        <v>379</v>
      </c>
      <c r="B245" s="353" t="s">
        <v>517</v>
      </c>
      <c r="C245" s="354" t="s">
        <v>384</v>
      </c>
      <c r="D245" s="355" t="s">
        <v>518</v>
      </c>
      <c r="E245" s="354" t="s">
        <v>1188</v>
      </c>
      <c r="F245" s="355" t="s">
        <v>1189</v>
      </c>
      <c r="G245" s="354" t="s">
        <v>1001</v>
      </c>
      <c r="H245" s="354" t="s">
        <v>1002</v>
      </c>
      <c r="I245" s="356">
        <v>25.51</v>
      </c>
      <c r="J245" s="356">
        <v>48</v>
      </c>
      <c r="K245" s="357">
        <v>1224.52</v>
      </c>
    </row>
    <row r="246" spans="1:11" ht="14.4" customHeight="1" x14ac:dyDescent="0.3">
      <c r="A246" s="352" t="s">
        <v>379</v>
      </c>
      <c r="B246" s="353" t="s">
        <v>517</v>
      </c>
      <c r="C246" s="354" t="s">
        <v>384</v>
      </c>
      <c r="D246" s="355" t="s">
        <v>518</v>
      </c>
      <c r="E246" s="354" t="s">
        <v>1188</v>
      </c>
      <c r="F246" s="355" t="s">
        <v>1189</v>
      </c>
      <c r="G246" s="354" t="s">
        <v>1003</v>
      </c>
      <c r="H246" s="354" t="s">
        <v>1004</v>
      </c>
      <c r="I246" s="356">
        <v>25.51</v>
      </c>
      <c r="J246" s="356">
        <v>48</v>
      </c>
      <c r="K246" s="357">
        <v>1224.52</v>
      </c>
    </row>
    <row r="247" spans="1:11" ht="14.4" customHeight="1" x14ac:dyDescent="0.3">
      <c r="A247" s="352" t="s">
        <v>379</v>
      </c>
      <c r="B247" s="353" t="s">
        <v>517</v>
      </c>
      <c r="C247" s="354" t="s">
        <v>384</v>
      </c>
      <c r="D247" s="355" t="s">
        <v>518</v>
      </c>
      <c r="E247" s="354" t="s">
        <v>1188</v>
      </c>
      <c r="F247" s="355" t="s">
        <v>1189</v>
      </c>
      <c r="G247" s="354" t="s">
        <v>1005</v>
      </c>
      <c r="H247" s="354" t="s">
        <v>1006</v>
      </c>
      <c r="I247" s="356">
        <v>10.163333333333334</v>
      </c>
      <c r="J247" s="356">
        <v>90</v>
      </c>
      <c r="K247" s="357">
        <v>914.8</v>
      </c>
    </row>
    <row r="248" spans="1:11" ht="14.4" customHeight="1" x14ac:dyDescent="0.3">
      <c r="A248" s="352" t="s">
        <v>379</v>
      </c>
      <c r="B248" s="353" t="s">
        <v>517</v>
      </c>
      <c r="C248" s="354" t="s">
        <v>384</v>
      </c>
      <c r="D248" s="355" t="s">
        <v>518</v>
      </c>
      <c r="E248" s="354" t="s">
        <v>1188</v>
      </c>
      <c r="F248" s="355" t="s">
        <v>1189</v>
      </c>
      <c r="G248" s="354" t="s">
        <v>1007</v>
      </c>
      <c r="H248" s="354" t="s">
        <v>1008</v>
      </c>
      <c r="I248" s="356">
        <v>11.36</v>
      </c>
      <c r="J248" s="356">
        <v>50</v>
      </c>
      <c r="K248" s="357">
        <v>568.09</v>
      </c>
    </row>
    <row r="249" spans="1:11" ht="14.4" customHeight="1" x14ac:dyDescent="0.3">
      <c r="A249" s="352" t="s">
        <v>379</v>
      </c>
      <c r="B249" s="353" t="s">
        <v>517</v>
      </c>
      <c r="C249" s="354" t="s">
        <v>384</v>
      </c>
      <c r="D249" s="355" t="s">
        <v>518</v>
      </c>
      <c r="E249" s="354" t="s">
        <v>1188</v>
      </c>
      <c r="F249" s="355" t="s">
        <v>1189</v>
      </c>
      <c r="G249" s="354" t="s">
        <v>1009</v>
      </c>
      <c r="H249" s="354" t="s">
        <v>1010</v>
      </c>
      <c r="I249" s="356">
        <v>10.163333333333332</v>
      </c>
      <c r="J249" s="356">
        <v>90</v>
      </c>
      <c r="K249" s="357">
        <v>914.8</v>
      </c>
    </row>
    <row r="250" spans="1:11" ht="14.4" customHeight="1" x14ac:dyDescent="0.3">
      <c r="A250" s="352" t="s">
        <v>379</v>
      </c>
      <c r="B250" s="353" t="s">
        <v>517</v>
      </c>
      <c r="C250" s="354" t="s">
        <v>384</v>
      </c>
      <c r="D250" s="355" t="s">
        <v>518</v>
      </c>
      <c r="E250" s="354" t="s">
        <v>1188</v>
      </c>
      <c r="F250" s="355" t="s">
        <v>1189</v>
      </c>
      <c r="G250" s="354" t="s">
        <v>1011</v>
      </c>
      <c r="H250" s="354" t="s">
        <v>1012</v>
      </c>
      <c r="I250" s="356">
        <v>25.51</v>
      </c>
      <c r="J250" s="356">
        <v>48</v>
      </c>
      <c r="K250" s="357">
        <v>1224.52</v>
      </c>
    </row>
    <row r="251" spans="1:11" ht="14.4" customHeight="1" x14ac:dyDescent="0.3">
      <c r="A251" s="352" t="s">
        <v>379</v>
      </c>
      <c r="B251" s="353" t="s">
        <v>517</v>
      </c>
      <c r="C251" s="354" t="s">
        <v>384</v>
      </c>
      <c r="D251" s="355" t="s">
        <v>518</v>
      </c>
      <c r="E251" s="354" t="s">
        <v>1188</v>
      </c>
      <c r="F251" s="355" t="s">
        <v>1189</v>
      </c>
      <c r="G251" s="354" t="s">
        <v>1013</v>
      </c>
      <c r="H251" s="354" t="s">
        <v>1014</v>
      </c>
      <c r="I251" s="356">
        <v>10.99</v>
      </c>
      <c r="J251" s="356">
        <v>60</v>
      </c>
      <c r="K251" s="357">
        <v>659.2</v>
      </c>
    </row>
    <row r="252" spans="1:11" ht="14.4" customHeight="1" x14ac:dyDescent="0.3">
      <c r="A252" s="352" t="s">
        <v>379</v>
      </c>
      <c r="B252" s="353" t="s">
        <v>517</v>
      </c>
      <c r="C252" s="354" t="s">
        <v>384</v>
      </c>
      <c r="D252" s="355" t="s">
        <v>518</v>
      </c>
      <c r="E252" s="354" t="s">
        <v>1188</v>
      </c>
      <c r="F252" s="355" t="s">
        <v>1189</v>
      </c>
      <c r="G252" s="354" t="s">
        <v>1015</v>
      </c>
      <c r="H252" s="354" t="s">
        <v>1016</v>
      </c>
      <c r="I252" s="356">
        <v>11.36</v>
      </c>
      <c r="J252" s="356">
        <v>90</v>
      </c>
      <c r="K252" s="357">
        <v>1022.57</v>
      </c>
    </row>
    <row r="253" spans="1:11" ht="14.4" customHeight="1" x14ac:dyDescent="0.3">
      <c r="A253" s="352" t="s">
        <v>379</v>
      </c>
      <c r="B253" s="353" t="s">
        <v>517</v>
      </c>
      <c r="C253" s="354" t="s">
        <v>384</v>
      </c>
      <c r="D253" s="355" t="s">
        <v>518</v>
      </c>
      <c r="E253" s="354" t="s">
        <v>1188</v>
      </c>
      <c r="F253" s="355" t="s">
        <v>1189</v>
      </c>
      <c r="G253" s="354" t="s">
        <v>1017</v>
      </c>
      <c r="H253" s="354" t="s">
        <v>1018</v>
      </c>
      <c r="I253" s="356">
        <v>10.99</v>
      </c>
      <c r="J253" s="356">
        <v>120</v>
      </c>
      <c r="K253" s="357">
        <v>1318.42</v>
      </c>
    </row>
    <row r="254" spans="1:11" ht="14.4" customHeight="1" x14ac:dyDescent="0.3">
      <c r="A254" s="352" t="s">
        <v>379</v>
      </c>
      <c r="B254" s="353" t="s">
        <v>517</v>
      </c>
      <c r="C254" s="354" t="s">
        <v>384</v>
      </c>
      <c r="D254" s="355" t="s">
        <v>518</v>
      </c>
      <c r="E254" s="354" t="s">
        <v>1188</v>
      </c>
      <c r="F254" s="355" t="s">
        <v>1189</v>
      </c>
      <c r="G254" s="354" t="s">
        <v>1019</v>
      </c>
      <c r="H254" s="354" t="s">
        <v>1020</v>
      </c>
      <c r="I254" s="356">
        <v>11.36</v>
      </c>
      <c r="J254" s="356">
        <v>30</v>
      </c>
      <c r="K254" s="357">
        <v>340.86</v>
      </c>
    </row>
    <row r="255" spans="1:11" ht="14.4" customHeight="1" x14ac:dyDescent="0.3">
      <c r="A255" s="352" t="s">
        <v>379</v>
      </c>
      <c r="B255" s="353" t="s">
        <v>517</v>
      </c>
      <c r="C255" s="354" t="s">
        <v>384</v>
      </c>
      <c r="D255" s="355" t="s">
        <v>518</v>
      </c>
      <c r="E255" s="354" t="s">
        <v>1188</v>
      </c>
      <c r="F255" s="355" t="s">
        <v>1189</v>
      </c>
      <c r="G255" s="354" t="s">
        <v>1021</v>
      </c>
      <c r="H255" s="354" t="s">
        <v>1022</v>
      </c>
      <c r="I255" s="356">
        <v>101.58</v>
      </c>
      <c r="J255" s="356">
        <v>25</v>
      </c>
      <c r="K255" s="357">
        <v>2539.4899999999998</v>
      </c>
    </row>
    <row r="256" spans="1:11" ht="14.4" customHeight="1" x14ac:dyDescent="0.3">
      <c r="A256" s="352" t="s">
        <v>379</v>
      </c>
      <c r="B256" s="353" t="s">
        <v>517</v>
      </c>
      <c r="C256" s="354" t="s">
        <v>384</v>
      </c>
      <c r="D256" s="355" t="s">
        <v>518</v>
      </c>
      <c r="E256" s="354" t="s">
        <v>1190</v>
      </c>
      <c r="F256" s="355" t="s">
        <v>1191</v>
      </c>
      <c r="G256" s="354" t="s">
        <v>1023</v>
      </c>
      <c r="H256" s="354" t="s">
        <v>1024</v>
      </c>
      <c r="I256" s="356">
        <v>20.69</v>
      </c>
      <c r="J256" s="356">
        <v>200</v>
      </c>
      <c r="K256" s="357">
        <v>4138.2</v>
      </c>
    </row>
    <row r="257" spans="1:11" ht="14.4" customHeight="1" x14ac:dyDescent="0.3">
      <c r="A257" s="352" t="s">
        <v>379</v>
      </c>
      <c r="B257" s="353" t="s">
        <v>517</v>
      </c>
      <c r="C257" s="354" t="s">
        <v>384</v>
      </c>
      <c r="D257" s="355" t="s">
        <v>518</v>
      </c>
      <c r="E257" s="354" t="s">
        <v>1190</v>
      </c>
      <c r="F257" s="355" t="s">
        <v>1191</v>
      </c>
      <c r="G257" s="354" t="s">
        <v>1025</v>
      </c>
      <c r="H257" s="354" t="s">
        <v>1026</v>
      </c>
      <c r="I257" s="356">
        <v>16.213636363636368</v>
      </c>
      <c r="J257" s="356">
        <v>1875</v>
      </c>
      <c r="K257" s="357">
        <v>30402.049999999996</v>
      </c>
    </row>
    <row r="258" spans="1:11" ht="14.4" customHeight="1" x14ac:dyDescent="0.3">
      <c r="A258" s="352" t="s">
        <v>379</v>
      </c>
      <c r="B258" s="353" t="s">
        <v>517</v>
      </c>
      <c r="C258" s="354" t="s">
        <v>384</v>
      </c>
      <c r="D258" s="355" t="s">
        <v>518</v>
      </c>
      <c r="E258" s="354" t="s">
        <v>1190</v>
      </c>
      <c r="F258" s="355" t="s">
        <v>1191</v>
      </c>
      <c r="G258" s="354" t="s">
        <v>1027</v>
      </c>
      <c r="H258" s="354" t="s">
        <v>1028</v>
      </c>
      <c r="I258" s="356">
        <v>20.693333333333332</v>
      </c>
      <c r="J258" s="356">
        <v>250</v>
      </c>
      <c r="K258" s="357">
        <v>5173.5</v>
      </c>
    </row>
    <row r="259" spans="1:11" ht="14.4" customHeight="1" x14ac:dyDescent="0.3">
      <c r="A259" s="352" t="s">
        <v>379</v>
      </c>
      <c r="B259" s="353" t="s">
        <v>517</v>
      </c>
      <c r="C259" s="354" t="s">
        <v>384</v>
      </c>
      <c r="D259" s="355" t="s">
        <v>518</v>
      </c>
      <c r="E259" s="354" t="s">
        <v>1190</v>
      </c>
      <c r="F259" s="355" t="s">
        <v>1191</v>
      </c>
      <c r="G259" s="354" t="s">
        <v>1029</v>
      </c>
      <c r="H259" s="354" t="s">
        <v>1030</v>
      </c>
      <c r="I259" s="356">
        <v>20.69</v>
      </c>
      <c r="J259" s="356">
        <v>350</v>
      </c>
      <c r="K259" s="357">
        <v>7241.5</v>
      </c>
    </row>
    <row r="260" spans="1:11" ht="14.4" customHeight="1" x14ac:dyDescent="0.3">
      <c r="A260" s="352" t="s">
        <v>379</v>
      </c>
      <c r="B260" s="353" t="s">
        <v>517</v>
      </c>
      <c r="C260" s="354" t="s">
        <v>384</v>
      </c>
      <c r="D260" s="355" t="s">
        <v>518</v>
      </c>
      <c r="E260" s="354" t="s">
        <v>1190</v>
      </c>
      <c r="F260" s="355" t="s">
        <v>1191</v>
      </c>
      <c r="G260" s="354" t="s">
        <v>1031</v>
      </c>
      <c r="H260" s="354" t="s">
        <v>1032</v>
      </c>
      <c r="I260" s="356">
        <v>16.21166666666667</v>
      </c>
      <c r="J260" s="356">
        <v>1300</v>
      </c>
      <c r="K260" s="357">
        <v>21078.6</v>
      </c>
    </row>
    <row r="261" spans="1:11" ht="14.4" customHeight="1" x14ac:dyDescent="0.3">
      <c r="A261" s="352" t="s">
        <v>379</v>
      </c>
      <c r="B261" s="353" t="s">
        <v>517</v>
      </c>
      <c r="C261" s="354" t="s">
        <v>384</v>
      </c>
      <c r="D261" s="355" t="s">
        <v>518</v>
      </c>
      <c r="E261" s="354" t="s">
        <v>1190</v>
      </c>
      <c r="F261" s="355" t="s">
        <v>1191</v>
      </c>
      <c r="G261" s="354" t="s">
        <v>1033</v>
      </c>
      <c r="H261" s="354" t="s">
        <v>1034</v>
      </c>
      <c r="I261" s="356">
        <v>11.010000000000002</v>
      </c>
      <c r="J261" s="356">
        <v>3120</v>
      </c>
      <c r="K261" s="357">
        <v>34351.199999999997</v>
      </c>
    </row>
    <row r="262" spans="1:11" ht="14.4" customHeight="1" x14ac:dyDescent="0.3">
      <c r="A262" s="352" t="s">
        <v>379</v>
      </c>
      <c r="B262" s="353" t="s">
        <v>517</v>
      </c>
      <c r="C262" s="354" t="s">
        <v>384</v>
      </c>
      <c r="D262" s="355" t="s">
        <v>518</v>
      </c>
      <c r="E262" s="354" t="s">
        <v>1190</v>
      </c>
      <c r="F262" s="355" t="s">
        <v>1191</v>
      </c>
      <c r="G262" s="354" t="s">
        <v>1035</v>
      </c>
      <c r="H262" s="354" t="s">
        <v>1036</v>
      </c>
      <c r="I262" s="356">
        <v>11.010000000000002</v>
      </c>
      <c r="J262" s="356">
        <v>4800</v>
      </c>
      <c r="K262" s="357">
        <v>52847.999999999993</v>
      </c>
    </row>
    <row r="263" spans="1:11" ht="14.4" customHeight="1" x14ac:dyDescent="0.3">
      <c r="A263" s="352" t="s">
        <v>379</v>
      </c>
      <c r="B263" s="353" t="s">
        <v>517</v>
      </c>
      <c r="C263" s="354" t="s">
        <v>384</v>
      </c>
      <c r="D263" s="355" t="s">
        <v>518</v>
      </c>
      <c r="E263" s="354" t="s">
        <v>1190</v>
      </c>
      <c r="F263" s="355" t="s">
        <v>1191</v>
      </c>
      <c r="G263" s="354" t="s">
        <v>1037</v>
      </c>
      <c r="H263" s="354" t="s">
        <v>1038</v>
      </c>
      <c r="I263" s="356">
        <v>11.010000000000002</v>
      </c>
      <c r="J263" s="356">
        <v>3840</v>
      </c>
      <c r="K263" s="357">
        <v>42278.399999999994</v>
      </c>
    </row>
    <row r="264" spans="1:11" ht="14.4" customHeight="1" x14ac:dyDescent="0.3">
      <c r="A264" s="352" t="s">
        <v>379</v>
      </c>
      <c r="B264" s="353" t="s">
        <v>517</v>
      </c>
      <c r="C264" s="354" t="s">
        <v>384</v>
      </c>
      <c r="D264" s="355" t="s">
        <v>518</v>
      </c>
      <c r="E264" s="354" t="s">
        <v>1190</v>
      </c>
      <c r="F264" s="355" t="s">
        <v>1191</v>
      </c>
      <c r="G264" s="354" t="s">
        <v>1039</v>
      </c>
      <c r="H264" s="354" t="s">
        <v>1040</v>
      </c>
      <c r="I264" s="356">
        <v>11.011000000000003</v>
      </c>
      <c r="J264" s="356">
        <v>4590</v>
      </c>
      <c r="K264" s="357">
        <v>50536.970000000008</v>
      </c>
    </row>
    <row r="265" spans="1:11" ht="14.4" customHeight="1" x14ac:dyDescent="0.3">
      <c r="A265" s="352" t="s">
        <v>379</v>
      </c>
      <c r="B265" s="353" t="s">
        <v>517</v>
      </c>
      <c r="C265" s="354" t="s">
        <v>384</v>
      </c>
      <c r="D265" s="355" t="s">
        <v>518</v>
      </c>
      <c r="E265" s="354" t="s">
        <v>1190</v>
      </c>
      <c r="F265" s="355" t="s">
        <v>1191</v>
      </c>
      <c r="G265" s="354" t="s">
        <v>1041</v>
      </c>
      <c r="H265" s="354" t="s">
        <v>1042</v>
      </c>
      <c r="I265" s="356">
        <v>11.01</v>
      </c>
      <c r="J265" s="356">
        <v>3320</v>
      </c>
      <c r="K265" s="357">
        <v>36553.199999999997</v>
      </c>
    </row>
    <row r="266" spans="1:11" ht="14.4" customHeight="1" x14ac:dyDescent="0.3">
      <c r="A266" s="352" t="s">
        <v>379</v>
      </c>
      <c r="B266" s="353" t="s">
        <v>517</v>
      </c>
      <c r="C266" s="354" t="s">
        <v>384</v>
      </c>
      <c r="D266" s="355" t="s">
        <v>518</v>
      </c>
      <c r="E266" s="354" t="s">
        <v>1190</v>
      </c>
      <c r="F266" s="355" t="s">
        <v>1191</v>
      </c>
      <c r="G266" s="354" t="s">
        <v>1043</v>
      </c>
      <c r="H266" s="354" t="s">
        <v>1044</v>
      </c>
      <c r="I266" s="356">
        <v>11.011428571428571</v>
      </c>
      <c r="J266" s="356">
        <v>2600</v>
      </c>
      <c r="K266" s="357">
        <v>28628.399999999998</v>
      </c>
    </row>
    <row r="267" spans="1:11" ht="14.4" customHeight="1" x14ac:dyDescent="0.3">
      <c r="A267" s="352" t="s">
        <v>379</v>
      </c>
      <c r="B267" s="353" t="s">
        <v>517</v>
      </c>
      <c r="C267" s="354" t="s">
        <v>384</v>
      </c>
      <c r="D267" s="355" t="s">
        <v>518</v>
      </c>
      <c r="E267" s="354" t="s">
        <v>1190</v>
      </c>
      <c r="F267" s="355" t="s">
        <v>1191</v>
      </c>
      <c r="G267" s="354" t="s">
        <v>1045</v>
      </c>
      <c r="H267" s="354" t="s">
        <v>1046</v>
      </c>
      <c r="I267" s="356">
        <v>10.55</v>
      </c>
      <c r="J267" s="356">
        <v>480</v>
      </c>
      <c r="K267" s="357">
        <v>5064.58</v>
      </c>
    </row>
    <row r="268" spans="1:11" ht="14.4" customHeight="1" x14ac:dyDescent="0.3">
      <c r="A268" s="352" t="s">
        <v>379</v>
      </c>
      <c r="B268" s="353" t="s">
        <v>517</v>
      </c>
      <c r="C268" s="354" t="s">
        <v>384</v>
      </c>
      <c r="D268" s="355" t="s">
        <v>518</v>
      </c>
      <c r="E268" s="354" t="s">
        <v>1190</v>
      </c>
      <c r="F268" s="355" t="s">
        <v>1191</v>
      </c>
      <c r="G268" s="354" t="s">
        <v>1047</v>
      </c>
      <c r="H268" s="354" t="s">
        <v>1048</v>
      </c>
      <c r="I268" s="356">
        <v>10.55</v>
      </c>
      <c r="J268" s="356">
        <v>320</v>
      </c>
      <c r="K268" s="357">
        <v>3376.53</v>
      </c>
    </row>
    <row r="269" spans="1:11" ht="14.4" customHeight="1" x14ac:dyDescent="0.3">
      <c r="A269" s="352" t="s">
        <v>379</v>
      </c>
      <c r="B269" s="353" t="s">
        <v>517</v>
      </c>
      <c r="C269" s="354" t="s">
        <v>384</v>
      </c>
      <c r="D269" s="355" t="s">
        <v>518</v>
      </c>
      <c r="E269" s="354" t="s">
        <v>1190</v>
      </c>
      <c r="F269" s="355" t="s">
        <v>1191</v>
      </c>
      <c r="G269" s="354" t="s">
        <v>1047</v>
      </c>
      <c r="H269" s="354" t="s">
        <v>1049</v>
      </c>
      <c r="I269" s="356">
        <v>10.55</v>
      </c>
      <c r="J269" s="356">
        <v>600</v>
      </c>
      <c r="K269" s="357">
        <v>6330.93</v>
      </c>
    </row>
    <row r="270" spans="1:11" ht="14.4" customHeight="1" x14ac:dyDescent="0.3">
      <c r="A270" s="352" t="s">
        <v>379</v>
      </c>
      <c r="B270" s="353" t="s">
        <v>517</v>
      </c>
      <c r="C270" s="354" t="s">
        <v>384</v>
      </c>
      <c r="D270" s="355" t="s">
        <v>518</v>
      </c>
      <c r="E270" s="354" t="s">
        <v>1190</v>
      </c>
      <c r="F270" s="355" t="s">
        <v>1191</v>
      </c>
      <c r="G270" s="354" t="s">
        <v>1050</v>
      </c>
      <c r="H270" s="354" t="s">
        <v>1051</v>
      </c>
      <c r="I270" s="356">
        <v>10.55</v>
      </c>
      <c r="J270" s="356">
        <v>120</v>
      </c>
      <c r="K270" s="357">
        <v>1266.24</v>
      </c>
    </row>
    <row r="271" spans="1:11" ht="14.4" customHeight="1" x14ac:dyDescent="0.3">
      <c r="A271" s="352" t="s">
        <v>379</v>
      </c>
      <c r="B271" s="353" t="s">
        <v>517</v>
      </c>
      <c r="C271" s="354" t="s">
        <v>384</v>
      </c>
      <c r="D271" s="355" t="s">
        <v>518</v>
      </c>
      <c r="E271" s="354" t="s">
        <v>1190</v>
      </c>
      <c r="F271" s="355" t="s">
        <v>1191</v>
      </c>
      <c r="G271" s="354" t="s">
        <v>1052</v>
      </c>
      <c r="H271" s="354" t="s">
        <v>1053</v>
      </c>
      <c r="I271" s="356">
        <v>16.212499999999999</v>
      </c>
      <c r="J271" s="356">
        <v>575</v>
      </c>
      <c r="K271" s="357">
        <v>9323.0499999999993</v>
      </c>
    </row>
    <row r="272" spans="1:11" ht="14.4" customHeight="1" x14ac:dyDescent="0.3">
      <c r="A272" s="352" t="s">
        <v>379</v>
      </c>
      <c r="B272" s="353" t="s">
        <v>517</v>
      </c>
      <c r="C272" s="354" t="s">
        <v>384</v>
      </c>
      <c r="D272" s="355" t="s">
        <v>518</v>
      </c>
      <c r="E272" s="354" t="s">
        <v>1190</v>
      </c>
      <c r="F272" s="355" t="s">
        <v>1191</v>
      </c>
      <c r="G272" s="354" t="s">
        <v>1054</v>
      </c>
      <c r="H272" s="354" t="s">
        <v>1055</v>
      </c>
      <c r="I272" s="356">
        <v>11.01</v>
      </c>
      <c r="J272" s="356">
        <v>480</v>
      </c>
      <c r="K272" s="357">
        <v>5285.28</v>
      </c>
    </row>
    <row r="273" spans="1:11" ht="14.4" customHeight="1" x14ac:dyDescent="0.3">
      <c r="A273" s="352" t="s">
        <v>379</v>
      </c>
      <c r="B273" s="353" t="s">
        <v>517</v>
      </c>
      <c r="C273" s="354" t="s">
        <v>384</v>
      </c>
      <c r="D273" s="355" t="s">
        <v>518</v>
      </c>
      <c r="E273" s="354" t="s">
        <v>1190</v>
      </c>
      <c r="F273" s="355" t="s">
        <v>1191</v>
      </c>
      <c r="G273" s="354" t="s">
        <v>1056</v>
      </c>
      <c r="H273" s="354" t="s">
        <v>1057</v>
      </c>
      <c r="I273" s="356">
        <v>10.55</v>
      </c>
      <c r="J273" s="356">
        <v>160</v>
      </c>
      <c r="K273" s="357">
        <v>1688.2</v>
      </c>
    </row>
    <row r="274" spans="1:11" ht="14.4" customHeight="1" x14ac:dyDescent="0.3">
      <c r="A274" s="352" t="s">
        <v>379</v>
      </c>
      <c r="B274" s="353" t="s">
        <v>517</v>
      </c>
      <c r="C274" s="354" t="s">
        <v>384</v>
      </c>
      <c r="D274" s="355" t="s">
        <v>518</v>
      </c>
      <c r="E274" s="354" t="s">
        <v>1190</v>
      </c>
      <c r="F274" s="355" t="s">
        <v>1191</v>
      </c>
      <c r="G274" s="354" t="s">
        <v>1058</v>
      </c>
      <c r="H274" s="354" t="s">
        <v>1059</v>
      </c>
      <c r="I274" s="356">
        <v>0.77750000000000008</v>
      </c>
      <c r="J274" s="356">
        <v>15000</v>
      </c>
      <c r="K274" s="357">
        <v>11670</v>
      </c>
    </row>
    <row r="275" spans="1:11" ht="14.4" customHeight="1" x14ac:dyDescent="0.3">
      <c r="A275" s="352" t="s">
        <v>379</v>
      </c>
      <c r="B275" s="353" t="s">
        <v>517</v>
      </c>
      <c r="C275" s="354" t="s">
        <v>384</v>
      </c>
      <c r="D275" s="355" t="s">
        <v>518</v>
      </c>
      <c r="E275" s="354" t="s">
        <v>1190</v>
      </c>
      <c r="F275" s="355" t="s">
        <v>1191</v>
      </c>
      <c r="G275" s="354" t="s">
        <v>1060</v>
      </c>
      <c r="H275" s="354" t="s">
        <v>1061</v>
      </c>
      <c r="I275" s="356">
        <v>0.71</v>
      </c>
      <c r="J275" s="356">
        <v>2800</v>
      </c>
      <c r="K275" s="357">
        <v>1988</v>
      </c>
    </row>
    <row r="276" spans="1:11" ht="14.4" customHeight="1" x14ac:dyDescent="0.3">
      <c r="A276" s="352" t="s">
        <v>379</v>
      </c>
      <c r="B276" s="353" t="s">
        <v>517</v>
      </c>
      <c r="C276" s="354" t="s">
        <v>384</v>
      </c>
      <c r="D276" s="355" t="s">
        <v>518</v>
      </c>
      <c r="E276" s="354" t="s">
        <v>1190</v>
      </c>
      <c r="F276" s="355" t="s">
        <v>1191</v>
      </c>
      <c r="G276" s="354" t="s">
        <v>1062</v>
      </c>
      <c r="H276" s="354" t="s">
        <v>1063</v>
      </c>
      <c r="I276" s="356">
        <v>0.71</v>
      </c>
      <c r="J276" s="356">
        <v>18000</v>
      </c>
      <c r="K276" s="357">
        <v>12780</v>
      </c>
    </row>
    <row r="277" spans="1:11" ht="14.4" customHeight="1" x14ac:dyDescent="0.3">
      <c r="A277" s="352" t="s">
        <v>379</v>
      </c>
      <c r="B277" s="353" t="s">
        <v>517</v>
      </c>
      <c r="C277" s="354" t="s">
        <v>384</v>
      </c>
      <c r="D277" s="355" t="s">
        <v>518</v>
      </c>
      <c r="E277" s="354" t="s">
        <v>1190</v>
      </c>
      <c r="F277" s="355" t="s">
        <v>1191</v>
      </c>
      <c r="G277" s="354" t="s">
        <v>1064</v>
      </c>
      <c r="H277" s="354" t="s">
        <v>1065</v>
      </c>
      <c r="I277" s="356">
        <v>20.505000000000003</v>
      </c>
      <c r="J277" s="356">
        <v>285</v>
      </c>
      <c r="K277" s="357">
        <v>5827.5499999999993</v>
      </c>
    </row>
    <row r="278" spans="1:11" ht="14.4" customHeight="1" x14ac:dyDescent="0.3">
      <c r="A278" s="352" t="s">
        <v>379</v>
      </c>
      <c r="B278" s="353" t="s">
        <v>517</v>
      </c>
      <c r="C278" s="354" t="s">
        <v>389</v>
      </c>
      <c r="D278" s="355" t="s">
        <v>519</v>
      </c>
      <c r="E278" s="354" t="s">
        <v>1172</v>
      </c>
      <c r="F278" s="355" t="s">
        <v>1173</v>
      </c>
      <c r="G278" s="354" t="s">
        <v>1066</v>
      </c>
      <c r="H278" s="354" t="s">
        <v>1067</v>
      </c>
      <c r="I278" s="356">
        <v>129.26</v>
      </c>
      <c r="J278" s="356">
        <v>1</v>
      </c>
      <c r="K278" s="357">
        <v>129.26</v>
      </c>
    </row>
    <row r="279" spans="1:11" ht="14.4" customHeight="1" x14ac:dyDescent="0.3">
      <c r="A279" s="352" t="s">
        <v>379</v>
      </c>
      <c r="B279" s="353" t="s">
        <v>517</v>
      </c>
      <c r="C279" s="354" t="s">
        <v>389</v>
      </c>
      <c r="D279" s="355" t="s">
        <v>519</v>
      </c>
      <c r="E279" s="354" t="s">
        <v>1172</v>
      </c>
      <c r="F279" s="355" t="s">
        <v>1173</v>
      </c>
      <c r="G279" s="354" t="s">
        <v>528</v>
      </c>
      <c r="H279" s="354" t="s">
        <v>529</v>
      </c>
      <c r="I279" s="356">
        <v>2.88</v>
      </c>
      <c r="J279" s="356">
        <v>3000</v>
      </c>
      <c r="K279" s="357">
        <v>8625</v>
      </c>
    </row>
    <row r="280" spans="1:11" ht="14.4" customHeight="1" x14ac:dyDescent="0.3">
      <c r="A280" s="352" t="s">
        <v>379</v>
      </c>
      <c r="B280" s="353" t="s">
        <v>517</v>
      </c>
      <c r="C280" s="354" t="s">
        <v>389</v>
      </c>
      <c r="D280" s="355" t="s">
        <v>519</v>
      </c>
      <c r="E280" s="354" t="s">
        <v>1172</v>
      </c>
      <c r="F280" s="355" t="s">
        <v>1173</v>
      </c>
      <c r="G280" s="354" t="s">
        <v>530</v>
      </c>
      <c r="H280" s="354" t="s">
        <v>531</v>
      </c>
      <c r="I280" s="356">
        <v>5.72</v>
      </c>
      <c r="J280" s="356">
        <v>30</v>
      </c>
      <c r="K280" s="357">
        <v>171.7</v>
      </c>
    </row>
    <row r="281" spans="1:11" ht="14.4" customHeight="1" x14ac:dyDescent="0.3">
      <c r="A281" s="352" t="s">
        <v>379</v>
      </c>
      <c r="B281" s="353" t="s">
        <v>517</v>
      </c>
      <c r="C281" s="354" t="s">
        <v>389</v>
      </c>
      <c r="D281" s="355" t="s">
        <v>519</v>
      </c>
      <c r="E281" s="354" t="s">
        <v>1172</v>
      </c>
      <c r="F281" s="355" t="s">
        <v>1173</v>
      </c>
      <c r="G281" s="354" t="s">
        <v>1068</v>
      </c>
      <c r="H281" s="354" t="s">
        <v>1069</v>
      </c>
      <c r="I281" s="356">
        <v>2.39</v>
      </c>
      <c r="J281" s="356">
        <v>20</v>
      </c>
      <c r="K281" s="357">
        <v>47.8</v>
      </c>
    </row>
    <row r="282" spans="1:11" ht="14.4" customHeight="1" x14ac:dyDescent="0.3">
      <c r="A282" s="352" t="s">
        <v>379</v>
      </c>
      <c r="B282" s="353" t="s">
        <v>517</v>
      </c>
      <c r="C282" s="354" t="s">
        <v>389</v>
      </c>
      <c r="D282" s="355" t="s">
        <v>519</v>
      </c>
      <c r="E282" s="354" t="s">
        <v>1172</v>
      </c>
      <c r="F282" s="355" t="s">
        <v>1173</v>
      </c>
      <c r="G282" s="354" t="s">
        <v>532</v>
      </c>
      <c r="H282" s="354" t="s">
        <v>533</v>
      </c>
      <c r="I282" s="356">
        <v>3.11</v>
      </c>
      <c r="J282" s="356">
        <v>20</v>
      </c>
      <c r="K282" s="357">
        <v>62.2</v>
      </c>
    </row>
    <row r="283" spans="1:11" ht="14.4" customHeight="1" x14ac:dyDescent="0.3">
      <c r="A283" s="352" t="s">
        <v>379</v>
      </c>
      <c r="B283" s="353" t="s">
        <v>517</v>
      </c>
      <c r="C283" s="354" t="s">
        <v>389</v>
      </c>
      <c r="D283" s="355" t="s">
        <v>519</v>
      </c>
      <c r="E283" s="354" t="s">
        <v>1172</v>
      </c>
      <c r="F283" s="355" t="s">
        <v>1173</v>
      </c>
      <c r="G283" s="354" t="s">
        <v>534</v>
      </c>
      <c r="H283" s="354" t="s">
        <v>535</v>
      </c>
      <c r="I283" s="356">
        <v>3.78</v>
      </c>
      <c r="J283" s="356">
        <v>20</v>
      </c>
      <c r="K283" s="357">
        <v>75.599999999999994</v>
      </c>
    </row>
    <row r="284" spans="1:11" ht="14.4" customHeight="1" x14ac:dyDescent="0.3">
      <c r="A284" s="352" t="s">
        <v>379</v>
      </c>
      <c r="B284" s="353" t="s">
        <v>517</v>
      </c>
      <c r="C284" s="354" t="s">
        <v>389</v>
      </c>
      <c r="D284" s="355" t="s">
        <v>519</v>
      </c>
      <c r="E284" s="354" t="s">
        <v>1172</v>
      </c>
      <c r="F284" s="355" t="s">
        <v>1173</v>
      </c>
      <c r="G284" s="354" t="s">
        <v>1070</v>
      </c>
      <c r="H284" s="354" t="s">
        <v>1071</v>
      </c>
      <c r="I284" s="356">
        <v>3.59</v>
      </c>
      <c r="J284" s="356">
        <v>40</v>
      </c>
      <c r="K284" s="357">
        <v>143.6</v>
      </c>
    </row>
    <row r="285" spans="1:11" ht="14.4" customHeight="1" x14ac:dyDescent="0.3">
      <c r="A285" s="352" t="s">
        <v>379</v>
      </c>
      <c r="B285" s="353" t="s">
        <v>517</v>
      </c>
      <c r="C285" s="354" t="s">
        <v>389</v>
      </c>
      <c r="D285" s="355" t="s">
        <v>519</v>
      </c>
      <c r="E285" s="354" t="s">
        <v>1172</v>
      </c>
      <c r="F285" s="355" t="s">
        <v>1173</v>
      </c>
      <c r="G285" s="354" t="s">
        <v>1072</v>
      </c>
      <c r="H285" s="354" t="s">
        <v>1073</v>
      </c>
      <c r="I285" s="356">
        <v>12.08</v>
      </c>
      <c r="J285" s="356">
        <v>30</v>
      </c>
      <c r="K285" s="357">
        <v>362.4</v>
      </c>
    </row>
    <row r="286" spans="1:11" ht="14.4" customHeight="1" x14ac:dyDescent="0.3">
      <c r="A286" s="352" t="s">
        <v>379</v>
      </c>
      <c r="B286" s="353" t="s">
        <v>517</v>
      </c>
      <c r="C286" s="354" t="s">
        <v>389</v>
      </c>
      <c r="D286" s="355" t="s">
        <v>519</v>
      </c>
      <c r="E286" s="354" t="s">
        <v>1172</v>
      </c>
      <c r="F286" s="355" t="s">
        <v>1173</v>
      </c>
      <c r="G286" s="354" t="s">
        <v>546</v>
      </c>
      <c r="H286" s="354" t="s">
        <v>547</v>
      </c>
      <c r="I286" s="356">
        <v>0.40666666666666668</v>
      </c>
      <c r="J286" s="356">
        <v>18000</v>
      </c>
      <c r="K286" s="357">
        <v>7320</v>
      </c>
    </row>
    <row r="287" spans="1:11" ht="14.4" customHeight="1" x14ac:dyDescent="0.3">
      <c r="A287" s="352" t="s">
        <v>379</v>
      </c>
      <c r="B287" s="353" t="s">
        <v>517</v>
      </c>
      <c r="C287" s="354" t="s">
        <v>389</v>
      </c>
      <c r="D287" s="355" t="s">
        <v>519</v>
      </c>
      <c r="E287" s="354" t="s">
        <v>1172</v>
      </c>
      <c r="F287" s="355" t="s">
        <v>1173</v>
      </c>
      <c r="G287" s="354" t="s">
        <v>548</v>
      </c>
      <c r="H287" s="354" t="s">
        <v>549</v>
      </c>
      <c r="I287" s="356">
        <v>27.36</v>
      </c>
      <c r="J287" s="356">
        <v>10</v>
      </c>
      <c r="K287" s="357">
        <v>273.60000000000002</v>
      </c>
    </row>
    <row r="288" spans="1:11" ht="14.4" customHeight="1" x14ac:dyDescent="0.3">
      <c r="A288" s="352" t="s">
        <v>379</v>
      </c>
      <c r="B288" s="353" t="s">
        <v>517</v>
      </c>
      <c r="C288" s="354" t="s">
        <v>389</v>
      </c>
      <c r="D288" s="355" t="s">
        <v>519</v>
      </c>
      <c r="E288" s="354" t="s">
        <v>1172</v>
      </c>
      <c r="F288" s="355" t="s">
        <v>1173</v>
      </c>
      <c r="G288" s="354" t="s">
        <v>1074</v>
      </c>
      <c r="H288" s="354" t="s">
        <v>1075</v>
      </c>
      <c r="I288" s="356">
        <v>6.2</v>
      </c>
      <c r="J288" s="356">
        <v>100</v>
      </c>
      <c r="K288" s="357">
        <v>620</v>
      </c>
    </row>
    <row r="289" spans="1:11" ht="14.4" customHeight="1" x14ac:dyDescent="0.3">
      <c r="A289" s="352" t="s">
        <v>379</v>
      </c>
      <c r="B289" s="353" t="s">
        <v>517</v>
      </c>
      <c r="C289" s="354" t="s">
        <v>389</v>
      </c>
      <c r="D289" s="355" t="s">
        <v>519</v>
      </c>
      <c r="E289" s="354" t="s">
        <v>1172</v>
      </c>
      <c r="F289" s="355" t="s">
        <v>1173</v>
      </c>
      <c r="G289" s="354" t="s">
        <v>1076</v>
      </c>
      <c r="H289" s="354" t="s">
        <v>1077</v>
      </c>
      <c r="I289" s="356">
        <v>65.2</v>
      </c>
      <c r="J289" s="356">
        <v>10</v>
      </c>
      <c r="K289" s="357">
        <v>652</v>
      </c>
    </row>
    <row r="290" spans="1:11" ht="14.4" customHeight="1" x14ac:dyDescent="0.3">
      <c r="A290" s="352" t="s">
        <v>379</v>
      </c>
      <c r="B290" s="353" t="s">
        <v>517</v>
      </c>
      <c r="C290" s="354" t="s">
        <v>389</v>
      </c>
      <c r="D290" s="355" t="s">
        <v>519</v>
      </c>
      <c r="E290" s="354" t="s">
        <v>1172</v>
      </c>
      <c r="F290" s="355" t="s">
        <v>1173</v>
      </c>
      <c r="G290" s="354" t="s">
        <v>552</v>
      </c>
      <c r="H290" s="354" t="s">
        <v>553</v>
      </c>
      <c r="I290" s="356">
        <v>15.53</v>
      </c>
      <c r="J290" s="356">
        <v>10</v>
      </c>
      <c r="K290" s="357">
        <v>155.30000000000001</v>
      </c>
    </row>
    <row r="291" spans="1:11" ht="14.4" customHeight="1" x14ac:dyDescent="0.3">
      <c r="A291" s="352" t="s">
        <v>379</v>
      </c>
      <c r="B291" s="353" t="s">
        <v>517</v>
      </c>
      <c r="C291" s="354" t="s">
        <v>389</v>
      </c>
      <c r="D291" s="355" t="s">
        <v>519</v>
      </c>
      <c r="E291" s="354" t="s">
        <v>1172</v>
      </c>
      <c r="F291" s="355" t="s">
        <v>1173</v>
      </c>
      <c r="G291" s="354" t="s">
        <v>554</v>
      </c>
      <c r="H291" s="354" t="s">
        <v>555</v>
      </c>
      <c r="I291" s="356">
        <v>26.45</v>
      </c>
      <c r="J291" s="356">
        <v>3700</v>
      </c>
      <c r="K291" s="357">
        <v>97865</v>
      </c>
    </row>
    <row r="292" spans="1:11" ht="14.4" customHeight="1" x14ac:dyDescent="0.3">
      <c r="A292" s="352" t="s">
        <v>379</v>
      </c>
      <c r="B292" s="353" t="s">
        <v>517</v>
      </c>
      <c r="C292" s="354" t="s">
        <v>389</v>
      </c>
      <c r="D292" s="355" t="s">
        <v>519</v>
      </c>
      <c r="E292" s="354" t="s">
        <v>1172</v>
      </c>
      <c r="F292" s="355" t="s">
        <v>1173</v>
      </c>
      <c r="G292" s="354" t="s">
        <v>1078</v>
      </c>
      <c r="H292" s="354" t="s">
        <v>1079</v>
      </c>
      <c r="I292" s="356">
        <v>0.3</v>
      </c>
      <c r="J292" s="356">
        <v>900</v>
      </c>
      <c r="K292" s="357">
        <v>274.27999999999997</v>
      </c>
    </row>
    <row r="293" spans="1:11" ht="14.4" customHeight="1" x14ac:dyDescent="0.3">
      <c r="A293" s="352" t="s">
        <v>379</v>
      </c>
      <c r="B293" s="353" t="s">
        <v>517</v>
      </c>
      <c r="C293" s="354" t="s">
        <v>389</v>
      </c>
      <c r="D293" s="355" t="s">
        <v>519</v>
      </c>
      <c r="E293" s="354" t="s">
        <v>1172</v>
      </c>
      <c r="F293" s="355" t="s">
        <v>1173</v>
      </c>
      <c r="G293" s="354" t="s">
        <v>556</v>
      </c>
      <c r="H293" s="354" t="s">
        <v>557</v>
      </c>
      <c r="I293" s="356">
        <v>0.31</v>
      </c>
      <c r="J293" s="356">
        <v>2000</v>
      </c>
      <c r="K293" s="357">
        <v>620</v>
      </c>
    </row>
    <row r="294" spans="1:11" ht="14.4" customHeight="1" x14ac:dyDescent="0.3">
      <c r="A294" s="352" t="s">
        <v>379</v>
      </c>
      <c r="B294" s="353" t="s">
        <v>517</v>
      </c>
      <c r="C294" s="354" t="s">
        <v>389</v>
      </c>
      <c r="D294" s="355" t="s">
        <v>519</v>
      </c>
      <c r="E294" s="354" t="s">
        <v>1172</v>
      </c>
      <c r="F294" s="355" t="s">
        <v>1173</v>
      </c>
      <c r="G294" s="354" t="s">
        <v>558</v>
      </c>
      <c r="H294" s="354" t="s">
        <v>559</v>
      </c>
      <c r="I294" s="356">
        <v>61.225000000000001</v>
      </c>
      <c r="J294" s="356">
        <v>6</v>
      </c>
      <c r="K294" s="357">
        <v>367.32</v>
      </c>
    </row>
    <row r="295" spans="1:11" ht="14.4" customHeight="1" x14ac:dyDescent="0.3">
      <c r="A295" s="352" t="s">
        <v>379</v>
      </c>
      <c r="B295" s="353" t="s">
        <v>517</v>
      </c>
      <c r="C295" s="354" t="s">
        <v>389</v>
      </c>
      <c r="D295" s="355" t="s">
        <v>519</v>
      </c>
      <c r="E295" s="354" t="s">
        <v>1172</v>
      </c>
      <c r="F295" s="355" t="s">
        <v>1173</v>
      </c>
      <c r="G295" s="354" t="s">
        <v>562</v>
      </c>
      <c r="H295" s="354" t="s">
        <v>563</v>
      </c>
      <c r="I295" s="356">
        <v>30.17</v>
      </c>
      <c r="J295" s="356">
        <v>40</v>
      </c>
      <c r="K295" s="357">
        <v>1206.8</v>
      </c>
    </row>
    <row r="296" spans="1:11" ht="14.4" customHeight="1" x14ac:dyDescent="0.3">
      <c r="A296" s="352" t="s">
        <v>379</v>
      </c>
      <c r="B296" s="353" t="s">
        <v>517</v>
      </c>
      <c r="C296" s="354" t="s">
        <v>389</v>
      </c>
      <c r="D296" s="355" t="s">
        <v>519</v>
      </c>
      <c r="E296" s="354" t="s">
        <v>1172</v>
      </c>
      <c r="F296" s="355" t="s">
        <v>1173</v>
      </c>
      <c r="G296" s="354" t="s">
        <v>1080</v>
      </c>
      <c r="H296" s="354" t="s">
        <v>1081</v>
      </c>
      <c r="I296" s="356">
        <v>16.100000000000001</v>
      </c>
      <c r="J296" s="356">
        <v>40</v>
      </c>
      <c r="K296" s="357">
        <v>644</v>
      </c>
    </row>
    <row r="297" spans="1:11" ht="14.4" customHeight="1" x14ac:dyDescent="0.3">
      <c r="A297" s="352" t="s">
        <v>379</v>
      </c>
      <c r="B297" s="353" t="s">
        <v>517</v>
      </c>
      <c r="C297" s="354" t="s">
        <v>389</v>
      </c>
      <c r="D297" s="355" t="s">
        <v>519</v>
      </c>
      <c r="E297" s="354" t="s">
        <v>1172</v>
      </c>
      <c r="F297" s="355" t="s">
        <v>1173</v>
      </c>
      <c r="G297" s="354" t="s">
        <v>1082</v>
      </c>
      <c r="H297" s="354" t="s">
        <v>1083</v>
      </c>
      <c r="I297" s="356">
        <v>12.42</v>
      </c>
      <c r="J297" s="356">
        <v>140</v>
      </c>
      <c r="K297" s="357">
        <v>1738.8</v>
      </c>
    </row>
    <row r="298" spans="1:11" ht="14.4" customHeight="1" x14ac:dyDescent="0.3">
      <c r="A298" s="352" t="s">
        <v>379</v>
      </c>
      <c r="B298" s="353" t="s">
        <v>517</v>
      </c>
      <c r="C298" s="354" t="s">
        <v>389</v>
      </c>
      <c r="D298" s="355" t="s">
        <v>519</v>
      </c>
      <c r="E298" s="354" t="s">
        <v>1172</v>
      </c>
      <c r="F298" s="355" t="s">
        <v>1173</v>
      </c>
      <c r="G298" s="354" t="s">
        <v>570</v>
      </c>
      <c r="H298" s="354" t="s">
        <v>571</v>
      </c>
      <c r="I298" s="356">
        <v>357.45333333333332</v>
      </c>
      <c r="J298" s="356">
        <v>72</v>
      </c>
      <c r="K298" s="357">
        <v>25736.699999999997</v>
      </c>
    </row>
    <row r="299" spans="1:11" ht="14.4" customHeight="1" x14ac:dyDescent="0.3">
      <c r="A299" s="352" t="s">
        <v>379</v>
      </c>
      <c r="B299" s="353" t="s">
        <v>517</v>
      </c>
      <c r="C299" s="354" t="s">
        <v>389</v>
      </c>
      <c r="D299" s="355" t="s">
        <v>519</v>
      </c>
      <c r="E299" s="354" t="s">
        <v>1172</v>
      </c>
      <c r="F299" s="355" t="s">
        <v>1173</v>
      </c>
      <c r="G299" s="354" t="s">
        <v>572</v>
      </c>
      <c r="H299" s="354" t="s">
        <v>573</v>
      </c>
      <c r="I299" s="356">
        <v>64.91</v>
      </c>
      <c r="J299" s="356">
        <v>24</v>
      </c>
      <c r="K299" s="357">
        <v>1557.74</v>
      </c>
    </row>
    <row r="300" spans="1:11" ht="14.4" customHeight="1" x14ac:dyDescent="0.3">
      <c r="A300" s="352" t="s">
        <v>379</v>
      </c>
      <c r="B300" s="353" t="s">
        <v>517</v>
      </c>
      <c r="C300" s="354" t="s">
        <v>389</v>
      </c>
      <c r="D300" s="355" t="s">
        <v>519</v>
      </c>
      <c r="E300" s="354" t="s">
        <v>1172</v>
      </c>
      <c r="F300" s="355" t="s">
        <v>1173</v>
      </c>
      <c r="G300" s="354" t="s">
        <v>574</v>
      </c>
      <c r="H300" s="354" t="s">
        <v>575</v>
      </c>
      <c r="I300" s="356">
        <v>10.72</v>
      </c>
      <c r="J300" s="356">
        <v>240</v>
      </c>
      <c r="K300" s="357">
        <v>2572.08</v>
      </c>
    </row>
    <row r="301" spans="1:11" ht="14.4" customHeight="1" x14ac:dyDescent="0.3">
      <c r="A301" s="352" t="s">
        <v>379</v>
      </c>
      <c r="B301" s="353" t="s">
        <v>517</v>
      </c>
      <c r="C301" s="354" t="s">
        <v>389</v>
      </c>
      <c r="D301" s="355" t="s">
        <v>519</v>
      </c>
      <c r="E301" s="354" t="s">
        <v>1172</v>
      </c>
      <c r="F301" s="355" t="s">
        <v>1173</v>
      </c>
      <c r="G301" s="354" t="s">
        <v>576</v>
      </c>
      <c r="H301" s="354" t="s">
        <v>577</v>
      </c>
      <c r="I301" s="356">
        <v>9.5</v>
      </c>
      <c r="J301" s="356">
        <v>360</v>
      </c>
      <c r="K301" s="357">
        <v>3447.3599999999997</v>
      </c>
    </row>
    <row r="302" spans="1:11" ht="14.4" customHeight="1" x14ac:dyDescent="0.3">
      <c r="A302" s="352" t="s">
        <v>379</v>
      </c>
      <c r="B302" s="353" t="s">
        <v>517</v>
      </c>
      <c r="C302" s="354" t="s">
        <v>389</v>
      </c>
      <c r="D302" s="355" t="s">
        <v>519</v>
      </c>
      <c r="E302" s="354" t="s">
        <v>1172</v>
      </c>
      <c r="F302" s="355" t="s">
        <v>1173</v>
      </c>
      <c r="G302" s="354" t="s">
        <v>1084</v>
      </c>
      <c r="H302" s="354" t="s">
        <v>1085</v>
      </c>
      <c r="I302" s="356">
        <v>1.17</v>
      </c>
      <c r="J302" s="356">
        <v>100</v>
      </c>
      <c r="K302" s="357">
        <v>117</v>
      </c>
    </row>
    <row r="303" spans="1:11" ht="14.4" customHeight="1" x14ac:dyDescent="0.3">
      <c r="A303" s="352" t="s">
        <v>379</v>
      </c>
      <c r="B303" s="353" t="s">
        <v>517</v>
      </c>
      <c r="C303" s="354" t="s">
        <v>389</v>
      </c>
      <c r="D303" s="355" t="s">
        <v>519</v>
      </c>
      <c r="E303" s="354" t="s">
        <v>1172</v>
      </c>
      <c r="F303" s="355" t="s">
        <v>1173</v>
      </c>
      <c r="G303" s="354" t="s">
        <v>584</v>
      </c>
      <c r="H303" s="354" t="s">
        <v>585</v>
      </c>
      <c r="I303" s="356">
        <v>1.62</v>
      </c>
      <c r="J303" s="356">
        <v>1250</v>
      </c>
      <c r="K303" s="357">
        <v>2026</v>
      </c>
    </row>
    <row r="304" spans="1:11" ht="14.4" customHeight="1" x14ac:dyDescent="0.3">
      <c r="A304" s="352" t="s">
        <v>379</v>
      </c>
      <c r="B304" s="353" t="s">
        <v>517</v>
      </c>
      <c r="C304" s="354" t="s">
        <v>389</v>
      </c>
      <c r="D304" s="355" t="s">
        <v>519</v>
      </c>
      <c r="E304" s="354" t="s">
        <v>1172</v>
      </c>
      <c r="F304" s="355" t="s">
        <v>1173</v>
      </c>
      <c r="G304" s="354" t="s">
        <v>586</v>
      </c>
      <c r="H304" s="354" t="s">
        <v>587</v>
      </c>
      <c r="I304" s="356">
        <v>214.05</v>
      </c>
      <c r="J304" s="356">
        <v>8</v>
      </c>
      <c r="K304" s="357">
        <v>1712.4</v>
      </c>
    </row>
    <row r="305" spans="1:11" ht="14.4" customHeight="1" x14ac:dyDescent="0.3">
      <c r="A305" s="352" t="s">
        <v>379</v>
      </c>
      <c r="B305" s="353" t="s">
        <v>517</v>
      </c>
      <c r="C305" s="354" t="s">
        <v>389</v>
      </c>
      <c r="D305" s="355" t="s">
        <v>519</v>
      </c>
      <c r="E305" s="354" t="s">
        <v>1172</v>
      </c>
      <c r="F305" s="355" t="s">
        <v>1173</v>
      </c>
      <c r="G305" s="354" t="s">
        <v>1086</v>
      </c>
      <c r="H305" s="354" t="s">
        <v>1087</v>
      </c>
      <c r="I305" s="356">
        <v>13.16</v>
      </c>
      <c r="J305" s="356">
        <v>72</v>
      </c>
      <c r="K305" s="357">
        <v>947.23</v>
      </c>
    </row>
    <row r="306" spans="1:11" ht="14.4" customHeight="1" x14ac:dyDescent="0.3">
      <c r="A306" s="352" t="s">
        <v>379</v>
      </c>
      <c r="B306" s="353" t="s">
        <v>517</v>
      </c>
      <c r="C306" s="354" t="s">
        <v>389</v>
      </c>
      <c r="D306" s="355" t="s">
        <v>519</v>
      </c>
      <c r="E306" s="354" t="s">
        <v>1172</v>
      </c>
      <c r="F306" s="355" t="s">
        <v>1173</v>
      </c>
      <c r="G306" s="354" t="s">
        <v>588</v>
      </c>
      <c r="H306" s="354" t="s">
        <v>589</v>
      </c>
      <c r="I306" s="356">
        <v>0.85</v>
      </c>
      <c r="J306" s="356">
        <v>200</v>
      </c>
      <c r="K306" s="357">
        <v>170</v>
      </c>
    </row>
    <row r="307" spans="1:11" ht="14.4" customHeight="1" x14ac:dyDescent="0.3">
      <c r="A307" s="352" t="s">
        <v>379</v>
      </c>
      <c r="B307" s="353" t="s">
        <v>517</v>
      </c>
      <c r="C307" s="354" t="s">
        <v>389</v>
      </c>
      <c r="D307" s="355" t="s">
        <v>519</v>
      </c>
      <c r="E307" s="354" t="s">
        <v>1172</v>
      </c>
      <c r="F307" s="355" t="s">
        <v>1173</v>
      </c>
      <c r="G307" s="354" t="s">
        <v>593</v>
      </c>
      <c r="H307" s="354" t="s">
        <v>594</v>
      </c>
      <c r="I307" s="356">
        <v>2.06</v>
      </c>
      <c r="J307" s="356">
        <v>200</v>
      </c>
      <c r="K307" s="357">
        <v>412</v>
      </c>
    </row>
    <row r="308" spans="1:11" ht="14.4" customHeight="1" x14ac:dyDescent="0.3">
      <c r="A308" s="352" t="s">
        <v>379</v>
      </c>
      <c r="B308" s="353" t="s">
        <v>517</v>
      </c>
      <c r="C308" s="354" t="s">
        <v>389</v>
      </c>
      <c r="D308" s="355" t="s">
        <v>519</v>
      </c>
      <c r="E308" s="354" t="s">
        <v>1172</v>
      </c>
      <c r="F308" s="355" t="s">
        <v>1173</v>
      </c>
      <c r="G308" s="354" t="s">
        <v>595</v>
      </c>
      <c r="H308" s="354" t="s">
        <v>596</v>
      </c>
      <c r="I308" s="356">
        <v>3.36</v>
      </c>
      <c r="J308" s="356">
        <v>200</v>
      </c>
      <c r="K308" s="357">
        <v>672</v>
      </c>
    </row>
    <row r="309" spans="1:11" ht="14.4" customHeight="1" x14ac:dyDescent="0.3">
      <c r="A309" s="352" t="s">
        <v>379</v>
      </c>
      <c r="B309" s="353" t="s">
        <v>517</v>
      </c>
      <c r="C309" s="354" t="s">
        <v>389</v>
      </c>
      <c r="D309" s="355" t="s">
        <v>519</v>
      </c>
      <c r="E309" s="354" t="s">
        <v>1172</v>
      </c>
      <c r="F309" s="355" t="s">
        <v>1173</v>
      </c>
      <c r="G309" s="354" t="s">
        <v>597</v>
      </c>
      <c r="H309" s="354" t="s">
        <v>598</v>
      </c>
      <c r="I309" s="356">
        <v>111.42999999999999</v>
      </c>
      <c r="J309" s="356">
        <v>65</v>
      </c>
      <c r="K309" s="357">
        <v>7222.45</v>
      </c>
    </row>
    <row r="310" spans="1:11" ht="14.4" customHeight="1" x14ac:dyDescent="0.3">
      <c r="A310" s="352" t="s">
        <v>379</v>
      </c>
      <c r="B310" s="353" t="s">
        <v>517</v>
      </c>
      <c r="C310" s="354" t="s">
        <v>389</v>
      </c>
      <c r="D310" s="355" t="s">
        <v>519</v>
      </c>
      <c r="E310" s="354" t="s">
        <v>1172</v>
      </c>
      <c r="F310" s="355" t="s">
        <v>1173</v>
      </c>
      <c r="G310" s="354" t="s">
        <v>1088</v>
      </c>
      <c r="H310" s="354" t="s">
        <v>1089</v>
      </c>
      <c r="I310" s="356">
        <v>64.069999999999993</v>
      </c>
      <c r="J310" s="356">
        <v>100</v>
      </c>
      <c r="K310" s="357">
        <v>6403.74</v>
      </c>
    </row>
    <row r="311" spans="1:11" ht="14.4" customHeight="1" x14ac:dyDescent="0.3">
      <c r="A311" s="352" t="s">
        <v>379</v>
      </c>
      <c r="B311" s="353" t="s">
        <v>517</v>
      </c>
      <c r="C311" s="354" t="s">
        <v>389</v>
      </c>
      <c r="D311" s="355" t="s">
        <v>519</v>
      </c>
      <c r="E311" s="354" t="s">
        <v>1172</v>
      </c>
      <c r="F311" s="355" t="s">
        <v>1173</v>
      </c>
      <c r="G311" s="354" t="s">
        <v>599</v>
      </c>
      <c r="H311" s="354" t="s">
        <v>600</v>
      </c>
      <c r="I311" s="356">
        <v>18.75</v>
      </c>
      <c r="J311" s="356">
        <v>20</v>
      </c>
      <c r="K311" s="357">
        <v>375.06</v>
      </c>
    </row>
    <row r="312" spans="1:11" ht="14.4" customHeight="1" x14ac:dyDescent="0.3">
      <c r="A312" s="352" t="s">
        <v>379</v>
      </c>
      <c r="B312" s="353" t="s">
        <v>517</v>
      </c>
      <c r="C312" s="354" t="s">
        <v>389</v>
      </c>
      <c r="D312" s="355" t="s">
        <v>519</v>
      </c>
      <c r="E312" s="354" t="s">
        <v>1172</v>
      </c>
      <c r="F312" s="355" t="s">
        <v>1173</v>
      </c>
      <c r="G312" s="354" t="s">
        <v>601</v>
      </c>
      <c r="H312" s="354" t="s">
        <v>602</v>
      </c>
      <c r="I312" s="356">
        <v>0.29000000000000004</v>
      </c>
      <c r="J312" s="356">
        <v>24000</v>
      </c>
      <c r="K312" s="357">
        <v>6931.05</v>
      </c>
    </row>
    <row r="313" spans="1:11" ht="14.4" customHeight="1" x14ac:dyDescent="0.3">
      <c r="A313" s="352" t="s">
        <v>379</v>
      </c>
      <c r="B313" s="353" t="s">
        <v>517</v>
      </c>
      <c r="C313" s="354" t="s">
        <v>389</v>
      </c>
      <c r="D313" s="355" t="s">
        <v>519</v>
      </c>
      <c r="E313" s="354" t="s">
        <v>1172</v>
      </c>
      <c r="F313" s="355" t="s">
        <v>1173</v>
      </c>
      <c r="G313" s="354" t="s">
        <v>605</v>
      </c>
      <c r="H313" s="354" t="s">
        <v>606</v>
      </c>
      <c r="I313" s="356">
        <v>664.6</v>
      </c>
      <c r="J313" s="356">
        <v>72</v>
      </c>
      <c r="K313" s="357">
        <v>47851.5</v>
      </c>
    </row>
    <row r="314" spans="1:11" ht="14.4" customHeight="1" x14ac:dyDescent="0.3">
      <c r="A314" s="352" t="s">
        <v>379</v>
      </c>
      <c r="B314" s="353" t="s">
        <v>517</v>
      </c>
      <c r="C314" s="354" t="s">
        <v>389</v>
      </c>
      <c r="D314" s="355" t="s">
        <v>519</v>
      </c>
      <c r="E314" s="354" t="s">
        <v>1172</v>
      </c>
      <c r="F314" s="355" t="s">
        <v>1173</v>
      </c>
      <c r="G314" s="354" t="s">
        <v>1090</v>
      </c>
      <c r="H314" s="354" t="s">
        <v>1091</v>
      </c>
      <c r="I314" s="356">
        <v>1</v>
      </c>
      <c r="J314" s="356">
        <v>1000</v>
      </c>
      <c r="K314" s="357">
        <v>1003.14</v>
      </c>
    </row>
    <row r="315" spans="1:11" ht="14.4" customHeight="1" x14ac:dyDescent="0.3">
      <c r="A315" s="352" t="s">
        <v>379</v>
      </c>
      <c r="B315" s="353" t="s">
        <v>517</v>
      </c>
      <c r="C315" s="354" t="s">
        <v>389</v>
      </c>
      <c r="D315" s="355" t="s">
        <v>519</v>
      </c>
      <c r="E315" s="354" t="s">
        <v>1172</v>
      </c>
      <c r="F315" s="355" t="s">
        <v>1173</v>
      </c>
      <c r="G315" s="354" t="s">
        <v>609</v>
      </c>
      <c r="H315" s="354" t="s">
        <v>610</v>
      </c>
      <c r="I315" s="356">
        <v>38.4</v>
      </c>
      <c r="J315" s="356">
        <v>40</v>
      </c>
      <c r="K315" s="357">
        <v>1536</v>
      </c>
    </row>
    <row r="316" spans="1:11" ht="14.4" customHeight="1" x14ac:dyDescent="0.3">
      <c r="A316" s="352" t="s">
        <v>379</v>
      </c>
      <c r="B316" s="353" t="s">
        <v>517</v>
      </c>
      <c r="C316" s="354" t="s">
        <v>389</v>
      </c>
      <c r="D316" s="355" t="s">
        <v>519</v>
      </c>
      <c r="E316" s="354" t="s">
        <v>1172</v>
      </c>
      <c r="F316" s="355" t="s">
        <v>1173</v>
      </c>
      <c r="G316" s="354" t="s">
        <v>613</v>
      </c>
      <c r="H316" s="354" t="s">
        <v>614</v>
      </c>
      <c r="I316" s="356">
        <v>167.83</v>
      </c>
      <c r="J316" s="356">
        <v>15</v>
      </c>
      <c r="K316" s="357">
        <v>2517.4499999999998</v>
      </c>
    </row>
    <row r="317" spans="1:11" ht="14.4" customHeight="1" x14ac:dyDescent="0.3">
      <c r="A317" s="352" t="s">
        <v>379</v>
      </c>
      <c r="B317" s="353" t="s">
        <v>517</v>
      </c>
      <c r="C317" s="354" t="s">
        <v>389</v>
      </c>
      <c r="D317" s="355" t="s">
        <v>519</v>
      </c>
      <c r="E317" s="354" t="s">
        <v>1172</v>
      </c>
      <c r="F317" s="355" t="s">
        <v>1173</v>
      </c>
      <c r="G317" s="354" t="s">
        <v>1092</v>
      </c>
      <c r="H317" s="354" t="s">
        <v>1093</v>
      </c>
      <c r="I317" s="356">
        <v>52.92</v>
      </c>
      <c r="J317" s="356">
        <v>50</v>
      </c>
      <c r="K317" s="357">
        <v>2646</v>
      </c>
    </row>
    <row r="318" spans="1:11" ht="14.4" customHeight="1" x14ac:dyDescent="0.3">
      <c r="A318" s="352" t="s">
        <v>379</v>
      </c>
      <c r="B318" s="353" t="s">
        <v>517</v>
      </c>
      <c r="C318" s="354" t="s">
        <v>389</v>
      </c>
      <c r="D318" s="355" t="s">
        <v>519</v>
      </c>
      <c r="E318" s="354" t="s">
        <v>1172</v>
      </c>
      <c r="F318" s="355" t="s">
        <v>1173</v>
      </c>
      <c r="G318" s="354" t="s">
        <v>615</v>
      </c>
      <c r="H318" s="354" t="s">
        <v>616</v>
      </c>
      <c r="I318" s="356">
        <v>661.25</v>
      </c>
      <c r="J318" s="356">
        <v>10</v>
      </c>
      <c r="K318" s="357">
        <v>6612.5</v>
      </c>
    </row>
    <row r="319" spans="1:11" ht="14.4" customHeight="1" x14ac:dyDescent="0.3">
      <c r="A319" s="352" t="s">
        <v>379</v>
      </c>
      <c r="B319" s="353" t="s">
        <v>517</v>
      </c>
      <c r="C319" s="354" t="s">
        <v>389</v>
      </c>
      <c r="D319" s="355" t="s">
        <v>519</v>
      </c>
      <c r="E319" s="354" t="s">
        <v>1172</v>
      </c>
      <c r="F319" s="355" t="s">
        <v>1173</v>
      </c>
      <c r="G319" s="354" t="s">
        <v>619</v>
      </c>
      <c r="H319" s="354" t="s">
        <v>620</v>
      </c>
      <c r="I319" s="356">
        <v>138</v>
      </c>
      <c r="J319" s="356">
        <v>15</v>
      </c>
      <c r="K319" s="357">
        <v>2070</v>
      </c>
    </row>
    <row r="320" spans="1:11" ht="14.4" customHeight="1" x14ac:dyDescent="0.3">
      <c r="A320" s="352" t="s">
        <v>379</v>
      </c>
      <c r="B320" s="353" t="s">
        <v>517</v>
      </c>
      <c r="C320" s="354" t="s">
        <v>389</v>
      </c>
      <c r="D320" s="355" t="s">
        <v>519</v>
      </c>
      <c r="E320" s="354" t="s">
        <v>1172</v>
      </c>
      <c r="F320" s="355" t="s">
        <v>1173</v>
      </c>
      <c r="G320" s="354" t="s">
        <v>1094</v>
      </c>
      <c r="H320" s="354" t="s">
        <v>1095</v>
      </c>
      <c r="I320" s="356">
        <v>2652.28</v>
      </c>
      <c r="J320" s="356">
        <v>10</v>
      </c>
      <c r="K320" s="357">
        <v>26522.75</v>
      </c>
    </row>
    <row r="321" spans="1:11" ht="14.4" customHeight="1" x14ac:dyDescent="0.3">
      <c r="A321" s="352" t="s">
        <v>379</v>
      </c>
      <c r="B321" s="353" t="s">
        <v>517</v>
      </c>
      <c r="C321" s="354" t="s">
        <v>389</v>
      </c>
      <c r="D321" s="355" t="s">
        <v>519</v>
      </c>
      <c r="E321" s="354" t="s">
        <v>1172</v>
      </c>
      <c r="F321" s="355" t="s">
        <v>1173</v>
      </c>
      <c r="G321" s="354" t="s">
        <v>1096</v>
      </c>
      <c r="H321" s="354" t="s">
        <v>1097</v>
      </c>
      <c r="I321" s="356">
        <v>262.68</v>
      </c>
      <c r="J321" s="356">
        <v>72</v>
      </c>
      <c r="K321" s="357">
        <v>18912.900000000001</v>
      </c>
    </row>
    <row r="322" spans="1:11" ht="14.4" customHeight="1" x14ac:dyDescent="0.3">
      <c r="A322" s="352" t="s">
        <v>379</v>
      </c>
      <c r="B322" s="353" t="s">
        <v>517</v>
      </c>
      <c r="C322" s="354" t="s">
        <v>389</v>
      </c>
      <c r="D322" s="355" t="s">
        <v>519</v>
      </c>
      <c r="E322" s="354" t="s">
        <v>1174</v>
      </c>
      <c r="F322" s="355" t="s">
        <v>1175</v>
      </c>
      <c r="G322" s="354" t="s">
        <v>633</v>
      </c>
      <c r="H322" s="354" t="s">
        <v>634</v>
      </c>
      <c r="I322" s="356">
        <v>12.72</v>
      </c>
      <c r="J322" s="356">
        <v>200</v>
      </c>
      <c r="K322" s="357">
        <v>2544</v>
      </c>
    </row>
    <row r="323" spans="1:11" ht="14.4" customHeight="1" x14ac:dyDescent="0.3">
      <c r="A323" s="352" t="s">
        <v>379</v>
      </c>
      <c r="B323" s="353" t="s">
        <v>517</v>
      </c>
      <c r="C323" s="354" t="s">
        <v>389</v>
      </c>
      <c r="D323" s="355" t="s">
        <v>519</v>
      </c>
      <c r="E323" s="354" t="s">
        <v>1174</v>
      </c>
      <c r="F323" s="355" t="s">
        <v>1175</v>
      </c>
      <c r="G323" s="354" t="s">
        <v>635</v>
      </c>
      <c r="H323" s="354" t="s">
        <v>636</v>
      </c>
      <c r="I323" s="356">
        <v>12.73</v>
      </c>
      <c r="J323" s="356">
        <v>300</v>
      </c>
      <c r="K323" s="357">
        <v>3819</v>
      </c>
    </row>
    <row r="324" spans="1:11" ht="14.4" customHeight="1" x14ac:dyDescent="0.3">
      <c r="A324" s="352" t="s">
        <v>379</v>
      </c>
      <c r="B324" s="353" t="s">
        <v>517</v>
      </c>
      <c r="C324" s="354" t="s">
        <v>389</v>
      </c>
      <c r="D324" s="355" t="s">
        <v>519</v>
      </c>
      <c r="E324" s="354" t="s">
        <v>1174</v>
      </c>
      <c r="F324" s="355" t="s">
        <v>1175</v>
      </c>
      <c r="G324" s="354" t="s">
        <v>1098</v>
      </c>
      <c r="H324" s="354" t="s">
        <v>1099</v>
      </c>
      <c r="I324" s="356">
        <v>0.57999999999999996</v>
      </c>
      <c r="J324" s="356">
        <v>300</v>
      </c>
      <c r="K324" s="357">
        <v>174</v>
      </c>
    </row>
    <row r="325" spans="1:11" ht="14.4" customHeight="1" x14ac:dyDescent="0.3">
      <c r="A325" s="352" t="s">
        <v>379</v>
      </c>
      <c r="B325" s="353" t="s">
        <v>517</v>
      </c>
      <c r="C325" s="354" t="s">
        <v>389</v>
      </c>
      <c r="D325" s="355" t="s">
        <v>519</v>
      </c>
      <c r="E325" s="354" t="s">
        <v>1174</v>
      </c>
      <c r="F325" s="355" t="s">
        <v>1175</v>
      </c>
      <c r="G325" s="354" t="s">
        <v>651</v>
      </c>
      <c r="H325" s="354" t="s">
        <v>652</v>
      </c>
      <c r="I325" s="356">
        <v>12.52</v>
      </c>
      <c r="J325" s="356">
        <v>400</v>
      </c>
      <c r="K325" s="357">
        <v>5007.5600000000004</v>
      </c>
    </row>
    <row r="326" spans="1:11" ht="14.4" customHeight="1" x14ac:dyDescent="0.3">
      <c r="A326" s="352" t="s">
        <v>379</v>
      </c>
      <c r="B326" s="353" t="s">
        <v>517</v>
      </c>
      <c r="C326" s="354" t="s">
        <v>389</v>
      </c>
      <c r="D326" s="355" t="s">
        <v>519</v>
      </c>
      <c r="E326" s="354" t="s">
        <v>1174</v>
      </c>
      <c r="F326" s="355" t="s">
        <v>1175</v>
      </c>
      <c r="G326" s="354" t="s">
        <v>653</v>
      </c>
      <c r="H326" s="354" t="s">
        <v>654</v>
      </c>
      <c r="I326" s="356">
        <v>6.0649999999999995</v>
      </c>
      <c r="J326" s="356">
        <v>60</v>
      </c>
      <c r="K326" s="357">
        <v>363.9</v>
      </c>
    </row>
    <row r="327" spans="1:11" ht="14.4" customHeight="1" x14ac:dyDescent="0.3">
      <c r="A327" s="352" t="s">
        <v>379</v>
      </c>
      <c r="B327" s="353" t="s">
        <v>517</v>
      </c>
      <c r="C327" s="354" t="s">
        <v>389</v>
      </c>
      <c r="D327" s="355" t="s">
        <v>519</v>
      </c>
      <c r="E327" s="354" t="s">
        <v>1174</v>
      </c>
      <c r="F327" s="355" t="s">
        <v>1175</v>
      </c>
      <c r="G327" s="354" t="s">
        <v>1100</v>
      </c>
      <c r="H327" s="354" t="s">
        <v>1101</v>
      </c>
      <c r="I327" s="356">
        <v>1149.5</v>
      </c>
      <c r="J327" s="356">
        <v>7</v>
      </c>
      <c r="K327" s="357">
        <v>8046.5</v>
      </c>
    </row>
    <row r="328" spans="1:11" ht="14.4" customHeight="1" x14ac:dyDescent="0.3">
      <c r="A328" s="352" t="s">
        <v>379</v>
      </c>
      <c r="B328" s="353" t="s">
        <v>517</v>
      </c>
      <c r="C328" s="354" t="s">
        <v>389</v>
      </c>
      <c r="D328" s="355" t="s">
        <v>519</v>
      </c>
      <c r="E328" s="354" t="s">
        <v>1174</v>
      </c>
      <c r="F328" s="355" t="s">
        <v>1175</v>
      </c>
      <c r="G328" s="354" t="s">
        <v>1102</v>
      </c>
      <c r="H328" s="354" t="s">
        <v>1103</v>
      </c>
      <c r="I328" s="356">
        <v>34</v>
      </c>
      <c r="J328" s="356">
        <v>90</v>
      </c>
      <c r="K328" s="357">
        <v>3060</v>
      </c>
    </row>
    <row r="329" spans="1:11" ht="14.4" customHeight="1" x14ac:dyDescent="0.3">
      <c r="A329" s="352" t="s">
        <v>379</v>
      </c>
      <c r="B329" s="353" t="s">
        <v>517</v>
      </c>
      <c r="C329" s="354" t="s">
        <v>389</v>
      </c>
      <c r="D329" s="355" t="s">
        <v>519</v>
      </c>
      <c r="E329" s="354" t="s">
        <v>1174</v>
      </c>
      <c r="F329" s="355" t="s">
        <v>1175</v>
      </c>
      <c r="G329" s="354" t="s">
        <v>666</v>
      </c>
      <c r="H329" s="354" t="s">
        <v>667</v>
      </c>
      <c r="I329" s="356">
        <v>4.24</v>
      </c>
      <c r="J329" s="356">
        <v>200</v>
      </c>
      <c r="K329" s="357">
        <v>848</v>
      </c>
    </row>
    <row r="330" spans="1:11" ht="14.4" customHeight="1" x14ac:dyDescent="0.3">
      <c r="A330" s="352" t="s">
        <v>379</v>
      </c>
      <c r="B330" s="353" t="s">
        <v>517</v>
      </c>
      <c r="C330" s="354" t="s">
        <v>389</v>
      </c>
      <c r="D330" s="355" t="s">
        <v>519</v>
      </c>
      <c r="E330" s="354" t="s">
        <v>1174</v>
      </c>
      <c r="F330" s="355" t="s">
        <v>1175</v>
      </c>
      <c r="G330" s="354" t="s">
        <v>680</v>
      </c>
      <c r="H330" s="354" t="s">
        <v>681</v>
      </c>
      <c r="I330" s="356">
        <v>37.15</v>
      </c>
      <c r="J330" s="356">
        <v>120</v>
      </c>
      <c r="K330" s="357">
        <v>4457.6400000000003</v>
      </c>
    </row>
    <row r="331" spans="1:11" ht="14.4" customHeight="1" x14ac:dyDescent="0.3">
      <c r="A331" s="352" t="s">
        <v>379</v>
      </c>
      <c r="B331" s="353" t="s">
        <v>517</v>
      </c>
      <c r="C331" s="354" t="s">
        <v>389</v>
      </c>
      <c r="D331" s="355" t="s">
        <v>519</v>
      </c>
      <c r="E331" s="354" t="s">
        <v>1174</v>
      </c>
      <c r="F331" s="355" t="s">
        <v>1175</v>
      </c>
      <c r="G331" s="354" t="s">
        <v>1104</v>
      </c>
      <c r="H331" s="354" t="s">
        <v>1105</v>
      </c>
      <c r="I331" s="356">
        <v>9.44</v>
      </c>
      <c r="J331" s="356">
        <v>1</v>
      </c>
      <c r="K331" s="357">
        <v>9.44</v>
      </c>
    </row>
    <row r="332" spans="1:11" ht="14.4" customHeight="1" x14ac:dyDescent="0.3">
      <c r="A332" s="352" t="s">
        <v>379</v>
      </c>
      <c r="B332" s="353" t="s">
        <v>517</v>
      </c>
      <c r="C332" s="354" t="s">
        <v>389</v>
      </c>
      <c r="D332" s="355" t="s">
        <v>519</v>
      </c>
      <c r="E332" s="354" t="s">
        <v>1174</v>
      </c>
      <c r="F332" s="355" t="s">
        <v>1175</v>
      </c>
      <c r="G332" s="354" t="s">
        <v>682</v>
      </c>
      <c r="H332" s="354" t="s">
        <v>683</v>
      </c>
      <c r="I332" s="356">
        <v>91.71</v>
      </c>
      <c r="J332" s="356">
        <v>10</v>
      </c>
      <c r="K332" s="357">
        <v>917.14</v>
      </c>
    </row>
    <row r="333" spans="1:11" ht="14.4" customHeight="1" x14ac:dyDescent="0.3">
      <c r="A333" s="352" t="s">
        <v>379</v>
      </c>
      <c r="B333" s="353" t="s">
        <v>517</v>
      </c>
      <c r="C333" s="354" t="s">
        <v>389</v>
      </c>
      <c r="D333" s="355" t="s">
        <v>519</v>
      </c>
      <c r="E333" s="354" t="s">
        <v>1174</v>
      </c>
      <c r="F333" s="355" t="s">
        <v>1175</v>
      </c>
      <c r="G333" s="354" t="s">
        <v>684</v>
      </c>
      <c r="H333" s="354" t="s">
        <v>685</v>
      </c>
      <c r="I333" s="356">
        <v>12.11</v>
      </c>
      <c r="J333" s="356">
        <v>100</v>
      </c>
      <c r="K333" s="357">
        <v>1211</v>
      </c>
    </row>
    <row r="334" spans="1:11" ht="14.4" customHeight="1" x14ac:dyDescent="0.3">
      <c r="A334" s="352" t="s">
        <v>379</v>
      </c>
      <c r="B334" s="353" t="s">
        <v>517</v>
      </c>
      <c r="C334" s="354" t="s">
        <v>389</v>
      </c>
      <c r="D334" s="355" t="s">
        <v>519</v>
      </c>
      <c r="E334" s="354" t="s">
        <v>1174</v>
      </c>
      <c r="F334" s="355" t="s">
        <v>1175</v>
      </c>
      <c r="G334" s="354" t="s">
        <v>1106</v>
      </c>
      <c r="H334" s="354" t="s">
        <v>1107</v>
      </c>
      <c r="I334" s="356">
        <v>44.54</v>
      </c>
      <c r="J334" s="356">
        <v>30</v>
      </c>
      <c r="K334" s="357">
        <v>1336.19</v>
      </c>
    </row>
    <row r="335" spans="1:11" ht="14.4" customHeight="1" x14ac:dyDescent="0.3">
      <c r="A335" s="352" t="s">
        <v>379</v>
      </c>
      <c r="B335" s="353" t="s">
        <v>517</v>
      </c>
      <c r="C335" s="354" t="s">
        <v>389</v>
      </c>
      <c r="D335" s="355" t="s">
        <v>519</v>
      </c>
      <c r="E335" s="354" t="s">
        <v>1174</v>
      </c>
      <c r="F335" s="355" t="s">
        <v>1175</v>
      </c>
      <c r="G335" s="354" t="s">
        <v>688</v>
      </c>
      <c r="H335" s="354" t="s">
        <v>689</v>
      </c>
      <c r="I335" s="356">
        <v>56.385000000000005</v>
      </c>
      <c r="J335" s="356">
        <v>240</v>
      </c>
      <c r="K335" s="357">
        <v>13532.16</v>
      </c>
    </row>
    <row r="336" spans="1:11" ht="14.4" customHeight="1" x14ac:dyDescent="0.3">
      <c r="A336" s="352" t="s">
        <v>379</v>
      </c>
      <c r="B336" s="353" t="s">
        <v>517</v>
      </c>
      <c r="C336" s="354" t="s">
        <v>389</v>
      </c>
      <c r="D336" s="355" t="s">
        <v>519</v>
      </c>
      <c r="E336" s="354" t="s">
        <v>1174</v>
      </c>
      <c r="F336" s="355" t="s">
        <v>1175</v>
      </c>
      <c r="G336" s="354" t="s">
        <v>692</v>
      </c>
      <c r="H336" s="354" t="s">
        <v>693</v>
      </c>
      <c r="I336" s="356">
        <v>13.2</v>
      </c>
      <c r="J336" s="356">
        <v>12</v>
      </c>
      <c r="K336" s="357">
        <v>158.4</v>
      </c>
    </row>
    <row r="337" spans="1:11" ht="14.4" customHeight="1" x14ac:dyDescent="0.3">
      <c r="A337" s="352" t="s">
        <v>379</v>
      </c>
      <c r="B337" s="353" t="s">
        <v>517</v>
      </c>
      <c r="C337" s="354" t="s">
        <v>389</v>
      </c>
      <c r="D337" s="355" t="s">
        <v>519</v>
      </c>
      <c r="E337" s="354" t="s">
        <v>1174</v>
      </c>
      <c r="F337" s="355" t="s">
        <v>1175</v>
      </c>
      <c r="G337" s="354" t="s">
        <v>1108</v>
      </c>
      <c r="H337" s="354" t="s">
        <v>1109</v>
      </c>
      <c r="I337" s="356">
        <v>53.966666666666669</v>
      </c>
      <c r="J337" s="356">
        <v>350</v>
      </c>
      <c r="K337" s="357">
        <v>18887.7</v>
      </c>
    </row>
    <row r="338" spans="1:11" ht="14.4" customHeight="1" x14ac:dyDescent="0.3">
      <c r="A338" s="352" t="s">
        <v>379</v>
      </c>
      <c r="B338" s="353" t="s">
        <v>517</v>
      </c>
      <c r="C338" s="354" t="s">
        <v>389</v>
      </c>
      <c r="D338" s="355" t="s">
        <v>519</v>
      </c>
      <c r="E338" s="354" t="s">
        <v>1174</v>
      </c>
      <c r="F338" s="355" t="s">
        <v>1175</v>
      </c>
      <c r="G338" s="354" t="s">
        <v>700</v>
      </c>
      <c r="H338" s="354" t="s">
        <v>701</v>
      </c>
      <c r="I338" s="356">
        <v>6.66</v>
      </c>
      <c r="J338" s="356">
        <v>50</v>
      </c>
      <c r="K338" s="357">
        <v>333</v>
      </c>
    </row>
    <row r="339" spans="1:11" ht="14.4" customHeight="1" x14ac:dyDescent="0.3">
      <c r="A339" s="352" t="s">
        <v>379</v>
      </c>
      <c r="B339" s="353" t="s">
        <v>517</v>
      </c>
      <c r="C339" s="354" t="s">
        <v>389</v>
      </c>
      <c r="D339" s="355" t="s">
        <v>519</v>
      </c>
      <c r="E339" s="354" t="s">
        <v>1174</v>
      </c>
      <c r="F339" s="355" t="s">
        <v>1175</v>
      </c>
      <c r="G339" s="354" t="s">
        <v>1110</v>
      </c>
      <c r="H339" s="354" t="s">
        <v>1111</v>
      </c>
      <c r="I339" s="356">
        <v>5.6750000000000007</v>
      </c>
      <c r="J339" s="356">
        <v>108</v>
      </c>
      <c r="K339" s="357">
        <v>605.29</v>
      </c>
    </row>
    <row r="340" spans="1:11" ht="14.4" customHeight="1" x14ac:dyDescent="0.3">
      <c r="A340" s="352" t="s">
        <v>379</v>
      </c>
      <c r="B340" s="353" t="s">
        <v>517</v>
      </c>
      <c r="C340" s="354" t="s">
        <v>389</v>
      </c>
      <c r="D340" s="355" t="s">
        <v>519</v>
      </c>
      <c r="E340" s="354" t="s">
        <v>1174</v>
      </c>
      <c r="F340" s="355" t="s">
        <v>1175</v>
      </c>
      <c r="G340" s="354" t="s">
        <v>1112</v>
      </c>
      <c r="H340" s="354" t="s">
        <v>1113</v>
      </c>
      <c r="I340" s="356">
        <v>134</v>
      </c>
      <c r="J340" s="356">
        <v>10</v>
      </c>
      <c r="K340" s="357">
        <v>1339.95</v>
      </c>
    </row>
    <row r="341" spans="1:11" ht="14.4" customHeight="1" x14ac:dyDescent="0.3">
      <c r="A341" s="352" t="s">
        <v>379</v>
      </c>
      <c r="B341" s="353" t="s">
        <v>517</v>
      </c>
      <c r="C341" s="354" t="s">
        <v>389</v>
      </c>
      <c r="D341" s="355" t="s">
        <v>519</v>
      </c>
      <c r="E341" s="354" t="s">
        <v>1174</v>
      </c>
      <c r="F341" s="355" t="s">
        <v>1175</v>
      </c>
      <c r="G341" s="354" t="s">
        <v>716</v>
      </c>
      <c r="H341" s="354" t="s">
        <v>717</v>
      </c>
      <c r="I341" s="356">
        <v>19.71</v>
      </c>
      <c r="J341" s="356">
        <v>100</v>
      </c>
      <c r="K341" s="357">
        <v>1971.09</v>
      </c>
    </row>
    <row r="342" spans="1:11" ht="14.4" customHeight="1" x14ac:dyDescent="0.3">
      <c r="A342" s="352" t="s">
        <v>379</v>
      </c>
      <c r="B342" s="353" t="s">
        <v>517</v>
      </c>
      <c r="C342" s="354" t="s">
        <v>389</v>
      </c>
      <c r="D342" s="355" t="s">
        <v>519</v>
      </c>
      <c r="E342" s="354" t="s">
        <v>1174</v>
      </c>
      <c r="F342" s="355" t="s">
        <v>1175</v>
      </c>
      <c r="G342" s="354" t="s">
        <v>1114</v>
      </c>
      <c r="H342" s="354" t="s">
        <v>1115</v>
      </c>
      <c r="I342" s="356">
        <v>486</v>
      </c>
      <c r="J342" s="356">
        <v>5</v>
      </c>
      <c r="K342" s="357">
        <v>2429.98</v>
      </c>
    </row>
    <row r="343" spans="1:11" ht="14.4" customHeight="1" x14ac:dyDescent="0.3">
      <c r="A343" s="352" t="s">
        <v>379</v>
      </c>
      <c r="B343" s="353" t="s">
        <v>517</v>
      </c>
      <c r="C343" s="354" t="s">
        <v>389</v>
      </c>
      <c r="D343" s="355" t="s">
        <v>519</v>
      </c>
      <c r="E343" s="354" t="s">
        <v>1174</v>
      </c>
      <c r="F343" s="355" t="s">
        <v>1175</v>
      </c>
      <c r="G343" s="354" t="s">
        <v>731</v>
      </c>
      <c r="H343" s="354" t="s">
        <v>732</v>
      </c>
      <c r="I343" s="356">
        <v>50.65</v>
      </c>
      <c r="J343" s="356">
        <v>2250</v>
      </c>
      <c r="K343" s="357">
        <v>113963.99999999999</v>
      </c>
    </row>
    <row r="344" spans="1:11" ht="14.4" customHeight="1" x14ac:dyDescent="0.3">
      <c r="A344" s="352" t="s">
        <v>379</v>
      </c>
      <c r="B344" s="353" t="s">
        <v>517</v>
      </c>
      <c r="C344" s="354" t="s">
        <v>389</v>
      </c>
      <c r="D344" s="355" t="s">
        <v>519</v>
      </c>
      <c r="E344" s="354" t="s">
        <v>1174</v>
      </c>
      <c r="F344" s="355" t="s">
        <v>1175</v>
      </c>
      <c r="G344" s="354" t="s">
        <v>1116</v>
      </c>
      <c r="H344" s="354" t="s">
        <v>1117</v>
      </c>
      <c r="I344" s="356">
        <v>12006.950000000003</v>
      </c>
      <c r="J344" s="356">
        <v>9</v>
      </c>
      <c r="K344" s="357">
        <v>108062.56</v>
      </c>
    </row>
    <row r="345" spans="1:11" ht="14.4" customHeight="1" x14ac:dyDescent="0.3">
      <c r="A345" s="352" t="s">
        <v>379</v>
      </c>
      <c r="B345" s="353" t="s">
        <v>517</v>
      </c>
      <c r="C345" s="354" t="s">
        <v>389</v>
      </c>
      <c r="D345" s="355" t="s">
        <v>519</v>
      </c>
      <c r="E345" s="354" t="s">
        <v>1174</v>
      </c>
      <c r="F345" s="355" t="s">
        <v>1175</v>
      </c>
      <c r="G345" s="354" t="s">
        <v>1118</v>
      </c>
      <c r="H345" s="354" t="s">
        <v>1119</v>
      </c>
      <c r="I345" s="356">
        <v>852.51</v>
      </c>
      <c r="J345" s="356">
        <v>10</v>
      </c>
      <c r="K345" s="357">
        <v>8525.06</v>
      </c>
    </row>
    <row r="346" spans="1:11" ht="14.4" customHeight="1" x14ac:dyDescent="0.3">
      <c r="A346" s="352" t="s">
        <v>379</v>
      </c>
      <c r="B346" s="353" t="s">
        <v>517</v>
      </c>
      <c r="C346" s="354" t="s">
        <v>389</v>
      </c>
      <c r="D346" s="355" t="s">
        <v>519</v>
      </c>
      <c r="E346" s="354" t="s">
        <v>1174</v>
      </c>
      <c r="F346" s="355" t="s">
        <v>1175</v>
      </c>
      <c r="G346" s="354" t="s">
        <v>1120</v>
      </c>
      <c r="H346" s="354" t="s">
        <v>1121</v>
      </c>
      <c r="I346" s="356">
        <v>233.44</v>
      </c>
      <c r="J346" s="356">
        <v>20</v>
      </c>
      <c r="K346" s="357">
        <v>4668.79</v>
      </c>
    </row>
    <row r="347" spans="1:11" ht="14.4" customHeight="1" x14ac:dyDescent="0.3">
      <c r="A347" s="352" t="s">
        <v>379</v>
      </c>
      <c r="B347" s="353" t="s">
        <v>517</v>
      </c>
      <c r="C347" s="354" t="s">
        <v>389</v>
      </c>
      <c r="D347" s="355" t="s">
        <v>519</v>
      </c>
      <c r="E347" s="354" t="s">
        <v>1174</v>
      </c>
      <c r="F347" s="355" t="s">
        <v>1175</v>
      </c>
      <c r="G347" s="354" t="s">
        <v>755</v>
      </c>
      <c r="H347" s="354" t="s">
        <v>756</v>
      </c>
      <c r="I347" s="356">
        <v>7.51</v>
      </c>
      <c r="J347" s="356">
        <v>100</v>
      </c>
      <c r="K347" s="357">
        <v>751.41</v>
      </c>
    </row>
    <row r="348" spans="1:11" ht="14.4" customHeight="1" x14ac:dyDescent="0.3">
      <c r="A348" s="352" t="s">
        <v>379</v>
      </c>
      <c r="B348" s="353" t="s">
        <v>517</v>
      </c>
      <c r="C348" s="354" t="s">
        <v>389</v>
      </c>
      <c r="D348" s="355" t="s">
        <v>519</v>
      </c>
      <c r="E348" s="354" t="s">
        <v>1174</v>
      </c>
      <c r="F348" s="355" t="s">
        <v>1175</v>
      </c>
      <c r="G348" s="354" t="s">
        <v>1122</v>
      </c>
      <c r="H348" s="354" t="s">
        <v>1123</v>
      </c>
      <c r="I348" s="356">
        <v>994.8</v>
      </c>
      <c r="J348" s="356">
        <v>20</v>
      </c>
      <c r="K348" s="357">
        <v>19896.03</v>
      </c>
    </row>
    <row r="349" spans="1:11" ht="14.4" customHeight="1" x14ac:dyDescent="0.3">
      <c r="A349" s="352" t="s">
        <v>379</v>
      </c>
      <c r="B349" s="353" t="s">
        <v>517</v>
      </c>
      <c r="C349" s="354" t="s">
        <v>389</v>
      </c>
      <c r="D349" s="355" t="s">
        <v>519</v>
      </c>
      <c r="E349" s="354" t="s">
        <v>1174</v>
      </c>
      <c r="F349" s="355" t="s">
        <v>1175</v>
      </c>
      <c r="G349" s="354" t="s">
        <v>1124</v>
      </c>
      <c r="H349" s="354" t="s">
        <v>1125</v>
      </c>
      <c r="I349" s="356">
        <v>124</v>
      </c>
      <c r="J349" s="356">
        <v>5</v>
      </c>
      <c r="K349" s="357">
        <v>620</v>
      </c>
    </row>
    <row r="350" spans="1:11" ht="14.4" customHeight="1" x14ac:dyDescent="0.3">
      <c r="A350" s="352" t="s">
        <v>379</v>
      </c>
      <c r="B350" s="353" t="s">
        <v>517</v>
      </c>
      <c r="C350" s="354" t="s">
        <v>389</v>
      </c>
      <c r="D350" s="355" t="s">
        <v>519</v>
      </c>
      <c r="E350" s="354" t="s">
        <v>1174</v>
      </c>
      <c r="F350" s="355" t="s">
        <v>1175</v>
      </c>
      <c r="G350" s="354" t="s">
        <v>1126</v>
      </c>
      <c r="H350" s="354" t="s">
        <v>1127</v>
      </c>
      <c r="I350" s="356">
        <v>2387</v>
      </c>
      <c r="J350" s="356">
        <v>5</v>
      </c>
      <c r="K350" s="357">
        <v>11935.02</v>
      </c>
    </row>
    <row r="351" spans="1:11" ht="14.4" customHeight="1" x14ac:dyDescent="0.3">
      <c r="A351" s="352" t="s">
        <v>379</v>
      </c>
      <c r="B351" s="353" t="s">
        <v>517</v>
      </c>
      <c r="C351" s="354" t="s">
        <v>389</v>
      </c>
      <c r="D351" s="355" t="s">
        <v>519</v>
      </c>
      <c r="E351" s="354" t="s">
        <v>1174</v>
      </c>
      <c r="F351" s="355" t="s">
        <v>1175</v>
      </c>
      <c r="G351" s="354" t="s">
        <v>1128</v>
      </c>
      <c r="H351" s="354" t="s">
        <v>1129</v>
      </c>
      <c r="I351" s="356">
        <v>45.98</v>
      </c>
      <c r="J351" s="356">
        <v>5</v>
      </c>
      <c r="K351" s="357">
        <v>229.9</v>
      </c>
    </row>
    <row r="352" spans="1:11" ht="14.4" customHeight="1" x14ac:dyDescent="0.3">
      <c r="A352" s="352" t="s">
        <v>379</v>
      </c>
      <c r="B352" s="353" t="s">
        <v>517</v>
      </c>
      <c r="C352" s="354" t="s">
        <v>389</v>
      </c>
      <c r="D352" s="355" t="s">
        <v>519</v>
      </c>
      <c r="E352" s="354" t="s">
        <v>1174</v>
      </c>
      <c r="F352" s="355" t="s">
        <v>1175</v>
      </c>
      <c r="G352" s="354" t="s">
        <v>1130</v>
      </c>
      <c r="H352" s="354" t="s">
        <v>1131</v>
      </c>
      <c r="I352" s="356">
        <v>1702.15</v>
      </c>
      <c r="J352" s="356">
        <v>10</v>
      </c>
      <c r="K352" s="357">
        <v>17021.5</v>
      </c>
    </row>
    <row r="353" spans="1:11" ht="14.4" customHeight="1" x14ac:dyDescent="0.3">
      <c r="A353" s="352" t="s">
        <v>379</v>
      </c>
      <c r="B353" s="353" t="s">
        <v>517</v>
      </c>
      <c r="C353" s="354" t="s">
        <v>389</v>
      </c>
      <c r="D353" s="355" t="s">
        <v>519</v>
      </c>
      <c r="E353" s="354" t="s">
        <v>1174</v>
      </c>
      <c r="F353" s="355" t="s">
        <v>1175</v>
      </c>
      <c r="G353" s="354" t="s">
        <v>1132</v>
      </c>
      <c r="H353" s="354" t="s">
        <v>1133</v>
      </c>
      <c r="I353" s="356">
        <v>2315.335</v>
      </c>
      <c r="J353" s="356">
        <v>30</v>
      </c>
      <c r="K353" s="357">
        <v>69405.600000000006</v>
      </c>
    </row>
    <row r="354" spans="1:11" ht="14.4" customHeight="1" x14ac:dyDescent="0.3">
      <c r="A354" s="352" t="s">
        <v>379</v>
      </c>
      <c r="B354" s="353" t="s">
        <v>517</v>
      </c>
      <c r="C354" s="354" t="s">
        <v>389</v>
      </c>
      <c r="D354" s="355" t="s">
        <v>519</v>
      </c>
      <c r="E354" s="354" t="s">
        <v>1174</v>
      </c>
      <c r="F354" s="355" t="s">
        <v>1175</v>
      </c>
      <c r="G354" s="354" t="s">
        <v>1134</v>
      </c>
      <c r="H354" s="354" t="s">
        <v>1135</v>
      </c>
      <c r="I354" s="356">
        <v>1787.93</v>
      </c>
      <c r="J354" s="356">
        <v>16</v>
      </c>
      <c r="K354" s="357">
        <v>28606.82</v>
      </c>
    </row>
    <row r="355" spans="1:11" ht="14.4" customHeight="1" x14ac:dyDescent="0.3">
      <c r="A355" s="352" t="s">
        <v>379</v>
      </c>
      <c r="B355" s="353" t="s">
        <v>517</v>
      </c>
      <c r="C355" s="354" t="s">
        <v>389</v>
      </c>
      <c r="D355" s="355" t="s">
        <v>519</v>
      </c>
      <c r="E355" s="354" t="s">
        <v>1174</v>
      </c>
      <c r="F355" s="355" t="s">
        <v>1175</v>
      </c>
      <c r="G355" s="354" t="s">
        <v>1136</v>
      </c>
      <c r="H355" s="354" t="s">
        <v>1137</v>
      </c>
      <c r="I355" s="356">
        <v>2642.64</v>
      </c>
      <c r="J355" s="356">
        <v>3</v>
      </c>
      <c r="K355" s="357">
        <v>7927.92</v>
      </c>
    </row>
    <row r="356" spans="1:11" ht="14.4" customHeight="1" x14ac:dyDescent="0.3">
      <c r="A356" s="352" t="s">
        <v>379</v>
      </c>
      <c r="B356" s="353" t="s">
        <v>517</v>
      </c>
      <c r="C356" s="354" t="s">
        <v>389</v>
      </c>
      <c r="D356" s="355" t="s">
        <v>519</v>
      </c>
      <c r="E356" s="354" t="s">
        <v>1174</v>
      </c>
      <c r="F356" s="355" t="s">
        <v>1175</v>
      </c>
      <c r="G356" s="354" t="s">
        <v>767</v>
      </c>
      <c r="H356" s="354" t="s">
        <v>768</v>
      </c>
      <c r="I356" s="356">
        <v>14273.16</v>
      </c>
      <c r="J356" s="356">
        <v>1</v>
      </c>
      <c r="K356" s="357">
        <v>14273.16</v>
      </c>
    </row>
    <row r="357" spans="1:11" ht="14.4" customHeight="1" x14ac:dyDescent="0.3">
      <c r="A357" s="352" t="s">
        <v>379</v>
      </c>
      <c r="B357" s="353" t="s">
        <v>517</v>
      </c>
      <c r="C357" s="354" t="s">
        <v>389</v>
      </c>
      <c r="D357" s="355" t="s">
        <v>519</v>
      </c>
      <c r="E357" s="354" t="s">
        <v>1174</v>
      </c>
      <c r="F357" s="355" t="s">
        <v>1175</v>
      </c>
      <c r="G357" s="354" t="s">
        <v>1138</v>
      </c>
      <c r="H357" s="354" t="s">
        <v>1139</v>
      </c>
      <c r="I357" s="356">
        <v>23173.919999999998</v>
      </c>
      <c r="J357" s="356">
        <v>1</v>
      </c>
      <c r="K357" s="357">
        <v>23173.919999999998</v>
      </c>
    </row>
    <row r="358" spans="1:11" ht="14.4" customHeight="1" x14ac:dyDescent="0.3">
      <c r="A358" s="352" t="s">
        <v>379</v>
      </c>
      <c r="B358" s="353" t="s">
        <v>517</v>
      </c>
      <c r="C358" s="354" t="s">
        <v>389</v>
      </c>
      <c r="D358" s="355" t="s">
        <v>519</v>
      </c>
      <c r="E358" s="354" t="s">
        <v>1174</v>
      </c>
      <c r="F358" s="355" t="s">
        <v>1175</v>
      </c>
      <c r="G358" s="354" t="s">
        <v>1140</v>
      </c>
      <c r="H358" s="354" t="s">
        <v>1141</v>
      </c>
      <c r="I358" s="356">
        <v>233.44</v>
      </c>
      <c r="J358" s="356">
        <v>40</v>
      </c>
      <c r="K358" s="357">
        <v>9337.59</v>
      </c>
    </row>
    <row r="359" spans="1:11" ht="14.4" customHeight="1" x14ac:dyDescent="0.3">
      <c r="A359" s="352" t="s">
        <v>379</v>
      </c>
      <c r="B359" s="353" t="s">
        <v>517</v>
      </c>
      <c r="C359" s="354" t="s">
        <v>389</v>
      </c>
      <c r="D359" s="355" t="s">
        <v>519</v>
      </c>
      <c r="E359" s="354" t="s">
        <v>1174</v>
      </c>
      <c r="F359" s="355" t="s">
        <v>1175</v>
      </c>
      <c r="G359" s="354" t="s">
        <v>1142</v>
      </c>
      <c r="H359" s="354" t="s">
        <v>1143</v>
      </c>
      <c r="I359" s="356">
        <v>111.55</v>
      </c>
      <c r="J359" s="356">
        <v>20</v>
      </c>
      <c r="K359" s="357">
        <v>2231</v>
      </c>
    </row>
    <row r="360" spans="1:11" ht="14.4" customHeight="1" x14ac:dyDescent="0.3">
      <c r="A360" s="352" t="s">
        <v>379</v>
      </c>
      <c r="B360" s="353" t="s">
        <v>517</v>
      </c>
      <c r="C360" s="354" t="s">
        <v>389</v>
      </c>
      <c r="D360" s="355" t="s">
        <v>519</v>
      </c>
      <c r="E360" s="354" t="s">
        <v>1174</v>
      </c>
      <c r="F360" s="355" t="s">
        <v>1175</v>
      </c>
      <c r="G360" s="354" t="s">
        <v>1144</v>
      </c>
      <c r="H360" s="354" t="s">
        <v>1145</v>
      </c>
      <c r="I360" s="356">
        <v>69.63</v>
      </c>
      <c r="J360" s="356">
        <v>48</v>
      </c>
      <c r="K360" s="357">
        <v>3342.22</v>
      </c>
    </row>
    <row r="361" spans="1:11" ht="14.4" customHeight="1" x14ac:dyDescent="0.3">
      <c r="A361" s="352" t="s">
        <v>379</v>
      </c>
      <c r="B361" s="353" t="s">
        <v>517</v>
      </c>
      <c r="C361" s="354" t="s">
        <v>389</v>
      </c>
      <c r="D361" s="355" t="s">
        <v>519</v>
      </c>
      <c r="E361" s="354" t="s">
        <v>1174</v>
      </c>
      <c r="F361" s="355" t="s">
        <v>1175</v>
      </c>
      <c r="G361" s="354" t="s">
        <v>1146</v>
      </c>
      <c r="H361" s="354" t="s">
        <v>1147</v>
      </c>
      <c r="I361" s="356">
        <v>233.44</v>
      </c>
      <c r="J361" s="356">
        <v>10</v>
      </c>
      <c r="K361" s="357">
        <v>2334.4</v>
      </c>
    </row>
    <row r="362" spans="1:11" ht="14.4" customHeight="1" x14ac:dyDescent="0.3">
      <c r="A362" s="352" t="s">
        <v>379</v>
      </c>
      <c r="B362" s="353" t="s">
        <v>517</v>
      </c>
      <c r="C362" s="354" t="s">
        <v>389</v>
      </c>
      <c r="D362" s="355" t="s">
        <v>519</v>
      </c>
      <c r="E362" s="354" t="s">
        <v>1174</v>
      </c>
      <c r="F362" s="355" t="s">
        <v>1175</v>
      </c>
      <c r="G362" s="354" t="s">
        <v>1148</v>
      </c>
      <c r="H362" s="354" t="s">
        <v>1149</v>
      </c>
      <c r="I362" s="356">
        <v>481.97</v>
      </c>
      <c r="J362" s="356">
        <v>5</v>
      </c>
      <c r="K362" s="357">
        <v>2409.84</v>
      </c>
    </row>
    <row r="363" spans="1:11" ht="14.4" customHeight="1" x14ac:dyDescent="0.3">
      <c r="A363" s="352" t="s">
        <v>379</v>
      </c>
      <c r="B363" s="353" t="s">
        <v>517</v>
      </c>
      <c r="C363" s="354" t="s">
        <v>389</v>
      </c>
      <c r="D363" s="355" t="s">
        <v>519</v>
      </c>
      <c r="E363" s="354" t="s">
        <v>1182</v>
      </c>
      <c r="F363" s="355" t="s">
        <v>1183</v>
      </c>
      <c r="G363" s="354" t="s">
        <v>1150</v>
      </c>
      <c r="H363" s="354" t="s">
        <v>1151</v>
      </c>
      <c r="I363" s="356">
        <v>3749.5</v>
      </c>
      <c r="J363" s="356">
        <v>20</v>
      </c>
      <c r="K363" s="357">
        <v>74989.990000000005</v>
      </c>
    </row>
    <row r="364" spans="1:11" ht="14.4" customHeight="1" x14ac:dyDescent="0.3">
      <c r="A364" s="352" t="s">
        <v>379</v>
      </c>
      <c r="B364" s="353" t="s">
        <v>517</v>
      </c>
      <c r="C364" s="354" t="s">
        <v>389</v>
      </c>
      <c r="D364" s="355" t="s">
        <v>519</v>
      </c>
      <c r="E364" s="354" t="s">
        <v>1182</v>
      </c>
      <c r="F364" s="355" t="s">
        <v>1183</v>
      </c>
      <c r="G364" s="354" t="s">
        <v>1152</v>
      </c>
      <c r="H364" s="354" t="s">
        <v>1153</v>
      </c>
      <c r="I364" s="356">
        <v>8518.4</v>
      </c>
      <c r="J364" s="356">
        <v>5</v>
      </c>
      <c r="K364" s="357">
        <v>42592</v>
      </c>
    </row>
    <row r="365" spans="1:11" ht="14.4" customHeight="1" x14ac:dyDescent="0.3">
      <c r="A365" s="352" t="s">
        <v>379</v>
      </c>
      <c r="B365" s="353" t="s">
        <v>517</v>
      </c>
      <c r="C365" s="354" t="s">
        <v>389</v>
      </c>
      <c r="D365" s="355" t="s">
        <v>519</v>
      </c>
      <c r="E365" s="354" t="s">
        <v>1182</v>
      </c>
      <c r="F365" s="355" t="s">
        <v>1183</v>
      </c>
      <c r="G365" s="354" t="s">
        <v>1154</v>
      </c>
      <c r="H365" s="354" t="s">
        <v>1155</v>
      </c>
      <c r="I365" s="356">
        <v>66196.320000000007</v>
      </c>
      <c r="J365" s="356">
        <v>1</v>
      </c>
      <c r="K365" s="357">
        <v>66196.320000000007</v>
      </c>
    </row>
    <row r="366" spans="1:11" ht="14.4" customHeight="1" x14ac:dyDescent="0.3">
      <c r="A366" s="352" t="s">
        <v>379</v>
      </c>
      <c r="B366" s="353" t="s">
        <v>517</v>
      </c>
      <c r="C366" s="354" t="s">
        <v>389</v>
      </c>
      <c r="D366" s="355" t="s">
        <v>519</v>
      </c>
      <c r="E366" s="354" t="s">
        <v>1186</v>
      </c>
      <c r="F366" s="355" t="s">
        <v>1187</v>
      </c>
      <c r="G366" s="354" t="s">
        <v>852</v>
      </c>
      <c r="H366" s="354" t="s">
        <v>853</v>
      </c>
      <c r="I366" s="356">
        <v>216.29</v>
      </c>
      <c r="J366" s="356">
        <v>168</v>
      </c>
      <c r="K366" s="357">
        <v>36336.089999999997</v>
      </c>
    </row>
    <row r="367" spans="1:11" ht="14.4" customHeight="1" x14ac:dyDescent="0.3">
      <c r="A367" s="352" t="s">
        <v>379</v>
      </c>
      <c r="B367" s="353" t="s">
        <v>517</v>
      </c>
      <c r="C367" s="354" t="s">
        <v>389</v>
      </c>
      <c r="D367" s="355" t="s">
        <v>519</v>
      </c>
      <c r="E367" s="354" t="s">
        <v>1186</v>
      </c>
      <c r="F367" s="355" t="s">
        <v>1187</v>
      </c>
      <c r="G367" s="354" t="s">
        <v>854</v>
      </c>
      <c r="H367" s="354" t="s">
        <v>855</v>
      </c>
      <c r="I367" s="356">
        <v>31.365000000000002</v>
      </c>
      <c r="J367" s="356">
        <v>960</v>
      </c>
      <c r="K367" s="357">
        <v>30110.86</v>
      </c>
    </row>
    <row r="368" spans="1:11" ht="14.4" customHeight="1" x14ac:dyDescent="0.3">
      <c r="A368" s="352" t="s">
        <v>379</v>
      </c>
      <c r="B368" s="353" t="s">
        <v>517</v>
      </c>
      <c r="C368" s="354" t="s">
        <v>389</v>
      </c>
      <c r="D368" s="355" t="s">
        <v>519</v>
      </c>
      <c r="E368" s="354" t="s">
        <v>1186</v>
      </c>
      <c r="F368" s="355" t="s">
        <v>1187</v>
      </c>
      <c r="G368" s="354" t="s">
        <v>854</v>
      </c>
      <c r="H368" s="354" t="s">
        <v>856</v>
      </c>
      <c r="I368" s="356">
        <v>31.36</v>
      </c>
      <c r="J368" s="356">
        <v>468</v>
      </c>
      <c r="K368" s="357">
        <v>14678.06</v>
      </c>
    </row>
    <row r="369" spans="1:11" ht="14.4" customHeight="1" x14ac:dyDescent="0.3">
      <c r="A369" s="352" t="s">
        <v>379</v>
      </c>
      <c r="B369" s="353" t="s">
        <v>517</v>
      </c>
      <c r="C369" s="354" t="s">
        <v>389</v>
      </c>
      <c r="D369" s="355" t="s">
        <v>519</v>
      </c>
      <c r="E369" s="354" t="s">
        <v>1186</v>
      </c>
      <c r="F369" s="355" t="s">
        <v>1187</v>
      </c>
      <c r="G369" s="354" t="s">
        <v>859</v>
      </c>
      <c r="H369" s="354" t="s">
        <v>860</v>
      </c>
      <c r="I369" s="356">
        <v>30.32</v>
      </c>
      <c r="J369" s="356">
        <v>948</v>
      </c>
      <c r="K369" s="357">
        <v>28740.260000000002</v>
      </c>
    </row>
    <row r="370" spans="1:11" ht="14.4" customHeight="1" x14ac:dyDescent="0.3">
      <c r="A370" s="352" t="s">
        <v>379</v>
      </c>
      <c r="B370" s="353" t="s">
        <v>517</v>
      </c>
      <c r="C370" s="354" t="s">
        <v>389</v>
      </c>
      <c r="D370" s="355" t="s">
        <v>519</v>
      </c>
      <c r="E370" s="354" t="s">
        <v>1186</v>
      </c>
      <c r="F370" s="355" t="s">
        <v>1187</v>
      </c>
      <c r="G370" s="354" t="s">
        <v>865</v>
      </c>
      <c r="H370" s="354" t="s">
        <v>866</v>
      </c>
      <c r="I370" s="356">
        <v>26.9</v>
      </c>
      <c r="J370" s="356">
        <v>200</v>
      </c>
      <c r="K370" s="357">
        <v>5380.4</v>
      </c>
    </row>
    <row r="371" spans="1:11" ht="14.4" customHeight="1" x14ac:dyDescent="0.3">
      <c r="A371" s="352" t="s">
        <v>379</v>
      </c>
      <c r="B371" s="353" t="s">
        <v>517</v>
      </c>
      <c r="C371" s="354" t="s">
        <v>389</v>
      </c>
      <c r="D371" s="355" t="s">
        <v>519</v>
      </c>
      <c r="E371" s="354" t="s">
        <v>1186</v>
      </c>
      <c r="F371" s="355" t="s">
        <v>1187</v>
      </c>
      <c r="G371" s="354" t="s">
        <v>869</v>
      </c>
      <c r="H371" s="354" t="s">
        <v>870</v>
      </c>
      <c r="I371" s="356">
        <v>97.83</v>
      </c>
      <c r="J371" s="356">
        <v>48</v>
      </c>
      <c r="K371" s="357">
        <v>4695.96</v>
      </c>
    </row>
    <row r="372" spans="1:11" ht="14.4" customHeight="1" x14ac:dyDescent="0.3">
      <c r="A372" s="352" t="s">
        <v>379</v>
      </c>
      <c r="B372" s="353" t="s">
        <v>517</v>
      </c>
      <c r="C372" s="354" t="s">
        <v>389</v>
      </c>
      <c r="D372" s="355" t="s">
        <v>519</v>
      </c>
      <c r="E372" s="354" t="s">
        <v>1186</v>
      </c>
      <c r="F372" s="355" t="s">
        <v>1187</v>
      </c>
      <c r="G372" s="354" t="s">
        <v>890</v>
      </c>
      <c r="H372" s="354" t="s">
        <v>891</v>
      </c>
      <c r="I372" s="356">
        <v>181.43</v>
      </c>
      <c r="J372" s="356">
        <v>144</v>
      </c>
      <c r="K372" s="357">
        <v>26125.919999999998</v>
      </c>
    </row>
    <row r="373" spans="1:11" ht="14.4" customHeight="1" x14ac:dyDescent="0.3">
      <c r="A373" s="352" t="s">
        <v>379</v>
      </c>
      <c r="B373" s="353" t="s">
        <v>517</v>
      </c>
      <c r="C373" s="354" t="s">
        <v>389</v>
      </c>
      <c r="D373" s="355" t="s">
        <v>519</v>
      </c>
      <c r="E373" s="354" t="s">
        <v>1186</v>
      </c>
      <c r="F373" s="355" t="s">
        <v>1187</v>
      </c>
      <c r="G373" s="354" t="s">
        <v>1156</v>
      </c>
      <c r="H373" s="354" t="s">
        <v>1157</v>
      </c>
      <c r="I373" s="356">
        <v>196.47</v>
      </c>
      <c r="J373" s="356">
        <v>36</v>
      </c>
      <c r="K373" s="357">
        <v>7072.81</v>
      </c>
    </row>
    <row r="374" spans="1:11" ht="14.4" customHeight="1" x14ac:dyDescent="0.3">
      <c r="A374" s="352" t="s">
        <v>379</v>
      </c>
      <c r="B374" s="353" t="s">
        <v>517</v>
      </c>
      <c r="C374" s="354" t="s">
        <v>389</v>
      </c>
      <c r="D374" s="355" t="s">
        <v>519</v>
      </c>
      <c r="E374" s="354" t="s">
        <v>1186</v>
      </c>
      <c r="F374" s="355" t="s">
        <v>1187</v>
      </c>
      <c r="G374" s="354" t="s">
        <v>899</v>
      </c>
      <c r="H374" s="354" t="s">
        <v>900</v>
      </c>
      <c r="I374" s="356">
        <v>129.63999999999999</v>
      </c>
      <c r="J374" s="356">
        <v>216</v>
      </c>
      <c r="K374" s="357">
        <v>28002.76</v>
      </c>
    </row>
    <row r="375" spans="1:11" ht="14.4" customHeight="1" x14ac:dyDescent="0.3">
      <c r="A375" s="352" t="s">
        <v>379</v>
      </c>
      <c r="B375" s="353" t="s">
        <v>517</v>
      </c>
      <c r="C375" s="354" t="s">
        <v>389</v>
      </c>
      <c r="D375" s="355" t="s">
        <v>519</v>
      </c>
      <c r="E375" s="354" t="s">
        <v>1186</v>
      </c>
      <c r="F375" s="355" t="s">
        <v>1187</v>
      </c>
      <c r="G375" s="354" t="s">
        <v>905</v>
      </c>
      <c r="H375" s="354" t="s">
        <v>906</v>
      </c>
      <c r="I375" s="356">
        <v>131.68</v>
      </c>
      <c r="J375" s="356">
        <v>60</v>
      </c>
      <c r="K375" s="357">
        <v>7900.62</v>
      </c>
    </row>
    <row r="376" spans="1:11" ht="14.4" customHeight="1" x14ac:dyDescent="0.3">
      <c r="A376" s="352" t="s">
        <v>379</v>
      </c>
      <c r="B376" s="353" t="s">
        <v>517</v>
      </c>
      <c r="C376" s="354" t="s">
        <v>389</v>
      </c>
      <c r="D376" s="355" t="s">
        <v>519</v>
      </c>
      <c r="E376" s="354" t="s">
        <v>1186</v>
      </c>
      <c r="F376" s="355" t="s">
        <v>1187</v>
      </c>
      <c r="G376" s="354" t="s">
        <v>909</v>
      </c>
      <c r="H376" s="354" t="s">
        <v>910</v>
      </c>
      <c r="I376" s="356">
        <v>44.53</v>
      </c>
      <c r="J376" s="356">
        <v>144</v>
      </c>
      <c r="K376" s="357">
        <v>6412.04</v>
      </c>
    </row>
    <row r="377" spans="1:11" ht="14.4" customHeight="1" x14ac:dyDescent="0.3">
      <c r="A377" s="352" t="s">
        <v>379</v>
      </c>
      <c r="B377" s="353" t="s">
        <v>517</v>
      </c>
      <c r="C377" s="354" t="s">
        <v>389</v>
      </c>
      <c r="D377" s="355" t="s">
        <v>519</v>
      </c>
      <c r="E377" s="354" t="s">
        <v>1186</v>
      </c>
      <c r="F377" s="355" t="s">
        <v>1187</v>
      </c>
      <c r="G377" s="354" t="s">
        <v>917</v>
      </c>
      <c r="H377" s="354" t="s">
        <v>918</v>
      </c>
      <c r="I377" s="356">
        <v>75.040000000000006</v>
      </c>
      <c r="J377" s="356">
        <v>144</v>
      </c>
      <c r="K377" s="357">
        <v>10805.13</v>
      </c>
    </row>
    <row r="378" spans="1:11" ht="14.4" customHeight="1" x14ac:dyDescent="0.3">
      <c r="A378" s="352" t="s">
        <v>379</v>
      </c>
      <c r="B378" s="353" t="s">
        <v>517</v>
      </c>
      <c r="C378" s="354" t="s">
        <v>389</v>
      </c>
      <c r="D378" s="355" t="s">
        <v>519</v>
      </c>
      <c r="E378" s="354" t="s">
        <v>1186</v>
      </c>
      <c r="F378" s="355" t="s">
        <v>1187</v>
      </c>
      <c r="G378" s="354" t="s">
        <v>937</v>
      </c>
      <c r="H378" s="354" t="s">
        <v>938</v>
      </c>
      <c r="I378" s="356">
        <v>116.57</v>
      </c>
      <c r="J378" s="356">
        <v>72</v>
      </c>
      <c r="K378" s="357">
        <v>8393.2800000000007</v>
      </c>
    </row>
    <row r="379" spans="1:11" ht="14.4" customHeight="1" x14ac:dyDescent="0.3">
      <c r="A379" s="352" t="s">
        <v>379</v>
      </c>
      <c r="B379" s="353" t="s">
        <v>517</v>
      </c>
      <c r="C379" s="354" t="s">
        <v>389</v>
      </c>
      <c r="D379" s="355" t="s">
        <v>519</v>
      </c>
      <c r="E379" s="354" t="s">
        <v>1186</v>
      </c>
      <c r="F379" s="355" t="s">
        <v>1187</v>
      </c>
      <c r="G379" s="354" t="s">
        <v>1158</v>
      </c>
      <c r="H379" s="354" t="s">
        <v>1159</v>
      </c>
      <c r="I379" s="356">
        <v>106.99</v>
      </c>
      <c r="J379" s="356">
        <v>144</v>
      </c>
      <c r="K379" s="357">
        <v>15406.19</v>
      </c>
    </row>
    <row r="380" spans="1:11" ht="14.4" customHeight="1" x14ac:dyDescent="0.3">
      <c r="A380" s="352" t="s">
        <v>379</v>
      </c>
      <c r="B380" s="353" t="s">
        <v>517</v>
      </c>
      <c r="C380" s="354" t="s">
        <v>389</v>
      </c>
      <c r="D380" s="355" t="s">
        <v>519</v>
      </c>
      <c r="E380" s="354" t="s">
        <v>1186</v>
      </c>
      <c r="F380" s="355" t="s">
        <v>1187</v>
      </c>
      <c r="G380" s="354" t="s">
        <v>1160</v>
      </c>
      <c r="H380" s="354" t="s">
        <v>1161</v>
      </c>
      <c r="I380" s="356">
        <v>135.16</v>
      </c>
      <c r="J380" s="356">
        <v>72</v>
      </c>
      <c r="K380" s="357">
        <v>9731.51</v>
      </c>
    </row>
    <row r="381" spans="1:11" ht="14.4" customHeight="1" x14ac:dyDescent="0.3">
      <c r="A381" s="352" t="s">
        <v>379</v>
      </c>
      <c r="B381" s="353" t="s">
        <v>517</v>
      </c>
      <c r="C381" s="354" t="s">
        <v>389</v>
      </c>
      <c r="D381" s="355" t="s">
        <v>519</v>
      </c>
      <c r="E381" s="354" t="s">
        <v>1186</v>
      </c>
      <c r="F381" s="355" t="s">
        <v>1187</v>
      </c>
      <c r="G381" s="354" t="s">
        <v>1162</v>
      </c>
      <c r="H381" s="354" t="s">
        <v>1163</v>
      </c>
      <c r="I381" s="356">
        <v>243.2</v>
      </c>
      <c r="J381" s="356">
        <v>24</v>
      </c>
      <c r="K381" s="357">
        <v>5836.68</v>
      </c>
    </row>
    <row r="382" spans="1:11" ht="14.4" customHeight="1" x14ac:dyDescent="0.3">
      <c r="A382" s="352" t="s">
        <v>379</v>
      </c>
      <c r="B382" s="353" t="s">
        <v>517</v>
      </c>
      <c r="C382" s="354" t="s">
        <v>389</v>
      </c>
      <c r="D382" s="355" t="s">
        <v>519</v>
      </c>
      <c r="E382" s="354" t="s">
        <v>1186</v>
      </c>
      <c r="F382" s="355" t="s">
        <v>1187</v>
      </c>
      <c r="G382" s="354" t="s">
        <v>1164</v>
      </c>
      <c r="H382" s="354" t="s">
        <v>1165</v>
      </c>
      <c r="I382" s="356">
        <v>73.790000000000006</v>
      </c>
      <c r="J382" s="356">
        <v>72</v>
      </c>
      <c r="K382" s="357">
        <v>5313</v>
      </c>
    </row>
    <row r="383" spans="1:11" ht="14.4" customHeight="1" x14ac:dyDescent="0.3">
      <c r="A383" s="352" t="s">
        <v>379</v>
      </c>
      <c r="B383" s="353" t="s">
        <v>517</v>
      </c>
      <c r="C383" s="354" t="s">
        <v>389</v>
      </c>
      <c r="D383" s="355" t="s">
        <v>519</v>
      </c>
      <c r="E383" s="354" t="s">
        <v>1188</v>
      </c>
      <c r="F383" s="355" t="s">
        <v>1189</v>
      </c>
      <c r="G383" s="354" t="s">
        <v>965</v>
      </c>
      <c r="H383" s="354" t="s">
        <v>966</v>
      </c>
      <c r="I383" s="356">
        <v>0.3</v>
      </c>
      <c r="J383" s="356">
        <v>200</v>
      </c>
      <c r="K383" s="357">
        <v>60</v>
      </c>
    </row>
    <row r="384" spans="1:11" ht="14.4" customHeight="1" x14ac:dyDescent="0.3">
      <c r="A384" s="352" t="s">
        <v>379</v>
      </c>
      <c r="B384" s="353" t="s">
        <v>517</v>
      </c>
      <c r="C384" s="354" t="s">
        <v>389</v>
      </c>
      <c r="D384" s="355" t="s">
        <v>519</v>
      </c>
      <c r="E384" s="354" t="s">
        <v>1188</v>
      </c>
      <c r="F384" s="355" t="s">
        <v>1189</v>
      </c>
      <c r="G384" s="354" t="s">
        <v>989</v>
      </c>
      <c r="H384" s="354" t="s">
        <v>990</v>
      </c>
      <c r="I384" s="356">
        <v>0.31</v>
      </c>
      <c r="J384" s="356">
        <v>400</v>
      </c>
      <c r="K384" s="357">
        <v>124</v>
      </c>
    </row>
    <row r="385" spans="1:11" ht="14.4" customHeight="1" x14ac:dyDescent="0.3">
      <c r="A385" s="352" t="s">
        <v>379</v>
      </c>
      <c r="B385" s="353" t="s">
        <v>517</v>
      </c>
      <c r="C385" s="354" t="s">
        <v>389</v>
      </c>
      <c r="D385" s="355" t="s">
        <v>519</v>
      </c>
      <c r="E385" s="354" t="s">
        <v>1190</v>
      </c>
      <c r="F385" s="355" t="s">
        <v>1191</v>
      </c>
      <c r="G385" s="354" t="s">
        <v>1023</v>
      </c>
      <c r="H385" s="354" t="s">
        <v>1024</v>
      </c>
      <c r="I385" s="356">
        <v>20.69</v>
      </c>
      <c r="J385" s="356">
        <v>100</v>
      </c>
      <c r="K385" s="357">
        <v>2069.1</v>
      </c>
    </row>
    <row r="386" spans="1:11" ht="14.4" customHeight="1" x14ac:dyDescent="0.3">
      <c r="A386" s="352" t="s">
        <v>379</v>
      </c>
      <c r="B386" s="353" t="s">
        <v>517</v>
      </c>
      <c r="C386" s="354" t="s">
        <v>389</v>
      </c>
      <c r="D386" s="355" t="s">
        <v>519</v>
      </c>
      <c r="E386" s="354" t="s">
        <v>1190</v>
      </c>
      <c r="F386" s="355" t="s">
        <v>1191</v>
      </c>
      <c r="G386" s="354" t="s">
        <v>1025</v>
      </c>
      <c r="H386" s="354" t="s">
        <v>1026</v>
      </c>
      <c r="I386" s="356">
        <v>16.21</v>
      </c>
      <c r="J386" s="356">
        <v>500</v>
      </c>
      <c r="K386" s="357">
        <v>8107</v>
      </c>
    </row>
    <row r="387" spans="1:11" ht="14.4" customHeight="1" x14ac:dyDescent="0.3">
      <c r="A387" s="352" t="s">
        <v>379</v>
      </c>
      <c r="B387" s="353" t="s">
        <v>517</v>
      </c>
      <c r="C387" s="354" t="s">
        <v>389</v>
      </c>
      <c r="D387" s="355" t="s">
        <v>519</v>
      </c>
      <c r="E387" s="354" t="s">
        <v>1190</v>
      </c>
      <c r="F387" s="355" t="s">
        <v>1191</v>
      </c>
      <c r="G387" s="354" t="s">
        <v>1166</v>
      </c>
      <c r="H387" s="354" t="s">
        <v>1167</v>
      </c>
      <c r="I387" s="356">
        <v>7.5</v>
      </c>
      <c r="J387" s="356">
        <v>100</v>
      </c>
      <c r="K387" s="357">
        <v>750</v>
      </c>
    </row>
    <row r="388" spans="1:11" ht="14.4" customHeight="1" x14ac:dyDescent="0.3">
      <c r="A388" s="352" t="s">
        <v>379</v>
      </c>
      <c r="B388" s="353" t="s">
        <v>517</v>
      </c>
      <c r="C388" s="354" t="s">
        <v>389</v>
      </c>
      <c r="D388" s="355" t="s">
        <v>519</v>
      </c>
      <c r="E388" s="354" t="s">
        <v>1190</v>
      </c>
      <c r="F388" s="355" t="s">
        <v>1191</v>
      </c>
      <c r="G388" s="354" t="s">
        <v>1027</v>
      </c>
      <c r="H388" s="354" t="s">
        <v>1028</v>
      </c>
      <c r="I388" s="356">
        <v>20.69</v>
      </c>
      <c r="J388" s="356">
        <v>100</v>
      </c>
      <c r="K388" s="357">
        <v>2069</v>
      </c>
    </row>
    <row r="389" spans="1:11" ht="14.4" customHeight="1" x14ac:dyDescent="0.3">
      <c r="A389" s="352" t="s">
        <v>379</v>
      </c>
      <c r="B389" s="353" t="s">
        <v>517</v>
      </c>
      <c r="C389" s="354" t="s">
        <v>389</v>
      </c>
      <c r="D389" s="355" t="s">
        <v>519</v>
      </c>
      <c r="E389" s="354" t="s">
        <v>1190</v>
      </c>
      <c r="F389" s="355" t="s">
        <v>1191</v>
      </c>
      <c r="G389" s="354" t="s">
        <v>1029</v>
      </c>
      <c r="H389" s="354" t="s">
        <v>1030</v>
      </c>
      <c r="I389" s="356">
        <v>20.692500000000003</v>
      </c>
      <c r="J389" s="356">
        <v>273</v>
      </c>
      <c r="K389" s="357">
        <v>5649.37</v>
      </c>
    </row>
    <row r="390" spans="1:11" ht="14.4" customHeight="1" x14ac:dyDescent="0.3">
      <c r="A390" s="352" t="s">
        <v>379</v>
      </c>
      <c r="B390" s="353" t="s">
        <v>517</v>
      </c>
      <c r="C390" s="354" t="s">
        <v>389</v>
      </c>
      <c r="D390" s="355" t="s">
        <v>519</v>
      </c>
      <c r="E390" s="354" t="s">
        <v>1190</v>
      </c>
      <c r="F390" s="355" t="s">
        <v>1191</v>
      </c>
      <c r="G390" s="354" t="s">
        <v>1031</v>
      </c>
      <c r="H390" s="354" t="s">
        <v>1032</v>
      </c>
      <c r="I390" s="356">
        <v>16.21</v>
      </c>
      <c r="J390" s="356">
        <v>900</v>
      </c>
      <c r="K390" s="357">
        <v>14591</v>
      </c>
    </row>
    <row r="391" spans="1:11" ht="14.4" customHeight="1" x14ac:dyDescent="0.3">
      <c r="A391" s="352" t="s">
        <v>379</v>
      </c>
      <c r="B391" s="353" t="s">
        <v>517</v>
      </c>
      <c r="C391" s="354" t="s">
        <v>389</v>
      </c>
      <c r="D391" s="355" t="s">
        <v>519</v>
      </c>
      <c r="E391" s="354" t="s">
        <v>1190</v>
      </c>
      <c r="F391" s="355" t="s">
        <v>1191</v>
      </c>
      <c r="G391" s="354" t="s">
        <v>1033</v>
      </c>
      <c r="H391" s="354" t="s">
        <v>1034</v>
      </c>
      <c r="I391" s="356">
        <v>11.01</v>
      </c>
      <c r="J391" s="356">
        <v>880</v>
      </c>
      <c r="K391" s="357">
        <v>9688.7999999999993</v>
      </c>
    </row>
    <row r="392" spans="1:11" ht="14.4" customHeight="1" x14ac:dyDescent="0.3">
      <c r="A392" s="352" t="s">
        <v>379</v>
      </c>
      <c r="B392" s="353" t="s">
        <v>517</v>
      </c>
      <c r="C392" s="354" t="s">
        <v>389</v>
      </c>
      <c r="D392" s="355" t="s">
        <v>519</v>
      </c>
      <c r="E392" s="354" t="s">
        <v>1190</v>
      </c>
      <c r="F392" s="355" t="s">
        <v>1191</v>
      </c>
      <c r="G392" s="354" t="s">
        <v>1037</v>
      </c>
      <c r="H392" s="354" t="s">
        <v>1038</v>
      </c>
      <c r="I392" s="356">
        <v>11.013333333333334</v>
      </c>
      <c r="J392" s="356">
        <v>1200</v>
      </c>
      <c r="K392" s="357">
        <v>13214.5</v>
      </c>
    </row>
    <row r="393" spans="1:11" ht="14.4" customHeight="1" x14ac:dyDescent="0.3">
      <c r="A393" s="352" t="s">
        <v>379</v>
      </c>
      <c r="B393" s="353" t="s">
        <v>517</v>
      </c>
      <c r="C393" s="354" t="s">
        <v>389</v>
      </c>
      <c r="D393" s="355" t="s">
        <v>519</v>
      </c>
      <c r="E393" s="354" t="s">
        <v>1190</v>
      </c>
      <c r="F393" s="355" t="s">
        <v>1191</v>
      </c>
      <c r="G393" s="354" t="s">
        <v>1039</v>
      </c>
      <c r="H393" s="354" t="s">
        <v>1040</v>
      </c>
      <c r="I393" s="356">
        <v>11.01</v>
      </c>
      <c r="J393" s="356">
        <v>840</v>
      </c>
      <c r="K393" s="357">
        <v>9248.4</v>
      </c>
    </row>
    <row r="394" spans="1:11" ht="14.4" customHeight="1" x14ac:dyDescent="0.3">
      <c r="A394" s="352" t="s">
        <v>379</v>
      </c>
      <c r="B394" s="353" t="s">
        <v>517</v>
      </c>
      <c r="C394" s="354" t="s">
        <v>389</v>
      </c>
      <c r="D394" s="355" t="s">
        <v>519</v>
      </c>
      <c r="E394" s="354" t="s">
        <v>1190</v>
      </c>
      <c r="F394" s="355" t="s">
        <v>1191</v>
      </c>
      <c r="G394" s="354" t="s">
        <v>1041</v>
      </c>
      <c r="H394" s="354" t="s">
        <v>1042</v>
      </c>
      <c r="I394" s="356">
        <v>11.01</v>
      </c>
      <c r="J394" s="356">
        <v>720</v>
      </c>
      <c r="K394" s="357">
        <v>7927.2</v>
      </c>
    </row>
    <row r="395" spans="1:11" ht="14.4" customHeight="1" x14ac:dyDescent="0.3">
      <c r="A395" s="352" t="s">
        <v>379</v>
      </c>
      <c r="B395" s="353" t="s">
        <v>517</v>
      </c>
      <c r="C395" s="354" t="s">
        <v>389</v>
      </c>
      <c r="D395" s="355" t="s">
        <v>519</v>
      </c>
      <c r="E395" s="354" t="s">
        <v>1190</v>
      </c>
      <c r="F395" s="355" t="s">
        <v>1191</v>
      </c>
      <c r="G395" s="354" t="s">
        <v>1043</v>
      </c>
      <c r="H395" s="354" t="s">
        <v>1044</v>
      </c>
      <c r="I395" s="356">
        <v>11</v>
      </c>
      <c r="J395" s="356">
        <v>240</v>
      </c>
      <c r="K395" s="357">
        <v>2640</v>
      </c>
    </row>
    <row r="396" spans="1:11" ht="14.4" customHeight="1" x14ac:dyDescent="0.3">
      <c r="A396" s="352" t="s">
        <v>379</v>
      </c>
      <c r="B396" s="353" t="s">
        <v>517</v>
      </c>
      <c r="C396" s="354" t="s">
        <v>389</v>
      </c>
      <c r="D396" s="355" t="s">
        <v>519</v>
      </c>
      <c r="E396" s="354" t="s">
        <v>1190</v>
      </c>
      <c r="F396" s="355" t="s">
        <v>1191</v>
      </c>
      <c r="G396" s="354" t="s">
        <v>1168</v>
      </c>
      <c r="H396" s="354" t="s">
        <v>1169</v>
      </c>
      <c r="I396" s="356">
        <v>16.21</v>
      </c>
      <c r="J396" s="356">
        <v>500</v>
      </c>
      <c r="K396" s="357">
        <v>8107</v>
      </c>
    </row>
    <row r="397" spans="1:11" ht="14.4" customHeight="1" x14ac:dyDescent="0.3">
      <c r="A397" s="352" t="s">
        <v>379</v>
      </c>
      <c r="B397" s="353" t="s">
        <v>517</v>
      </c>
      <c r="C397" s="354" t="s">
        <v>389</v>
      </c>
      <c r="D397" s="355" t="s">
        <v>519</v>
      </c>
      <c r="E397" s="354" t="s">
        <v>1190</v>
      </c>
      <c r="F397" s="355" t="s">
        <v>1191</v>
      </c>
      <c r="G397" s="354" t="s">
        <v>1170</v>
      </c>
      <c r="H397" s="354" t="s">
        <v>1171</v>
      </c>
      <c r="I397" s="356">
        <v>16.21</v>
      </c>
      <c r="J397" s="356">
        <v>900</v>
      </c>
      <c r="K397" s="357">
        <v>14592.6</v>
      </c>
    </row>
    <row r="398" spans="1:11" ht="14.4" customHeight="1" x14ac:dyDescent="0.3">
      <c r="A398" s="352" t="s">
        <v>379</v>
      </c>
      <c r="B398" s="353" t="s">
        <v>517</v>
      </c>
      <c r="C398" s="354" t="s">
        <v>389</v>
      </c>
      <c r="D398" s="355" t="s">
        <v>519</v>
      </c>
      <c r="E398" s="354" t="s">
        <v>1190</v>
      </c>
      <c r="F398" s="355" t="s">
        <v>1191</v>
      </c>
      <c r="G398" s="354" t="s">
        <v>1052</v>
      </c>
      <c r="H398" s="354" t="s">
        <v>1053</v>
      </c>
      <c r="I398" s="356">
        <v>16.21</v>
      </c>
      <c r="J398" s="356">
        <v>750</v>
      </c>
      <c r="K398" s="357">
        <v>12160.5</v>
      </c>
    </row>
    <row r="399" spans="1:11" ht="14.4" customHeight="1" x14ac:dyDescent="0.3">
      <c r="A399" s="352" t="s">
        <v>379</v>
      </c>
      <c r="B399" s="353" t="s">
        <v>517</v>
      </c>
      <c r="C399" s="354" t="s">
        <v>389</v>
      </c>
      <c r="D399" s="355" t="s">
        <v>519</v>
      </c>
      <c r="E399" s="354" t="s">
        <v>1190</v>
      </c>
      <c r="F399" s="355" t="s">
        <v>1191</v>
      </c>
      <c r="G399" s="354" t="s">
        <v>1054</v>
      </c>
      <c r="H399" s="354" t="s">
        <v>1055</v>
      </c>
      <c r="I399" s="356">
        <v>11.01</v>
      </c>
      <c r="J399" s="356">
        <v>200</v>
      </c>
      <c r="K399" s="357">
        <v>2202.1999999999998</v>
      </c>
    </row>
    <row r="400" spans="1:11" ht="14.4" customHeight="1" x14ac:dyDescent="0.3">
      <c r="A400" s="352" t="s">
        <v>379</v>
      </c>
      <c r="B400" s="353" t="s">
        <v>517</v>
      </c>
      <c r="C400" s="354" t="s">
        <v>389</v>
      </c>
      <c r="D400" s="355" t="s">
        <v>519</v>
      </c>
      <c r="E400" s="354" t="s">
        <v>1190</v>
      </c>
      <c r="F400" s="355" t="s">
        <v>1191</v>
      </c>
      <c r="G400" s="354" t="s">
        <v>1058</v>
      </c>
      <c r="H400" s="354" t="s">
        <v>1059</v>
      </c>
      <c r="I400" s="356">
        <v>0.78</v>
      </c>
      <c r="J400" s="356">
        <v>3000</v>
      </c>
      <c r="K400" s="357">
        <v>2340</v>
      </c>
    </row>
    <row r="401" spans="1:11" ht="14.4" customHeight="1" thickBot="1" x14ac:dyDescent="0.35">
      <c r="A401" s="358" t="s">
        <v>379</v>
      </c>
      <c r="B401" s="359" t="s">
        <v>517</v>
      </c>
      <c r="C401" s="360" t="s">
        <v>389</v>
      </c>
      <c r="D401" s="361" t="s">
        <v>519</v>
      </c>
      <c r="E401" s="360" t="s">
        <v>1190</v>
      </c>
      <c r="F401" s="361" t="s">
        <v>1191</v>
      </c>
      <c r="G401" s="360" t="s">
        <v>1060</v>
      </c>
      <c r="H401" s="360" t="s">
        <v>1061</v>
      </c>
      <c r="I401" s="362">
        <v>0.71</v>
      </c>
      <c r="J401" s="362">
        <v>9000</v>
      </c>
      <c r="K401" s="363">
        <v>6390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53.6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40.200000000000003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13.3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58437.700000000004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132.80000000000001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43916.4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14388.5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3053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1636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1417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621697</v>
      </c>
      <c r="C18" s="203">
        <f t="shared" ref="C18" si="0" xml:space="preserve">
C19-C16-C17</f>
        <v>0</v>
      </c>
      <c r="D18" s="204">
        <f t="shared" ref="D18:AG18" si="1" xml:space="preserve">
D19-D16-D17</f>
        <v>1980</v>
      </c>
      <c r="E18" s="204">
        <f t="shared" si="1"/>
        <v>0</v>
      </c>
      <c r="F18" s="204">
        <f t="shared" si="1"/>
        <v>480744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138973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621697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1980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480744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138973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11166904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76648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8922696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2167560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11166904</v>
      </c>
      <c r="C23" s="206">
        <f t="shared" ref="C23:AG23" si="3" xml:space="preserve">
IF(C21="","",C20-C21)</f>
        <v>0</v>
      </c>
      <c r="D23" s="207">
        <f t="shared" si="3"/>
        <v>76648</v>
      </c>
      <c r="E23" s="207">
        <f t="shared" si="3"/>
        <v>0</v>
      </c>
      <c r="F23" s="207">
        <f t="shared" si="3"/>
        <v>8922696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2167560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23197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23197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40236</v>
      </c>
      <c r="C26" s="415">
        <f xml:space="preserve">
IF($A$4&lt;=12,SUMIFS('ON Data'!H:H,'ON Data'!$D:$D,$A$4,'ON Data'!$E:$E,11),SUMIFS('ON Data'!H:H,'ON Data'!$E:$E,11))</f>
        <v>236</v>
      </c>
      <c r="D26" s="390"/>
      <c r="E26" s="391"/>
      <c r="F26" s="392">
        <f xml:space="preserve">
IF($A$4&lt;=12,SUMIFS('ON Data'!K:K,'ON Data'!$D:$D,$A$4,'ON Data'!$E:$E,11),SUMIFS('ON Data'!K:K,'ON Data'!$E:$E,11))</f>
        <v>40000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0.57652351128342783</v>
      </c>
      <c r="C27" s="416">
        <f xml:space="preserve">
IF(C26=0,0,C25/C26)</f>
        <v>0</v>
      </c>
      <c r="D27" s="393"/>
      <c r="E27" s="394"/>
      <c r="F27" s="394">
        <f xml:space="preserve">
IF(F26=0,0,F25/F26)</f>
        <v>0.57992500000000002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17039</v>
      </c>
      <c r="C28" s="417">
        <f xml:space="preserve">
C26-C25</f>
        <v>236</v>
      </c>
      <c r="D28" s="395"/>
      <c r="E28" s="396"/>
      <c r="F28" s="396">
        <f xml:space="preserve">
F26-F25</f>
        <v>16803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7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1193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8</v>
      </c>
      <c r="F3" s="172">
        <f>SUMIF($E5:$E1048576,"&lt;10",F5:F1048576)</f>
        <v>11850531.1</v>
      </c>
      <c r="G3" s="172">
        <f t="shared" ref="G3:AN3" si="0">SUMIF($E5:$E1048576,"&lt;10",G5:G1048576)</f>
        <v>0</v>
      </c>
      <c r="H3" s="172">
        <f t="shared" si="0"/>
        <v>78761.600000000006</v>
      </c>
      <c r="I3" s="172">
        <f t="shared" si="0"/>
        <v>0</v>
      </c>
      <c r="J3" s="172">
        <f t="shared" si="0"/>
        <v>0</v>
      </c>
      <c r="K3" s="172">
        <f t="shared" si="0"/>
        <v>9449324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2322445.5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7</v>
      </c>
      <c r="E44" s="171">
        <v>1</v>
      </c>
      <c r="F44" s="171">
        <v>54.1</v>
      </c>
      <c r="G44" s="171">
        <v>0</v>
      </c>
      <c r="H44" s="171">
        <v>0.1</v>
      </c>
      <c r="I44" s="171">
        <v>0</v>
      </c>
      <c r="J44" s="171">
        <v>0</v>
      </c>
      <c r="K44" s="171">
        <v>41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13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7</v>
      </c>
      <c r="E45" s="171">
        <v>2</v>
      </c>
      <c r="F45" s="171">
        <v>6918.65</v>
      </c>
      <c r="G45" s="171">
        <v>0</v>
      </c>
      <c r="H45" s="171">
        <v>18.399999999999999</v>
      </c>
      <c r="I45" s="171">
        <v>0</v>
      </c>
      <c r="J45" s="171">
        <v>0</v>
      </c>
      <c r="K45" s="171">
        <v>5267.75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1632.5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7</v>
      </c>
      <c r="E46" s="171">
        <v>4</v>
      </c>
      <c r="F46" s="171">
        <v>450</v>
      </c>
      <c r="G46" s="171">
        <v>0</v>
      </c>
      <c r="H46" s="171">
        <v>0</v>
      </c>
      <c r="I46" s="171">
        <v>0</v>
      </c>
      <c r="J46" s="171">
        <v>0</v>
      </c>
      <c r="K46" s="171">
        <v>270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180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7</v>
      </c>
      <c r="E47" s="171">
        <v>6</v>
      </c>
      <c r="F47" s="171">
        <v>1873670</v>
      </c>
      <c r="G47" s="171">
        <v>0</v>
      </c>
      <c r="H47" s="171">
        <v>11318</v>
      </c>
      <c r="I47" s="171">
        <v>0</v>
      </c>
      <c r="J47" s="171">
        <v>0</v>
      </c>
      <c r="K47" s="171">
        <v>1497234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365118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7</v>
      </c>
      <c r="E48" s="171">
        <v>9</v>
      </c>
      <c r="F48" s="171">
        <v>479807</v>
      </c>
      <c r="G48" s="171">
        <v>0</v>
      </c>
      <c r="H48" s="171">
        <v>1980</v>
      </c>
      <c r="I48" s="171">
        <v>0</v>
      </c>
      <c r="J48" s="171">
        <v>0</v>
      </c>
      <c r="K48" s="171">
        <v>373762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104065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7</v>
      </c>
      <c r="E49" s="171">
        <v>10</v>
      </c>
      <c r="F49" s="171">
        <v>800</v>
      </c>
      <c r="G49" s="171">
        <v>0</v>
      </c>
      <c r="H49" s="171">
        <v>0</v>
      </c>
      <c r="I49" s="171">
        <v>0</v>
      </c>
      <c r="J49" s="171">
        <v>0</v>
      </c>
      <c r="K49" s="171">
        <v>800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7</v>
      </c>
      <c r="E50" s="171">
        <v>11</v>
      </c>
      <c r="F50" s="171">
        <v>5029.5</v>
      </c>
      <c r="G50" s="171">
        <v>0</v>
      </c>
      <c r="H50" s="171">
        <v>29.5</v>
      </c>
      <c r="I50" s="171">
        <v>0</v>
      </c>
      <c r="J50" s="171">
        <v>0</v>
      </c>
      <c r="K50" s="171">
        <v>5000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47</v>
      </c>
      <c r="D51" s="171">
        <v>8</v>
      </c>
      <c r="E51" s="171">
        <v>1</v>
      </c>
      <c r="F51" s="171">
        <v>55.1</v>
      </c>
      <c r="G51" s="171">
        <v>0</v>
      </c>
      <c r="H51" s="171">
        <v>0.1</v>
      </c>
      <c r="I51" s="171">
        <v>0</v>
      </c>
      <c r="J51" s="171">
        <v>0</v>
      </c>
      <c r="K51" s="171">
        <v>42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13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47</v>
      </c>
      <c r="D52" s="171">
        <v>8</v>
      </c>
      <c r="E52" s="171">
        <v>2</v>
      </c>
      <c r="F52" s="171">
        <v>5818.8</v>
      </c>
      <c r="G52" s="171">
        <v>0</v>
      </c>
      <c r="H52" s="171">
        <v>12.8</v>
      </c>
      <c r="I52" s="171">
        <v>0</v>
      </c>
      <c r="J52" s="171">
        <v>0</v>
      </c>
      <c r="K52" s="171">
        <v>4550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1256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47</v>
      </c>
      <c r="D53" s="171">
        <v>8</v>
      </c>
      <c r="E53" s="171">
        <v>3</v>
      </c>
      <c r="F53" s="171">
        <v>10</v>
      </c>
      <c r="G53" s="171">
        <v>0</v>
      </c>
      <c r="H53" s="171">
        <v>0</v>
      </c>
      <c r="I53" s="171">
        <v>0</v>
      </c>
      <c r="J53" s="171">
        <v>0</v>
      </c>
      <c r="K53" s="171">
        <v>10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47</v>
      </c>
      <c r="D54" s="171">
        <v>8</v>
      </c>
      <c r="E54" s="171">
        <v>4</v>
      </c>
      <c r="F54" s="171">
        <v>523</v>
      </c>
      <c r="G54" s="171">
        <v>0</v>
      </c>
      <c r="H54" s="171">
        <v>0</v>
      </c>
      <c r="I54" s="171">
        <v>0</v>
      </c>
      <c r="J54" s="171">
        <v>0</v>
      </c>
      <c r="K54" s="171">
        <v>233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290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47</v>
      </c>
      <c r="D55" s="171">
        <v>8</v>
      </c>
      <c r="E55" s="171">
        <v>6</v>
      </c>
      <c r="F55" s="171">
        <v>1380905</v>
      </c>
      <c r="G55" s="171">
        <v>0</v>
      </c>
      <c r="H55" s="171">
        <v>9270</v>
      </c>
      <c r="I55" s="171">
        <v>0</v>
      </c>
      <c r="J55" s="171">
        <v>0</v>
      </c>
      <c r="K55" s="171">
        <v>1110080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261555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47</v>
      </c>
      <c r="D56" s="171">
        <v>8</v>
      </c>
      <c r="E56" s="171">
        <v>9</v>
      </c>
      <c r="F56" s="171">
        <v>26188</v>
      </c>
      <c r="G56" s="171">
        <v>0</v>
      </c>
      <c r="H56" s="171">
        <v>0</v>
      </c>
      <c r="I56" s="171">
        <v>0</v>
      </c>
      <c r="J56" s="171">
        <v>0</v>
      </c>
      <c r="K56" s="171">
        <v>26188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47</v>
      </c>
      <c r="D57" s="171">
        <v>8</v>
      </c>
      <c r="E57" s="171">
        <v>11</v>
      </c>
      <c r="F57" s="171">
        <v>5029.5</v>
      </c>
      <c r="G57" s="171">
        <v>0</v>
      </c>
      <c r="H57" s="171">
        <v>29.5</v>
      </c>
      <c r="I57" s="171">
        <v>0</v>
      </c>
      <c r="J57" s="171">
        <v>0</v>
      </c>
      <c r="K57" s="171">
        <v>5000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44011.618040406589</v>
      </c>
      <c r="D4" s="124">
        <f ca="1">IF(ISERROR(VLOOKUP("Náklady celkem",INDIRECT("HI!$A:$G"),5,0)),0,VLOOKUP("Náklady celkem",INDIRECT("HI!$A:$G"),5,0))</f>
        <v>49852.963860000033</v>
      </c>
      <c r="E4" s="125">
        <f ca="1">IF(C4=0,0,D4/C4)</f>
        <v>1.1327228145584325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595.87057894320537</v>
      </c>
      <c r="D7" s="132">
        <f>IF(ISERROR(HI!E5),"",HI!E5)</f>
        <v>582.33538999999996</v>
      </c>
      <c r="E7" s="129">
        <f t="shared" ref="E7:E12" si="0">IF(C7=0,0,D7/C7)</f>
        <v>0.97728501889250774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6005.1017298623201</v>
      </c>
      <c r="D12" s="132">
        <f>IF(ISERROR(HI!E6),"",HI!E6)</f>
        <v>7311.5341300000109</v>
      </c>
      <c r="E12" s="129">
        <f t="shared" si="0"/>
        <v>1.217553749945822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14053.402851121598</v>
      </c>
      <c r="D13" s="128">
        <f ca="1">IF(ISERROR(VLOOKUP("Osobní náklady (Kč) *",INDIRECT("HI!$A:$G"),5,0)),0,VLOOKUP("Osobní náklady (Kč) *",INDIRECT("HI!$A:$G"),5,0))</f>
        <v>15065.38590000001</v>
      </c>
      <c r="E13" s="129">
        <f ca="1">IF(C13=0,0,D13/C13)</f>
        <v>1.072009822788055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526.53100999999992</v>
      </c>
      <c r="C5" s="29">
        <v>591.16294999999911</v>
      </c>
      <c r="D5" s="8"/>
      <c r="E5" s="83">
        <v>582.33538999999996</v>
      </c>
      <c r="F5" s="28">
        <v>595.87057894320537</v>
      </c>
      <c r="G5" s="82">
        <f>E5-F5</f>
        <v>-13.535188943205412</v>
      </c>
      <c r="H5" s="88">
        <f>IF(F5&lt;0.00000001,"",E5/F5)</f>
        <v>0.97728501889250774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2282.1268599999999</v>
      </c>
      <c r="C6" s="31">
        <v>6101.382529999999</v>
      </c>
      <c r="D6" s="8"/>
      <c r="E6" s="84">
        <v>7311.5341300000109</v>
      </c>
      <c r="F6" s="30">
        <v>6005.1017298623201</v>
      </c>
      <c r="G6" s="85">
        <f>E6-F6</f>
        <v>1306.4324001376908</v>
      </c>
      <c r="H6" s="89">
        <f>IF(F6&lt;0.00000001,"",E6/F6)</f>
        <v>1.217553749945822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15288.090129999999</v>
      </c>
      <c r="C7" s="31">
        <v>14586.99957</v>
      </c>
      <c r="D7" s="8"/>
      <c r="E7" s="84">
        <v>15065.38590000001</v>
      </c>
      <c r="F7" s="30">
        <v>14053.402851121598</v>
      </c>
      <c r="G7" s="85">
        <f>E7-F7</f>
        <v>1011.9830488784119</v>
      </c>
      <c r="H7" s="89">
        <f>IF(F7&lt;0.00000001,"",E7/F7)</f>
        <v>1.072009822788055</v>
      </c>
    </row>
    <row r="8" spans="1:8" ht="14.4" customHeight="1" thickBot="1" x14ac:dyDescent="0.35">
      <c r="A8" s="1" t="s">
        <v>58</v>
      </c>
      <c r="B8" s="11">
        <v>24463.92872</v>
      </c>
      <c r="C8" s="33">
        <v>22720.563329999986</v>
      </c>
      <c r="D8" s="8"/>
      <c r="E8" s="86">
        <v>26893.708440000013</v>
      </c>
      <c r="F8" s="32">
        <v>23357.242880479465</v>
      </c>
      <c r="G8" s="87">
        <f>E8-F8</f>
        <v>3536.4655595205477</v>
      </c>
      <c r="H8" s="90">
        <f>IF(F8&lt;0.00000001,"",E8/F8)</f>
        <v>1.1514076630369805</v>
      </c>
    </row>
    <row r="9" spans="1:8" ht="14.4" customHeight="1" thickBot="1" x14ac:dyDescent="0.35">
      <c r="A9" s="2" t="s">
        <v>59</v>
      </c>
      <c r="B9" s="3">
        <v>42560.676720000003</v>
      </c>
      <c r="C9" s="35">
        <v>44000.108379999983</v>
      </c>
      <c r="D9" s="8"/>
      <c r="E9" s="3">
        <v>49852.963860000033</v>
      </c>
      <c r="F9" s="34">
        <v>44011.618040406589</v>
      </c>
      <c r="G9" s="34">
        <f>E9-F9</f>
        <v>5841.3458195934436</v>
      </c>
      <c r="H9" s="91">
        <f>IF(F9&lt;0.00000001,"",E9/F9)</f>
        <v>1.1327228145584325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3.9525251667299724E-323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71.465599999999995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582.33538999999996</v>
      </c>
      <c r="Q7" s="68">
        <v>0.97728501889200003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3.9525251667299724E-323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505.36149999999998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7311.53413000001</v>
      </c>
      <c r="Q9" s="68">
        <v>1.217553749945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3.9525251667299724E-323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60.119450000000001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585.86699999999996</v>
      </c>
      <c r="Q11" s="68">
        <v>0.98995464413400003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26.517939999999999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184.94492</v>
      </c>
      <c r="Q12" s="68">
        <v>1.356840021667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411.74286000000001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3931.92731</v>
      </c>
      <c r="Q13" s="68">
        <v>0.94893591973299996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121.82599999999999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1283.546</v>
      </c>
      <c r="Q14" s="68">
        <v>0.89022972544099999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3.9525251667299724E-323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3.9525251667299724E-323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89.362769999999998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717.12244999999996</v>
      </c>
      <c r="Q17" s="68">
        <v>0.82082632410099998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0.61299999999999999</v>
      </c>
      <c r="I18" s="47">
        <v>5.2729999999999997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15.897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239.88147000000001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6489.7389300000004</v>
      </c>
      <c r="Q19" s="68">
        <v>2.392826540797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1864.29432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15065.385899999999</v>
      </c>
      <c r="Q20" s="68">
        <v>1.0720098227879999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1697.596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13566.494000000001</v>
      </c>
      <c r="Q21" s="68">
        <v>1.01006493319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14.4716</v>
      </c>
      <c r="K22" s="47">
        <v>6.2036699999999998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20.675270000000001</v>
      </c>
      <c r="Q22" s="68">
        <v>0.77532262500000004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1.5810100666919889E-322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9.5022300000009992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97.495560000005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5103.87381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49852.963860000003</v>
      </c>
      <c r="Q25" s="69">
        <v>1.1327228145579999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224.50369000000001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2041.6224500000001</v>
      </c>
      <c r="Q26" s="68">
        <v>1.0429059359149999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5328.3774999999996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51894.586309999999</v>
      </c>
      <c r="Q27" s="69">
        <v>1.128897907687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9.8813129168249309E-322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7.9050503334599447E-323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3.9525251667299724E-322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1.9762625833649862E-322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65604.043343699406</v>
      </c>
      <c r="C6" s="308">
        <v>68517.825509999995</v>
      </c>
      <c r="D6" s="309">
        <v>2913.7821663006598</v>
      </c>
      <c r="E6" s="310">
        <v>1.044414673513</v>
      </c>
      <c r="F6" s="308">
        <v>66017.4270606098</v>
      </c>
      <c r="G6" s="309">
        <v>44011.618040406604</v>
      </c>
      <c r="H6" s="311">
        <v>5103.87381</v>
      </c>
      <c r="I6" s="308">
        <v>49852.963860000003</v>
      </c>
      <c r="J6" s="309">
        <v>5841.34581959347</v>
      </c>
      <c r="K6" s="312">
        <v>0.75514854303800005</v>
      </c>
    </row>
    <row r="7" spans="1:11" ht="14.4" customHeight="1" thickBot="1" x14ac:dyDescent="0.35">
      <c r="A7" s="327" t="s">
        <v>209</v>
      </c>
      <c r="B7" s="308">
        <v>18936.1147791281</v>
      </c>
      <c r="C7" s="308">
        <v>19811.683229999999</v>
      </c>
      <c r="D7" s="309">
        <v>875.56845087192801</v>
      </c>
      <c r="E7" s="310">
        <v>1.046238019841</v>
      </c>
      <c r="F7" s="308">
        <v>19371.624276447099</v>
      </c>
      <c r="G7" s="309">
        <v>12914.416184297999</v>
      </c>
      <c r="H7" s="311">
        <v>1197.0331900000001</v>
      </c>
      <c r="I7" s="308">
        <v>13880.16311</v>
      </c>
      <c r="J7" s="309">
        <v>965.74692570196703</v>
      </c>
      <c r="K7" s="312">
        <v>0.716520355336</v>
      </c>
    </row>
    <row r="8" spans="1:11" ht="14.4" customHeight="1" thickBot="1" x14ac:dyDescent="0.35">
      <c r="A8" s="328" t="s">
        <v>210</v>
      </c>
      <c r="B8" s="308">
        <v>16751.477533024601</v>
      </c>
      <c r="C8" s="308">
        <v>17663.401229999999</v>
      </c>
      <c r="D8" s="309">
        <v>911.92369697543802</v>
      </c>
      <c r="E8" s="310">
        <v>1.054438403727</v>
      </c>
      <c r="F8" s="308">
        <v>17208.902739548099</v>
      </c>
      <c r="G8" s="309">
        <v>11472.6018263654</v>
      </c>
      <c r="H8" s="311">
        <v>1075.2071900000001</v>
      </c>
      <c r="I8" s="308">
        <v>12596.617109999999</v>
      </c>
      <c r="J8" s="309">
        <v>1124.0152836346001</v>
      </c>
      <c r="K8" s="312">
        <v>0.73198258486500001</v>
      </c>
    </row>
    <row r="9" spans="1:11" ht="14.4" customHeight="1" thickBot="1" x14ac:dyDescent="0.35">
      <c r="A9" s="329" t="s">
        <v>211</v>
      </c>
      <c r="B9" s="313">
        <v>4.9406564584124654E-324</v>
      </c>
      <c r="C9" s="313">
        <v>-1.6899999990000001E-3</v>
      </c>
      <c r="D9" s="314">
        <v>-1.6899999990000001E-3</v>
      </c>
      <c r="E9" s="315" t="s">
        <v>212</v>
      </c>
      <c r="F9" s="313">
        <v>0</v>
      </c>
      <c r="G9" s="314">
        <v>0</v>
      </c>
      <c r="H9" s="316">
        <v>-1.6000000000000001E-4</v>
      </c>
      <c r="I9" s="313">
        <v>8.3599999999999994E-3</v>
      </c>
      <c r="J9" s="314">
        <v>8.3599999999999994E-3</v>
      </c>
      <c r="K9" s="317" t="s">
        <v>206</v>
      </c>
    </row>
    <row r="10" spans="1:11" ht="14.4" customHeight="1" thickBot="1" x14ac:dyDescent="0.35">
      <c r="A10" s="330" t="s">
        <v>213</v>
      </c>
      <c r="B10" s="308">
        <v>4.9406564584124654E-324</v>
      </c>
      <c r="C10" s="308">
        <v>-1.6899999990000001E-3</v>
      </c>
      <c r="D10" s="309">
        <v>-1.6899999990000001E-3</v>
      </c>
      <c r="E10" s="318" t="s">
        <v>212</v>
      </c>
      <c r="F10" s="308">
        <v>0</v>
      </c>
      <c r="G10" s="309">
        <v>0</v>
      </c>
      <c r="H10" s="311">
        <v>-1.6000000000000001E-4</v>
      </c>
      <c r="I10" s="308">
        <v>8.3599999999999994E-3</v>
      </c>
      <c r="J10" s="309">
        <v>8.3599999999999994E-3</v>
      </c>
      <c r="K10" s="319" t="s">
        <v>206</v>
      </c>
    </row>
    <row r="11" spans="1:11" ht="14.4" customHeight="1" thickBot="1" x14ac:dyDescent="0.35">
      <c r="A11" s="329" t="s">
        <v>214</v>
      </c>
      <c r="B11" s="313">
        <v>922.51039294609905</v>
      </c>
      <c r="C11" s="313">
        <v>901.55295999999998</v>
      </c>
      <c r="D11" s="314">
        <v>-20.957432946097999</v>
      </c>
      <c r="E11" s="320">
        <v>0.97728217144600005</v>
      </c>
      <c r="F11" s="313">
        <v>893.80586841480897</v>
      </c>
      <c r="G11" s="314">
        <v>595.87057894320606</v>
      </c>
      <c r="H11" s="316">
        <v>71.465599999999995</v>
      </c>
      <c r="I11" s="313">
        <v>582.33538999999996</v>
      </c>
      <c r="J11" s="314">
        <v>-13.535188943205</v>
      </c>
      <c r="K11" s="321">
        <v>0.65152334592799999</v>
      </c>
    </row>
    <row r="12" spans="1:11" ht="14.4" customHeight="1" thickBot="1" x14ac:dyDescent="0.35">
      <c r="A12" s="330" t="s">
        <v>215</v>
      </c>
      <c r="B12" s="308">
        <v>739.99857537841297</v>
      </c>
      <c r="C12" s="308">
        <v>701.34277999999995</v>
      </c>
      <c r="D12" s="309">
        <v>-38.655795378413004</v>
      </c>
      <c r="E12" s="310">
        <v>0.94776233811099997</v>
      </c>
      <c r="F12" s="308">
        <v>701.87404060374797</v>
      </c>
      <c r="G12" s="309">
        <v>467.91602706916501</v>
      </c>
      <c r="H12" s="311">
        <v>57.87829</v>
      </c>
      <c r="I12" s="308">
        <v>452.29156999999998</v>
      </c>
      <c r="J12" s="309">
        <v>-15.624457069164</v>
      </c>
      <c r="K12" s="312">
        <v>0.64440561102799998</v>
      </c>
    </row>
    <row r="13" spans="1:11" ht="14.4" customHeight="1" thickBot="1" x14ac:dyDescent="0.35">
      <c r="A13" s="330" t="s">
        <v>216</v>
      </c>
      <c r="B13" s="308">
        <v>0</v>
      </c>
      <c r="C13" s="308">
        <v>6.1598899999999999</v>
      </c>
      <c r="D13" s="309">
        <v>6.1598899999999999</v>
      </c>
      <c r="E13" s="318" t="s">
        <v>206</v>
      </c>
      <c r="F13" s="308">
        <v>5.7690940597219997</v>
      </c>
      <c r="G13" s="309">
        <v>3.8460627064809998</v>
      </c>
      <c r="H13" s="311">
        <v>4.9406564584124654E-324</v>
      </c>
      <c r="I13" s="308">
        <v>3.9525251667299724E-323</v>
      </c>
      <c r="J13" s="309">
        <v>-3.8460627064809998</v>
      </c>
      <c r="K13" s="312">
        <v>4.9406564584124654E-324</v>
      </c>
    </row>
    <row r="14" spans="1:11" ht="14.4" customHeight="1" thickBot="1" x14ac:dyDescent="0.35">
      <c r="A14" s="330" t="s">
        <v>217</v>
      </c>
      <c r="B14" s="308">
        <v>24</v>
      </c>
      <c r="C14" s="308">
        <v>9.2124000000000006</v>
      </c>
      <c r="D14" s="309">
        <v>-14.787599999999999</v>
      </c>
      <c r="E14" s="310">
        <v>0.38385000000000002</v>
      </c>
      <c r="F14" s="308">
        <v>9.3244085439410007</v>
      </c>
      <c r="G14" s="309">
        <v>6.2162723626269996</v>
      </c>
      <c r="H14" s="311">
        <v>0.72416000000000003</v>
      </c>
      <c r="I14" s="308">
        <v>6.1841600000000003</v>
      </c>
      <c r="J14" s="309">
        <v>-3.2112362626999999E-2</v>
      </c>
      <c r="K14" s="312">
        <v>0.66322276322999996</v>
      </c>
    </row>
    <row r="15" spans="1:11" ht="14.4" customHeight="1" thickBot="1" x14ac:dyDescent="0.35">
      <c r="A15" s="330" t="s">
        <v>218</v>
      </c>
      <c r="B15" s="308">
        <v>158.51181756768599</v>
      </c>
      <c r="C15" s="308">
        <v>184.83788999999999</v>
      </c>
      <c r="D15" s="309">
        <v>26.326072432314</v>
      </c>
      <c r="E15" s="310">
        <v>1.166082711284</v>
      </c>
      <c r="F15" s="308">
        <v>176.83832520739799</v>
      </c>
      <c r="G15" s="309">
        <v>117.892216804932</v>
      </c>
      <c r="H15" s="311">
        <v>12.863149999999999</v>
      </c>
      <c r="I15" s="308">
        <v>123.85966000000001</v>
      </c>
      <c r="J15" s="309">
        <v>5.9674431950680003</v>
      </c>
      <c r="K15" s="312">
        <v>0.700411858429</v>
      </c>
    </row>
    <row r="16" spans="1:11" ht="14.4" customHeight="1" thickBot="1" x14ac:dyDescent="0.35">
      <c r="A16" s="329" t="s">
        <v>219</v>
      </c>
      <c r="B16" s="313">
        <v>9178.0777077049806</v>
      </c>
      <c r="C16" s="313">
        <v>10449.246349999999</v>
      </c>
      <c r="D16" s="314">
        <v>1271.1686422950299</v>
      </c>
      <c r="E16" s="320">
        <v>1.138500531677</v>
      </c>
      <c r="F16" s="313">
        <v>9007.6525947934806</v>
      </c>
      <c r="G16" s="314">
        <v>6005.1017298623201</v>
      </c>
      <c r="H16" s="316">
        <v>505.36149999999998</v>
      </c>
      <c r="I16" s="313">
        <v>7311.53413000001</v>
      </c>
      <c r="J16" s="314">
        <v>1306.4324001376899</v>
      </c>
      <c r="K16" s="321">
        <v>0.81170249996300003</v>
      </c>
    </row>
    <row r="17" spans="1:11" ht="14.4" customHeight="1" thickBot="1" x14ac:dyDescent="0.35">
      <c r="A17" s="330" t="s">
        <v>220</v>
      </c>
      <c r="B17" s="308">
        <v>10.407338976965001</v>
      </c>
      <c r="C17" s="308">
        <v>6.5440399999999999</v>
      </c>
      <c r="D17" s="309">
        <v>-3.8632989769649999</v>
      </c>
      <c r="E17" s="310">
        <v>0.62879089597100002</v>
      </c>
      <c r="F17" s="308">
        <v>6.9999962309220001</v>
      </c>
      <c r="G17" s="309">
        <v>4.666664153948</v>
      </c>
      <c r="H17" s="311">
        <v>-9.8999999999999999E-4</v>
      </c>
      <c r="I17" s="308">
        <v>1.41489</v>
      </c>
      <c r="J17" s="309">
        <v>-3.2517741539479998</v>
      </c>
      <c r="K17" s="312">
        <v>0.20212725169000001</v>
      </c>
    </row>
    <row r="18" spans="1:11" ht="14.4" customHeight="1" thickBot="1" x14ac:dyDescent="0.35">
      <c r="A18" s="330" t="s">
        <v>221</v>
      </c>
      <c r="B18" s="308">
        <v>1547.0317157657601</v>
      </c>
      <c r="C18" s="308">
        <v>1550.52457</v>
      </c>
      <c r="D18" s="309">
        <v>3.492854234238</v>
      </c>
      <c r="E18" s="310">
        <v>1.0022577780390001</v>
      </c>
      <c r="F18" s="308">
        <v>1554.0505426673999</v>
      </c>
      <c r="G18" s="309">
        <v>1036.0336951116001</v>
      </c>
      <c r="H18" s="311">
        <v>119.32849</v>
      </c>
      <c r="I18" s="308">
        <v>1062.2639300000001</v>
      </c>
      <c r="J18" s="309">
        <v>26.230234888401998</v>
      </c>
      <c r="K18" s="312">
        <v>0.68354529073199999</v>
      </c>
    </row>
    <row r="19" spans="1:11" ht="14.4" customHeight="1" thickBot="1" x14ac:dyDescent="0.35">
      <c r="A19" s="330" t="s">
        <v>222</v>
      </c>
      <c r="B19" s="308">
        <v>2510.93299375786</v>
      </c>
      <c r="C19" s="308">
        <v>1868.3525999999999</v>
      </c>
      <c r="D19" s="309">
        <v>-642.58039375785597</v>
      </c>
      <c r="E19" s="310">
        <v>0.74408700058599997</v>
      </c>
      <c r="F19" s="308">
        <v>1813.3389939127301</v>
      </c>
      <c r="G19" s="309">
        <v>1208.8926626084799</v>
      </c>
      <c r="H19" s="311">
        <v>182.51221000000001</v>
      </c>
      <c r="I19" s="308">
        <v>1103.0232900000001</v>
      </c>
      <c r="J19" s="309">
        <v>-105.869372608484</v>
      </c>
      <c r="K19" s="312">
        <v>0.60828300373099997</v>
      </c>
    </row>
    <row r="20" spans="1:11" ht="14.4" customHeight="1" thickBot="1" x14ac:dyDescent="0.35">
      <c r="A20" s="330" t="s">
        <v>223</v>
      </c>
      <c r="B20" s="308">
        <v>0</v>
      </c>
      <c r="C20" s="308">
        <v>1642.3276499999999</v>
      </c>
      <c r="D20" s="309">
        <v>1642.3276499999999</v>
      </c>
      <c r="E20" s="318" t="s">
        <v>206</v>
      </c>
      <c r="F20" s="308">
        <v>0</v>
      </c>
      <c r="G20" s="309">
        <v>0</v>
      </c>
      <c r="H20" s="311">
        <v>-170.09791999999999</v>
      </c>
      <c r="I20" s="308">
        <v>1828.77071000001</v>
      </c>
      <c r="J20" s="309">
        <v>1828.77071000001</v>
      </c>
      <c r="K20" s="319" t="s">
        <v>206</v>
      </c>
    </row>
    <row r="21" spans="1:11" ht="14.4" customHeight="1" thickBot="1" x14ac:dyDescent="0.35">
      <c r="A21" s="330" t="s">
        <v>224</v>
      </c>
      <c r="B21" s="308">
        <v>145.35154963712901</v>
      </c>
      <c r="C21" s="308">
        <v>86.087879999999998</v>
      </c>
      <c r="D21" s="309">
        <v>-59.263669637127997</v>
      </c>
      <c r="E21" s="310">
        <v>0.59227356168400003</v>
      </c>
      <c r="F21" s="308">
        <v>84.333785536326005</v>
      </c>
      <c r="G21" s="309">
        <v>56.222523690884003</v>
      </c>
      <c r="H21" s="311">
        <v>4.9406564584124654E-324</v>
      </c>
      <c r="I21" s="308">
        <v>20.971689999999999</v>
      </c>
      <c r="J21" s="309">
        <v>-35.250833690884001</v>
      </c>
      <c r="K21" s="312">
        <v>0.24867483259000001</v>
      </c>
    </row>
    <row r="22" spans="1:11" ht="14.4" customHeight="1" thickBot="1" x14ac:dyDescent="0.35">
      <c r="A22" s="330" t="s">
        <v>225</v>
      </c>
      <c r="B22" s="308">
        <v>3945.09627543532</v>
      </c>
      <c r="C22" s="308">
        <v>3854.0446999999999</v>
      </c>
      <c r="D22" s="309">
        <v>-91.051575435315996</v>
      </c>
      <c r="E22" s="310">
        <v>0.97692031598700002</v>
      </c>
      <c r="F22" s="308">
        <v>3878.9310539766302</v>
      </c>
      <c r="G22" s="309">
        <v>2585.95403598442</v>
      </c>
      <c r="H22" s="311">
        <v>315.20774999999998</v>
      </c>
      <c r="I22" s="308">
        <v>2567.31358</v>
      </c>
      <c r="J22" s="309">
        <v>-18.640455984420001</v>
      </c>
      <c r="K22" s="312">
        <v>0.66186110149199995</v>
      </c>
    </row>
    <row r="23" spans="1:11" ht="14.4" customHeight="1" thickBot="1" x14ac:dyDescent="0.35">
      <c r="A23" s="330" t="s">
        <v>226</v>
      </c>
      <c r="B23" s="308">
        <v>171.02463442184199</v>
      </c>
      <c r="C23" s="308">
        <v>113.34855</v>
      </c>
      <c r="D23" s="309">
        <v>-57.676084421840997</v>
      </c>
      <c r="E23" s="310">
        <v>0.66276153948899996</v>
      </c>
      <c r="F23" s="308">
        <v>116.274729574595</v>
      </c>
      <c r="G23" s="309">
        <v>77.516486383062997</v>
      </c>
      <c r="H23" s="311">
        <v>5.6157399999999997</v>
      </c>
      <c r="I23" s="308">
        <v>40.72139</v>
      </c>
      <c r="J23" s="309">
        <v>-36.795096383062997</v>
      </c>
      <c r="K23" s="312">
        <v>0.35021702608100003</v>
      </c>
    </row>
    <row r="24" spans="1:11" ht="14.4" customHeight="1" thickBot="1" x14ac:dyDescent="0.35">
      <c r="A24" s="330" t="s">
        <v>227</v>
      </c>
      <c r="B24" s="308">
        <v>53.768934285416002</v>
      </c>
      <c r="C24" s="308">
        <v>42.576689999999999</v>
      </c>
      <c r="D24" s="309">
        <v>-11.192244285415001</v>
      </c>
      <c r="E24" s="310">
        <v>0.79184552503799999</v>
      </c>
      <c r="F24" s="308">
        <v>48.363950604727002</v>
      </c>
      <c r="G24" s="309">
        <v>32.242633736484997</v>
      </c>
      <c r="H24" s="311">
        <v>4.9406564584124654E-324</v>
      </c>
      <c r="I24" s="308">
        <v>3.9525251667299724E-323</v>
      </c>
      <c r="J24" s="309">
        <v>-32.242633736484997</v>
      </c>
      <c r="K24" s="312">
        <v>0</v>
      </c>
    </row>
    <row r="25" spans="1:11" ht="14.4" customHeight="1" thickBot="1" x14ac:dyDescent="0.35">
      <c r="A25" s="330" t="s">
        <v>228</v>
      </c>
      <c r="B25" s="308">
        <v>472.21374291213999</v>
      </c>
      <c r="C25" s="308">
        <v>565.16054999999994</v>
      </c>
      <c r="D25" s="309">
        <v>92.946807087859995</v>
      </c>
      <c r="E25" s="310">
        <v>1.196832067009</v>
      </c>
      <c r="F25" s="308">
        <v>871.15781423100702</v>
      </c>
      <c r="G25" s="309">
        <v>580.77187615400499</v>
      </c>
      <c r="H25" s="311">
        <v>52.796219999999998</v>
      </c>
      <c r="I25" s="308">
        <v>499.57704999999999</v>
      </c>
      <c r="J25" s="309">
        <v>-81.194826154004005</v>
      </c>
      <c r="K25" s="312">
        <v>0.57346331725300004</v>
      </c>
    </row>
    <row r="26" spans="1:11" ht="14.4" customHeight="1" thickBot="1" x14ac:dyDescent="0.35">
      <c r="A26" s="330" t="s">
        <v>229</v>
      </c>
      <c r="B26" s="308">
        <v>0</v>
      </c>
      <c r="C26" s="308">
        <v>19.181999999999999</v>
      </c>
      <c r="D26" s="309">
        <v>19.181999999999999</v>
      </c>
      <c r="E26" s="318" t="s">
        <v>206</v>
      </c>
      <c r="F26" s="308">
        <v>19.181909865024998</v>
      </c>
      <c r="G26" s="309">
        <v>12.787939910017</v>
      </c>
      <c r="H26" s="311">
        <v>4.9406564584124654E-324</v>
      </c>
      <c r="I26" s="308">
        <v>0.82764000000000004</v>
      </c>
      <c r="J26" s="309">
        <v>-11.960299910017</v>
      </c>
      <c r="K26" s="312">
        <v>4.3146902775000003E-2</v>
      </c>
    </row>
    <row r="27" spans="1:11" ht="14.4" customHeight="1" thickBot="1" x14ac:dyDescent="0.35">
      <c r="A27" s="330" t="s">
        <v>230</v>
      </c>
      <c r="B27" s="308">
        <v>322.25052251254499</v>
      </c>
      <c r="C27" s="308">
        <v>701.09712000000002</v>
      </c>
      <c r="D27" s="309">
        <v>378.84659748745503</v>
      </c>
      <c r="E27" s="310">
        <v>2.1756275661969999</v>
      </c>
      <c r="F27" s="308">
        <v>615.01981819411401</v>
      </c>
      <c r="G27" s="309">
        <v>410.01321212941002</v>
      </c>
      <c r="H27" s="311">
        <v>4.9406564584124654E-324</v>
      </c>
      <c r="I27" s="308">
        <v>186.64995999999999</v>
      </c>
      <c r="J27" s="309">
        <v>-223.36325212941</v>
      </c>
      <c r="K27" s="312">
        <v>0.30348609016799999</v>
      </c>
    </row>
    <row r="28" spans="1:11" ht="14.4" customHeight="1" thickBot="1" x14ac:dyDescent="0.35">
      <c r="A28" s="329" t="s">
        <v>231</v>
      </c>
      <c r="B28" s="313">
        <v>818.82146621937397</v>
      </c>
      <c r="C28" s="313">
        <v>842.78197</v>
      </c>
      <c r="D28" s="314">
        <v>23.960503780625</v>
      </c>
      <c r="E28" s="320">
        <v>1.0292621832340001</v>
      </c>
      <c r="F28" s="313">
        <v>887.71794264222001</v>
      </c>
      <c r="G28" s="314">
        <v>591.81196176148001</v>
      </c>
      <c r="H28" s="316">
        <v>60.119450000000001</v>
      </c>
      <c r="I28" s="313">
        <v>585.86699999999996</v>
      </c>
      <c r="J28" s="314">
        <v>-5.944961761479</v>
      </c>
      <c r="K28" s="321">
        <v>0.65996976275599994</v>
      </c>
    </row>
    <row r="29" spans="1:11" ht="14.4" customHeight="1" thickBot="1" x14ac:dyDescent="0.35">
      <c r="A29" s="330" t="s">
        <v>232</v>
      </c>
      <c r="B29" s="308">
        <v>265.01199608745799</v>
      </c>
      <c r="C29" s="308">
        <v>27.617519999999999</v>
      </c>
      <c r="D29" s="309">
        <v>-237.394476087458</v>
      </c>
      <c r="E29" s="310">
        <v>0.104212339093</v>
      </c>
      <c r="F29" s="308">
        <v>31.873523025276</v>
      </c>
      <c r="G29" s="309">
        <v>21.249015350183999</v>
      </c>
      <c r="H29" s="311">
        <v>0</v>
      </c>
      <c r="I29" s="308">
        <v>31.243790000000001</v>
      </c>
      <c r="J29" s="309">
        <v>9.9947746498149996</v>
      </c>
      <c r="K29" s="312">
        <v>0.98024275431399999</v>
      </c>
    </row>
    <row r="30" spans="1:11" ht="14.4" customHeight="1" thickBot="1" x14ac:dyDescent="0.35">
      <c r="A30" s="330" t="s">
        <v>233</v>
      </c>
      <c r="B30" s="308">
        <v>4.3342046295139998</v>
      </c>
      <c r="C30" s="308">
        <v>4.3284799999999999</v>
      </c>
      <c r="D30" s="309">
        <v>-5.7246295139999999E-3</v>
      </c>
      <c r="E30" s="310">
        <v>0.99867919722200005</v>
      </c>
      <c r="F30" s="308">
        <v>29.356866146007</v>
      </c>
      <c r="G30" s="309">
        <v>19.571244097337999</v>
      </c>
      <c r="H30" s="311">
        <v>1.86243</v>
      </c>
      <c r="I30" s="308">
        <v>10.706160000000001</v>
      </c>
      <c r="J30" s="309">
        <v>-8.8650840973380003</v>
      </c>
      <c r="K30" s="312">
        <v>0.36469015278200001</v>
      </c>
    </row>
    <row r="31" spans="1:11" ht="14.4" customHeight="1" thickBot="1" x14ac:dyDescent="0.35">
      <c r="A31" s="330" t="s">
        <v>234</v>
      </c>
      <c r="B31" s="308">
        <v>493.71854782366302</v>
      </c>
      <c r="C31" s="308">
        <v>537.92754000000002</v>
      </c>
      <c r="D31" s="309">
        <v>44.208992176336999</v>
      </c>
      <c r="E31" s="310">
        <v>1.0895429032820001</v>
      </c>
      <c r="F31" s="308">
        <v>553.33816927278895</v>
      </c>
      <c r="G31" s="309">
        <v>368.89211284852598</v>
      </c>
      <c r="H31" s="311">
        <v>43.173909999999999</v>
      </c>
      <c r="I31" s="308">
        <v>401.02172000000002</v>
      </c>
      <c r="J31" s="309">
        <v>32.129607151473003</v>
      </c>
      <c r="K31" s="312">
        <v>0.72473171429100003</v>
      </c>
    </row>
    <row r="32" spans="1:11" ht="14.4" customHeight="1" thickBot="1" x14ac:dyDescent="0.35">
      <c r="A32" s="330" t="s">
        <v>235</v>
      </c>
      <c r="B32" s="308">
        <v>17.848500033753002</v>
      </c>
      <c r="C32" s="308">
        <v>24.767869999999998</v>
      </c>
      <c r="D32" s="309">
        <v>6.9193699662460002</v>
      </c>
      <c r="E32" s="310">
        <v>1.3876723507940001</v>
      </c>
      <c r="F32" s="308">
        <v>52.182489374105998</v>
      </c>
      <c r="G32" s="309">
        <v>34.788326249404001</v>
      </c>
      <c r="H32" s="311">
        <v>1.9169700000000001</v>
      </c>
      <c r="I32" s="308">
        <v>13.16717</v>
      </c>
      <c r="J32" s="309">
        <v>-21.621156249403999</v>
      </c>
      <c r="K32" s="312">
        <v>0.252329280529</v>
      </c>
    </row>
    <row r="33" spans="1:11" ht="14.4" customHeight="1" thickBot="1" x14ac:dyDescent="0.35">
      <c r="A33" s="330" t="s">
        <v>236</v>
      </c>
      <c r="B33" s="308">
        <v>3.9048344615119999</v>
      </c>
      <c r="C33" s="308">
        <v>5.7152399999999997</v>
      </c>
      <c r="D33" s="309">
        <v>1.8104055384869999</v>
      </c>
      <c r="E33" s="310">
        <v>1.4636318277589999</v>
      </c>
      <c r="F33" s="308">
        <v>15.99870358225</v>
      </c>
      <c r="G33" s="309">
        <v>10.665802388167</v>
      </c>
      <c r="H33" s="311">
        <v>0.34222999999999998</v>
      </c>
      <c r="I33" s="308">
        <v>6.4757499999999997</v>
      </c>
      <c r="J33" s="309">
        <v>-4.1900523881670004</v>
      </c>
      <c r="K33" s="312">
        <v>0.40476717170900001</v>
      </c>
    </row>
    <row r="34" spans="1:11" ht="14.4" customHeight="1" thickBot="1" x14ac:dyDescent="0.35">
      <c r="A34" s="330" t="s">
        <v>237</v>
      </c>
      <c r="B34" s="308">
        <v>0.15256394264299999</v>
      </c>
      <c r="C34" s="308">
        <v>0.34834999999999999</v>
      </c>
      <c r="D34" s="309">
        <v>0.19578605735599999</v>
      </c>
      <c r="E34" s="310">
        <v>2.2833049144080002</v>
      </c>
      <c r="F34" s="308">
        <v>0.60492263762700005</v>
      </c>
      <c r="G34" s="309">
        <v>0.40328175841800001</v>
      </c>
      <c r="H34" s="311">
        <v>4.9406564584124654E-324</v>
      </c>
      <c r="I34" s="308">
        <v>0.35814000000000001</v>
      </c>
      <c r="J34" s="309">
        <v>-4.5141758418E-2</v>
      </c>
      <c r="K34" s="312">
        <v>0.59204264764199999</v>
      </c>
    </row>
    <row r="35" spans="1:11" ht="14.4" customHeight="1" thickBot="1" x14ac:dyDescent="0.35">
      <c r="A35" s="330" t="s">
        <v>238</v>
      </c>
      <c r="B35" s="308">
        <v>3.4284283417410002</v>
      </c>
      <c r="C35" s="308">
        <v>13.70838</v>
      </c>
      <c r="D35" s="309">
        <v>10.279951658258</v>
      </c>
      <c r="E35" s="310">
        <v>3.9984443697129999</v>
      </c>
      <c r="F35" s="308">
        <v>7.6523031549159999</v>
      </c>
      <c r="G35" s="309">
        <v>5.101535436611</v>
      </c>
      <c r="H35" s="311">
        <v>0.59899999999999998</v>
      </c>
      <c r="I35" s="308">
        <v>6.3551099999999998</v>
      </c>
      <c r="J35" s="309">
        <v>1.253574563388</v>
      </c>
      <c r="K35" s="312">
        <v>0.83048330304499995</v>
      </c>
    </row>
    <row r="36" spans="1:11" ht="14.4" customHeight="1" thickBot="1" x14ac:dyDescent="0.35">
      <c r="A36" s="330" t="s">
        <v>239</v>
      </c>
      <c r="B36" s="308">
        <v>16.877691160994001</v>
      </c>
      <c r="C36" s="308">
        <v>56.338430000000002</v>
      </c>
      <c r="D36" s="309">
        <v>39.460738839005003</v>
      </c>
      <c r="E36" s="310">
        <v>3.3380412914650002</v>
      </c>
      <c r="F36" s="308">
        <v>57.716122126656003</v>
      </c>
      <c r="G36" s="309">
        <v>38.477414751104</v>
      </c>
      <c r="H36" s="311">
        <v>5.4921899999999999</v>
      </c>
      <c r="I36" s="308">
        <v>36.54562</v>
      </c>
      <c r="J36" s="309">
        <v>-1.9317947511039999</v>
      </c>
      <c r="K36" s="312">
        <v>0.63319604043699995</v>
      </c>
    </row>
    <row r="37" spans="1:11" ht="14.4" customHeight="1" thickBot="1" x14ac:dyDescent="0.35">
      <c r="A37" s="330" t="s">
        <v>240</v>
      </c>
      <c r="B37" s="308">
        <v>13.544699738093</v>
      </c>
      <c r="C37" s="308">
        <v>15.20914</v>
      </c>
      <c r="D37" s="309">
        <v>1.6644402619059999</v>
      </c>
      <c r="E37" s="310">
        <v>1.122884987787</v>
      </c>
      <c r="F37" s="308">
        <v>17.00520054251</v>
      </c>
      <c r="G37" s="309">
        <v>11.336800361672999</v>
      </c>
      <c r="H37" s="311">
        <v>1.94509</v>
      </c>
      <c r="I37" s="308">
        <v>11.46449</v>
      </c>
      <c r="J37" s="309">
        <v>0.127689638326</v>
      </c>
      <c r="K37" s="312">
        <v>0.67417552479499998</v>
      </c>
    </row>
    <row r="38" spans="1:11" ht="14.4" customHeight="1" thickBot="1" x14ac:dyDescent="0.35">
      <c r="A38" s="330" t="s">
        <v>241</v>
      </c>
      <c r="B38" s="308">
        <v>4.9406564584124654E-324</v>
      </c>
      <c r="C38" s="308">
        <v>2.71</v>
      </c>
      <c r="D38" s="309">
        <v>2.71</v>
      </c>
      <c r="E38" s="318" t="s">
        <v>212</v>
      </c>
      <c r="F38" s="308">
        <v>0</v>
      </c>
      <c r="G38" s="309">
        <v>0</v>
      </c>
      <c r="H38" s="311">
        <v>4.9406564584124654E-324</v>
      </c>
      <c r="I38" s="308">
        <v>3.9525251667299724E-323</v>
      </c>
      <c r="J38" s="309">
        <v>3.9525251667299724E-323</v>
      </c>
      <c r="K38" s="319" t="s">
        <v>206</v>
      </c>
    </row>
    <row r="39" spans="1:11" ht="14.4" customHeight="1" thickBot="1" x14ac:dyDescent="0.35">
      <c r="A39" s="330" t="s">
        <v>242</v>
      </c>
      <c r="B39" s="308">
        <v>4.9406564584124654E-324</v>
      </c>
      <c r="C39" s="308">
        <v>0.99365999999999999</v>
      </c>
      <c r="D39" s="309">
        <v>0.99365999999999999</v>
      </c>
      <c r="E39" s="318" t="s">
        <v>212</v>
      </c>
      <c r="F39" s="308">
        <v>0</v>
      </c>
      <c r="G39" s="309">
        <v>0</v>
      </c>
      <c r="H39" s="311">
        <v>4.9406564584124654E-324</v>
      </c>
      <c r="I39" s="308">
        <v>3.9525251667299724E-323</v>
      </c>
      <c r="J39" s="309">
        <v>3.9525251667299724E-323</v>
      </c>
      <c r="K39" s="319" t="s">
        <v>206</v>
      </c>
    </row>
    <row r="40" spans="1:11" ht="14.4" customHeight="1" thickBot="1" x14ac:dyDescent="0.35">
      <c r="A40" s="330" t="s">
        <v>243</v>
      </c>
      <c r="B40" s="308">
        <v>4.9406564584124654E-324</v>
      </c>
      <c r="C40" s="308">
        <v>153.11735999999999</v>
      </c>
      <c r="D40" s="309">
        <v>153.11735999999999</v>
      </c>
      <c r="E40" s="318" t="s">
        <v>212</v>
      </c>
      <c r="F40" s="308">
        <v>121.989642780079</v>
      </c>
      <c r="G40" s="309">
        <v>81.326428520052005</v>
      </c>
      <c r="H40" s="311">
        <v>4.7876300000000001</v>
      </c>
      <c r="I40" s="308">
        <v>68.529049999999998</v>
      </c>
      <c r="J40" s="309">
        <v>-12.797378520052</v>
      </c>
      <c r="K40" s="312">
        <v>0.561761215446</v>
      </c>
    </row>
    <row r="41" spans="1:11" ht="14.4" customHeight="1" thickBot="1" x14ac:dyDescent="0.35">
      <c r="A41" s="329" t="s">
        <v>244</v>
      </c>
      <c r="B41" s="313">
        <v>852.19297180484295</v>
      </c>
      <c r="C41" s="313">
        <v>290.39756999999997</v>
      </c>
      <c r="D41" s="314">
        <v>-561.79540180484196</v>
      </c>
      <c r="E41" s="320">
        <v>0.34076503750600001</v>
      </c>
      <c r="F41" s="313">
        <v>204.45842956420501</v>
      </c>
      <c r="G41" s="314">
        <v>136.30561970946999</v>
      </c>
      <c r="H41" s="316">
        <v>26.517939999999999</v>
      </c>
      <c r="I41" s="313">
        <v>184.94492</v>
      </c>
      <c r="J41" s="314">
        <v>48.639300290529</v>
      </c>
      <c r="K41" s="321">
        <v>0.904560014445</v>
      </c>
    </row>
    <row r="42" spans="1:11" ht="14.4" customHeight="1" thickBot="1" x14ac:dyDescent="0.35">
      <c r="A42" s="330" t="s">
        <v>245</v>
      </c>
      <c r="B42" s="308">
        <v>16.996121629106</v>
      </c>
      <c r="C42" s="308">
        <v>2.8540000000000001</v>
      </c>
      <c r="D42" s="309">
        <v>-14.142121629106001</v>
      </c>
      <c r="E42" s="310">
        <v>0.167920662271</v>
      </c>
      <c r="F42" s="308">
        <v>0</v>
      </c>
      <c r="G42" s="309">
        <v>0</v>
      </c>
      <c r="H42" s="311">
        <v>4.9406564584124654E-324</v>
      </c>
      <c r="I42" s="308">
        <v>3.9525251667299724E-323</v>
      </c>
      <c r="J42" s="309">
        <v>3.9525251667299724E-323</v>
      </c>
      <c r="K42" s="319" t="s">
        <v>206</v>
      </c>
    </row>
    <row r="43" spans="1:11" ht="14.4" customHeight="1" thickBot="1" x14ac:dyDescent="0.35">
      <c r="A43" s="330" t="s">
        <v>246</v>
      </c>
      <c r="B43" s="308">
        <v>35.027857136553003</v>
      </c>
      <c r="C43" s="308">
        <v>72.296400000000006</v>
      </c>
      <c r="D43" s="309">
        <v>37.268542863446001</v>
      </c>
      <c r="E43" s="310">
        <v>2.0639686783619999</v>
      </c>
      <c r="F43" s="308">
        <v>58.563843418080999</v>
      </c>
      <c r="G43" s="309">
        <v>39.042562278719998</v>
      </c>
      <c r="H43" s="311">
        <v>4.9406564584124654E-324</v>
      </c>
      <c r="I43" s="308">
        <v>2.0169999999999999</v>
      </c>
      <c r="J43" s="309">
        <v>-37.025562278720002</v>
      </c>
      <c r="K43" s="312">
        <v>3.4441045571000001E-2</v>
      </c>
    </row>
    <row r="44" spans="1:11" ht="14.4" customHeight="1" thickBot="1" x14ac:dyDescent="0.35">
      <c r="A44" s="330" t="s">
        <v>247</v>
      </c>
      <c r="B44" s="308">
        <v>791.52214669283001</v>
      </c>
      <c r="C44" s="308">
        <v>209.86368999999999</v>
      </c>
      <c r="D44" s="309">
        <v>-581.65845669282999</v>
      </c>
      <c r="E44" s="310">
        <v>0.26513937844500002</v>
      </c>
      <c r="F44" s="308">
        <v>139.89346715803401</v>
      </c>
      <c r="G44" s="309">
        <v>93.262311438688997</v>
      </c>
      <c r="H44" s="311">
        <v>26.347729999999999</v>
      </c>
      <c r="I44" s="308">
        <v>180.45323999999999</v>
      </c>
      <c r="J44" s="309">
        <v>87.190928561310002</v>
      </c>
      <c r="K44" s="312">
        <v>1.2899332875639999</v>
      </c>
    </row>
    <row r="45" spans="1:11" ht="14.4" customHeight="1" thickBot="1" x14ac:dyDescent="0.35">
      <c r="A45" s="330" t="s">
        <v>248</v>
      </c>
      <c r="B45" s="308">
        <v>0</v>
      </c>
      <c r="C45" s="308">
        <v>1.0109999999999999</v>
      </c>
      <c r="D45" s="309">
        <v>1.0109999999999999</v>
      </c>
      <c r="E45" s="318" t="s">
        <v>206</v>
      </c>
      <c r="F45" s="308">
        <v>0</v>
      </c>
      <c r="G45" s="309">
        <v>0</v>
      </c>
      <c r="H45" s="311">
        <v>4.9406564584124654E-324</v>
      </c>
      <c r="I45" s="308">
        <v>3.9525251667299724E-323</v>
      </c>
      <c r="J45" s="309">
        <v>3.9525251667299724E-323</v>
      </c>
      <c r="K45" s="319" t="s">
        <v>206</v>
      </c>
    </row>
    <row r="46" spans="1:11" ht="14.4" customHeight="1" thickBot="1" x14ac:dyDescent="0.35">
      <c r="A46" s="330" t="s">
        <v>249</v>
      </c>
      <c r="B46" s="308">
        <v>8.4107345191680007</v>
      </c>
      <c r="C46" s="308">
        <v>4.3724800000000004</v>
      </c>
      <c r="D46" s="309">
        <v>-4.0382545191680004</v>
      </c>
      <c r="E46" s="310">
        <v>0.51986898290899997</v>
      </c>
      <c r="F46" s="308">
        <v>6.0011189880889999</v>
      </c>
      <c r="G46" s="309">
        <v>4.0007459920589996</v>
      </c>
      <c r="H46" s="311">
        <v>0.17021</v>
      </c>
      <c r="I46" s="308">
        <v>2.4746800000000002</v>
      </c>
      <c r="J46" s="309">
        <v>-1.5260659920590001</v>
      </c>
      <c r="K46" s="312">
        <v>0.41236976052399998</v>
      </c>
    </row>
    <row r="47" spans="1:11" ht="14.4" customHeight="1" thickBot="1" x14ac:dyDescent="0.35">
      <c r="A47" s="329" t="s">
        <v>250</v>
      </c>
      <c r="B47" s="313">
        <v>4979.8749943492803</v>
      </c>
      <c r="C47" s="313">
        <v>5021.2315699999999</v>
      </c>
      <c r="D47" s="314">
        <v>41.356575650724999</v>
      </c>
      <c r="E47" s="320">
        <v>1.0083047417240001</v>
      </c>
      <c r="F47" s="313">
        <v>6215.2679041334004</v>
      </c>
      <c r="G47" s="314">
        <v>4143.5119360889303</v>
      </c>
      <c r="H47" s="316">
        <v>411.74286000000001</v>
      </c>
      <c r="I47" s="313">
        <v>3931.92731</v>
      </c>
      <c r="J47" s="314">
        <v>-211.58462608893001</v>
      </c>
      <c r="K47" s="321">
        <v>0.632623946489</v>
      </c>
    </row>
    <row r="48" spans="1:11" ht="14.4" customHeight="1" thickBot="1" x14ac:dyDescent="0.35">
      <c r="A48" s="330" t="s">
        <v>251</v>
      </c>
      <c r="B48" s="308">
        <v>93.380226486357998</v>
      </c>
      <c r="C48" s="308">
        <v>32.834099999999999</v>
      </c>
      <c r="D48" s="309">
        <v>-60.546126486357998</v>
      </c>
      <c r="E48" s="310">
        <v>0.35161726668900001</v>
      </c>
      <c r="F48" s="308">
        <v>29.371100406562999</v>
      </c>
      <c r="G48" s="309">
        <v>19.580733604374998</v>
      </c>
      <c r="H48" s="311">
        <v>-0.68522000000000005</v>
      </c>
      <c r="I48" s="308">
        <v>19.811620000000001</v>
      </c>
      <c r="J48" s="309">
        <v>0.23088639562400001</v>
      </c>
      <c r="K48" s="312">
        <v>0.674527672636</v>
      </c>
    </row>
    <row r="49" spans="1:11" ht="14.4" customHeight="1" thickBot="1" x14ac:dyDescent="0.35">
      <c r="A49" s="330" t="s">
        <v>252</v>
      </c>
      <c r="B49" s="308">
        <v>3.6204716799679999</v>
      </c>
      <c r="C49" s="308">
        <v>1.1279999999999999</v>
      </c>
      <c r="D49" s="309">
        <v>-2.4924716799679998</v>
      </c>
      <c r="E49" s="310">
        <v>0.31156161398499999</v>
      </c>
      <c r="F49" s="308">
        <v>0</v>
      </c>
      <c r="G49" s="309">
        <v>0</v>
      </c>
      <c r="H49" s="311">
        <v>4.9406564584124654E-324</v>
      </c>
      <c r="I49" s="308">
        <v>3.9525251667299724E-323</v>
      </c>
      <c r="J49" s="309">
        <v>3.9525251667299724E-323</v>
      </c>
      <c r="K49" s="319" t="s">
        <v>206</v>
      </c>
    </row>
    <row r="50" spans="1:11" ht="14.4" customHeight="1" thickBot="1" x14ac:dyDescent="0.35">
      <c r="A50" s="330" t="s">
        <v>253</v>
      </c>
      <c r="B50" s="308">
        <v>4882.8742961829503</v>
      </c>
      <c r="C50" s="308">
        <v>4987.2694700000002</v>
      </c>
      <c r="D50" s="309">
        <v>104.39517381705301</v>
      </c>
      <c r="E50" s="310">
        <v>1.021379861017</v>
      </c>
      <c r="F50" s="308">
        <v>0</v>
      </c>
      <c r="G50" s="309">
        <v>0</v>
      </c>
      <c r="H50" s="311">
        <v>4.9406564584124654E-324</v>
      </c>
      <c r="I50" s="308">
        <v>3.9525251667299724E-323</v>
      </c>
      <c r="J50" s="309">
        <v>3.9525251667299724E-323</v>
      </c>
      <c r="K50" s="319" t="s">
        <v>206</v>
      </c>
    </row>
    <row r="51" spans="1:11" ht="14.4" customHeight="1" thickBot="1" x14ac:dyDescent="0.35">
      <c r="A51" s="330" t="s">
        <v>254</v>
      </c>
      <c r="B51" s="308">
        <v>4.9406564584124654E-324</v>
      </c>
      <c r="C51" s="308">
        <v>4.9406564584124654E-324</v>
      </c>
      <c r="D51" s="309">
        <v>0</v>
      </c>
      <c r="E51" s="310">
        <v>1</v>
      </c>
      <c r="F51" s="308">
        <v>1684.02895441125</v>
      </c>
      <c r="G51" s="309">
        <v>1122.6859696075001</v>
      </c>
      <c r="H51" s="311">
        <v>158.84639000000001</v>
      </c>
      <c r="I51" s="308">
        <v>1176.6200799999999</v>
      </c>
      <c r="J51" s="309">
        <v>53.934110392499001</v>
      </c>
      <c r="K51" s="312">
        <v>0.69869349746999998</v>
      </c>
    </row>
    <row r="52" spans="1:11" ht="14.4" customHeight="1" thickBot="1" x14ac:dyDescent="0.35">
      <c r="A52" s="330" t="s">
        <v>255</v>
      </c>
      <c r="B52" s="308">
        <v>4.9406564584124654E-324</v>
      </c>
      <c r="C52" s="308">
        <v>4.9406564584124654E-324</v>
      </c>
      <c r="D52" s="309">
        <v>0</v>
      </c>
      <c r="E52" s="310">
        <v>1</v>
      </c>
      <c r="F52" s="308">
        <v>4117.9200388859299</v>
      </c>
      <c r="G52" s="309">
        <v>2745.2800259239498</v>
      </c>
      <c r="H52" s="311">
        <v>209.91014000000001</v>
      </c>
      <c r="I52" s="308">
        <v>2339.6580600000002</v>
      </c>
      <c r="J52" s="309">
        <v>-405.62196592395202</v>
      </c>
      <c r="K52" s="312">
        <v>0.56816500512500001</v>
      </c>
    </row>
    <row r="53" spans="1:11" ht="14.4" customHeight="1" thickBot="1" x14ac:dyDescent="0.35">
      <c r="A53" s="330" t="s">
        <v>256</v>
      </c>
      <c r="B53" s="308">
        <v>4.9406564584124654E-324</v>
      </c>
      <c r="C53" s="308">
        <v>4.9406564584124654E-324</v>
      </c>
      <c r="D53" s="309">
        <v>0</v>
      </c>
      <c r="E53" s="310">
        <v>1</v>
      </c>
      <c r="F53" s="308">
        <v>383.94781042965298</v>
      </c>
      <c r="G53" s="309">
        <v>255.96520695310201</v>
      </c>
      <c r="H53" s="311">
        <v>43.671550000000003</v>
      </c>
      <c r="I53" s="308">
        <v>395.83755000000002</v>
      </c>
      <c r="J53" s="309">
        <v>139.87234304689801</v>
      </c>
      <c r="K53" s="312">
        <v>1.0309670722090001</v>
      </c>
    </row>
    <row r="54" spans="1:11" ht="14.4" customHeight="1" thickBot="1" x14ac:dyDescent="0.35">
      <c r="A54" s="329" t="s">
        <v>257</v>
      </c>
      <c r="B54" s="313">
        <v>0</v>
      </c>
      <c r="C54" s="313">
        <v>158.1925</v>
      </c>
      <c r="D54" s="314">
        <v>158.1925</v>
      </c>
      <c r="E54" s="315" t="s">
        <v>206</v>
      </c>
      <c r="F54" s="313">
        <v>0</v>
      </c>
      <c r="G54" s="314">
        <v>0</v>
      </c>
      <c r="H54" s="316">
        <v>4.9406564584124654E-324</v>
      </c>
      <c r="I54" s="313">
        <v>3.9525251667299724E-323</v>
      </c>
      <c r="J54" s="314">
        <v>3.9525251667299724E-323</v>
      </c>
      <c r="K54" s="317" t="s">
        <v>206</v>
      </c>
    </row>
    <row r="55" spans="1:11" ht="14.4" customHeight="1" thickBot="1" x14ac:dyDescent="0.35">
      <c r="A55" s="330" t="s">
        <v>258</v>
      </c>
      <c r="B55" s="308">
        <v>4.9406564584124654E-324</v>
      </c>
      <c r="C55" s="308">
        <v>158.1925</v>
      </c>
      <c r="D55" s="309">
        <v>158.1925</v>
      </c>
      <c r="E55" s="318" t="s">
        <v>212</v>
      </c>
      <c r="F55" s="308">
        <v>0</v>
      </c>
      <c r="G55" s="309">
        <v>0</v>
      </c>
      <c r="H55" s="311">
        <v>4.9406564584124654E-324</v>
      </c>
      <c r="I55" s="308">
        <v>3.9525251667299724E-323</v>
      </c>
      <c r="J55" s="309">
        <v>3.9525251667299724E-323</v>
      </c>
      <c r="K55" s="319" t="s">
        <v>206</v>
      </c>
    </row>
    <row r="56" spans="1:11" ht="14.4" customHeight="1" thickBot="1" x14ac:dyDescent="0.35">
      <c r="A56" s="328" t="s">
        <v>26</v>
      </c>
      <c r="B56" s="308">
        <v>2184.6372461035098</v>
      </c>
      <c r="C56" s="308">
        <v>2148.2820000000002</v>
      </c>
      <c r="D56" s="309">
        <v>-36.355246103508001</v>
      </c>
      <c r="E56" s="310">
        <v>0.98335868063700005</v>
      </c>
      <c r="F56" s="308">
        <v>2162.72153689896</v>
      </c>
      <c r="G56" s="309">
        <v>1441.81435793264</v>
      </c>
      <c r="H56" s="311">
        <v>121.82599999999999</v>
      </c>
      <c r="I56" s="308">
        <v>1283.546</v>
      </c>
      <c r="J56" s="309">
        <v>-158.268357932638</v>
      </c>
      <c r="K56" s="312">
        <v>0.59348648362699996</v>
      </c>
    </row>
    <row r="57" spans="1:11" ht="14.4" customHeight="1" thickBot="1" x14ac:dyDescent="0.35">
      <c r="A57" s="329" t="s">
        <v>259</v>
      </c>
      <c r="B57" s="313">
        <v>2184.6372461035098</v>
      </c>
      <c r="C57" s="313">
        <v>2148.2820000000002</v>
      </c>
      <c r="D57" s="314">
        <v>-36.355246103508001</v>
      </c>
      <c r="E57" s="320">
        <v>0.98335868063700005</v>
      </c>
      <c r="F57" s="313">
        <v>2162.72153689896</v>
      </c>
      <c r="G57" s="314">
        <v>1441.81435793264</v>
      </c>
      <c r="H57" s="316">
        <v>121.82599999999999</v>
      </c>
      <c r="I57" s="313">
        <v>1283.546</v>
      </c>
      <c r="J57" s="314">
        <v>-158.268357932638</v>
      </c>
      <c r="K57" s="321">
        <v>0.59348648362699996</v>
      </c>
    </row>
    <row r="58" spans="1:11" ht="14.4" customHeight="1" thickBot="1" x14ac:dyDescent="0.35">
      <c r="A58" s="330" t="s">
        <v>260</v>
      </c>
      <c r="B58" s="308">
        <v>607.54676380440901</v>
      </c>
      <c r="C58" s="308">
        <v>614.27800000000002</v>
      </c>
      <c r="D58" s="309">
        <v>6.7312361955910003</v>
      </c>
      <c r="E58" s="310">
        <v>1.011079371328</v>
      </c>
      <c r="F58" s="308">
        <v>609.68701612278403</v>
      </c>
      <c r="G58" s="309">
        <v>406.45801074852301</v>
      </c>
      <c r="H58" s="311">
        <v>42.622999999999998</v>
      </c>
      <c r="I58" s="308">
        <v>341.89400000000001</v>
      </c>
      <c r="J58" s="309">
        <v>-64.564010748521994</v>
      </c>
      <c r="K58" s="312">
        <v>0.56076969159300005</v>
      </c>
    </row>
    <row r="59" spans="1:11" ht="14.4" customHeight="1" thickBot="1" x14ac:dyDescent="0.35">
      <c r="A59" s="330" t="s">
        <v>261</v>
      </c>
      <c r="B59" s="308">
        <v>900.03868195048699</v>
      </c>
      <c r="C59" s="308">
        <v>889.98</v>
      </c>
      <c r="D59" s="309">
        <v>-10.058681950486999</v>
      </c>
      <c r="E59" s="310">
        <v>0.98882416705800003</v>
      </c>
      <c r="F59" s="308">
        <v>900.00609651507102</v>
      </c>
      <c r="G59" s="309">
        <v>600.00406434338004</v>
      </c>
      <c r="H59" s="311">
        <v>58.255000000000003</v>
      </c>
      <c r="I59" s="308">
        <v>565.95399999999995</v>
      </c>
      <c r="J59" s="309">
        <v>-34.050064343380001</v>
      </c>
      <c r="K59" s="312">
        <v>0.62883351811800003</v>
      </c>
    </row>
    <row r="60" spans="1:11" ht="14.4" customHeight="1" thickBot="1" x14ac:dyDescent="0.35">
      <c r="A60" s="330" t="s">
        <v>262</v>
      </c>
      <c r="B60" s="308">
        <v>677.05180034861303</v>
      </c>
      <c r="C60" s="308">
        <v>644.024</v>
      </c>
      <c r="D60" s="309">
        <v>-33.027800348612999</v>
      </c>
      <c r="E60" s="310">
        <v>0.951218207629</v>
      </c>
      <c r="F60" s="308">
        <v>653.02842426110396</v>
      </c>
      <c r="G60" s="309">
        <v>435.352282840736</v>
      </c>
      <c r="H60" s="311">
        <v>20.948</v>
      </c>
      <c r="I60" s="308">
        <v>375.69799999999998</v>
      </c>
      <c r="J60" s="309">
        <v>-59.654282840735</v>
      </c>
      <c r="K60" s="312">
        <v>0.57531645796999997</v>
      </c>
    </row>
    <row r="61" spans="1:11" ht="14.4" customHeight="1" thickBot="1" x14ac:dyDescent="0.35">
      <c r="A61" s="331" t="s">
        <v>263</v>
      </c>
      <c r="B61" s="313">
        <v>5851.9342135180304</v>
      </c>
      <c r="C61" s="313">
        <v>5492.9667600000002</v>
      </c>
      <c r="D61" s="314">
        <v>-358.96745351802701</v>
      </c>
      <c r="E61" s="320">
        <v>0.93865832382500003</v>
      </c>
      <c r="F61" s="313">
        <v>5378.7353457003401</v>
      </c>
      <c r="G61" s="314">
        <v>3585.8235638002302</v>
      </c>
      <c r="H61" s="316">
        <v>329.24423999999999</v>
      </c>
      <c r="I61" s="313">
        <v>7222.7583800000002</v>
      </c>
      <c r="J61" s="314">
        <v>3636.93481619977</v>
      </c>
      <c r="K61" s="321">
        <v>1.3428357998260001</v>
      </c>
    </row>
    <row r="62" spans="1:11" ht="14.4" customHeight="1" thickBot="1" x14ac:dyDescent="0.35">
      <c r="A62" s="328" t="s">
        <v>29</v>
      </c>
      <c r="B62" s="308">
        <v>1545.5070339470701</v>
      </c>
      <c r="C62" s="308">
        <v>1381.7570499999999</v>
      </c>
      <c r="D62" s="309">
        <v>-163.74998394706799</v>
      </c>
      <c r="E62" s="310">
        <v>0.89404772650599995</v>
      </c>
      <c r="F62" s="308">
        <v>1310.4887640844299</v>
      </c>
      <c r="G62" s="309">
        <v>873.65917605628704</v>
      </c>
      <c r="H62" s="311">
        <v>89.362769999999998</v>
      </c>
      <c r="I62" s="308">
        <v>717.12244999999996</v>
      </c>
      <c r="J62" s="309">
        <v>-156.536726056286</v>
      </c>
      <c r="K62" s="312">
        <v>0.54721754940099998</v>
      </c>
    </row>
    <row r="63" spans="1:11" ht="14.4" customHeight="1" thickBot="1" x14ac:dyDescent="0.35">
      <c r="A63" s="332" t="s">
        <v>264</v>
      </c>
      <c r="B63" s="308">
        <v>1545.5070339470701</v>
      </c>
      <c r="C63" s="308">
        <v>1381.7570499999999</v>
      </c>
      <c r="D63" s="309">
        <v>-163.74998394706799</v>
      </c>
      <c r="E63" s="310">
        <v>0.89404772650599995</v>
      </c>
      <c r="F63" s="308">
        <v>1310.4887640844299</v>
      </c>
      <c r="G63" s="309">
        <v>873.65917605628704</v>
      </c>
      <c r="H63" s="311">
        <v>89.362769999999998</v>
      </c>
      <c r="I63" s="308">
        <v>717.12244999999996</v>
      </c>
      <c r="J63" s="309">
        <v>-156.536726056286</v>
      </c>
      <c r="K63" s="312">
        <v>0.54721754940099998</v>
      </c>
    </row>
    <row r="64" spans="1:11" ht="14.4" customHeight="1" thickBot="1" x14ac:dyDescent="0.35">
      <c r="A64" s="330" t="s">
        <v>265</v>
      </c>
      <c r="B64" s="308">
        <v>1125.5870100648999</v>
      </c>
      <c r="C64" s="308">
        <v>886.47229000000095</v>
      </c>
      <c r="D64" s="309">
        <v>-239.11472006490101</v>
      </c>
      <c r="E64" s="310">
        <v>0.78756442822499995</v>
      </c>
      <c r="F64" s="308">
        <v>817.45143495754803</v>
      </c>
      <c r="G64" s="309">
        <v>544.96762330503202</v>
      </c>
      <c r="H64" s="311">
        <v>78.94999</v>
      </c>
      <c r="I64" s="308">
        <v>588.75530000000003</v>
      </c>
      <c r="J64" s="309">
        <v>43.787676694967999</v>
      </c>
      <c r="K64" s="312">
        <v>0.720232756127</v>
      </c>
    </row>
    <row r="65" spans="1:11" ht="14.4" customHeight="1" thickBot="1" x14ac:dyDescent="0.35">
      <c r="A65" s="330" t="s">
        <v>266</v>
      </c>
      <c r="B65" s="308">
        <v>166.93985488609101</v>
      </c>
      <c r="C65" s="308">
        <v>212.51760999999999</v>
      </c>
      <c r="D65" s="309">
        <v>45.577755113907997</v>
      </c>
      <c r="E65" s="310">
        <v>1.273019017208</v>
      </c>
      <c r="F65" s="308">
        <v>276.33555588538798</v>
      </c>
      <c r="G65" s="309">
        <v>184.22370392359201</v>
      </c>
      <c r="H65" s="311">
        <v>4.9406564584124654E-324</v>
      </c>
      <c r="I65" s="308">
        <v>10.177099999999999</v>
      </c>
      <c r="J65" s="309">
        <v>-174.04660392359199</v>
      </c>
      <c r="K65" s="312">
        <v>3.6828774954999997E-2</v>
      </c>
    </row>
    <row r="66" spans="1:11" ht="14.4" customHeight="1" thickBot="1" x14ac:dyDescent="0.35">
      <c r="A66" s="330" t="s">
        <v>267</v>
      </c>
      <c r="B66" s="308">
        <v>169.98629104171101</v>
      </c>
      <c r="C66" s="308">
        <v>153.10580999999999</v>
      </c>
      <c r="D66" s="309">
        <v>-16.880481041711001</v>
      </c>
      <c r="E66" s="310">
        <v>0.90069504465100003</v>
      </c>
      <c r="F66" s="308">
        <v>81.999861559118003</v>
      </c>
      <c r="G66" s="309">
        <v>54.666574372745004</v>
      </c>
      <c r="H66" s="311">
        <v>10.41278</v>
      </c>
      <c r="I66" s="308">
        <v>84.261870000000002</v>
      </c>
      <c r="J66" s="309">
        <v>29.595295627254</v>
      </c>
      <c r="K66" s="312">
        <v>1.027585515363</v>
      </c>
    </row>
    <row r="67" spans="1:11" ht="14.4" customHeight="1" thickBot="1" x14ac:dyDescent="0.35">
      <c r="A67" s="330" t="s">
        <v>268</v>
      </c>
      <c r="B67" s="308">
        <v>82.993877954363995</v>
      </c>
      <c r="C67" s="308">
        <v>129.66134</v>
      </c>
      <c r="D67" s="309">
        <v>46.667462045634998</v>
      </c>
      <c r="E67" s="310">
        <v>1.562300053882</v>
      </c>
      <c r="F67" s="308">
        <v>134.701911682375</v>
      </c>
      <c r="G67" s="309">
        <v>89.801274454915998</v>
      </c>
      <c r="H67" s="311">
        <v>4.9406564584124654E-324</v>
      </c>
      <c r="I67" s="308">
        <v>33.928179999999998</v>
      </c>
      <c r="J67" s="309">
        <v>-55.873094454916</v>
      </c>
      <c r="K67" s="312">
        <v>0.25187600959899997</v>
      </c>
    </row>
    <row r="68" spans="1:11" ht="14.4" customHeight="1" thickBot="1" x14ac:dyDescent="0.35">
      <c r="A68" s="333" t="s">
        <v>30</v>
      </c>
      <c r="B68" s="313">
        <v>0</v>
      </c>
      <c r="C68" s="313">
        <v>33.04</v>
      </c>
      <c r="D68" s="314">
        <v>33.04</v>
      </c>
      <c r="E68" s="315" t="s">
        <v>206</v>
      </c>
      <c r="F68" s="313">
        <v>0</v>
      </c>
      <c r="G68" s="314">
        <v>0</v>
      </c>
      <c r="H68" s="316">
        <v>4.9406564584124654E-324</v>
      </c>
      <c r="I68" s="313">
        <v>15.897</v>
      </c>
      <c r="J68" s="314">
        <v>15.897</v>
      </c>
      <c r="K68" s="317" t="s">
        <v>206</v>
      </c>
    </row>
    <row r="69" spans="1:11" ht="14.4" customHeight="1" thickBot="1" x14ac:dyDescent="0.35">
      <c r="A69" s="329" t="s">
        <v>269</v>
      </c>
      <c r="B69" s="313">
        <v>0</v>
      </c>
      <c r="C69" s="313">
        <v>33.04</v>
      </c>
      <c r="D69" s="314">
        <v>33.04</v>
      </c>
      <c r="E69" s="315" t="s">
        <v>206</v>
      </c>
      <c r="F69" s="313">
        <v>0</v>
      </c>
      <c r="G69" s="314">
        <v>0</v>
      </c>
      <c r="H69" s="316">
        <v>4.9406564584124654E-324</v>
      </c>
      <c r="I69" s="313">
        <v>15.897</v>
      </c>
      <c r="J69" s="314">
        <v>15.897</v>
      </c>
      <c r="K69" s="317" t="s">
        <v>206</v>
      </c>
    </row>
    <row r="70" spans="1:11" ht="14.4" customHeight="1" thickBot="1" x14ac:dyDescent="0.35">
      <c r="A70" s="330" t="s">
        <v>270</v>
      </c>
      <c r="B70" s="308">
        <v>0</v>
      </c>
      <c r="C70" s="308">
        <v>18.872</v>
      </c>
      <c r="D70" s="309">
        <v>18.872</v>
      </c>
      <c r="E70" s="318" t="s">
        <v>206</v>
      </c>
      <c r="F70" s="308">
        <v>0</v>
      </c>
      <c r="G70" s="309">
        <v>0</v>
      </c>
      <c r="H70" s="311">
        <v>4.9406564584124654E-324</v>
      </c>
      <c r="I70" s="308">
        <v>12.047000000000001</v>
      </c>
      <c r="J70" s="309">
        <v>12.047000000000001</v>
      </c>
      <c r="K70" s="319" t="s">
        <v>206</v>
      </c>
    </row>
    <row r="71" spans="1:11" ht="14.4" customHeight="1" thickBot="1" x14ac:dyDescent="0.35">
      <c r="A71" s="330" t="s">
        <v>271</v>
      </c>
      <c r="B71" s="308">
        <v>0</v>
      </c>
      <c r="C71" s="308">
        <v>14.167999999999999</v>
      </c>
      <c r="D71" s="309">
        <v>14.167999999999999</v>
      </c>
      <c r="E71" s="318" t="s">
        <v>206</v>
      </c>
      <c r="F71" s="308">
        <v>0</v>
      </c>
      <c r="G71" s="309">
        <v>0</v>
      </c>
      <c r="H71" s="311">
        <v>4.9406564584124654E-324</v>
      </c>
      <c r="I71" s="308">
        <v>3.85</v>
      </c>
      <c r="J71" s="309">
        <v>3.85</v>
      </c>
      <c r="K71" s="319" t="s">
        <v>206</v>
      </c>
    </row>
    <row r="72" spans="1:11" ht="14.4" customHeight="1" thickBot="1" x14ac:dyDescent="0.35">
      <c r="A72" s="328" t="s">
        <v>272</v>
      </c>
      <c r="B72" s="308">
        <v>0</v>
      </c>
      <c r="C72" s="308">
        <v>0.62295</v>
      </c>
      <c r="D72" s="309">
        <v>0.62295</v>
      </c>
      <c r="E72" s="318" t="s">
        <v>206</v>
      </c>
      <c r="F72" s="308">
        <v>0</v>
      </c>
      <c r="G72" s="309">
        <v>0</v>
      </c>
      <c r="H72" s="311">
        <v>4.9406564584124654E-324</v>
      </c>
      <c r="I72" s="308">
        <v>3.9525251667299724E-323</v>
      </c>
      <c r="J72" s="309">
        <v>3.9525251667299724E-323</v>
      </c>
      <c r="K72" s="319" t="s">
        <v>206</v>
      </c>
    </row>
    <row r="73" spans="1:11" ht="14.4" customHeight="1" thickBot="1" x14ac:dyDescent="0.35">
      <c r="A73" s="329" t="s">
        <v>273</v>
      </c>
      <c r="B73" s="313">
        <v>0</v>
      </c>
      <c r="C73" s="313">
        <v>0.62295</v>
      </c>
      <c r="D73" s="314">
        <v>0.62295</v>
      </c>
      <c r="E73" s="315" t="s">
        <v>206</v>
      </c>
      <c r="F73" s="313">
        <v>0</v>
      </c>
      <c r="G73" s="314">
        <v>0</v>
      </c>
      <c r="H73" s="316">
        <v>4.9406564584124654E-324</v>
      </c>
      <c r="I73" s="313">
        <v>3.9525251667299724E-323</v>
      </c>
      <c r="J73" s="314">
        <v>3.9525251667299724E-323</v>
      </c>
      <c r="K73" s="317" t="s">
        <v>206</v>
      </c>
    </row>
    <row r="74" spans="1:11" ht="14.4" customHeight="1" thickBot="1" x14ac:dyDescent="0.35">
      <c r="A74" s="330" t="s">
        <v>274</v>
      </c>
      <c r="B74" s="308">
        <v>0</v>
      </c>
      <c r="C74" s="308">
        <v>0.62295</v>
      </c>
      <c r="D74" s="309">
        <v>0.62295</v>
      </c>
      <c r="E74" s="318" t="s">
        <v>206</v>
      </c>
      <c r="F74" s="308">
        <v>0</v>
      </c>
      <c r="G74" s="309">
        <v>0</v>
      </c>
      <c r="H74" s="311">
        <v>4.9406564584124654E-324</v>
      </c>
      <c r="I74" s="308">
        <v>3.9525251667299724E-323</v>
      </c>
      <c r="J74" s="309">
        <v>3.9525251667299724E-323</v>
      </c>
      <c r="K74" s="319" t="s">
        <v>206</v>
      </c>
    </row>
    <row r="75" spans="1:11" ht="14.4" customHeight="1" thickBot="1" x14ac:dyDescent="0.35">
      <c r="A75" s="328" t="s">
        <v>31</v>
      </c>
      <c r="B75" s="308">
        <v>4306.4271795709601</v>
      </c>
      <c r="C75" s="308">
        <v>4077.5467600000002</v>
      </c>
      <c r="D75" s="309">
        <v>-228.88041957096101</v>
      </c>
      <c r="E75" s="310">
        <v>0.94685143623000001</v>
      </c>
      <c r="F75" s="308">
        <v>4068.2465816159101</v>
      </c>
      <c r="G75" s="309">
        <v>2712.1643877439401</v>
      </c>
      <c r="H75" s="311">
        <v>239.88147000000001</v>
      </c>
      <c r="I75" s="308">
        <v>6489.7389300000004</v>
      </c>
      <c r="J75" s="309">
        <v>3777.5745422560599</v>
      </c>
      <c r="K75" s="312">
        <v>1.595217693865</v>
      </c>
    </row>
    <row r="76" spans="1:11" ht="14.4" customHeight="1" thickBot="1" x14ac:dyDescent="0.35">
      <c r="A76" s="329" t="s">
        <v>275</v>
      </c>
      <c r="B76" s="313">
        <v>5.0847630308290004</v>
      </c>
      <c r="C76" s="313">
        <v>2.7320000000000002</v>
      </c>
      <c r="D76" s="314">
        <v>-2.3527630308290002</v>
      </c>
      <c r="E76" s="320">
        <v>0.53729150865700004</v>
      </c>
      <c r="F76" s="313">
        <v>1.0919770817029999</v>
      </c>
      <c r="G76" s="314">
        <v>0.72798472113500001</v>
      </c>
      <c r="H76" s="316">
        <v>0.20799999999999999</v>
      </c>
      <c r="I76" s="313">
        <v>2.2839999999999998</v>
      </c>
      <c r="J76" s="314">
        <v>1.556015278864</v>
      </c>
      <c r="K76" s="321">
        <v>2.0916189893260002</v>
      </c>
    </row>
    <row r="77" spans="1:11" ht="14.4" customHeight="1" thickBot="1" x14ac:dyDescent="0.35">
      <c r="A77" s="330" t="s">
        <v>276</v>
      </c>
      <c r="B77" s="308">
        <v>5.0847630308290004</v>
      </c>
      <c r="C77" s="308">
        <v>2.7320000000000002</v>
      </c>
      <c r="D77" s="309">
        <v>-2.3527630308290002</v>
      </c>
      <c r="E77" s="310">
        <v>0.53729150865700004</v>
      </c>
      <c r="F77" s="308">
        <v>1.0919770817029999</v>
      </c>
      <c r="G77" s="309">
        <v>0.72798472113500001</v>
      </c>
      <c r="H77" s="311">
        <v>0.20799999999999999</v>
      </c>
      <c r="I77" s="308">
        <v>2.2839999999999998</v>
      </c>
      <c r="J77" s="309">
        <v>1.556015278864</v>
      </c>
      <c r="K77" s="312">
        <v>2.0916189893260002</v>
      </c>
    </row>
    <row r="78" spans="1:11" ht="14.4" customHeight="1" thickBot="1" x14ac:dyDescent="0.35">
      <c r="A78" s="329" t="s">
        <v>277</v>
      </c>
      <c r="B78" s="313">
        <v>4.3804400502969996</v>
      </c>
      <c r="C78" s="313">
        <v>5.1136600000000003</v>
      </c>
      <c r="D78" s="314">
        <v>0.733219949702</v>
      </c>
      <c r="E78" s="320">
        <v>1.1673849981460001</v>
      </c>
      <c r="F78" s="313">
        <v>4.802707233534</v>
      </c>
      <c r="G78" s="314">
        <v>3.2018048223559998</v>
      </c>
      <c r="H78" s="316">
        <v>0.52261999999999997</v>
      </c>
      <c r="I78" s="313">
        <v>4.2889999999999997</v>
      </c>
      <c r="J78" s="314">
        <v>1.087195177643</v>
      </c>
      <c r="K78" s="321">
        <v>0.89303798700199999</v>
      </c>
    </row>
    <row r="79" spans="1:11" ht="14.4" customHeight="1" thickBot="1" x14ac:dyDescent="0.35">
      <c r="A79" s="330" t="s">
        <v>278</v>
      </c>
      <c r="B79" s="308">
        <v>4.3804400502969996</v>
      </c>
      <c r="C79" s="308">
        <v>5.1136600000000003</v>
      </c>
      <c r="D79" s="309">
        <v>0.733219949702</v>
      </c>
      <c r="E79" s="310">
        <v>1.1673849981460001</v>
      </c>
      <c r="F79" s="308">
        <v>4.802707233534</v>
      </c>
      <c r="G79" s="309">
        <v>3.2018048223559998</v>
      </c>
      <c r="H79" s="311">
        <v>0.52261999999999997</v>
      </c>
      <c r="I79" s="308">
        <v>4.2889999999999997</v>
      </c>
      <c r="J79" s="309">
        <v>1.087195177643</v>
      </c>
      <c r="K79" s="312">
        <v>0.89303798700199999</v>
      </c>
    </row>
    <row r="80" spans="1:11" ht="14.4" customHeight="1" thickBot="1" x14ac:dyDescent="0.35">
      <c r="A80" s="329" t="s">
        <v>279</v>
      </c>
      <c r="B80" s="313">
        <v>10.835014243267</v>
      </c>
      <c r="C80" s="313">
        <v>19.968409999999999</v>
      </c>
      <c r="D80" s="314">
        <v>9.1333957567319999</v>
      </c>
      <c r="E80" s="320">
        <v>1.8429518920479999</v>
      </c>
      <c r="F80" s="313">
        <v>20.325387597793998</v>
      </c>
      <c r="G80" s="314">
        <v>13.550258398528999</v>
      </c>
      <c r="H80" s="316">
        <v>1.5004</v>
      </c>
      <c r="I80" s="313">
        <v>17.160799999999998</v>
      </c>
      <c r="J80" s="314">
        <v>3.61054160147</v>
      </c>
      <c r="K80" s="321">
        <v>0.84430370232399998</v>
      </c>
    </row>
    <row r="81" spans="1:11" ht="14.4" customHeight="1" thickBot="1" x14ac:dyDescent="0.35">
      <c r="A81" s="330" t="s">
        <v>280</v>
      </c>
      <c r="B81" s="308">
        <v>3.9989618059079999</v>
      </c>
      <c r="C81" s="308">
        <v>4.32</v>
      </c>
      <c r="D81" s="309">
        <v>0.32103819409099998</v>
      </c>
      <c r="E81" s="310">
        <v>1.0802803851780001</v>
      </c>
      <c r="F81" s="308">
        <v>6.0008246184620004</v>
      </c>
      <c r="G81" s="309">
        <v>4.000549745641</v>
      </c>
      <c r="H81" s="311">
        <v>4.9406564584124654E-324</v>
      </c>
      <c r="I81" s="308">
        <v>4.8600000000000003</v>
      </c>
      <c r="J81" s="309">
        <v>0.85945025435800004</v>
      </c>
      <c r="K81" s="312">
        <v>0.809888691805</v>
      </c>
    </row>
    <row r="82" spans="1:11" ht="14.4" customHeight="1" thickBot="1" x14ac:dyDescent="0.35">
      <c r="A82" s="330" t="s">
        <v>281</v>
      </c>
      <c r="B82" s="308">
        <v>6.8360524373590001</v>
      </c>
      <c r="C82" s="308">
        <v>15.64841</v>
      </c>
      <c r="D82" s="309">
        <v>8.8123575626400008</v>
      </c>
      <c r="E82" s="310">
        <v>2.2891003460529999</v>
      </c>
      <c r="F82" s="308">
        <v>14.324562979331001</v>
      </c>
      <c r="G82" s="309">
        <v>9.5497086528870003</v>
      </c>
      <c r="H82" s="311">
        <v>1.5004</v>
      </c>
      <c r="I82" s="308">
        <v>12.300800000000001</v>
      </c>
      <c r="J82" s="309">
        <v>2.7510913471120002</v>
      </c>
      <c r="K82" s="312">
        <v>0.85872078734599999</v>
      </c>
    </row>
    <row r="83" spans="1:11" ht="14.4" customHeight="1" thickBot="1" x14ac:dyDescent="0.35">
      <c r="A83" s="329" t="s">
        <v>282</v>
      </c>
      <c r="B83" s="313">
        <v>3137.9116568476202</v>
      </c>
      <c r="C83" s="313">
        <v>3275.2101499999999</v>
      </c>
      <c r="D83" s="314">
        <v>137.298493152379</v>
      </c>
      <c r="E83" s="320">
        <v>1.0437547350480001</v>
      </c>
      <c r="F83" s="313">
        <v>3275.8686367514401</v>
      </c>
      <c r="G83" s="314">
        <v>2183.9124245009598</v>
      </c>
      <c r="H83" s="316">
        <v>226.53094999999999</v>
      </c>
      <c r="I83" s="313">
        <v>1994.11878</v>
      </c>
      <c r="J83" s="314">
        <v>-189.79364450095699</v>
      </c>
      <c r="K83" s="321">
        <v>0.60872977555499996</v>
      </c>
    </row>
    <row r="84" spans="1:11" ht="14.4" customHeight="1" thickBot="1" x14ac:dyDescent="0.35">
      <c r="A84" s="330" t="s">
        <v>283</v>
      </c>
      <c r="B84" s="308">
        <v>2824.0028675455001</v>
      </c>
      <c r="C84" s="308">
        <v>2951.8485799999999</v>
      </c>
      <c r="D84" s="309">
        <v>127.845712454501</v>
      </c>
      <c r="E84" s="310">
        <v>1.045271098667</v>
      </c>
      <c r="F84" s="308">
        <v>2950.7320486654799</v>
      </c>
      <c r="G84" s="309">
        <v>1967.1546991103201</v>
      </c>
      <c r="H84" s="311">
        <v>199.19954000000001</v>
      </c>
      <c r="I84" s="308">
        <v>1781.0727199999999</v>
      </c>
      <c r="J84" s="309">
        <v>-186.08197911031601</v>
      </c>
      <c r="K84" s="312">
        <v>0.60360367889199995</v>
      </c>
    </row>
    <row r="85" spans="1:11" ht="14.4" customHeight="1" thickBot="1" x14ac:dyDescent="0.35">
      <c r="A85" s="330" t="s">
        <v>284</v>
      </c>
      <c r="B85" s="308">
        <v>313.90878930212199</v>
      </c>
      <c r="C85" s="308">
        <v>323.36156999999997</v>
      </c>
      <c r="D85" s="309">
        <v>9.4527806978779996</v>
      </c>
      <c r="E85" s="310">
        <v>1.0301131443910001</v>
      </c>
      <c r="F85" s="308">
        <v>325.13658808596199</v>
      </c>
      <c r="G85" s="309">
        <v>216.75772539064101</v>
      </c>
      <c r="H85" s="311">
        <v>27.331410000000002</v>
      </c>
      <c r="I85" s="308">
        <v>213.04606000000001</v>
      </c>
      <c r="J85" s="309">
        <v>-3.711665390641</v>
      </c>
      <c r="K85" s="312">
        <v>0.65525095546500001</v>
      </c>
    </row>
    <row r="86" spans="1:11" ht="14.4" customHeight="1" thickBot="1" x14ac:dyDescent="0.35">
      <c r="A86" s="329" t="s">
        <v>285</v>
      </c>
      <c r="B86" s="313">
        <v>1100.98860014042</v>
      </c>
      <c r="C86" s="313">
        <v>774.52254000000096</v>
      </c>
      <c r="D86" s="314">
        <v>-326.466060140416</v>
      </c>
      <c r="E86" s="320">
        <v>0.70347916399900001</v>
      </c>
      <c r="F86" s="313">
        <v>766.15787295144003</v>
      </c>
      <c r="G86" s="314">
        <v>510.77191530096002</v>
      </c>
      <c r="H86" s="316">
        <v>11.1195</v>
      </c>
      <c r="I86" s="313">
        <v>4471.8863499999998</v>
      </c>
      <c r="J86" s="314">
        <v>3961.11443469904</v>
      </c>
      <c r="K86" s="321">
        <v>5.8367687755690003</v>
      </c>
    </row>
    <row r="87" spans="1:11" ht="14.4" customHeight="1" thickBot="1" x14ac:dyDescent="0.35">
      <c r="A87" s="330" t="s">
        <v>286</v>
      </c>
      <c r="B87" s="308">
        <v>4.0052271175760001</v>
      </c>
      <c r="C87" s="308">
        <v>34.386000000000003</v>
      </c>
      <c r="D87" s="309">
        <v>30.380772882422999</v>
      </c>
      <c r="E87" s="310">
        <v>8.5852809317850003</v>
      </c>
      <c r="F87" s="308">
        <v>35.290920653268998</v>
      </c>
      <c r="G87" s="309">
        <v>23.527280435512999</v>
      </c>
      <c r="H87" s="311">
        <v>4.9406564584124654E-324</v>
      </c>
      <c r="I87" s="308">
        <v>8.9049999999999994</v>
      </c>
      <c r="J87" s="309">
        <v>-14.622280435513</v>
      </c>
      <c r="K87" s="312">
        <v>0.25233118986800002</v>
      </c>
    </row>
    <row r="88" spans="1:11" ht="14.4" customHeight="1" thickBot="1" x14ac:dyDescent="0.35">
      <c r="A88" s="330" t="s">
        <v>287</v>
      </c>
      <c r="B88" s="308">
        <v>1072.25849198231</v>
      </c>
      <c r="C88" s="308">
        <v>724.16954000000101</v>
      </c>
      <c r="D88" s="309">
        <v>-348.08895198230499</v>
      </c>
      <c r="E88" s="310">
        <v>0.67536843533000002</v>
      </c>
      <c r="F88" s="308">
        <v>715.96003256276902</v>
      </c>
      <c r="G88" s="309">
        <v>477.30668837517999</v>
      </c>
      <c r="H88" s="311">
        <v>10.349</v>
      </c>
      <c r="I88" s="308">
        <v>269.32896</v>
      </c>
      <c r="J88" s="309">
        <v>-207.977728375179</v>
      </c>
      <c r="K88" s="312">
        <v>0.37617876382799997</v>
      </c>
    </row>
    <row r="89" spans="1:11" ht="14.4" customHeight="1" thickBot="1" x14ac:dyDescent="0.35">
      <c r="A89" s="330" t="s">
        <v>288</v>
      </c>
      <c r="B89" s="308">
        <v>2.9984533709769998</v>
      </c>
      <c r="C89" s="308">
        <v>6.7210000000000001</v>
      </c>
      <c r="D89" s="309">
        <v>3.7225466290220002</v>
      </c>
      <c r="E89" s="310">
        <v>2.241488917271</v>
      </c>
      <c r="F89" s="308">
        <v>4.0014576669619997</v>
      </c>
      <c r="G89" s="309">
        <v>2.6676384446410002</v>
      </c>
      <c r="H89" s="311">
        <v>4.9406564584124654E-324</v>
      </c>
      <c r="I89" s="308">
        <v>1.742</v>
      </c>
      <c r="J89" s="309">
        <v>-0.92563844464099998</v>
      </c>
      <c r="K89" s="312">
        <v>0.435341354322</v>
      </c>
    </row>
    <row r="90" spans="1:11" ht="14.4" customHeight="1" thickBot="1" x14ac:dyDescent="0.35">
      <c r="A90" s="330" t="s">
        <v>289</v>
      </c>
      <c r="B90" s="308">
        <v>1.005084482919</v>
      </c>
      <c r="C90" s="308">
        <v>4.9406564584124654E-324</v>
      </c>
      <c r="D90" s="309">
        <v>-1.005084482919</v>
      </c>
      <c r="E90" s="310">
        <v>4.9406564584124654E-324</v>
      </c>
      <c r="F90" s="308">
        <v>4.9406564584124654E-324</v>
      </c>
      <c r="G90" s="309">
        <v>0</v>
      </c>
      <c r="H90" s="311">
        <v>4.9406564584124654E-324</v>
      </c>
      <c r="I90" s="308">
        <v>4.9473900000000004</v>
      </c>
      <c r="J90" s="309">
        <v>4.9473900000000004</v>
      </c>
      <c r="K90" s="319" t="s">
        <v>212</v>
      </c>
    </row>
    <row r="91" spans="1:11" ht="14.4" customHeight="1" thickBot="1" x14ac:dyDescent="0.35">
      <c r="A91" s="330" t="s">
        <v>290</v>
      </c>
      <c r="B91" s="308">
        <v>20.721343186637998</v>
      </c>
      <c r="C91" s="308">
        <v>9.2460000000000004</v>
      </c>
      <c r="D91" s="309">
        <v>-11.475343186638</v>
      </c>
      <c r="E91" s="310">
        <v>0.44620659561999998</v>
      </c>
      <c r="F91" s="308">
        <v>10.905462068438</v>
      </c>
      <c r="G91" s="309">
        <v>7.2703080456249998</v>
      </c>
      <c r="H91" s="311">
        <v>0.77049999999999996</v>
      </c>
      <c r="I91" s="308">
        <v>4186.9629999999997</v>
      </c>
      <c r="J91" s="309">
        <v>4179.6926919543703</v>
      </c>
      <c r="K91" s="312">
        <v>383.932654455548</v>
      </c>
    </row>
    <row r="92" spans="1:11" ht="14.4" customHeight="1" thickBot="1" x14ac:dyDescent="0.35">
      <c r="A92" s="327" t="s">
        <v>32</v>
      </c>
      <c r="B92" s="308">
        <v>20898.994351054302</v>
      </c>
      <c r="C92" s="308">
        <v>22499.36116</v>
      </c>
      <c r="D92" s="309">
        <v>1600.3668089457001</v>
      </c>
      <c r="E92" s="310">
        <v>1.0765762592229999</v>
      </c>
      <c r="F92" s="308">
        <v>21080.104276682399</v>
      </c>
      <c r="G92" s="309">
        <v>14053.4028511216</v>
      </c>
      <c r="H92" s="311">
        <v>1864.29432</v>
      </c>
      <c r="I92" s="308">
        <v>15065.385899999999</v>
      </c>
      <c r="J92" s="309">
        <v>1011.98304887841</v>
      </c>
      <c r="K92" s="312">
        <v>0.714673215192</v>
      </c>
    </row>
    <row r="93" spans="1:11" ht="14.4" customHeight="1" thickBot="1" x14ac:dyDescent="0.35">
      <c r="A93" s="333" t="s">
        <v>291</v>
      </c>
      <c r="B93" s="313">
        <v>15480.9999999992</v>
      </c>
      <c r="C93" s="313">
        <v>16687.252</v>
      </c>
      <c r="D93" s="314">
        <v>1206.2520000008501</v>
      </c>
      <c r="E93" s="320">
        <v>1.0779182223370001</v>
      </c>
      <c r="F93" s="313">
        <v>15627.9999999997</v>
      </c>
      <c r="G93" s="314">
        <v>10418.666666666501</v>
      </c>
      <c r="H93" s="316">
        <v>1380.905</v>
      </c>
      <c r="I93" s="313">
        <v>11166.904</v>
      </c>
      <c r="J93" s="314">
        <v>748.23733333353096</v>
      </c>
      <c r="K93" s="321">
        <v>0.71454466342400003</v>
      </c>
    </row>
    <row r="94" spans="1:11" ht="14.4" customHeight="1" thickBot="1" x14ac:dyDescent="0.35">
      <c r="A94" s="329" t="s">
        <v>292</v>
      </c>
      <c r="B94" s="313">
        <v>15480.9999999992</v>
      </c>
      <c r="C94" s="313">
        <v>16605.671999999999</v>
      </c>
      <c r="D94" s="314">
        <v>1124.6720000008499</v>
      </c>
      <c r="E94" s="320">
        <v>1.0726485369159999</v>
      </c>
      <c r="F94" s="313">
        <v>15575.9999999997</v>
      </c>
      <c r="G94" s="314">
        <v>10383.9999999998</v>
      </c>
      <c r="H94" s="316">
        <v>1380.905</v>
      </c>
      <c r="I94" s="313">
        <v>11137.079</v>
      </c>
      <c r="J94" s="314">
        <v>753.07900000019595</v>
      </c>
      <c r="K94" s="321">
        <v>0.71501534411900003</v>
      </c>
    </row>
    <row r="95" spans="1:11" ht="14.4" customHeight="1" thickBot="1" x14ac:dyDescent="0.35">
      <c r="A95" s="330" t="s">
        <v>293</v>
      </c>
      <c r="B95" s="308">
        <v>15480.9999999992</v>
      </c>
      <c r="C95" s="308">
        <v>16605.671999999999</v>
      </c>
      <c r="D95" s="309">
        <v>1124.6720000008499</v>
      </c>
      <c r="E95" s="310">
        <v>1.0726485369159999</v>
      </c>
      <c r="F95" s="308">
        <v>15575.9999999997</v>
      </c>
      <c r="G95" s="309">
        <v>10383.9999999998</v>
      </c>
      <c r="H95" s="311">
        <v>1380.905</v>
      </c>
      <c r="I95" s="308">
        <v>11137.079</v>
      </c>
      <c r="J95" s="309">
        <v>753.07900000019595</v>
      </c>
      <c r="K95" s="312">
        <v>0.71501534411900003</v>
      </c>
    </row>
    <row r="96" spans="1:11" ht="14.4" customHeight="1" thickBot="1" x14ac:dyDescent="0.35">
      <c r="A96" s="329" t="s">
        <v>294</v>
      </c>
      <c r="B96" s="313">
        <v>0</v>
      </c>
      <c r="C96" s="313">
        <v>81.58</v>
      </c>
      <c r="D96" s="314">
        <v>81.58</v>
      </c>
      <c r="E96" s="315" t="s">
        <v>206</v>
      </c>
      <c r="F96" s="313">
        <v>51.999999999998998</v>
      </c>
      <c r="G96" s="314">
        <v>34.666666666666003</v>
      </c>
      <c r="H96" s="316">
        <v>4.9406564584124654E-324</v>
      </c>
      <c r="I96" s="313">
        <v>29.824999999999999</v>
      </c>
      <c r="J96" s="314">
        <v>-4.8416666666659998</v>
      </c>
      <c r="K96" s="321">
        <v>0.57355769230700004</v>
      </c>
    </row>
    <row r="97" spans="1:11" ht="14.4" customHeight="1" thickBot="1" x14ac:dyDescent="0.35">
      <c r="A97" s="330" t="s">
        <v>295</v>
      </c>
      <c r="B97" s="308">
        <v>0</v>
      </c>
      <c r="C97" s="308">
        <v>81.58</v>
      </c>
      <c r="D97" s="309">
        <v>81.58</v>
      </c>
      <c r="E97" s="318" t="s">
        <v>206</v>
      </c>
      <c r="F97" s="308">
        <v>51.999999999998998</v>
      </c>
      <c r="G97" s="309">
        <v>34.666666666666003</v>
      </c>
      <c r="H97" s="311">
        <v>4.9406564584124654E-324</v>
      </c>
      <c r="I97" s="308">
        <v>29.824999999999999</v>
      </c>
      <c r="J97" s="309">
        <v>-4.8416666666659998</v>
      </c>
      <c r="K97" s="312">
        <v>0.57355769230700004</v>
      </c>
    </row>
    <row r="98" spans="1:11" ht="14.4" customHeight="1" thickBot="1" x14ac:dyDescent="0.35">
      <c r="A98" s="328" t="s">
        <v>296</v>
      </c>
      <c r="B98" s="308">
        <v>5262.9943510551702</v>
      </c>
      <c r="C98" s="308">
        <v>5645.2363800000003</v>
      </c>
      <c r="D98" s="309">
        <v>382.24202894483398</v>
      </c>
      <c r="E98" s="310">
        <v>1.072628242298</v>
      </c>
      <c r="F98" s="308">
        <v>5296.1042766826804</v>
      </c>
      <c r="G98" s="309">
        <v>3530.7361844551201</v>
      </c>
      <c r="H98" s="311">
        <v>469.58044999999998</v>
      </c>
      <c r="I98" s="308">
        <v>3786.73713</v>
      </c>
      <c r="J98" s="309">
        <v>256.00094554488101</v>
      </c>
      <c r="K98" s="312">
        <v>0.71500426203300005</v>
      </c>
    </row>
    <row r="99" spans="1:11" ht="14.4" customHeight="1" thickBot="1" x14ac:dyDescent="0.35">
      <c r="A99" s="329" t="s">
        <v>297</v>
      </c>
      <c r="B99" s="313">
        <v>1392.99998927819</v>
      </c>
      <c r="C99" s="313">
        <v>1494.5042900000001</v>
      </c>
      <c r="D99" s="314">
        <v>101.504300721806</v>
      </c>
      <c r="E99" s="320">
        <v>1.0728674095490001</v>
      </c>
      <c r="F99" s="313">
        <v>1402.10427668276</v>
      </c>
      <c r="G99" s="314">
        <v>934.73618445517297</v>
      </c>
      <c r="H99" s="316">
        <v>124.35420000000001</v>
      </c>
      <c r="I99" s="313">
        <v>1002.46738</v>
      </c>
      <c r="J99" s="314">
        <v>67.731195544827003</v>
      </c>
      <c r="K99" s="321">
        <v>0.714973484263</v>
      </c>
    </row>
    <row r="100" spans="1:11" ht="14.4" customHeight="1" thickBot="1" x14ac:dyDescent="0.35">
      <c r="A100" s="330" t="s">
        <v>298</v>
      </c>
      <c r="B100" s="308">
        <v>1392.99998927819</v>
      </c>
      <c r="C100" s="308">
        <v>1494.5042900000001</v>
      </c>
      <c r="D100" s="309">
        <v>101.504300721806</v>
      </c>
      <c r="E100" s="310">
        <v>1.0728674095490001</v>
      </c>
      <c r="F100" s="308">
        <v>1402.10427668276</v>
      </c>
      <c r="G100" s="309">
        <v>934.73618445517297</v>
      </c>
      <c r="H100" s="311">
        <v>124.35420000000001</v>
      </c>
      <c r="I100" s="308">
        <v>1002.46738</v>
      </c>
      <c r="J100" s="309">
        <v>67.731195544827003</v>
      </c>
      <c r="K100" s="312">
        <v>0.714973484263</v>
      </c>
    </row>
    <row r="101" spans="1:11" ht="14.4" customHeight="1" thickBot="1" x14ac:dyDescent="0.35">
      <c r="A101" s="329" t="s">
        <v>299</v>
      </c>
      <c r="B101" s="313">
        <v>3869.99436177697</v>
      </c>
      <c r="C101" s="313">
        <v>4150.7320900000004</v>
      </c>
      <c r="D101" s="314">
        <v>280.73772822302698</v>
      </c>
      <c r="E101" s="320">
        <v>1.072542154323</v>
      </c>
      <c r="F101" s="313">
        <v>3893.99999999992</v>
      </c>
      <c r="G101" s="314">
        <v>2595.99999999995</v>
      </c>
      <c r="H101" s="316">
        <v>345.22624999999999</v>
      </c>
      <c r="I101" s="313">
        <v>2784.2697499999999</v>
      </c>
      <c r="J101" s="314">
        <v>188.26975000005399</v>
      </c>
      <c r="K101" s="321">
        <v>0.71501534411900003</v>
      </c>
    </row>
    <row r="102" spans="1:11" ht="14.4" customHeight="1" thickBot="1" x14ac:dyDescent="0.35">
      <c r="A102" s="330" t="s">
        <v>300</v>
      </c>
      <c r="B102" s="308">
        <v>3869.99436177697</v>
      </c>
      <c r="C102" s="308">
        <v>4150.7320900000004</v>
      </c>
      <c r="D102" s="309">
        <v>280.73772822302698</v>
      </c>
      <c r="E102" s="310">
        <v>1.072542154323</v>
      </c>
      <c r="F102" s="308">
        <v>3893.99999999992</v>
      </c>
      <c r="G102" s="309">
        <v>2595.99999999995</v>
      </c>
      <c r="H102" s="311">
        <v>345.22624999999999</v>
      </c>
      <c r="I102" s="308">
        <v>2784.2697499999999</v>
      </c>
      <c r="J102" s="309">
        <v>188.26975000005399</v>
      </c>
      <c r="K102" s="312">
        <v>0.71501534411900003</v>
      </c>
    </row>
    <row r="103" spans="1:11" ht="14.4" customHeight="1" thickBot="1" x14ac:dyDescent="0.35">
      <c r="A103" s="328" t="s">
        <v>301</v>
      </c>
      <c r="B103" s="308">
        <v>154.99999999999201</v>
      </c>
      <c r="C103" s="308">
        <v>166.87278000000001</v>
      </c>
      <c r="D103" s="309">
        <v>11.872780000007999</v>
      </c>
      <c r="E103" s="310">
        <v>1.076598580645</v>
      </c>
      <c r="F103" s="308">
        <v>155.99999999999699</v>
      </c>
      <c r="G103" s="309">
        <v>103.999999999998</v>
      </c>
      <c r="H103" s="311">
        <v>13.808870000000001</v>
      </c>
      <c r="I103" s="308">
        <v>111.74477</v>
      </c>
      <c r="J103" s="309">
        <v>7.7447700000020001</v>
      </c>
      <c r="K103" s="312">
        <v>0.71631262820499997</v>
      </c>
    </row>
    <row r="104" spans="1:11" ht="14.4" customHeight="1" thickBot="1" x14ac:dyDescent="0.35">
      <c r="A104" s="329" t="s">
        <v>302</v>
      </c>
      <c r="B104" s="313">
        <v>154.99999999999201</v>
      </c>
      <c r="C104" s="313">
        <v>166.87278000000001</v>
      </c>
      <c r="D104" s="314">
        <v>11.872780000007999</v>
      </c>
      <c r="E104" s="320">
        <v>1.076598580645</v>
      </c>
      <c r="F104" s="313">
        <v>155.99999999999699</v>
      </c>
      <c r="G104" s="314">
        <v>103.999999999998</v>
      </c>
      <c r="H104" s="316">
        <v>13.808870000000001</v>
      </c>
      <c r="I104" s="313">
        <v>111.74477</v>
      </c>
      <c r="J104" s="314">
        <v>7.7447700000020001</v>
      </c>
      <c r="K104" s="321">
        <v>0.71631262820499997</v>
      </c>
    </row>
    <row r="105" spans="1:11" ht="14.4" customHeight="1" thickBot="1" x14ac:dyDescent="0.35">
      <c r="A105" s="330" t="s">
        <v>303</v>
      </c>
      <c r="B105" s="308">
        <v>154.99999999999201</v>
      </c>
      <c r="C105" s="308">
        <v>166.87278000000001</v>
      </c>
      <c r="D105" s="309">
        <v>11.872780000007999</v>
      </c>
      <c r="E105" s="310">
        <v>1.076598580645</v>
      </c>
      <c r="F105" s="308">
        <v>155.99999999999699</v>
      </c>
      <c r="G105" s="309">
        <v>103.999999999998</v>
      </c>
      <c r="H105" s="311">
        <v>13.808870000000001</v>
      </c>
      <c r="I105" s="308">
        <v>111.74477</v>
      </c>
      <c r="J105" s="309">
        <v>7.7447700000020001</v>
      </c>
      <c r="K105" s="312">
        <v>0.71631262820499997</v>
      </c>
    </row>
    <row r="106" spans="1:11" ht="14.4" customHeight="1" thickBot="1" x14ac:dyDescent="0.35">
      <c r="A106" s="327" t="s">
        <v>304</v>
      </c>
      <c r="B106" s="308">
        <v>0</v>
      </c>
      <c r="C106" s="308">
        <v>92.174199999999999</v>
      </c>
      <c r="D106" s="309">
        <v>92.174199999999999</v>
      </c>
      <c r="E106" s="318" t="s">
        <v>206</v>
      </c>
      <c r="F106" s="308">
        <v>0</v>
      </c>
      <c r="G106" s="309">
        <v>0</v>
      </c>
      <c r="H106" s="311">
        <v>0.153</v>
      </c>
      <c r="I106" s="308">
        <v>35.437249999999999</v>
      </c>
      <c r="J106" s="309">
        <v>35.437249999999999</v>
      </c>
      <c r="K106" s="319" t="s">
        <v>206</v>
      </c>
    </row>
    <row r="107" spans="1:11" ht="14.4" customHeight="1" thickBot="1" x14ac:dyDescent="0.35">
      <c r="A107" s="328" t="s">
        <v>305</v>
      </c>
      <c r="B107" s="308">
        <v>0</v>
      </c>
      <c r="C107" s="308">
        <v>92.174199999999999</v>
      </c>
      <c r="D107" s="309">
        <v>92.174199999999999</v>
      </c>
      <c r="E107" s="318" t="s">
        <v>206</v>
      </c>
      <c r="F107" s="308">
        <v>0</v>
      </c>
      <c r="G107" s="309">
        <v>0</v>
      </c>
      <c r="H107" s="311">
        <v>0.153</v>
      </c>
      <c r="I107" s="308">
        <v>35.437249999999999</v>
      </c>
      <c r="J107" s="309">
        <v>35.437249999999999</v>
      </c>
      <c r="K107" s="319" t="s">
        <v>206</v>
      </c>
    </row>
    <row r="108" spans="1:11" ht="14.4" customHeight="1" thickBot="1" x14ac:dyDescent="0.35">
      <c r="A108" s="329" t="s">
        <v>306</v>
      </c>
      <c r="B108" s="313">
        <v>0</v>
      </c>
      <c r="C108" s="313">
        <v>60.606200000000001</v>
      </c>
      <c r="D108" s="314">
        <v>60.606200000000001</v>
      </c>
      <c r="E108" s="315" t="s">
        <v>206</v>
      </c>
      <c r="F108" s="313">
        <v>0</v>
      </c>
      <c r="G108" s="314">
        <v>0</v>
      </c>
      <c r="H108" s="316">
        <v>0.153</v>
      </c>
      <c r="I108" s="313">
        <v>28.777100000000001</v>
      </c>
      <c r="J108" s="314">
        <v>28.777100000000001</v>
      </c>
      <c r="K108" s="317" t="s">
        <v>206</v>
      </c>
    </row>
    <row r="109" spans="1:11" ht="14.4" customHeight="1" thickBot="1" x14ac:dyDescent="0.35">
      <c r="A109" s="330" t="s">
        <v>307</v>
      </c>
      <c r="B109" s="308">
        <v>0</v>
      </c>
      <c r="C109" s="308">
        <v>6.6172000000000004</v>
      </c>
      <c r="D109" s="309">
        <v>6.6172000000000004</v>
      </c>
      <c r="E109" s="318" t="s">
        <v>206</v>
      </c>
      <c r="F109" s="308">
        <v>0</v>
      </c>
      <c r="G109" s="309">
        <v>0</v>
      </c>
      <c r="H109" s="311">
        <v>0.153</v>
      </c>
      <c r="I109" s="308">
        <v>0.27410000000000001</v>
      </c>
      <c r="J109" s="309">
        <v>0.27410000000000001</v>
      </c>
      <c r="K109" s="319" t="s">
        <v>206</v>
      </c>
    </row>
    <row r="110" spans="1:11" ht="14.4" customHeight="1" thickBot="1" x14ac:dyDescent="0.35">
      <c r="A110" s="330" t="s">
        <v>308</v>
      </c>
      <c r="B110" s="308">
        <v>0</v>
      </c>
      <c r="C110" s="308">
        <v>53.988999999999997</v>
      </c>
      <c r="D110" s="309">
        <v>53.988999999999997</v>
      </c>
      <c r="E110" s="318" t="s">
        <v>206</v>
      </c>
      <c r="F110" s="308">
        <v>0</v>
      </c>
      <c r="G110" s="309">
        <v>0</v>
      </c>
      <c r="H110" s="311">
        <v>4.9406564584124654E-324</v>
      </c>
      <c r="I110" s="308">
        <v>28.503</v>
      </c>
      <c r="J110" s="309">
        <v>28.503</v>
      </c>
      <c r="K110" s="319" t="s">
        <v>206</v>
      </c>
    </row>
    <row r="111" spans="1:11" ht="14.4" customHeight="1" thickBot="1" x14ac:dyDescent="0.35">
      <c r="A111" s="329" t="s">
        <v>309</v>
      </c>
      <c r="B111" s="313">
        <v>0</v>
      </c>
      <c r="C111" s="313">
        <v>3</v>
      </c>
      <c r="D111" s="314">
        <v>3</v>
      </c>
      <c r="E111" s="315" t="s">
        <v>206</v>
      </c>
      <c r="F111" s="313">
        <v>0</v>
      </c>
      <c r="G111" s="314">
        <v>0</v>
      </c>
      <c r="H111" s="316">
        <v>4.9406564584124654E-324</v>
      </c>
      <c r="I111" s="313">
        <v>3.9525251667299724E-323</v>
      </c>
      <c r="J111" s="314">
        <v>3.9525251667299724E-323</v>
      </c>
      <c r="K111" s="317" t="s">
        <v>206</v>
      </c>
    </row>
    <row r="112" spans="1:11" ht="14.4" customHeight="1" thickBot="1" x14ac:dyDescent="0.35">
      <c r="A112" s="330" t="s">
        <v>310</v>
      </c>
      <c r="B112" s="308">
        <v>0</v>
      </c>
      <c r="C112" s="308">
        <v>3</v>
      </c>
      <c r="D112" s="309">
        <v>3</v>
      </c>
      <c r="E112" s="318" t="s">
        <v>206</v>
      </c>
      <c r="F112" s="308">
        <v>0</v>
      </c>
      <c r="G112" s="309">
        <v>0</v>
      </c>
      <c r="H112" s="311">
        <v>4.9406564584124654E-324</v>
      </c>
      <c r="I112" s="308">
        <v>3.9525251667299724E-323</v>
      </c>
      <c r="J112" s="309">
        <v>3.9525251667299724E-323</v>
      </c>
      <c r="K112" s="319" t="s">
        <v>206</v>
      </c>
    </row>
    <row r="113" spans="1:11" ht="14.4" customHeight="1" thickBot="1" x14ac:dyDescent="0.35">
      <c r="A113" s="332" t="s">
        <v>311</v>
      </c>
      <c r="B113" s="308">
        <v>0</v>
      </c>
      <c r="C113" s="308">
        <v>28.568000000000001</v>
      </c>
      <c r="D113" s="309">
        <v>28.568000000000001</v>
      </c>
      <c r="E113" s="318" t="s">
        <v>206</v>
      </c>
      <c r="F113" s="308">
        <v>0</v>
      </c>
      <c r="G113" s="309">
        <v>0</v>
      </c>
      <c r="H113" s="311">
        <v>4.9406564584124654E-324</v>
      </c>
      <c r="I113" s="308">
        <v>3.9525251667299724E-323</v>
      </c>
      <c r="J113" s="309">
        <v>3.9525251667299724E-323</v>
      </c>
      <c r="K113" s="319" t="s">
        <v>206</v>
      </c>
    </row>
    <row r="114" spans="1:11" ht="14.4" customHeight="1" thickBot="1" x14ac:dyDescent="0.35">
      <c r="A114" s="330" t="s">
        <v>312</v>
      </c>
      <c r="B114" s="308">
        <v>0</v>
      </c>
      <c r="C114" s="308">
        <v>28.568000000000001</v>
      </c>
      <c r="D114" s="309">
        <v>28.568000000000001</v>
      </c>
      <c r="E114" s="318" t="s">
        <v>206</v>
      </c>
      <c r="F114" s="308">
        <v>0</v>
      </c>
      <c r="G114" s="309">
        <v>0</v>
      </c>
      <c r="H114" s="311">
        <v>4.9406564584124654E-324</v>
      </c>
      <c r="I114" s="308">
        <v>3.9525251667299724E-323</v>
      </c>
      <c r="J114" s="309">
        <v>3.9525251667299724E-323</v>
      </c>
      <c r="K114" s="319" t="s">
        <v>206</v>
      </c>
    </row>
    <row r="115" spans="1:11" ht="14.4" customHeight="1" thickBot="1" x14ac:dyDescent="0.35">
      <c r="A115" s="329" t="s">
        <v>313</v>
      </c>
      <c r="B115" s="313">
        <v>4.9406564584124654E-324</v>
      </c>
      <c r="C115" s="313">
        <v>4.9406564584124654E-324</v>
      </c>
      <c r="D115" s="314">
        <v>0</v>
      </c>
      <c r="E115" s="320">
        <v>1</v>
      </c>
      <c r="F115" s="313">
        <v>4.9406564584124654E-324</v>
      </c>
      <c r="G115" s="314">
        <v>0</v>
      </c>
      <c r="H115" s="316">
        <v>4.9406564584124654E-324</v>
      </c>
      <c r="I115" s="313">
        <v>0.95014999999899996</v>
      </c>
      <c r="J115" s="314">
        <v>0.95014999999899996</v>
      </c>
      <c r="K115" s="317" t="s">
        <v>212</v>
      </c>
    </row>
    <row r="116" spans="1:11" ht="14.4" customHeight="1" thickBot="1" x14ac:dyDescent="0.35">
      <c r="A116" s="330" t="s">
        <v>314</v>
      </c>
      <c r="B116" s="308">
        <v>4.9406564584124654E-324</v>
      </c>
      <c r="C116" s="308">
        <v>4.9406564584124654E-324</v>
      </c>
      <c r="D116" s="309">
        <v>0</v>
      </c>
      <c r="E116" s="310">
        <v>1</v>
      </c>
      <c r="F116" s="308">
        <v>4.9406564584124654E-324</v>
      </c>
      <c r="G116" s="309">
        <v>0</v>
      </c>
      <c r="H116" s="311">
        <v>4.9406564584124654E-324</v>
      </c>
      <c r="I116" s="308">
        <v>0.95014999999899996</v>
      </c>
      <c r="J116" s="309">
        <v>0.95014999999899996</v>
      </c>
      <c r="K116" s="319" t="s">
        <v>212</v>
      </c>
    </row>
    <row r="117" spans="1:11" ht="14.4" customHeight="1" thickBot="1" x14ac:dyDescent="0.35">
      <c r="A117" s="332" t="s">
        <v>315</v>
      </c>
      <c r="B117" s="308">
        <v>0</v>
      </c>
      <c r="C117" s="308">
        <v>4.9406564584124654E-324</v>
      </c>
      <c r="D117" s="309">
        <v>4.9406564584124654E-324</v>
      </c>
      <c r="E117" s="318" t="s">
        <v>206</v>
      </c>
      <c r="F117" s="308">
        <v>4.9406564584124654E-324</v>
      </c>
      <c r="G117" s="309">
        <v>0</v>
      </c>
      <c r="H117" s="311">
        <v>4.9406564584124654E-324</v>
      </c>
      <c r="I117" s="308">
        <v>5.71</v>
      </c>
      <c r="J117" s="309">
        <v>5.71</v>
      </c>
      <c r="K117" s="319" t="s">
        <v>212</v>
      </c>
    </row>
    <row r="118" spans="1:11" ht="14.4" customHeight="1" thickBot="1" x14ac:dyDescent="0.35">
      <c r="A118" s="330" t="s">
        <v>316</v>
      </c>
      <c r="B118" s="308">
        <v>0</v>
      </c>
      <c r="C118" s="308">
        <v>4.9406564584124654E-324</v>
      </c>
      <c r="D118" s="309">
        <v>4.9406564584124654E-324</v>
      </c>
      <c r="E118" s="318" t="s">
        <v>206</v>
      </c>
      <c r="F118" s="308">
        <v>4.9406564584124654E-324</v>
      </c>
      <c r="G118" s="309">
        <v>0</v>
      </c>
      <c r="H118" s="311">
        <v>4.9406564584124654E-324</v>
      </c>
      <c r="I118" s="308">
        <v>5.71</v>
      </c>
      <c r="J118" s="309">
        <v>5.71</v>
      </c>
      <c r="K118" s="319" t="s">
        <v>212</v>
      </c>
    </row>
    <row r="119" spans="1:11" ht="14.4" customHeight="1" thickBot="1" x14ac:dyDescent="0.35">
      <c r="A119" s="327" t="s">
        <v>317</v>
      </c>
      <c r="B119" s="308">
        <v>19916.999999998901</v>
      </c>
      <c r="C119" s="308">
        <v>20571.51122</v>
      </c>
      <c r="D119" s="309">
        <v>654.51122000110297</v>
      </c>
      <c r="E119" s="310">
        <v>1.0328619380420001</v>
      </c>
      <c r="F119" s="308">
        <v>20186.963161780001</v>
      </c>
      <c r="G119" s="309">
        <v>13457.9754411867</v>
      </c>
      <c r="H119" s="311">
        <v>1703.7996700000001</v>
      </c>
      <c r="I119" s="308">
        <v>13587.16927</v>
      </c>
      <c r="J119" s="309">
        <v>129.193828813322</v>
      </c>
      <c r="K119" s="312">
        <v>0.67306653116199999</v>
      </c>
    </row>
    <row r="120" spans="1:11" ht="14.4" customHeight="1" thickBot="1" x14ac:dyDescent="0.35">
      <c r="A120" s="328" t="s">
        <v>318</v>
      </c>
      <c r="B120" s="308">
        <v>19916.999999998901</v>
      </c>
      <c r="C120" s="308">
        <v>20275.677</v>
      </c>
      <c r="D120" s="309">
        <v>358.67700000109801</v>
      </c>
      <c r="E120" s="310">
        <v>1.0180085856300001</v>
      </c>
      <c r="F120" s="308">
        <v>20146.963161780001</v>
      </c>
      <c r="G120" s="309">
        <v>13431.308774519999</v>
      </c>
      <c r="H120" s="311">
        <v>1697.596</v>
      </c>
      <c r="I120" s="308">
        <v>13566.494000000001</v>
      </c>
      <c r="J120" s="309">
        <v>135.18522547998899</v>
      </c>
      <c r="K120" s="312">
        <v>0.673376622127</v>
      </c>
    </row>
    <row r="121" spans="1:11" ht="14.4" customHeight="1" thickBot="1" x14ac:dyDescent="0.35">
      <c r="A121" s="329" t="s">
        <v>319</v>
      </c>
      <c r="B121" s="313">
        <v>19916.999999998901</v>
      </c>
      <c r="C121" s="313">
        <v>20275.677</v>
      </c>
      <c r="D121" s="314">
        <v>358.67700000109801</v>
      </c>
      <c r="E121" s="320">
        <v>1.0180085856300001</v>
      </c>
      <c r="F121" s="313">
        <v>20146.963161780001</v>
      </c>
      <c r="G121" s="314">
        <v>13431.308774519999</v>
      </c>
      <c r="H121" s="316">
        <v>1697.596</v>
      </c>
      <c r="I121" s="313">
        <v>13566.494000000001</v>
      </c>
      <c r="J121" s="314">
        <v>135.18522547998899</v>
      </c>
      <c r="K121" s="321">
        <v>0.673376622127</v>
      </c>
    </row>
    <row r="122" spans="1:11" ht="14.4" customHeight="1" thickBot="1" x14ac:dyDescent="0.35">
      <c r="A122" s="330" t="s">
        <v>320</v>
      </c>
      <c r="B122" s="308">
        <v>227.99999999998701</v>
      </c>
      <c r="C122" s="308">
        <v>327.48500000000001</v>
      </c>
      <c r="D122" s="309">
        <v>99.485000000011993</v>
      </c>
      <c r="E122" s="310">
        <v>1.436337719298</v>
      </c>
      <c r="F122" s="308">
        <v>345.98625349666401</v>
      </c>
      <c r="G122" s="309">
        <v>230.65750233110899</v>
      </c>
      <c r="H122" s="311">
        <v>29.161999999999999</v>
      </c>
      <c r="I122" s="308">
        <v>232.184</v>
      </c>
      <c r="J122" s="309">
        <v>1.5264976688909999</v>
      </c>
      <c r="K122" s="312">
        <v>0.67107868492800005</v>
      </c>
    </row>
    <row r="123" spans="1:11" ht="14.4" customHeight="1" thickBot="1" x14ac:dyDescent="0.35">
      <c r="A123" s="330" t="s">
        <v>321</v>
      </c>
      <c r="B123" s="308">
        <v>6786.9999999996298</v>
      </c>
      <c r="C123" s="308">
        <v>6779.643</v>
      </c>
      <c r="D123" s="309">
        <v>-7.3569999996269999</v>
      </c>
      <c r="E123" s="310">
        <v>0.99891601591199997</v>
      </c>
      <c r="F123" s="308">
        <v>6724.9999999998799</v>
      </c>
      <c r="G123" s="309">
        <v>4483.3333333332503</v>
      </c>
      <c r="H123" s="311">
        <v>581.59100000000001</v>
      </c>
      <c r="I123" s="308">
        <v>4599.9489999999996</v>
      </c>
      <c r="J123" s="309">
        <v>116.615666666751</v>
      </c>
      <c r="K123" s="312">
        <v>0.68400728624499996</v>
      </c>
    </row>
    <row r="124" spans="1:11" ht="14.4" customHeight="1" thickBot="1" x14ac:dyDescent="0.35">
      <c r="A124" s="330" t="s">
        <v>322</v>
      </c>
      <c r="B124" s="308">
        <v>425.99999999997601</v>
      </c>
      <c r="C124" s="308">
        <v>426.113</v>
      </c>
      <c r="D124" s="309">
        <v>0.11300000002299999</v>
      </c>
      <c r="E124" s="310">
        <v>1.0002652582160001</v>
      </c>
      <c r="F124" s="308">
        <v>426.00356411090002</v>
      </c>
      <c r="G124" s="309">
        <v>284.00237607393399</v>
      </c>
      <c r="H124" s="311">
        <v>35.508000000000003</v>
      </c>
      <c r="I124" s="308">
        <v>284.06400000000002</v>
      </c>
      <c r="J124" s="309">
        <v>6.1623926066E-2</v>
      </c>
      <c r="K124" s="312">
        <v>0.666811322559</v>
      </c>
    </row>
    <row r="125" spans="1:11" ht="14.4" customHeight="1" thickBot="1" x14ac:dyDescent="0.35">
      <c r="A125" s="330" t="s">
        <v>323</v>
      </c>
      <c r="B125" s="308">
        <v>1728.9999999999</v>
      </c>
      <c r="C125" s="308">
        <v>2059.5160000000001</v>
      </c>
      <c r="D125" s="309">
        <v>330.51600000009603</v>
      </c>
      <c r="E125" s="310">
        <v>1.1911602082120001</v>
      </c>
      <c r="F125" s="308">
        <v>2163.9733441727699</v>
      </c>
      <c r="G125" s="309">
        <v>1442.6488961151799</v>
      </c>
      <c r="H125" s="311">
        <v>180.37200000000001</v>
      </c>
      <c r="I125" s="308">
        <v>1442.86</v>
      </c>
      <c r="J125" s="309">
        <v>0.21110388481799999</v>
      </c>
      <c r="K125" s="312">
        <v>0.66676422049499995</v>
      </c>
    </row>
    <row r="126" spans="1:11" ht="14.4" customHeight="1" thickBot="1" x14ac:dyDescent="0.35">
      <c r="A126" s="330" t="s">
        <v>324</v>
      </c>
      <c r="B126" s="308">
        <v>9926.9999999994507</v>
      </c>
      <c r="C126" s="308">
        <v>9927.5049999999992</v>
      </c>
      <c r="D126" s="309">
        <v>0.50500000054799998</v>
      </c>
      <c r="E126" s="310">
        <v>1.00005087136</v>
      </c>
      <c r="F126" s="308">
        <v>9736.9999999998308</v>
      </c>
      <c r="G126" s="309">
        <v>6491.3333333332203</v>
      </c>
      <c r="H126" s="311">
        <v>808.51499999999999</v>
      </c>
      <c r="I126" s="308">
        <v>6507.8370000000104</v>
      </c>
      <c r="J126" s="309">
        <v>16.503666666786</v>
      </c>
      <c r="K126" s="312">
        <v>0.66836161035200004</v>
      </c>
    </row>
    <row r="127" spans="1:11" ht="14.4" customHeight="1" thickBot="1" x14ac:dyDescent="0.35">
      <c r="A127" s="330" t="s">
        <v>325</v>
      </c>
      <c r="B127" s="308">
        <v>819.99999999995498</v>
      </c>
      <c r="C127" s="308">
        <v>755.41499999999996</v>
      </c>
      <c r="D127" s="309">
        <v>-64.584999999955002</v>
      </c>
      <c r="E127" s="310">
        <v>0.921237804878</v>
      </c>
      <c r="F127" s="308">
        <v>748.99999999998602</v>
      </c>
      <c r="G127" s="309">
        <v>499.33333333332399</v>
      </c>
      <c r="H127" s="311">
        <v>62.448</v>
      </c>
      <c r="I127" s="308">
        <v>499.6</v>
      </c>
      <c r="J127" s="309">
        <v>0.26666666667599997</v>
      </c>
      <c r="K127" s="312">
        <v>0.66702269692899996</v>
      </c>
    </row>
    <row r="128" spans="1:11" ht="14.4" customHeight="1" thickBot="1" x14ac:dyDescent="0.35">
      <c r="A128" s="328" t="s">
        <v>326</v>
      </c>
      <c r="B128" s="308">
        <v>0</v>
      </c>
      <c r="C128" s="308">
        <v>295.83422000000002</v>
      </c>
      <c r="D128" s="309">
        <v>295.83422000000002</v>
      </c>
      <c r="E128" s="318" t="s">
        <v>206</v>
      </c>
      <c r="F128" s="308">
        <v>40</v>
      </c>
      <c r="G128" s="309">
        <v>26.666666666666</v>
      </c>
      <c r="H128" s="311">
        <v>6.2036699999999998</v>
      </c>
      <c r="I128" s="308">
        <v>20.675270000000001</v>
      </c>
      <c r="J128" s="309">
        <v>-5.9913966666659997</v>
      </c>
      <c r="K128" s="312">
        <v>0.51688175000000003</v>
      </c>
    </row>
    <row r="129" spans="1:11" ht="14.4" customHeight="1" thickBot="1" x14ac:dyDescent="0.35">
      <c r="A129" s="329" t="s">
        <v>327</v>
      </c>
      <c r="B129" s="313">
        <v>0</v>
      </c>
      <c r="C129" s="313">
        <v>204.30822000000001</v>
      </c>
      <c r="D129" s="314">
        <v>204.30822000000001</v>
      </c>
      <c r="E129" s="315" t="s">
        <v>206</v>
      </c>
      <c r="F129" s="313">
        <v>40</v>
      </c>
      <c r="G129" s="314">
        <v>26.666666666666</v>
      </c>
      <c r="H129" s="316">
        <v>4.9406564584124654E-324</v>
      </c>
      <c r="I129" s="313">
        <v>14.4716</v>
      </c>
      <c r="J129" s="314">
        <v>-12.195066666665999</v>
      </c>
      <c r="K129" s="321">
        <v>0.36179</v>
      </c>
    </row>
    <row r="130" spans="1:11" ht="14.4" customHeight="1" thickBot="1" x14ac:dyDescent="0.35">
      <c r="A130" s="330" t="s">
        <v>328</v>
      </c>
      <c r="B130" s="308">
        <v>0</v>
      </c>
      <c r="C130" s="308">
        <v>11.374000000000001</v>
      </c>
      <c r="D130" s="309">
        <v>11.374000000000001</v>
      </c>
      <c r="E130" s="318" t="s">
        <v>206</v>
      </c>
      <c r="F130" s="308">
        <v>40</v>
      </c>
      <c r="G130" s="309">
        <v>26.666666666666</v>
      </c>
      <c r="H130" s="311">
        <v>4.9406564584124654E-324</v>
      </c>
      <c r="I130" s="308">
        <v>14.4716</v>
      </c>
      <c r="J130" s="309">
        <v>-12.195066666665999</v>
      </c>
      <c r="K130" s="312">
        <v>0.36179</v>
      </c>
    </row>
    <row r="131" spans="1:11" ht="14.4" customHeight="1" thickBot="1" x14ac:dyDescent="0.35">
      <c r="A131" s="330" t="s">
        <v>329</v>
      </c>
      <c r="B131" s="308">
        <v>0</v>
      </c>
      <c r="C131" s="308">
        <v>192.93422000000001</v>
      </c>
      <c r="D131" s="309">
        <v>192.93422000000001</v>
      </c>
      <c r="E131" s="318" t="s">
        <v>206</v>
      </c>
      <c r="F131" s="308">
        <v>0</v>
      </c>
      <c r="G131" s="309">
        <v>0</v>
      </c>
      <c r="H131" s="311">
        <v>4.9406564584124654E-324</v>
      </c>
      <c r="I131" s="308">
        <v>3.9525251667299724E-323</v>
      </c>
      <c r="J131" s="309">
        <v>3.9525251667299724E-323</v>
      </c>
      <c r="K131" s="319" t="s">
        <v>206</v>
      </c>
    </row>
    <row r="132" spans="1:11" ht="14.4" customHeight="1" thickBot="1" x14ac:dyDescent="0.35">
      <c r="A132" s="329" t="s">
        <v>330</v>
      </c>
      <c r="B132" s="313">
        <v>0</v>
      </c>
      <c r="C132" s="313">
        <v>89.54</v>
      </c>
      <c r="D132" s="314">
        <v>89.54</v>
      </c>
      <c r="E132" s="315" t="s">
        <v>206</v>
      </c>
      <c r="F132" s="313">
        <v>0</v>
      </c>
      <c r="G132" s="314">
        <v>0</v>
      </c>
      <c r="H132" s="316">
        <v>4.9406564584124654E-324</v>
      </c>
      <c r="I132" s="313">
        <v>3.9525251667299724E-323</v>
      </c>
      <c r="J132" s="314">
        <v>3.9525251667299724E-323</v>
      </c>
      <c r="K132" s="317" t="s">
        <v>206</v>
      </c>
    </row>
    <row r="133" spans="1:11" ht="14.4" customHeight="1" thickBot="1" x14ac:dyDescent="0.35">
      <c r="A133" s="330" t="s">
        <v>331</v>
      </c>
      <c r="B133" s="308">
        <v>0</v>
      </c>
      <c r="C133" s="308">
        <v>73.447000000000003</v>
      </c>
      <c r="D133" s="309">
        <v>73.447000000000003</v>
      </c>
      <c r="E133" s="318" t="s">
        <v>206</v>
      </c>
      <c r="F133" s="308">
        <v>0</v>
      </c>
      <c r="G133" s="309">
        <v>0</v>
      </c>
      <c r="H133" s="311">
        <v>4.9406564584124654E-324</v>
      </c>
      <c r="I133" s="308">
        <v>3.9525251667299724E-323</v>
      </c>
      <c r="J133" s="309">
        <v>3.9525251667299724E-323</v>
      </c>
      <c r="K133" s="319" t="s">
        <v>206</v>
      </c>
    </row>
    <row r="134" spans="1:11" ht="14.4" customHeight="1" thickBot="1" x14ac:dyDescent="0.35">
      <c r="A134" s="330" t="s">
        <v>332</v>
      </c>
      <c r="B134" s="308">
        <v>4.9406564584124654E-324</v>
      </c>
      <c r="C134" s="308">
        <v>16.093</v>
      </c>
      <c r="D134" s="309">
        <v>16.093</v>
      </c>
      <c r="E134" s="318" t="s">
        <v>212</v>
      </c>
      <c r="F134" s="308">
        <v>0</v>
      </c>
      <c r="G134" s="309">
        <v>0</v>
      </c>
      <c r="H134" s="311">
        <v>4.9406564584124654E-324</v>
      </c>
      <c r="I134" s="308">
        <v>3.9525251667299724E-323</v>
      </c>
      <c r="J134" s="309">
        <v>3.9525251667299724E-323</v>
      </c>
      <c r="K134" s="319" t="s">
        <v>206</v>
      </c>
    </row>
    <row r="135" spans="1:11" ht="14.4" customHeight="1" thickBot="1" x14ac:dyDescent="0.35">
      <c r="A135" s="329" t="s">
        <v>333</v>
      </c>
      <c r="B135" s="313">
        <v>0</v>
      </c>
      <c r="C135" s="313">
        <v>1.986</v>
      </c>
      <c r="D135" s="314">
        <v>1.986</v>
      </c>
      <c r="E135" s="315" t="s">
        <v>206</v>
      </c>
      <c r="F135" s="313">
        <v>0</v>
      </c>
      <c r="G135" s="314">
        <v>0</v>
      </c>
      <c r="H135" s="316">
        <v>6.2036699999999998</v>
      </c>
      <c r="I135" s="313">
        <v>6.2036699999999998</v>
      </c>
      <c r="J135" s="314">
        <v>6.2036699999999998</v>
      </c>
      <c r="K135" s="317" t="s">
        <v>206</v>
      </c>
    </row>
    <row r="136" spans="1:11" ht="14.4" customHeight="1" thickBot="1" x14ac:dyDescent="0.35">
      <c r="A136" s="330" t="s">
        <v>334</v>
      </c>
      <c r="B136" s="308">
        <v>0</v>
      </c>
      <c r="C136" s="308">
        <v>1.986</v>
      </c>
      <c r="D136" s="309">
        <v>1.986</v>
      </c>
      <c r="E136" s="318" t="s">
        <v>206</v>
      </c>
      <c r="F136" s="308">
        <v>0</v>
      </c>
      <c r="G136" s="309">
        <v>0</v>
      </c>
      <c r="H136" s="311">
        <v>6.2036699999999998</v>
      </c>
      <c r="I136" s="308">
        <v>6.2036699999999998</v>
      </c>
      <c r="J136" s="309">
        <v>6.2036699999999998</v>
      </c>
      <c r="K136" s="319" t="s">
        <v>206</v>
      </c>
    </row>
    <row r="137" spans="1:11" ht="14.4" customHeight="1" thickBot="1" x14ac:dyDescent="0.35">
      <c r="A137" s="327" t="s">
        <v>335</v>
      </c>
      <c r="B137" s="308">
        <v>4.9406564584124654E-324</v>
      </c>
      <c r="C137" s="308">
        <v>50.12894</v>
      </c>
      <c r="D137" s="309">
        <v>50.12894</v>
      </c>
      <c r="E137" s="318" t="s">
        <v>212</v>
      </c>
      <c r="F137" s="308">
        <v>0</v>
      </c>
      <c r="G137" s="309">
        <v>0</v>
      </c>
      <c r="H137" s="311">
        <v>9.3493899999999996</v>
      </c>
      <c r="I137" s="308">
        <v>62.049950000000003</v>
      </c>
      <c r="J137" s="309">
        <v>62.049950000000003</v>
      </c>
      <c r="K137" s="319" t="s">
        <v>206</v>
      </c>
    </row>
    <row r="138" spans="1:11" ht="14.4" customHeight="1" thickBot="1" x14ac:dyDescent="0.35">
      <c r="A138" s="328" t="s">
        <v>336</v>
      </c>
      <c r="B138" s="308">
        <v>4.9406564584124654E-324</v>
      </c>
      <c r="C138" s="308">
        <v>50.12894</v>
      </c>
      <c r="D138" s="309">
        <v>50.12894</v>
      </c>
      <c r="E138" s="318" t="s">
        <v>212</v>
      </c>
      <c r="F138" s="308">
        <v>0</v>
      </c>
      <c r="G138" s="309">
        <v>0</v>
      </c>
      <c r="H138" s="311">
        <v>9.3493899999999996</v>
      </c>
      <c r="I138" s="308">
        <v>62.049950000000003</v>
      </c>
      <c r="J138" s="309">
        <v>62.049950000000003</v>
      </c>
      <c r="K138" s="319" t="s">
        <v>206</v>
      </c>
    </row>
    <row r="139" spans="1:11" ht="14.4" customHeight="1" thickBot="1" x14ac:dyDescent="0.35">
      <c r="A139" s="329" t="s">
        <v>337</v>
      </c>
      <c r="B139" s="313">
        <v>4.9406564584124654E-324</v>
      </c>
      <c r="C139" s="313">
        <v>50.12894</v>
      </c>
      <c r="D139" s="314">
        <v>50.12894</v>
      </c>
      <c r="E139" s="315" t="s">
        <v>212</v>
      </c>
      <c r="F139" s="313">
        <v>0</v>
      </c>
      <c r="G139" s="314">
        <v>0</v>
      </c>
      <c r="H139" s="316">
        <v>9.3493899999999996</v>
      </c>
      <c r="I139" s="313">
        <v>62.049950000000003</v>
      </c>
      <c r="J139" s="314">
        <v>62.049950000000003</v>
      </c>
      <c r="K139" s="317" t="s">
        <v>206</v>
      </c>
    </row>
    <row r="140" spans="1:11" ht="14.4" customHeight="1" thickBot="1" x14ac:dyDescent="0.35">
      <c r="A140" s="330" t="s">
        <v>338</v>
      </c>
      <c r="B140" s="308">
        <v>4.9406564584124654E-324</v>
      </c>
      <c r="C140" s="308">
        <v>50.12894</v>
      </c>
      <c r="D140" s="309">
        <v>50.12894</v>
      </c>
      <c r="E140" s="318" t="s">
        <v>212</v>
      </c>
      <c r="F140" s="308">
        <v>0</v>
      </c>
      <c r="G140" s="309">
        <v>0</v>
      </c>
      <c r="H140" s="311">
        <v>9.3493899999999996</v>
      </c>
      <c r="I140" s="308">
        <v>62.049950000000003</v>
      </c>
      <c r="J140" s="309">
        <v>62.049950000000003</v>
      </c>
      <c r="K140" s="319" t="s">
        <v>206</v>
      </c>
    </row>
    <row r="141" spans="1:11" ht="14.4" customHeight="1" thickBot="1" x14ac:dyDescent="0.35">
      <c r="A141" s="326" t="s">
        <v>339</v>
      </c>
      <c r="B141" s="308">
        <v>1550.6141979414199</v>
      </c>
      <c r="C141" s="308">
        <v>1454.4283</v>
      </c>
      <c r="D141" s="309">
        <v>-96.185897941419995</v>
      </c>
      <c r="E141" s="310">
        <v>0.93796916211000003</v>
      </c>
      <c r="F141" s="308">
        <v>62.146079213581999</v>
      </c>
      <c r="G141" s="309">
        <v>41.430719475720998</v>
      </c>
      <c r="H141" s="311">
        <v>5.1559999999999997</v>
      </c>
      <c r="I141" s="308">
        <v>43.768000000000001</v>
      </c>
      <c r="J141" s="309">
        <v>2.3372805242779999</v>
      </c>
      <c r="K141" s="312">
        <v>0.70427612737300005</v>
      </c>
    </row>
    <row r="142" spans="1:11" ht="14.4" customHeight="1" thickBot="1" x14ac:dyDescent="0.35">
      <c r="A142" s="327" t="s">
        <v>340</v>
      </c>
      <c r="B142" s="308">
        <v>4.9406564584124654E-324</v>
      </c>
      <c r="C142" s="308">
        <v>-11.11655</v>
      </c>
      <c r="D142" s="309">
        <v>-11.11655</v>
      </c>
      <c r="E142" s="318" t="s">
        <v>212</v>
      </c>
      <c r="F142" s="308">
        <v>0</v>
      </c>
      <c r="G142" s="309">
        <v>0</v>
      </c>
      <c r="H142" s="311">
        <v>4.9406564584124654E-324</v>
      </c>
      <c r="I142" s="308">
        <v>3.9525251667299724E-323</v>
      </c>
      <c r="J142" s="309">
        <v>3.9525251667299724E-323</v>
      </c>
      <c r="K142" s="319" t="s">
        <v>206</v>
      </c>
    </row>
    <row r="143" spans="1:11" ht="14.4" customHeight="1" thickBot="1" x14ac:dyDescent="0.35">
      <c r="A143" s="328" t="s">
        <v>341</v>
      </c>
      <c r="B143" s="308">
        <v>4.9406564584124654E-324</v>
      </c>
      <c r="C143" s="308">
        <v>-11.11655</v>
      </c>
      <c r="D143" s="309">
        <v>-11.11655</v>
      </c>
      <c r="E143" s="318" t="s">
        <v>212</v>
      </c>
      <c r="F143" s="308">
        <v>0</v>
      </c>
      <c r="G143" s="309">
        <v>0</v>
      </c>
      <c r="H143" s="311">
        <v>4.9406564584124654E-324</v>
      </c>
      <c r="I143" s="308">
        <v>3.9525251667299724E-323</v>
      </c>
      <c r="J143" s="309">
        <v>3.9525251667299724E-323</v>
      </c>
      <c r="K143" s="319" t="s">
        <v>206</v>
      </c>
    </row>
    <row r="144" spans="1:11" ht="14.4" customHeight="1" thickBot="1" x14ac:dyDescent="0.35">
      <c r="A144" s="329" t="s">
        <v>342</v>
      </c>
      <c r="B144" s="313">
        <v>4.9406564584124654E-324</v>
      </c>
      <c r="C144" s="313">
        <v>-11.11655</v>
      </c>
      <c r="D144" s="314">
        <v>-11.11655</v>
      </c>
      <c r="E144" s="315" t="s">
        <v>212</v>
      </c>
      <c r="F144" s="313">
        <v>0</v>
      </c>
      <c r="G144" s="314">
        <v>0</v>
      </c>
      <c r="H144" s="316">
        <v>4.9406564584124654E-324</v>
      </c>
      <c r="I144" s="313">
        <v>3.9525251667299724E-323</v>
      </c>
      <c r="J144" s="314">
        <v>3.9525251667299724E-323</v>
      </c>
      <c r="K144" s="317" t="s">
        <v>206</v>
      </c>
    </row>
    <row r="145" spans="1:11" ht="14.4" customHeight="1" thickBot="1" x14ac:dyDescent="0.35">
      <c r="A145" s="330" t="s">
        <v>343</v>
      </c>
      <c r="B145" s="308">
        <v>4.9406564584124654E-324</v>
      </c>
      <c r="C145" s="308">
        <v>-11.11655</v>
      </c>
      <c r="D145" s="309">
        <v>-11.11655</v>
      </c>
      <c r="E145" s="318" t="s">
        <v>212</v>
      </c>
      <c r="F145" s="308">
        <v>0</v>
      </c>
      <c r="G145" s="309">
        <v>0</v>
      </c>
      <c r="H145" s="311">
        <v>4.9406564584124654E-324</v>
      </c>
      <c r="I145" s="308">
        <v>3.9525251667299724E-323</v>
      </c>
      <c r="J145" s="309">
        <v>3.9525251667299724E-323</v>
      </c>
      <c r="K145" s="319" t="s">
        <v>206</v>
      </c>
    </row>
    <row r="146" spans="1:11" ht="14.4" customHeight="1" thickBot="1" x14ac:dyDescent="0.35">
      <c r="A146" s="327" t="s">
        <v>344</v>
      </c>
      <c r="B146" s="308">
        <v>1550.6141979414199</v>
      </c>
      <c r="C146" s="308">
        <v>1452.1448499999999</v>
      </c>
      <c r="D146" s="309">
        <v>-98.469347941419997</v>
      </c>
      <c r="E146" s="310">
        <v>0.93649655209299998</v>
      </c>
      <c r="F146" s="308">
        <v>5.1460792135820004</v>
      </c>
      <c r="G146" s="309">
        <v>3.4307194757209998</v>
      </c>
      <c r="H146" s="311">
        <v>4.9406564584124654E-324</v>
      </c>
      <c r="I146" s="308">
        <v>3.9525251667299724E-323</v>
      </c>
      <c r="J146" s="309">
        <v>-3.4307194757209998</v>
      </c>
      <c r="K146" s="312">
        <v>9.8813129168249309E-324</v>
      </c>
    </row>
    <row r="147" spans="1:11" ht="14.4" customHeight="1" thickBot="1" x14ac:dyDescent="0.35">
      <c r="A147" s="328" t="s">
        <v>345</v>
      </c>
      <c r="B147" s="308">
        <v>1545.46811872784</v>
      </c>
      <c r="C147" s="308">
        <v>1401.8330100000001</v>
      </c>
      <c r="D147" s="309">
        <v>-143.635108727839</v>
      </c>
      <c r="E147" s="310">
        <v>0.90706045178899997</v>
      </c>
      <c r="F147" s="308">
        <v>0</v>
      </c>
      <c r="G147" s="309">
        <v>0</v>
      </c>
      <c r="H147" s="311">
        <v>4.9406564584124654E-324</v>
      </c>
      <c r="I147" s="308">
        <v>3.9525251667299724E-323</v>
      </c>
      <c r="J147" s="309">
        <v>3.9525251667299724E-323</v>
      </c>
      <c r="K147" s="319" t="s">
        <v>206</v>
      </c>
    </row>
    <row r="148" spans="1:11" ht="14.4" customHeight="1" thickBot="1" x14ac:dyDescent="0.35">
      <c r="A148" s="329" t="s">
        <v>346</v>
      </c>
      <c r="B148" s="313">
        <v>4.9406564584124654E-324</v>
      </c>
      <c r="C148" s="313">
        <v>158.1925</v>
      </c>
      <c r="D148" s="314">
        <v>158.1925</v>
      </c>
      <c r="E148" s="315" t="s">
        <v>212</v>
      </c>
      <c r="F148" s="313">
        <v>0</v>
      </c>
      <c r="G148" s="314">
        <v>0</v>
      </c>
      <c r="H148" s="316">
        <v>4.9406564584124654E-324</v>
      </c>
      <c r="I148" s="313">
        <v>3.9525251667299724E-323</v>
      </c>
      <c r="J148" s="314">
        <v>3.9525251667299724E-323</v>
      </c>
      <c r="K148" s="317" t="s">
        <v>206</v>
      </c>
    </row>
    <row r="149" spans="1:11" ht="14.4" customHeight="1" thickBot="1" x14ac:dyDescent="0.35">
      <c r="A149" s="330" t="s">
        <v>347</v>
      </c>
      <c r="B149" s="308">
        <v>4.9406564584124654E-324</v>
      </c>
      <c r="C149" s="308">
        <v>158.1925</v>
      </c>
      <c r="D149" s="309">
        <v>158.1925</v>
      </c>
      <c r="E149" s="318" t="s">
        <v>212</v>
      </c>
      <c r="F149" s="308">
        <v>0</v>
      </c>
      <c r="G149" s="309">
        <v>0</v>
      </c>
      <c r="H149" s="311">
        <v>4.9406564584124654E-324</v>
      </c>
      <c r="I149" s="308">
        <v>3.9525251667299724E-323</v>
      </c>
      <c r="J149" s="309">
        <v>3.9525251667299724E-323</v>
      </c>
      <c r="K149" s="319" t="s">
        <v>206</v>
      </c>
    </row>
    <row r="150" spans="1:11" ht="14.4" customHeight="1" thickBot="1" x14ac:dyDescent="0.35">
      <c r="A150" s="329" t="s">
        <v>348</v>
      </c>
      <c r="B150" s="313">
        <v>1545.46811872784</v>
      </c>
      <c r="C150" s="313">
        <v>1243.6405099999999</v>
      </c>
      <c r="D150" s="314">
        <v>-301.82760872783899</v>
      </c>
      <c r="E150" s="320">
        <v>0.80470149783699996</v>
      </c>
      <c r="F150" s="313">
        <v>0</v>
      </c>
      <c r="G150" s="314">
        <v>0</v>
      </c>
      <c r="H150" s="316">
        <v>4.9406564584124654E-324</v>
      </c>
      <c r="I150" s="313">
        <v>3.9525251667299724E-323</v>
      </c>
      <c r="J150" s="314">
        <v>3.9525251667299724E-323</v>
      </c>
      <c r="K150" s="317" t="s">
        <v>206</v>
      </c>
    </row>
    <row r="151" spans="1:11" ht="14.4" customHeight="1" thickBot="1" x14ac:dyDescent="0.35">
      <c r="A151" s="330" t="s">
        <v>349</v>
      </c>
      <c r="B151" s="308">
        <v>0</v>
      </c>
      <c r="C151" s="308">
        <v>787.07133999999996</v>
      </c>
      <c r="D151" s="309">
        <v>787.07133999999996</v>
      </c>
      <c r="E151" s="318" t="s">
        <v>206</v>
      </c>
      <c r="F151" s="308">
        <v>0</v>
      </c>
      <c r="G151" s="309">
        <v>0</v>
      </c>
      <c r="H151" s="311">
        <v>4.9406564584124654E-324</v>
      </c>
      <c r="I151" s="308">
        <v>3.9525251667299724E-323</v>
      </c>
      <c r="J151" s="309">
        <v>3.9525251667299724E-323</v>
      </c>
      <c r="K151" s="319" t="s">
        <v>206</v>
      </c>
    </row>
    <row r="152" spans="1:11" ht="14.4" customHeight="1" thickBot="1" x14ac:dyDescent="0.35">
      <c r="A152" s="330" t="s">
        <v>350</v>
      </c>
      <c r="B152" s="308">
        <v>0</v>
      </c>
      <c r="C152" s="308">
        <v>187.78399999999999</v>
      </c>
      <c r="D152" s="309">
        <v>187.78399999999999</v>
      </c>
      <c r="E152" s="318" t="s">
        <v>206</v>
      </c>
      <c r="F152" s="308">
        <v>0</v>
      </c>
      <c r="G152" s="309">
        <v>0</v>
      </c>
      <c r="H152" s="311">
        <v>4.9406564584124654E-324</v>
      </c>
      <c r="I152" s="308">
        <v>3.9525251667299724E-323</v>
      </c>
      <c r="J152" s="309">
        <v>3.9525251667299724E-323</v>
      </c>
      <c r="K152" s="319" t="s">
        <v>206</v>
      </c>
    </row>
    <row r="153" spans="1:11" ht="14.4" customHeight="1" thickBot="1" x14ac:dyDescent="0.35">
      <c r="A153" s="330" t="s">
        <v>351</v>
      </c>
      <c r="B153" s="308">
        <v>0</v>
      </c>
      <c r="C153" s="308">
        <v>145.44028</v>
      </c>
      <c r="D153" s="309">
        <v>145.44028</v>
      </c>
      <c r="E153" s="318" t="s">
        <v>206</v>
      </c>
      <c r="F153" s="308">
        <v>0</v>
      </c>
      <c r="G153" s="309">
        <v>0</v>
      </c>
      <c r="H153" s="311">
        <v>4.9406564584124654E-324</v>
      </c>
      <c r="I153" s="308">
        <v>3.9525251667299724E-323</v>
      </c>
      <c r="J153" s="309">
        <v>3.9525251667299724E-323</v>
      </c>
      <c r="K153" s="319" t="s">
        <v>206</v>
      </c>
    </row>
    <row r="154" spans="1:11" ht="14.4" customHeight="1" thickBot="1" x14ac:dyDescent="0.35">
      <c r="A154" s="330" t="s">
        <v>352</v>
      </c>
      <c r="B154" s="308">
        <v>0</v>
      </c>
      <c r="C154" s="308">
        <v>123.34489000000001</v>
      </c>
      <c r="D154" s="309">
        <v>123.34489000000001</v>
      </c>
      <c r="E154" s="318" t="s">
        <v>206</v>
      </c>
      <c r="F154" s="308">
        <v>0</v>
      </c>
      <c r="G154" s="309">
        <v>0</v>
      </c>
      <c r="H154" s="311">
        <v>4.9406564584124654E-324</v>
      </c>
      <c r="I154" s="308">
        <v>3.9525251667299724E-323</v>
      </c>
      <c r="J154" s="309">
        <v>3.9525251667299724E-323</v>
      </c>
      <c r="K154" s="319" t="s">
        <v>206</v>
      </c>
    </row>
    <row r="155" spans="1:11" ht="14.4" customHeight="1" thickBot="1" x14ac:dyDescent="0.35">
      <c r="A155" s="333" t="s">
        <v>353</v>
      </c>
      <c r="B155" s="313">
        <v>5.1460792135820004</v>
      </c>
      <c r="C155" s="313">
        <v>50.311839999999997</v>
      </c>
      <c r="D155" s="314">
        <v>45.165760786417003</v>
      </c>
      <c r="E155" s="320">
        <v>9.7767325204019997</v>
      </c>
      <c r="F155" s="313">
        <v>5.1460792135820004</v>
      </c>
      <c r="G155" s="314">
        <v>3.4307194757209998</v>
      </c>
      <c r="H155" s="316">
        <v>4.9406564584124654E-324</v>
      </c>
      <c r="I155" s="313">
        <v>3.9525251667299724E-323</v>
      </c>
      <c r="J155" s="314">
        <v>-3.4307194757209998</v>
      </c>
      <c r="K155" s="321">
        <v>9.8813129168249309E-324</v>
      </c>
    </row>
    <row r="156" spans="1:11" ht="14.4" customHeight="1" thickBot="1" x14ac:dyDescent="0.35">
      <c r="A156" s="329" t="s">
        <v>354</v>
      </c>
      <c r="B156" s="313">
        <v>0</v>
      </c>
      <c r="C156" s="313">
        <v>31.568079999999998</v>
      </c>
      <c r="D156" s="314">
        <v>31.568079999999998</v>
      </c>
      <c r="E156" s="315" t="s">
        <v>206</v>
      </c>
      <c r="F156" s="313">
        <v>0</v>
      </c>
      <c r="G156" s="314">
        <v>0</v>
      </c>
      <c r="H156" s="316">
        <v>4.9406564584124654E-324</v>
      </c>
      <c r="I156" s="313">
        <v>3.9525251667299724E-323</v>
      </c>
      <c r="J156" s="314">
        <v>3.9525251667299724E-323</v>
      </c>
      <c r="K156" s="317" t="s">
        <v>206</v>
      </c>
    </row>
    <row r="157" spans="1:11" ht="14.4" customHeight="1" thickBot="1" x14ac:dyDescent="0.35">
      <c r="A157" s="330" t="s">
        <v>355</v>
      </c>
      <c r="B157" s="308">
        <v>4.9406564584124654E-324</v>
      </c>
      <c r="C157" s="308">
        <v>8.0000000000000007E-5</v>
      </c>
      <c r="D157" s="309">
        <v>8.0000000000000007E-5</v>
      </c>
      <c r="E157" s="318" t="s">
        <v>212</v>
      </c>
      <c r="F157" s="308">
        <v>0</v>
      </c>
      <c r="G157" s="309">
        <v>0</v>
      </c>
      <c r="H157" s="311">
        <v>4.9406564584124654E-324</v>
      </c>
      <c r="I157" s="308">
        <v>3.9525251667299724E-323</v>
      </c>
      <c r="J157" s="309">
        <v>3.9525251667299724E-323</v>
      </c>
      <c r="K157" s="319" t="s">
        <v>206</v>
      </c>
    </row>
    <row r="158" spans="1:11" ht="14.4" customHeight="1" thickBot="1" x14ac:dyDescent="0.35">
      <c r="A158" s="330" t="s">
        <v>356</v>
      </c>
      <c r="B158" s="308">
        <v>0</v>
      </c>
      <c r="C158" s="308">
        <v>31.568000000000001</v>
      </c>
      <c r="D158" s="309">
        <v>31.568000000000001</v>
      </c>
      <c r="E158" s="318" t="s">
        <v>206</v>
      </c>
      <c r="F158" s="308">
        <v>0</v>
      </c>
      <c r="G158" s="309">
        <v>0</v>
      </c>
      <c r="H158" s="311">
        <v>4.9406564584124654E-324</v>
      </c>
      <c r="I158" s="308">
        <v>3.9525251667299724E-323</v>
      </c>
      <c r="J158" s="309">
        <v>3.9525251667299724E-323</v>
      </c>
      <c r="K158" s="319" t="s">
        <v>206</v>
      </c>
    </row>
    <row r="159" spans="1:11" ht="14.4" customHeight="1" thickBot="1" x14ac:dyDescent="0.35">
      <c r="A159" s="329" t="s">
        <v>357</v>
      </c>
      <c r="B159" s="313">
        <v>5.1460792135820004</v>
      </c>
      <c r="C159" s="313">
        <v>18.743760000000002</v>
      </c>
      <c r="D159" s="314">
        <v>13.597680786417</v>
      </c>
      <c r="E159" s="320">
        <v>3.6423380251370001</v>
      </c>
      <c r="F159" s="313">
        <v>5.1460792135820004</v>
      </c>
      <c r="G159" s="314">
        <v>3.4307194757209998</v>
      </c>
      <c r="H159" s="316">
        <v>4.9406564584124654E-324</v>
      </c>
      <c r="I159" s="313">
        <v>3.9525251667299724E-323</v>
      </c>
      <c r="J159" s="314">
        <v>-3.4307194757209998</v>
      </c>
      <c r="K159" s="321">
        <v>9.8813129168249309E-324</v>
      </c>
    </row>
    <row r="160" spans="1:11" ht="14.4" customHeight="1" thickBot="1" x14ac:dyDescent="0.35">
      <c r="A160" s="330" t="s">
        <v>358</v>
      </c>
      <c r="B160" s="308">
        <v>5.1460792135820004</v>
      </c>
      <c r="C160" s="308">
        <v>18.743760000000002</v>
      </c>
      <c r="D160" s="309">
        <v>13.597680786417</v>
      </c>
      <c r="E160" s="310">
        <v>3.6423380251370001</v>
      </c>
      <c r="F160" s="308">
        <v>5.1460792135820004</v>
      </c>
      <c r="G160" s="309">
        <v>3.4307194757209998</v>
      </c>
      <c r="H160" s="311">
        <v>4.9406564584124654E-324</v>
      </c>
      <c r="I160" s="308">
        <v>3.9525251667299724E-323</v>
      </c>
      <c r="J160" s="309">
        <v>-3.4307194757209998</v>
      </c>
      <c r="K160" s="312">
        <v>9.8813129168249309E-324</v>
      </c>
    </row>
    <row r="161" spans="1:11" ht="14.4" customHeight="1" thickBot="1" x14ac:dyDescent="0.35">
      <c r="A161" s="327" t="s">
        <v>359</v>
      </c>
      <c r="B161" s="308">
        <v>4.9406564584124654E-324</v>
      </c>
      <c r="C161" s="308">
        <v>13.4</v>
      </c>
      <c r="D161" s="309">
        <v>13.4</v>
      </c>
      <c r="E161" s="318" t="s">
        <v>212</v>
      </c>
      <c r="F161" s="308">
        <v>57</v>
      </c>
      <c r="G161" s="309">
        <v>38</v>
      </c>
      <c r="H161" s="311">
        <v>5.1559999999999997</v>
      </c>
      <c r="I161" s="308">
        <v>43.768000000000001</v>
      </c>
      <c r="J161" s="309">
        <v>5.7679999999989997</v>
      </c>
      <c r="K161" s="312">
        <v>0.767859649122</v>
      </c>
    </row>
    <row r="162" spans="1:11" ht="14.4" customHeight="1" thickBot="1" x14ac:dyDescent="0.35">
      <c r="A162" s="333" t="s">
        <v>360</v>
      </c>
      <c r="B162" s="313">
        <v>4.9406564584124654E-324</v>
      </c>
      <c r="C162" s="313">
        <v>13.4</v>
      </c>
      <c r="D162" s="314">
        <v>13.4</v>
      </c>
      <c r="E162" s="315" t="s">
        <v>212</v>
      </c>
      <c r="F162" s="313">
        <v>57</v>
      </c>
      <c r="G162" s="314">
        <v>38</v>
      </c>
      <c r="H162" s="316">
        <v>5.1559999999999997</v>
      </c>
      <c r="I162" s="313">
        <v>43.768000000000001</v>
      </c>
      <c r="J162" s="314">
        <v>5.7679999999989997</v>
      </c>
      <c r="K162" s="321">
        <v>0.767859649122</v>
      </c>
    </row>
    <row r="163" spans="1:11" ht="14.4" customHeight="1" thickBot="1" x14ac:dyDescent="0.35">
      <c r="A163" s="329" t="s">
        <v>361</v>
      </c>
      <c r="B163" s="313">
        <v>4.9406564584124654E-324</v>
      </c>
      <c r="C163" s="313">
        <v>13.4</v>
      </c>
      <c r="D163" s="314">
        <v>13.4</v>
      </c>
      <c r="E163" s="315" t="s">
        <v>212</v>
      </c>
      <c r="F163" s="313">
        <v>57</v>
      </c>
      <c r="G163" s="314">
        <v>38</v>
      </c>
      <c r="H163" s="316">
        <v>4.9406564584124654E-324</v>
      </c>
      <c r="I163" s="313">
        <v>28.3</v>
      </c>
      <c r="J163" s="314">
        <v>-9.6999999999999993</v>
      </c>
      <c r="K163" s="321">
        <v>0.49649122807000001</v>
      </c>
    </row>
    <row r="164" spans="1:11" ht="14.4" customHeight="1" thickBot="1" x14ac:dyDescent="0.35">
      <c r="A164" s="330" t="s">
        <v>362</v>
      </c>
      <c r="B164" s="308">
        <v>4.9406564584124654E-324</v>
      </c>
      <c r="C164" s="308">
        <v>13.4</v>
      </c>
      <c r="D164" s="309">
        <v>13.4</v>
      </c>
      <c r="E164" s="318" t="s">
        <v>212</v>
      </c>
      <c r="F164" s="308">
        <v>57</v>
      </c>
      <c r="G164" s="309">
        <v>38</v>
      </c>
      <c r="H164" s="311">
        <v>4.9406564584124654E-324</v>
      </c>
      <c r="I164" s="308">
        <v>28.3</v>
      </c>
      <c r="J164" s="309">
        <v>-9.6999999999999993</v>
      </c>
      <c r="K164" s="312">
        <v>0.49649122807000001</v>
      </c>
    </row>
    <row r="165" spans="1:11" ht="14.4" customHeight="1" thickBot="1" x14ac:dyDescent="0.35">
      <c r="A165" s="332" t="s">
        <v>363</v>
      </c>
      <c r="B165" s="308">
        <v>4.9406564584124654E-324</v>
      </c>
      <c r="C165" s="308">
        <v>4.9406564584124654E-324</v>
      </c>
      <c r="D165" s="309">
        <v>0</v>
      </c>
      <c r="E165" s="310">
        <v>1</v>
      </c>
      <c r="F165" s="308">
        <v>4.9406564584124654E-324</v>
      </c>
      <c r="G165" s="309">
        <v>0</v>
      </c>
      <c r="H165" s="311">
        <v>5.1559999999999997</v>
      </c>
      <c r="I165" s="308">
        <v>15.468</v>
      </c>
      <c r="J165" s="309">
        <v>15.468</v>
      </c>
      <c r="K165" s="319" t="s">
        <v>212</v>
      </c>
    </row>
    <row r="166" spans="1:11" ht="14.4" customHeight="1" thickBot="1" x14ac:dyDescent="0.35">
      <c r="A166" s="330" t="s">
        <v>364</v>
      </c>
      <c r="B166" s="308">
        <v>4.9406564584124654E-324</v>
      </c>
      <c r="C166" s="308">
        <v>4.9406564584124654E-324</v>
      </c>
      <c r="D166" s="309">
        <v>0</v>
      </c>
      <c r="E166" s="310">
        <v>1</v>
      </c>
      <c r="F166" s="308">
        <v>4.9406564584124654E-324</v>
      </c>
      <c r="G166" s="309">
        <v>0</v>
      </c>
      <c r="H166" s="311">
        <v>5.1559999999999997</v>
      </c>
      <c r="I166" s="308">
        <v>15.468</v>
      </c>
      <c r="J166" s="309">
        <v>15.468</v>
      </c>
      <c r="K166" s="319" t="s">
        <v>212</v>
      </c>
    </row>
    <row r="167" spans="1:11" ht="14.4" customHeight="1" thickBot="1" x14ac:dyDescent="0.35">
      <c r="A167" s="326" t="s">
        <v>365</v>
      </c>
      <c r="B167" s="308">
        <v>3951.7370652112099</v>
      </c>
      <c r="C167" s="308">
        <v>2824.9995800000002</v>
      </c>
      <c r="D167" s="309">
        <v>-1126.73748521121</v>
      </c>
      <c r="E167" s="310">
        <v>0.71487539109499998</v>
      </c>
      <c r="F167" s="308">
        <v>2936.4428464133798</v>
      </c>
      <c r="G167" s="309">
        <v>1957.62856427559</v>
      </c>
      <c r="H167" s="311">
        <v>224.50369000000001</v>
      </c>
      <c r="I167" s="308">
        <v>2041.6224500000001</v>
      </c>
      <c r="J167" s="309">
        <v>83.993885724411001</v>
      </c>
      <c r="K167" s="312">
        <v>0.69527062394299999</v>
      </c>
    </row>
    <row r="168" spans="1:11" ht="14.4" customHeight="1" thickBot="1" x14ac:dyDescent="0.35">
      <c r="A168" s="331" t="s">
        <v>366</v>
      </c>
      <c r="B168" s="313">
        <v>3951.7370652112099</v>
      </c>
      <c r="C168" s="313">
        <v>2824.9995800000002</v>
      </c>
      <c r="D168" s="314">
        <v>-1126.73748521121</v>
      </c>
      <c r="E168" s="320">
        <v>0.71487539109499998</v>
      </c>
      <c r="F168" s="313">
        <v>2936.4428464133798</v>
      </c>
      <c r="G168" s="314">
        <v>1957.62856427559</v>
      </c>
      <c r="H168" s="316">
        <v>224.50369000000001</v>
      </c>
      <c r="I168" s="313">
        <v>2041.6224500000001</v>
      </c>
      <c r="J168" s="314">
        <v>83.993885724411001</v>
      </c>
      <c r="K168" s="321">
        <v>0.69527062394299999</v>
      </c>
    </row>
    <row r="169" spans="1:11" ht="14.4" customHeight="1" thickBot="1" x14ac:dyDescent="0.35">
      <c r="A169" s="333" t="s">
        <v>38</v>
      </c>
      <c r="B169" s="313">
        <v>3951.7370652112099</v>
      </c>
      <c r="C169" s="313">
        <v>2824.9995800000002</v>
      </c>
      <c r="D169" s="314">
        <v>-1126.73748521121</v>
      </c>
      <c r="E169" s="320">
        <v>0.71487539109499998</v>
      </c>
      <c r="F169" s="313">
        <v>2936.4428464133798</v>
      </c>
      <c r="G169" s="314">
        <v>1957.62856427559</v>
      </c>
      <c r="H169" s="316">
        <v>224.50369000000001</v>
      </c>
      <c r="I169" s="313">
        <v>2041.6224500000001</v>
      </c>
      <c r="J169" s="314">
        <v>83.993885724411001</v>
      </c>
      <c r="K169" s="321">
        <v>0.69527062394299999</v>
      </c>
    </row>
    <row r="170" spans="1:11" ht="14.4" customHeight="1" thickBot="1" x14ac:dyDescent="0.35">
      <c r="A170" s="329" t="s">
        <v>367</v>
      </c>
      <c r="B170" s="313">
        <v>83.999999999997996</v>
      </c>
      <c r="C170" s="313">
        <v>81.84</v>
      </c>
      <c r="D170" s="314">
        <v>-2.159999999998</v>
      </c>
      <c r="E170" s="320">
        <v>0.97428571428499999</v>
      </c>
      <c r="F170" s="313">
        <v>35</v>
      </c>
      <c r="G170" s="314">
        <v>23.333333333333002</v>
      </c>
      <c r="H170" s="316">
        <v>6.82</v>
      </c>
      <c r="I170" s="313">
        <v>54.56</v>
      </c>
      <c r="J170" s="314">
        <v>31.226666666665999</v>
      </c>
      <c r="K170" s="321">
        <v>1.5588571428569999</v>
      </c>
    </row>
    <row r="171" spans="1:11" ht="14.4" customHeight="1" thickBot="1" x14ac:dyDescent="0.35">
      <c r="A171" s="330" t="s">
        <v>368</v>
      </c>
      <c r="B171" s="308">
        <v>83.999999999997996</v>
      </c>
      <c r="C171" s="308">
        <v>81.84</v>
      </c>
      <c r="D171" s="309">
        <v>-2.159999999998</v>
      </c>
      <c r="E171" s="310">
        <v>0.97428571428499999</v>
      </c>
      <c r="F171" s="308">
        <v>35</v>
      </c>
      <c r="G171" s="309">
        <v>23.333333333333002</v>
      </c>
      <c r="H171" s="311">
        <v>6.82</v>
      </c>
      <c r="I171" s="308">
        <v>54.56</v>
      </c>
      <c r="J171" s="309">
        <v>31.226666666665999</v>
      </c>
      <c r="K171" s="312">
        <v>1.5588571428569999</v>
      </c>
    </row>
    <row r="172" spans="1:11" ht="14.4" customHeight="1" thickBot="1" x14ac:dyDescent="0.35">
      <c r="A172" s="329" t="s">
        <v>369</v>
      </c>
      <c r="B172" s="313">
        <v>115.308049287884</v>
      </c>
      <c r="C172" s="313">
        <v>46.125</v>
      </c>
      <c r="D172" s="314">
        <v>-69.183049287884003</v>
      </c>
      <c r="E172" s="320">
        <v>0.40001543938</v>
      </c>
      <c r="F172" s="313">
        <v>49.006946413382003</v>
      </c>
      <c r="G172" s="314">
        <v>32.671297608921002</v>
      </c>
      <c r="H172" s="316">
        <v>6.4824999999999999</v>
      </c>
      <c r="I172" s="313">
        <v>45.606499999999997</v>
      </c>
      <c r="J172" s="314">
        <v>12.935202391078001</v>
      </c>
      <c r="K172" s="321">
        <v>0.93061297097100004</v>
      </c>
    </row>
    <row r="173" spans="1:11" ht="14.4" customHeight="1" thickBot="1" x14ac:dyDescent="0.35">
      <c r="A173" s="330" t="s">
        <v>370</v>
      </c>
      <c r="B173" s="308">
        <v>115.308049287884</v>
      </c>
      <c r="C173" s="308">
        <v>46.125</v>
      </c>
      <c r="D173" s="309">
        <v>-69.183049287884003</v>
      </c>
      <c r="E173" s="310">
        <v>0.40001543938</v>
      </c>
      <c r="F173" s="308">
        <v>49.006946413382003</v>
      </c>
      <c r="G173" s="309">
        <v>32.671297608921002</v>
      </c>
      <c r="H173" s="311">
        <v>6.4824999999999999</v>
      </c>
      <c r="I173" s="308">
        <v>45.606499999999997</v>
      </c>
      <c r="J173" s="309">
        <v>12.935202391078001</v>
      </c>
      <c r="K173" s="312">
        <v>0.93061297097100004</v>
      </c>
    </row>
    <row r="174" spans="1:11" ht="14.4" customHeight="1" thickBot="1" x14ac:dyDescent="0.35">
      <c r="A174" s="329" t="s">
        <v>371</v>
      </c>
      <c r="B174" s="313">
        <v>552.429015923365</v>
      </c>
      <c r="C174" s="313">
        <v>62.253300000000003</v>
      </c>
      <c r="D174" s="314">
        <v>-490.17571592336498</v>
      </c>
      <c r="E174" s="320">
        <v>0.11269013430700001</v>
      </c>
      <c r="F174" s="313">
        <v>68.435900000000004</v>
      </c>
      <c r="G174" s="314">
        <v>45.623933333332999</v>
      </c>
      <c r="H174" s="316">
        <v>6.0857000000000001</v>
      </c>
      <c r="I174" s="313">
        <v>47.722799999999999</v>
      </c>
      <c r="J174" s="314">
        <v>2.0988666666659999</v>
      </c>
      <c r="K174" s="321">
        <v>0.69733575506400003</v>
      </c>
    </row>
    <row r="175" spans="1:11" ht="14.4" customHeight="1" thickBot="1" x14ac:dyDescent="0.35">
      <c r="A175" s="330" t="s">
        <v>372</v>
      </c>
      <c r="B175" s="308">
        <v>552.429015923365</v>
      </c>
      <c r="C175" s="308">
        <v>62.253300000000003</v>
      </c>
      <c r="D175" s="309">
        <v>-490.17571592336498</v>
      </c>
      <c r="E175" s="310">
        <v>0.11269013430700001</v>
      </c>
      <c r="F175" s="308">
        <v>68.435900000000004</v>
      </c>
      <c r="G175" s="309">
        <v>45.623933333332999</v>
      </c>
      <c r="H175" s="311">
        <v>6.0857000000000001</v>
      </c>
      <c r="I175" s="308">
        <v>47.722799999999999</v>
      </c>
      <c r="J175" s="309">
        <v>2.0988666666659999</v>
      </c>
      <c r="K175" s="312">
        <v>0.69733575506400003</v>
      </c>
    </row>
    <row r="176" spans="1:11" ht="14.4" customHeight="1" thickBot="1" x14ac:dyDescent="0.35">
      <c r="A176" s="329" t="s">
        <v>373</v>
      </c>
      <c r="B176" s="313">
        <v>4.9406564584124654E-324</v>
      </c>
      <c r="C176" s="313">
        <v>4.9406564584124654E-324</v>
      </c>
      <c r="D176" s="314">
        <v>0</v>
      </c>
      <c r="E176" s="320">
        <v>1</v>
      </c>
      <c r="F176" s="313">
        <v>4.9406564584124654E-324</v>
      </c>
      <c r="G176" s="314">
        <v>0</v>
      </c>
      <c r="H176" s="316">
        <v>4.9406564584124654E-324</v>
      </c>
      <c r="I176" s="313">
        <v>1.7000000000000001E-2</v>
      </c>
      <c r="J176" s="314">
        <v>1.7000000000000001E-2</v>
      </c>
      <c r="K176" s="317" t="s">
        <v>212</v>
      </c>
    </row>
    <row r="177" spans="1:11" ht="14.4" customHeight="1" thickBot="1" x14ac:dyDescent="0.35">
      <c r="A177" s="330" t="s">
        <v>374</v>
      </c>
      <c r="B177" s="308">
        <v>4.9406564584124654E-324</v>
      </c>
      <c r="C177" s="308">
        <v>4.9406564584124654E-324</v>
      </c>
      <c r="D177" s="309">
        <v>0</v>
      </c>
      <c r="E177" s="310">
        <v>1</v>
      </c>
      <c r="F177" s="308">
        <v>4.9406564584124654E-324</v>
      </c>
      <c r="G177" s="309">
        <v>0</v>
      </c>
      <c r="H177" s="311">
        <v>4.9406564584124654E-324</v>
      </c>
      <c r="I177" s="308">
        <v>1.7000000000000001E-2</v>
      </c>
      <c r="J177" s="309">
        <v>1.7000000000000001E-2</v>
      </c>
      <c r="K177" s="319" t="s">
        <v>212</v>
      </c>
    </row>
    <row r="178" spans="1:11" ht="14.4" customHeight="1" thickBot="1" x14ac:dyDescent="0.35">
      <c r="A178" s="329" t="s">
        <v>375</v>
      </c>
      <c r="B178" s="313">
        <v>357.999999999995</v>
      </c>
      <c r="C178" s="313">
        <v>317.19878</v>
      </c>
      <c r="D178" s="314">
        <v>-40.801219999994998</v>
      </c>
      <c r="E178" s="320">
        <v>0.88603011173099999</v>
      </c>
      <c r="F178" s="313">
        <v>441</v>
      </c>
      <c r="G178" s="314">
        <v>294</v>
      </c>
      <c r="H178" s="316">
        <v>28.960730000000002</v>
      </c>
      <c r="I178" s="313">
        <v>250.57006000000001</v>
      </c>
      <c r="J178" s="314">
        <v>-43.429940000000002</v>
      </c>
      <c r="K178" s="321">
        <v>0.56818607709699998</v>
      </c>
    </row>
    <row r="179" spans="1:11" ht="14.4" customHeight="1" thickBot="1" x14ac:dyDescent="0.35">
      <c r="A179" s="330" t="s">
        <v>376</v>
      </c>
      <c r="B179" s="308">
        <v>357.999999999995</v>
      </c>
      <c r="C179" s="308">
        <v>317.19878</v>
      </c>
      <c r="D179" s="309">
        <v>-40.801219999994998</v>
      </c>
      <c r="E179" s="310">
        <v>0.88603011173099999</v>
      </c>
      <c r="F179" s="308">
        <v>441</v>
      </c>
      <c r="G179" s="309">
        <v>294</v>
      </c>
      <c r="H179" s="311">
        <v>28.960730000000002</v>
      </c>
      <c r="I179" s="308">
        <v>250.57006000000001</v>
      </c>
      <c r="J179" s="309">
        <v>-43.429940000000002</v>
      </c>
      <c r="K179" s="312">
        <v>0.56818607709699998</v>
      </c>
    </row>
    <row r="180" spans="1:11" ht="14.4" customHeight="1" thickBot="1" x14ac:dyDescent="0.35">
      <c r="A180" s="329" t="s">
        <v>377</v>
      </c>
      <c r="B180" s="313">
        <v>2841.99999999996</v>
      </c>
      <c r="C180" s="313">
        <v>2317.5825</v>
      </c>
      <c r="D180" s="314">
        <v>-524.41749999996398</v>
      </c>
      <c r="E180" s="320">
        <v>0.81547589725500003</v>
      </c>
      <c r="F180" s="313">
        <v>2343</v>
      </c>
      <c r="G180" s="314">
        <v>1562</v>
      </c>
      <c r="H180" s="316">
        <v>176.15476000000001</v>
      </c>
      <c r="I180" s="313">
        <v>1643.14609</v>
      </c>
      <c r="J180" s="314">
        <v>81.146089999999006</v>
      </c>
      <c r="K180" s="321">
        <v>0.70130008109200004</v>
      </c>
    </row>
    <row r="181" spans="1:11" ht="14.4" customHeight="1" thickBot="1" x14ac:dyDescent="0.35">
      <c r="A181" s="330" t="s">
        <v>378</v>
      </c>
      <c r="B181" s="308">
        <v>2841.99999999996</v>
      </c>
      <c r="C181" s="308">
        <v>2317.5825</v>
      </c>
      <c r="D181" s="309">
        <v>-524.41749999996398</v>
      </c>
      <c r="E181" s="310">
        <v>0.81547589725500003</v>
      </c>
      <c r="F181" s="308">
        <v>2343</v>
      </c>
      <c r="G181" s="309">
        <v>1562</v>
      </c>
      <c r="H181" s="311">
        <v>176.15476000000001</v>
      </c>
      <c r="I181" s="308">
        <v>1643.14609</v>
      </c>
      <c r="J181" s="309">
        <v>81.146089999999006</v>
      </c>
      <c r="K181" s="312">
        <v>0.70130008109200004</v>
      </c>
    </row>
    <row r="182" spans="1:11" ht="14.4" customHeight="1" thickBot="1" x14ac:dyDescent="0.35">
      <c r="A182" s="334"/>
      <c r="B182" s="308">
        <v>-68005.166210969095</v>
      </c>
      <c r="C182" s="308">
        <v>-69888.396789999999</v>
      </c>
      <c r="D182" s="309">
        <v>-1883.2305790309299</v>
      </c>
      <c r="E182" s="310">
        <v>1.02769246344</v>
      </c>
      <c r="F182" s="308">
        <v>-68891.723827809605</v>
      </c>
      <c r="G182" s="309">
        <v>-45927.815885206401</v>
      </c>
      <c r="H182" s="311">
        <v>-5323.2214999999997</v>
      </c>
      <c r="I182" s="308">
        <v>-51850.818310000002</v>
      </c>
      <c r="J182" s="309">
        <v>-5923.0024247935999</v>
      </c>
      <c r="K182" s="312">
        <v>0.75264219602899995</v>
      </c>
    </row>
    <row r="183" spans="1:11" ht="14.4" customHeight="1" thickBot="1" x14ac:dyDescent="0.35">
      <c r="A183" s="335" t="s">
        <v>50</v>
      </c>
      <c r="B183" s="322">
        <v>-68005.166210969095</v>
      </c>
      <c r="C183" s="322">
        <v>-69888.396789999999</v>
      </c>
      <c r="D183" s="323">
        <v>-1883.2305790308801</v>
      </c>
      <c r="E183" s="324">
        <v>-0.82132090249800005</v>
      </c>
      <c r="F183" s="322">
        <v>-68891.723827809605</v>
      </c>
      <c r="G183" s="323">
        <v>-45927.815885206401</v>
      </c>
      <c r="H183" s="322">
        <v>-5323.2214999999997</v>
      </c>
      <c r="I183" s="322">
        <v>-51850.818310000002</v>
      </c>
      <c r="J183" s="323">
        <v>-5923.0024247936099</v>
      </c>
      <c r="K183" s="325">
        <v>0.75264219602899995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379</v>
      </c>
      <c r="B5" s="337" t="s">
        <v>380</v>
      </c>
      <c r="C5" s="338" t="s">
        <v>381</v>
      </c>
      <c r="D5" s="338" t="s">
        <v>381</v>
      </c>
      <c r="E5" s="338"/>
      <c r="F5" s="338" t="s">
        <v>381</v>
      </c>
      <c r="G5" s="338" t="s">
        <v>381</v>
      </c>
      <c r="H5" s="338" t="s">
        <v>381</v>
      </c>
      <c r="I5" s="339" t="s">
        <v>381</v>
      </c>
      <c r="J5" s="340" t="s">
        <v>53</v>
      </c>
    </row>
    <row r="6" spans="1:10" ht="14.4" customHeight="1" x14ac:dyDescent="0.3">
      <c r="A6" s="336" t="s">
        <v>379</v>
      </c>
      <c r="B6" s="337" t="s">
        <v>215</v>
      </c>
      <c r="C6" s="338">
        <v>415.98159000000004</v>
      </c>
      <c r="D6" s="338">
        <v>447.91967999999895</v>
      </c>
      <c r="E6" s="338"/>
      <c r="F6" s="338">
        <v>452.29156999999998</v>
      </c>
      <c r="G6" s="338">
        <v>467.91602706916473</v>
      </c>
      <c r="H6" s="338">
        <v>-15.624457069164748</v>
      </c>
      <c r="I6" s="339">
        <v>0.96660841654210916</v>
      </c>
      <c r="J6" s="340" t="s">
        <v>1</v>
      </c>
    </row>
    <row r="7" spans="1:10" ht="14.4" customHeight="1" x14ac:dyDescent="0.3">
      <c r="A7" s="336" t="s">
        <v>379</v>
      </c>
      <c r="B7" s="337" t="s">
        <v>216</v>
      </c>
      <c r="C7" s="338">
        <v>12.56025</v>
      </c>
      <c r="D7" s="338">
        <v>6.1598899999999999</v>
      </c>
      <c r="E7" s="338"/>
      <c r="F7" s="338">
        <v>0</v>
      </c>
      <c r="G7" s="338">
        <v>3.8460627064813333</v>
      </c>
      <c r="H7" s="338">
        <v>-3.8460627064813333</v>
      </c>
      <c r="I7" s="339">
        <v>0</v>
      </c>
      <c r="J7" s="340" t="s">
        <v>1</v>
      </c>
    </row>
    <row r="8" spans="1:10" ht="14.4" customHeight="1" x14ac:dyDescent="0.3">
      <c r="A8" s="336" t="s">
        <v>379</v>
      </c>
      <c r="B8" s="337" t="s">
        <v>217</v>
      </c>
      <c r="C8" s="338">
        <v>0.92039000000000004</v>
      </c>
      <c r="D8" s="338">
        <v>4.874339999999</v>
      </c>
      <c r="E8" s="338"/>
      <c r="F8" s="338">
        <v>6.1841600000000012</v>
      </c>
      <c r="G8" s="338">
        <v>6.2162723626273335</v>
      </c>
      <c r="H8" s="338">
        <v>-3.2112362627332303E-2</v>
      </c>
      <c r="I8" s="339">
        <v>0.99483414484532662</v>
      </c>
      <c r="J8" s="340" t="s">
        <v>1</v>
      </c>
    </row>
    <row r="9" spans="1:10" ht="14.4" customHeight="1" x14ac:dyDescent="0.3">
      <c r="A9" s="336" t="s">
        <v>379</v>
      </c>
      <c r="B9" s="337" t="s">
        <v>218</v>
      </c>
      <c r="C9" s="338">
        <v>97.068780000000004</v>
      </c>
      <c r="D9" s="338">
        <v>132.20904000000002</v>
      </c>
      <c r="E9" s="338"/>
      <c r="F9" s="338">
        <v>123.85965999999999</v>
      </c>
      <c r="G9" s="338">
        <v>117.89221680493199</v>
      </c>
      <c r="H9" s="338">
        <v>5.9674431950680003</v>
      </c>
      <c r="I9" s="339">
        <v>1.0506177876436229</v>
      </c>
      <c r="J9" s="340" t="s">
        <v>1</v>
      </c>
    </row>
    <row r="10" spans="1:10" ht="14.4" customHeight="1" x14ac:dyDescent="0.3">
      <c r="A10" s="336" t="s">
        <v>379</v>
      </c>
      <c r="B10" s="337" t="s">
        <v>382</v>
      </c>
      <c r="C10" s="338">
        <v>526.53101000000004</v>
      </c>
      <c r="D10" s="338">
        <v>591.16294999999798</v>
      </c>
      <c r="E10" s="338"/>
      <c r="F10" s="338">
        <v>582.33538999999996</v>
      </c>
      <c r="G10" s="338">
        <v>595.87057894320537</v>
      </c>
      <c r="H10" s="338">
        <v>-13.535188943205412</v>
      </c>
      <c r="I10" s="339">
        <v>0.97728501889250774</v>
      </c>
      <c r="J10" s="340" t="s">
        <v>383</v>
      </c>
    </row>
    <row r="12" spans="1:10" ht="14.4" customHeight="1" x14ac:dyDescent="0.3">
      <c r="A12" s="336" t="s">
        <v>379</v>
      </c>
      <c r="B12" s="337" t="s">
        <v>380</v>
      </c>
      <c r="C12" s="338" t="s">
        <v>381</v>
      </c>
      <c r="D12" s="338" t="s">
        <v>381</v>
      </c>
      <c r="E12" s="338"/>
      <c r="F12" s="338" t="s">
        <v>381</v>
      </c>
      <c r="G12" s="338" t="s">
        <v>381</v>
      </c>
      <c r="H12" s="338" t="s">
        <v>381</v>
      </c>
      <c r="I12" s="339" t="s">
        <v>381</v>
      </c>
      <c r="J12" s="340" t="s">
        <v>53</v>
      </c>
    </row>
    <row r="13" spans="1:10" ht="14.4" customHeight="1" x14ac:dyDescent="0.3">
      <c r="A13" s="336" t="s">
        <v>384</v>
      </c>
      <c r="B13" s="337" t="s">
        <v>385</v>
      </c>
      <c r="C13" s="338" t="s">
        <v>381</v>
      </c>
      <c r="D13" s="338" t="s">
        <v>381</v>
      </c>
      <c r="E13" s="338"/>
      <c r="F13" s="338" t="s">
        <v>381</v>
      </c>
      <c r="G13" s="338" t="s">
        <v>381</v>
      </c>
      <c r="H13" s="338" t="s">
        <v>381</v>
      </c>
      <c r="I13" s="339" t="s">
        <v>381</v>
      </c>
      <c r="J13" s="340" t="s">
        <v>0</v>
      </c>
    </row>
    <row r="14" spans="1:10" ht="14.4" customHeight="1" x14ac:dyDescent="0.3">
      <c r="A14" s="336" t="s">
        <v>384</v>
      </c>
      <c r="B14" s="337" t="s">
        <v>215</v>
      </c>
      <c r="C14" s="338">
        <v>397.39908000000003</v>
      </c>
      <c r="D14" s="338">
        <v>435.24515999999898</v>
      </c>
      <c r="E14" s="338"/>
      <c r="F14" s="338">
        <v>438.71386999999999</v>
      </c>
      <c r="G14" s="338">
        <v>452.04504071169004</v>
      </c>
      <c r="H14" s="338">
        <v>-13.331170711690049</v>
      </c>
      <c r="I14" s="339">
        <v>0.9705091981748063</v>
      </c>
      <c r="J14" s="340" t="s">
        <v>1</v>
      </c>
    </row>
    <row r="15" spans="1:10" ht="14.4" customHeight="1" x14ac:dyDescent="0.3">
      <c r="A15" s="336" t="s">
        <v>384</v>
      </c>
      <c r="B15" s="337" t="s">
        <v>216</v>
      </c>
      <c r="C15" s="338">
        <v>12.56025</v>
      </c>
      <c r="D15" s="338">
        <v>6.1598899999999999</v>
      </c>
      <c r="E15" s="338"/>
      <c r="F15" s="338">
        <v>0</v>
      </c>
      <c r="G15" s="338">
        <v>3.8460627064813333</v>
      </c>
      <c r="H15" s="338">
        <v>-3.8460627064813333</v>
      </c>
      <c r="I15" s="339">
        <v>0</v>
      </c>
      <c r="J15" s="340" t="s">
        <v>1</v>
      </c>
    </row>
    <row r="16" spans="1:10" ht="14.4" customHeight="1" x14ac:dyDescent="0.3">
      <c r="A16" s="336" t="s">
        <v>384</v>
      </c>
      <c r="B16" s="337" t="s">
        <v>217</v>
      </c>
      <c r="C16" s="338">
        <v>0.56949000000000005</v>
      </c>
      <c r="D16" s="338">
        <v>4.874339999999</v>
      </c>
      <c r="E16" s="338"/>
      <c r="F16" s="338">
        <v>6.1841600000000012</v>
      </c>
      <c r="G16" s="338">
        <v>6.2162723626273335</v>
      </c>
      <c r="H16" s="338">
        <v>-3.2112362627332303E-2</v>
      </c>
      <c r="I16" s="339">
        <v>0.99483414484532662</v>
      </c>
      <c r="J16" s="340" t="s">
        <v>1</v>
      </c>
    </row>
    <row r="17" spans="1:10" ht="14.4" customHeight="1" x14ac:dyDescent="0.3">
      <c r="A17" s="336" t="s">
        <v>384</v>
      </c>
      <c r="B17" s="337" t="s">
        <v>218</v>
      </c>
      <c r="C17" s="338">
        <v>97.068780000000004</v>
      </c>
      <c r="D17" s="338">
        <v>132.20904000000002</v>
      </c>
      <c r="E17" s="338"/>
      <c r="F17" s="338">
        <v>123.85965999999999</v>
      </c>
      <c r="G17" s="338">
        <v>117.89221680493199</v>
      </c>
      <c r="H17" s="338">
        <v>5.9674431950680003</v>
      </c>
      <c r="I17" s="339">
        <v>1.0506177876436229</v>
      </c>
      <c r="J17" s="340" t="s">
        <v>1</v>
      </c>
    </row>
    <row r="18" spans="1:10" ht="14.4" customHeight="1" x14ac:dyDescent="0.3">
      <c r="A18" s="336" t="s">
        <v>384</v>
      </c>
      <c r="B18" s="337" t="s">
        <v>386</v>
      </c>
      <c r="C18" s="338">
        <v>507.5976</v>
      </c>
      <c r="D18" s="338">
        <v>578.48842999999806</v>
      </c>
      <c r="E18" s="338"/>
      <c r="F18" s="338">
        <v>568.75769000000003</v>
      </c>
      <c r="G18" s="338">
        <v>579.99959258573062</v>
      </c>
      <c r="H18" s="338">
        <v>-11.2419025857306</v>
      </c>
      <c r="I18" s="339">
        <v>0.98061739571986184</v>
      </c>
      <c r="J18" s="340" t="s">
        <v>387</v>
      </c>
    </row>
    <row r="19" spans="1:10" ht="14.4" customHeight="1" x14ac:dyDescent="0.3">
      <c r="A19" s="336" t="s">
        <v>381</v>
      </c>
      <c r="B19" s="337" t="s">
        <v>381</v>
      </c>
      <c r="C19" s="338" t="s">
        <v>381</v>
      </c>
      <c r="D19" s="338" t="s">
        <v>381</v>
      </c>
      <c r="E19" s="338"/>
      <c r="F19" s="338" t="s">
        <v>381</v>
      </c>
      <c r="G19" s="338" t="s">
        <v>381</v>
      </c>
      <c r="H19" s="338" t="s">
        <v>381</v>
      </c>
      <c r="I19" s="339" t="s">
        <v>381</v>
      </c>
      <c r="J19" s="340" t="s">
        <v>388</v>
      </c>
    </row>
    <row r="20" spans="1:10" ht="14.4" customHeight="1" x14ac:dyDescent="0.3">
      <c r="A20" s="336" t="s">
        <v>389</v>
      </c>
      <c r="B20" s="337" t="s">
        <v>390</v>
      </c>
      <c r="C20" s="338" t="s">
        <v>381</v>
      </c>
      <c r="D20" s="338" t="s">
        <v>381</v>
      </c>
      <c r="E20" s="338"/>
      <c r="F20" s="338" t="s">
        <v>381</v>
      </c>
      <c r="G20" s="338" t="s">
        <v>381</v>
      </c>
      <c r="H20" s="338" t="s">
        <v>381</v>
      </c>
      <c r="I20" s="339" t="s">
        <v>381</v>
      </c>
      <c r="J20" s="340" t="s">
        <v>0</v>
      </c>
    </row>
    <row r="21" spans="1:10" ht="14.4" customHeight="1" x14ac:dyDescent="0.3">
      <c r="A21" s="336" t="s">
        <v>389</v>
      </c>
      <c r="B21" s="337" t="s">
        <v>215</v>
      </c>
      <c r="C21" s="338">
        <v>18.582509999999999</v>
      </c>
      <c r="D21" s="338">
        <v>12.674520000000001</v>
      </c>
      <c r="E21" s="338"/>
      <c r="F21" s="338">
        <v>13.577699999999998</v>
      </c>
      <c r="G21" s="338">
        <v>15.870986357474665</v>
      </c>
      <c r="H21" s="338">
        <v>-2.2932863574746669</v>
      </c>
      <c r="I21" s="339">
        <v>0.8555044843577343</v>
      </c>
      <c r="J21" s="340" t="s">
        <v>1</v>
      </c>
    </row>
    <row r="22" spans="1:10" ht="14.4" customHeight="1" x14ac:dyDescent="0.3">
      <c r="A22" s="336" t="s">
        <v>389</v>
      </c>
      <c r="B22" s="337" t="s">
        <v>217</v>
      </c>
      <c r="C22" s="338">
        <v>0.35089999999999999</v>
      </c>
      <c r="D22" s="338" t="s">
        <v>381</v>
      </c>
      <c r="E22" s="338"/>
      <c r="F22" s="338" t="s">
        <v>381</v>
      </c>
      <c r="G22" s="338" t="s">
        <v>381</v>
      </c>
      <c r="H22" s="338" t="s">
        <v>381</v>
      </c>
      <c r="I22" s="339" t="s">
        <v>381</v>
      </c>
      <c r="J22" s="340" t="s">
        <v>1</v>
      </c>
    </row>
    <row r="23" spans="1:10" ht="14.4" customHeight="1" x14ac:dyDescent="0.3">
      <c r="A23" s="336" t="s">
        <v>389</v>
      </c>
      <c r="B23" s="337" t="s">
        <v>391</v>
      </c>
      <c r="C23" s="338">
        <v>18.933409999999999</v>
      </c>
      <c r="D23" s="338">
        <v>12.674520000000001</v>
      </c>
      <c r="E23" s="338"/>
      <c r="F23" s="338">
        <v>13.577699999999998</v>
      </c>
      <c r="G23" s="338">
        <v>15.870986357474665</v>
      </c>
      <c r="H23" s="338">
        <v>-2.2932863574746669</v>
      </c>
      <c r="I23" s="339">
        <v>0.8555044843577343</v>
      </c>
      <c r="J23" s="340" t="s">
        <v>387</v>
      </c>
    </row>
    <row r="24" spans="1:10" ht="14.4" customHeight="1" x14ac:dyDescent="0.3">
      <c r="A24" s="336" t="s">
        <v>381</v>
      </c>
      <c r="B24" s="337" t="s">
        <v>381</v>
      </c>
      <c r="C24" s="338" t="s">
        <v>381</v>
      </c>
      <c r="D24" s="338" t="s">
        <v>381</v>
      </c>
      <c r="E24" s="338"/>
      <c r="F24" s="338" t="s">
        <v>381</v>
      </c>
      <c r="G24" s="338" t="s">
        <v>381</v>
      </c>
      <c r="H24" s="338" t="s">
        <v>381</v>
      </c>
      <c r="I24" s="339" t="s">
        <v>381</v>
      </c>
      <c r="J24" s="340" t="s">
        <v>388</v>
      </c>
    </row>
    <row r="25" spans="1:10" ht="14.4" customHeight="1" x14ac:dyDescent="0.3">
      <c r="A25" s="336" t="s">
        <v>379</v>
      </c>
      <c r="B25" s="337" t="s">
        <v>382</v>
      </c>
      <c r="C25" s="338">
        <v>526.53101000000004</v>
      </c>
      <c r="D25" s="338">
        <v>591.16294999999809</v>
      </c>
      <c r="E25" s="338"/>
      <c r="F25" s="338">
        <v>582.33539000000007</v>
      </c>
      <c r="G25" s="338">
        <v>595.87057894320526</v>
      </c>
      <c r="H25" s="338">
        <v>-13.535188943205185</v>
      </c>
      <c r="I25" s="339">
        <v>0.97728501889250807</v>
      </c>
      <c r="J25" s="340" t="s">
        <v>383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168.37772929666929</v>
      </c>
      <c r="M3" s="71">
        <f>SUBTOTAL(9,M5:M1048576)</f>
        <v>2722.9</v>
      </c>
      <c r="N3" s="72">
        <f>SUBTOTAL(9,N5:N1048576)</f>
        <v>458475.71910190082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379</v>
      </c>
      <c r="B5" s="347" t="s">
        <v>517</v>
      </c>
      <c r="C5" s="348" t="s">
        <v>384</v>
      </c>
      <c r="D5" s="349" t="s">
        <v>518</v>
      </c>
      <c r="E5" s="348" t="s">
        <v>392</v>
      </c>
      <c r="F5" s="349" t="s">
        <v>521</v>
      </c>
      <c r="G5" s="348" t="s">
        <v>393</v>
      </c>
      <c r="H5" s="348" t="s">
        <v>394</v>
      </c>
      <c r="I5" s="348" t="s">
        <v>395</v>
      </c>
      <c r="J5" s="348" t="s">
        <v>396</v>
      </c>
      <c r="K5" s="348" t="s">
        <v>397</v>
      </c>
      <c r="L5" s="350">
        <v>86.709911152737348</v>
      </c>
      <c r="M5" s="350">
        <v>18</v>
      </c>
      <c r="N5" s="351">
        <v>1560.7784007492724</v>
      </c>
    </row>
    <row r="6" spans="1:14" ht="14.4" customHeight="1" x14ac:dyDescent="0.3">
      <c r="A6" s="352" t="s">
        <v>379</v>
      </c>
      <c r="B6" s="353" t="s">
        <v>517</v>
      </c>
      <c r="C6" s="354" t="s">
        <v>384</v>
      </c>
      <c r="D6" s="355" t="s">
        <v>518</v>
      </c>
      <c r="E6" s="354" t="s">
        <v>392</v>
      </c>
      <c r="F6" s="355" t="s">
        <v>521</v>
      </c>
      <c r="G6" s="354" t="s">
        <v>393</v>
      </c>
      <c r="H6" s="354" t="s">
        <v>398</v>
      </c>
      <c r="I6" s="354" t="s">
        <v>399</v>
      </c>
      <c r="J6" s="354" t="s">
        <v>400</v>
      </c>
      <c r="K6" s="354" t="s">
        <v>401</v>
      </c>
      <c r="L6" s="356">
        <v>170.2101327896786</v>
      </c>
      <c r="M6" s="356">
        <v>44</v>
      </c>
      <c r="N6" s="357">
        <v>7489.2458427458587</v>
      </c>
    </row>
    <row r="7" spans="1:14" ht="14.4" customHeight="1" x14ac:dyDescent="0.3">
      <c r="A7" s="352" t="s">
        <v>379</v>
      </c>
      <c r="B7" s="353" t="s">
        <v>517</v>
      </c>
      <c r="C7" s="354" t="s">
        <v>384</v>
      </c>
      <c r="D7" s="355" t="s">
        <v>518</v>
      </c>
      <c r="E7" s="354" t="s">
        <v>392</v>
      </c>
      <c r="F7" s="355" t="s">
        <v>521</v>
      </c>
      <c r="G7" s="354" t="s">
        <v>393</v>
      </c>
      <c r="H7" s="354" t="s">
        <v>402</v>
      </c>
      <c r="I7" s="354" t="s">
        <v>403</v>
      </c>
      <c r="J7" s="354" t="s">
        <v>404</v>
      </c>
      <c r="K7" s="354" t="s">
        <v>405</v>
      </c>
      <c r="L7" s="356">
        <v>58.97</v>
      </c>
      <c r="M7" s="356">
        <v>6</v>
      </c>
      <c r="N7" s="357">
        <v>353.82</v>
      </c>
    </row>
    <row r="8" spans="1:14" ht="14.4" customHeight="1" x14ac:dyDescent="0.3">
      <c r="A8" s="352" t="s">
        <v>379</v>
      </c>
      <c r="B8" s="353" t="s">
        <v>517</v>
      </c>
      <c r="C8" s="354" t="s">
        <v>384</v>
      </c>
      <c r="D8" s="355" t="s">
        <v>518</v>
      </c>
      <c r="E8" s="354" t="s">
        <v>392</v>
      </c>
      <c r="F8" s="355" t="s">
        <v>521</v>
      </c>
      <c r="G8" s="354" t="s">
        <v>393</v>
      </c>
      <c r="H8" s="354" t="s">
        <v>406</v>
      </c>
      <c r="I8" s="354" t="s">
        <v>407</v>
      </c>
      <c r="J8" s="354" t="s">
        <v>408</v>
      </c>
      <c r="K8" s="354" t="s">
        <v>409</v>
      </c>
      <c r="L8" s="356">
        <v>75.123474355458356</v>
      </c>
      <c r="M8" s="356">
        <v>54</v>
      </c>
      <c r="N8" s="357">
        <v>4056.6676151947509</v>
      </c>
    </row>
    <row r="9" spans="1:14" ht="14.4" customHeight="1" x14ac:dyDescent="0.3">
      <c r="A9" s="352" t="s">
        <v>379</v>
      </c>
      <c r="B9" s="353" t="s">
        <v>517</v>
      </c>
      <c r="C9" s="354" t="s">
        <v>384</v>
      </c>
      <c r="D9" s="355" t="s">
        <v>518</v>
      </c>
      <c r="E9" s="354" t="s">
        <v>392</v>
      </c>
      <c r="F9" s="355" t="s">
        <v>521</v>
      </c>
      <c r="G9" s="354" t="s">
        <v>393</v>
      </c>
      <c r="H9" s="354" t="s">
        <v>410</v>
      </c>
      <c r="I9" s="354" t="s">
        <v>411</v>
      </c>
      <c r="J9" s="354" t="s">
        <v>412</v>
      </c>
      <c r="K9" s="354" t="s">
        <v>413</v>
      </c>
      <c r="L9" s="356">
        <v>392.89</v>
      </c>
      <c r="M9" s="356">
        <v>4</v>
      </c>
      <c r="N9" s="357">
        <v>1571.56</v>
      </c>
    </row>
    <row r="10" spans="1:14" ht="14.4" customHeight="1" x14ac:dyDescent="0.3">
      <c r="A10" s="352" t="s">
        <v>379</v>
      </c>
      <c r="B10" s="353" t="s">
        <v>517</v>
      </c>
      <c r="C10" s="354" t="s">
        <v>384</v>
      </c>
      <c r="D10" s="355" t="s">
        <v>518</v>
      </c>
      <c r="E10" s="354" t="s">
        <v>392</v>
      </c>
      <c r="F10" s="355" t="s">
        <v>521</v>
      </c>
      <c r="G10" s="354" t="s">
        <v>393</v>
      </c>
      <c r="H10" s="354" t="s">
        <v>414</v>
      </c>
      <c r="I10" s="354" t="s">
        <v>117</v>
      </c>
      <c r="J10" s="354" t="s">
        <v>415</v>
      </c>
      <c r="K10" s="354"/>
      <c r="L10" s="356">
        <v>645.68042807640347</v>
      </c>
      <c r="M10" s="356">
        <v>38</v>
      </c>
      <c r="N10" s="357">
        <v>24535.856266903331</v>
      </c>
    </row>
    <row r="11" spans="1:14" ht="14.4" customHeight="1" x14ac:dyDescent="0.3">
      <c r="A11" s="352" t="s">
        <v>379</v>
      </c>
      <c r="B11" s="353" t="s">
        <v>517</v>
      </c>
      <c r="C11" s="354" t="s">
        <v>384</v>
      </c>
      <c r="D11" s="355" t="s">
        <v>518</v>
      </c>
      <c r="E11" s="354" t="s">
        <v>392</v>
      </c>
      <c r="F11" s="355" t="s">
        <v>521</v>
      </c>
      <c r="G11" s="354" t="s">
        <v>393</v>
      </c>
      <c r="H11" s="354" t="s">
        <v>416</v>
      </c>
      <c r="I11" s="354" t="s">
        <v>417</v>
      </c>
      <c r="J11" s="354" t="s">
        <v>418</v>
      </c>
      <c r="K11" s="354" t="s">
        <v>419</v>
      </c>
      <c r="L11" s="356">
        <v>218.178</v>
      </c>
      <c r="M11" s="356">
        <v>2</v>
      </c>
      <c r="N11" s="357">
        <v>436.35599999999999</v>
      </c>
    </row>
    <row r="12" spans="1:14" ht="14.4" customHeight="1" x14ac:dyDescent="0.3">
      <c r="A12" s="352" t="s">
        <v>379</v>
      </c>
      <c r="B12" s="353" t="s">
        <v>517</v>
      </c>
      <c r="C12" s="354" t="s">
        <v>384</v>
      </c>
      <c r="D12" s="355" t="s">
        <v>518</v>
      </c>
      <c r="E12" s="354" t="s">
        <v>392</v>
      </c>
      <c r="F12" s="355" t="s">
        <v>521</v>
      </c>
      <c r="G12" s="354" t="s">
        <v>393</v>
      </c>
      <c r="H12" s="354" t="s">
        <v>420</v>
      </c>
      <c r="I12" s="354" t="s">
        <v>421</v>
      </c>
      <c r="J12" s="354" t="s">
        <v>422</v>
      </c>
      <c r="K12" s="354"/>
      <c r="L12" s="356">
        <v>527.84990007859653</v>
      </c>
      <c r="M12" s="356">
        <v>18</v>
      </c>
      <c r="N12" s="357">
        <v>9501.2982014147383</v>
      </c>
    </row>
    <row r="13" spans="1:14" ht="14.4" customHeight="1" x14ac:dyDescent="0.3">
      <c r="A13" s="352" t="s">
        <v>379</v>
      </c>
      <c r="B13" s="353" t="s">
        <v>517</v>
      </c>
      <c r="C13" s="354" t="s">
        <v>384</v>
      </c>
      <c r="D13" s="355" t="s">
        <v>518</v>
      </c>
      <c r="E13" s="354" t="s">
        <v>392</v>
      </c>
      <c r="F13" s="355" t="s">
        <v>521</v>
      </c>
      <c r="G13" s="354" t="s">
        <v>393</v>
      </c>
      <c r="H13" s="354" t="s">
        <v>423</v>
      </c>
      <c r="I13" s="354" t="s">
        <v>424</v>
      </c>
      <c r="J13" s="354" t="s">
        <v>425</v>
      </c>
      <c r="K13" s="354" t="s">
        <v>426</v>
      </c>
      <c r="L13" s="356">
        <v>307.56</v>
      </c>
      <c r="M13" s="356">
        <v>1</v>
      </c>
      <c r="N13" s="357">
        <v>307.56</v>
      </c>
    </row>
    <row r="14" spans="1:14" ht="14.4" customHeight="1" x14ac:dyDescent="0.3">
      <c r="A14" s="352" t="s">
        <v>379</v>
      </c>
      <c r="B14" s="353" t="s">
        <v>517</v>
      </c>
      <c r="C14" s="354" t="s">
        <v>384</v>
      </c>
      <c r="D14" s="355" t="s">
        <v>518</v>
      </c>
      <c r="E14" s="354" t="s">
        <v>392</v>
      </c>
      <c r="F14" s="355" t="s">
        <v>521</v>
      </c>
      <c r="G14" s="354" t="s">
        <v>393</v>
      </c>
      <c r="H14" s="354" t="s">
        <v>427</v>
      </c>
      <c r="I14" s="354" t="s">
        <v>428</v>
      </c>
      <c r="J14" s="354" t="s">
        <v>429</v>
      </c>
      <c r="K14" s="354" t="s">
        <v>430</v>
      </c>
      <c r="L14" s="356">
        <v>23.078049171772179</v>
      </c>
      <c r="M14" s="356">
        <v>12</v>
      </c>
      <c r="N14" s="357">
        <v>276.93659006126614</v>
      </c>
    </row>
    <row r="15" spans="1:14" ht="14.4" customHeight="1" x14ac:dyDescent="0.3">
      <c r="A15" s="352" t="s">
        <v>379</v>
      </c>
      <c r="B15" s="353" t="s">
        <v>517</v>
      </c>
      <c r="C15" s="354" t="s">
        <v>384</v>
      </c>
      <c r="D15" s="355" t="s">
        <v>518</v>
      </c>
      <c r="E15" s="354" t="s">
        <v>392</v>
      </c>
      <c r="F15" s="355" t="s">
        <v>521</v>
      </c>
      <c r="G15" s="354" t="s">
        <v>393</v>
      </c>
      <c r="H15" s="354" t="s">
        <v>431</v>
      </c>
      <c r="I15" s="354" t="s">
        <v>117</v>
      </c>
      <c r="J15" s="354" t="s">
        <v>432</v>
      </c>
      <c r="K15" s="354"/>
      <c r="L15" s="356">
        <v>102.5868758758638</v>
      </c>
      <c r="M15" s="356">
        <v>94</v>
      </c>
      <c r="N15" s="357">
        <v>9643.1663323311968</v>
      </c>
    </row>
    <row r="16" spans="1:14" ht="14.4" customHeight="1" x14ac:dyDescent="0.3">
      <c r="A16" s="352" t="s">
        <v>379</v>
      </c>
      <c r="B16" s="353" t="s">
        <v>517</v>
      </c>
      <c r="C16" s="354" t="s">
        <v>384</v>
      </c>
      <c r="D16" s="355" t="s">
        <v>518</v>
      </c>
      <c r="E16" s="354" t="s">
        <v>392</v>
      </c>
      <c r="F16" s="355" t="s">
        <v>521</v>
      </c>
      <c r="G16" s="354" t="s">
        <v>393</v>
      </c>
      <c r="H16" s="354" t="s">
        <v>433</v>
      </c>
      <c r="I16" s="354" t="s">
        <v>434</v>
      </c>
      <c r="J16" s="354" t="s">
        <v>435</v>
      </c>
      <c r="K16" s="354" t="s">
        <v>436</v>
      </c>
      <c r="L16" s="356">
        <v>109.07431413314532</v>
      </c>
      <c r="M16" s="356">
        <v>14</v>
      </c>
      <c r="N16" s="357">
        <v>1527.0403978640345</v>
      </c>
    </row>
    <row r="17" spans="1:14" ht="14.4" customHeight="1" x14ac:dyDescent="0.3">
      <c r="A17" s="352" t="s">
        <v>379</v>
      </c>
      <c r="B17" s="353" t="s">
        <v>517</v>
      </c>
      <c r="C17" s="354" t="s">
        <v>384</v>
      </c>
      <c r="D17" s="355" t="s">
        <v>518</v>
      </c>
      <c r="E17" s="354" t="s">
        <v>392</v>
      </c>
      <c r="F17" s="355" t="s">
        <v>521</v>
      </c>
      <c r="G17" s="354" t="s">
        <v>393</v>
      </c>
      <c r="H17" s="354" t="s">
        <v>437</v>
      </c>
      <c r="I17" s="354" t="s">
        <v>117</v>
      </c>
      <c r="J17" s="354" t="s">
        <v>438</v>
      </c>
      <c r="K17" s="354" t="s">
        <v>439</v>
      </c>
      <c r="L17" s="356">
        <v>23.7</v>
      </c>
      <c r="M17" s="356">
        <v>36</v>
      </c>
      <c r="N17" s="357">
        <v>853.19999999999993</v>
      </c>
    </row>
    <row r="18" spans="1:14" ht="14.4" customHeight="1" x14ac:dyDescent="0.3">
      <c r="A18" s="352" t="s">
        <v>379</v>
      </c>
      <c r="B18" s="353" t="s">
        <v>517</v>
      </c>
      <c r="C18" s="354" t="s">
        <v>384</v>
      </c>
      <c r="D18" s="355" t="s">
        <v>518</v>
      </c>
      <c r="E18" s="354" t="s">
        <v>392</v>
      </c>
      <c r="F18" s="355" t="s">
        <v>521</v>
      </c>
      <c r="G18" s="354" t="s">
        <v>393</v>
      </c>
      <c r="H18" s="354" t="s">
        <v>440</v>
      </c>
      <c r="I18" s="354" t="s">
        <v>440</v>
      </c>
      <c r="J18" s="354" t="s">
        <v>441</v>
      </c>
      <c r="K18" s="354" t="s">
        <v>442</v>
      </c>
      <c r="L18" s="356">
        <v>237.1</v>
      </c>
      <c r="M18" s="356">
        <v>2</v>
      </c>
      <c r="N18" s="357">
        <v>474.2</v>
      </c>
    </row>
    <row r="19" spans="1:14" ht="14.4" customHeight="1" x14ac:dyDescent="0.3">
      <c r="A19" s="352" t="s">
        <v>379</v>
      </c>
      <c r="B19" s="353" t="s">
        <v>517</v>
      </c>
      <c r="C19" s="354" t="s">
        <v>384</v>
      </c>
      <c r="D19" s="355" t="s">
        <v>518</v>
      </c>
      <c r="E19" s="354" t="s">
        <v>392</v>
      </c>
      <c r="F19" s="355" t="s">
        <v>521</v>
      </c>
      <c r="G19" s="354" t="s">
        <v>393</v>
      </c>
      <c r="H19" s="354" t="s">
        <v>443</v>
      </c>
      <c r="I19" s="354" t="s">
        <v>444</v>
      </c>
      <c r="J19" s="354" t="s">
        <v>445</v>
      </c>
      <c r="K19" s="354" t="s">
        <v>446</v>
      </c>
      <c r="L19" s="356">
        <v>53.12</v>
      </c>
      <c r="M19" s="356">
        <v>2</v>
      </c>
      <c r="N19" s="357">
        <v>106.24</v>
      </c>
    </row>
    <row r="20" spans="1:14" ht="14.4" customHeight="1" x14ac:dyDescent="0.3">
      <c r="A20" s="352" t="s">
        <v>379</v>
      </c>
      <c r="B20" s="353" t="s">
        <v>517</v>
      </c>
      <c r="C20" s="354" t="s">
        <v>384</v>
      </c>
      <c r="D20" s="355" t="s">
        <v>518</v>
      </c>
      <c r="E20" s="354" t="s">
        <v>392</v>
      </c>
      <c r="F20" s="355" t="s">
        <v>521</v>
      </c>
      <c r="G20" s="354" t="s">
        <v>393</v>
      </c>
      <c r="H20" s="354" t="s">
        <v>447</v>
      </c>
      <c r="I20" s="354" t="s">
        <v>448</v>
      </c>
      <c r="J20" s="354" t="s">
        <v>449</v>
      </c>
      <c r="K20" s="354" t="s">
        <v>450</v>
      </c>
      <c r="L20" s="356">
        <v>48.275936273406167</v>
      </c>
      <c r="M20" s="356">
        <v>50</v>
      </c>
      <c r="N20" s="357">
        <v>2413.7968136703084</v>
      </c>
    </row>
    <row r="21" spans="1:14" ht="14.4" customHeight="1" x14ac:dyDescent="0.3">
      <c r="A21" s="352" t="s">
        <v>379</v>
      </c>
      <c r="B21" s="353" t="s">
        <v>517</v>
      </c>
      <c r="C21" s="354" t="s">
        <v>384</v>
      </c>
      <c r="D21" s="355" t="s">
        <v>518</v>
      </c>
      <c r="E21" s="354" t="s">
        <v>392</v>
      </c>
      <c r="F21" s="355" t="s">
        <v>521</v>
      </c>
      <c r="G21" s="354" t="s">
        <v>393</v>
      </c>
      <c r="H21" s="354" t="s">
        <v>451</v>
      </c>
      <c r="I21" s="354" t="s">
        <v>117</v>
      </c>
      <c r="J21" s="354" t="s">
        <v>452</v>
      </c>
      <c r="K21" s="354" t="s">
        <v>453</v>
      </c>
      <c r="L21" s="356">
        <v>96.451731355517751</v>
      </c>
      <c r="M21" s="356">
        <v>60</v>
      </c>
      <c r="N21" s="357">
        <v>5787.1038813310652</v>
      </c>
    </row>
    <row r="22" spans="1:14" ht="14.4" customHeight="1" x14ac:dyDescent="0.3">
      <c r="A22" s="352" t="s">
        <v>379</v>
      </c>
      <c r="B22" s="353" t="s">
        <v>517</v>
      </c>
      <c r="C22" s="354" t="s">
        <v>384</v>
      </c>
      <c r="D22" s="355" t="s">
        <v>518</v>
      </c>
      <c r="E22" s="354" t="s">
        <v>392</v>
      </c>
      <c r="F22" s="355" t="s">
        <v>521</v>
      </c>
      <c r="G22" s="354" t="s">
        <v>393</v>
      </c>
      <c r="H22" s="354" t="s">
        <v>454</v>
      </c>
      <c r="I22" s="354" t="s">
        <v>455</v>
      </c>
      <c r="J22" s="354" t="s">
        <v>456</v>
      </c>
      <c r="K22" s="354" t="s">
        <v>457</v>
      </c>
      <c r="L22" s="356">
        <v>210.45</v>
      </c>
      <c r="M22" s="356">
        <v>563.9</v>
      </c>
      <c r="N22" s="357">
        <v>118672.75499999999</v>
      </c>
    </row>
    <row r="23" spans="1:14" ht="14.4" customHeight="1" x14ac:dyDescent="0.3">
      <c r="A23" s="352" t="s">
        <v>379</v>
      </c>
      <c r="B23" s="353" t="s">
        <v>517</v>
      </c>
      <c r="C23" s="354" t="s">
        <v>384</v>
      </c>
      <c r="D23" s="355" t="s">
        <v>518</v>
      </c>
      <c r="E23" s="354" t="s">
        <v>392</v>
      </c>
      <c r="F23" s="355" t="s">
        <v>521</v>
      </c>
      <c r="G23" s="354" t="s">
        <v>393</v>
      </c>
      <c r="H23" s="354" t="s">
        <v>458</v>
      </c>
      <c r="I23" s="354" t="s">
        <v>459</v>
      </c>
      <c r="J23" s="354" t="s">
        <v>460</v>
      </c>
      <c r="K23" s="354"/>
      <c r="L23" s="356">
        <v>264.47706019742907</v>
      </c>
      <c r="M23" s="356">
        <v>101</v>
      </c>
      <c r="N23" s="357">
        <v>26712.183079940336</v>
      </c>
    </row>
    <row r="24" spans="1:14" ht="14.4" customHeight="1" x14ac:dyDescent="0.3">
      <c r="A24" s="352" t="s">
        <v>379</v>
      </c>
      <c r="B24" s="353" t="s">
        <v>517</v>
      </c>
      <c r="C24" s="354" t="s">
        <v>384</v>
      </c>
      <c r="D24" s="355" t="s">
        <v>518</v>
      </c>
      <c r="E24" s="354" t="s">
        <v>392</v>
      </c>
      <c r="F24" s="355" t="s">
        <v>521</v>
      </c>
      <c r="G24" s="354" t="s">
        <v>393</v>
      </c>
      <c r="H24" s="354" t="s">
        <v>461</v>
      </c>
      <c r="I24" s="354" t="s">
        <v>462</v>
      </c>
      <c r="J24" s="354" t="s">
        <v>463</v>
      </c>
      <c r="K24" s="354" t="s">
        <v>464</v>
      </c>
      <c r="L24" s="356">
        <v>291.64839662547183</v>
      </c>
      <c r="M24" s="356">
        <v>43</v>
      </c>
      <c r="N24" s="357">
        <v>12540.881054895288</v>
      </c>
    </row>
    <row r="25" spans="1:14" ht="14.4" customHeight="1" x14ac:dyDescent="0.3">
      <c r="A25" s="352" t="s">
        <v>379</v>
      </c>
      <c r="B25" s="353" t="s">
        <v>517</v>
      </c>
      <c r="C25" s="354" t="s">
        <v>384</v>
      </c>
      <c r="D25" s="355" t="s">
        <v>518</v>
      </c>
      <c r="E25" s="354" t="s">
        <v>392</v>
      </c>
      <c r="F25" s="355" t="s">
        <v>521</v>
      </c>
      <c r="G25" s="354" t="s">
        <v>393</v>
      </c>
      <c r="H25" s="354" t="s">
        <v>465</v>
      </c>
      <c r="I25" s="354" t="s">
        <v>466</v>
      </c>
      <c r="J25" s="354" t="s">
        <v>467</v>
      </c>
      <c r="K25" s="354"/>
      <c r="L25" s="356">
        <v>150.58085598625519</v>
      </c>
      <c r="M25" s="356">
        <v>11</v>
      </c>
      <c r="N25" s="357">
        <v>1656.3894158488072</v>
      </c>
    </row>
    <row r="26" spans="1:14" ht="14.4" customHeight="1" x14ac:dyDescent="0.3">
      <c r="A26" s="352" t="s">
        <v>379</v>
      </c>
      <c r="B26" s="353" t="s">
        <v>517</v>
      </c>
      <c r="C26" s="354" t="s">
        <v>384</v>
      </c>
      <c r="D26" s="355" t="s">
        <v>518</v>
      </c>
      <c r="E26" s="354" t="s">
        <v>392</v>
      </c>
      <c r="F26" s="355" t="s">
        <v>521</v>
      </c>
      <c r="G26" s="354" t="s">
        <v>393</v>
      </c>
      <c r="H26" s="354" t="s">
        <v>468</v>
      </c>
      <c r="I26" s="354" t="s">
        <v>469</v>
      </c>
      <c r="J26" s="354" t="s">
        <v>470</v>
      </c>
      <c r="K26" s="354"/>
      <c r="L26" s="356">
        <v>4524.84</v>
      </c>
      <c r="M26" s="356">
        <v>1</v>
      </c>
      <c r="N26" s="357">
        <v>4524.84</v>
      </c>
    </row>
    <row r="27" spans="1:14" ht="14.4" customHeight="1" x14ac:dyDescent="0.3">
      <c r="A27" s="352" t="s">
        <v>379</v>
      </c>
      <c r="B27" s="353" t="s">
        <v>517</v>
      </c>
      <c r="C27" s="354" t="s">
        <v>384</v>
      </c>
      <c r="D27" s="355" t="s">
        <v>518</v>
      </c>
      <c r="E27" s="354" t="s">
        <v>392</v>
      </c>
      <c r="F27" s="355" t="s">
        <v>521</v>
      </c>
      <c r="G27" s="354" t="s">
        <v>393</v>
      </c>
      <c r="H27" s="354" t="s">
        <v>471</v>
      </c>
      <c r="I27" s="354" t="s">
        <v>117</v>
      </c>
      <c r="J27" s="354" t="s">
        <v>472</v>
      </c>
      <c r="K27" s="354"/>
      <c r="L27" s="356">
        <v>513.00783544501223</v>
      </c>
      <c r="M27" s="356">
        <v>160</v>
      </c>
      <c r="N27" s="357">
        <v>82081.253671201965</v>
      </c>
    </row>
    <row r="28" spans="1:14" ht="14.4" customHeight="1" x14ac:dyDescent="0.3">
      <c r="A28" s="352" t="s">
        <v>379</v>
      </c>
      <c r="B28" s="353" t="s">
        <v>517</v>
      </c>
      <c r="C28" s="354" t="s">
        <v>384</v>
      </c>
      <c r="D28" s="355" t="s">
        <v>518</v>
      </c>
      <c r="E28" s="354" t="s">
        <v>392</v>
      </c>
      <c r="F28" s="355" t="s">
        <v>521</v>
      </c>
      <c r="G28" s="354" t="s">
        <v>393</v>
      </c>
      <c r="H28" s="354" t="s">
        <v>473</v>
      </c>
      <c r="I28" s="354" t="s">
        <v>117</v>
      </c>
      <c r="J28" s="354" t="s">
        <v>474</v>
      </c>
      <c r="K28" s="354"/>
      <c r="L28" s="356">
        <v>59.072912144338261</v>
      </c>
      <c r="M28" s="356">
        <v>54</v>
      </c>
      <c r="N28" s="357">
        <v>3189.9372557942661</v>
      </c>
    </row>
    <row r="29" spans="1:14" ht="14.4" customHeight="1" x14ac:dyDescent="0.3">
      <c r="A29" s="352" t="s">
        <v>379</v>
      </c>
      <c r="B29" s="353" t="s">
        <v>517</v>
      </c>
      <c r="C29" s="354" t="s">
        <v>384</v>
      </c>
      <c r="D29" s="355" t="s">
        <v>518</v>
      </c>
      <c r="E29" s="354" t="s">
        <v>392</v>
      </c>
      <c r="F29" s="355" t="s">
        <v>521</v>
      </c>
      <c r="G29" s="354" t="s">
        <v>393</v>
      </c>
      <c r="H29" s="354" t="s">
        <v>475</v>
      </c>
      <c r="I29" s="354" t="s">
        <v>117</v>
      </c>
      <c r="J29" s="354" t="s">
        <v>476</v>
      </c>
      <c r="K29" s="354"/>
      <c r="L29" s="356">
        <v>78.479987074694762</v>
      </c>
      <c r="M29" s="356">
        <v>3</v>
      </c>
      <c r="N29" s="357">
        <v>235.4399612240843</v>
      </c>
    </row>
    <row r="30" spans="1:14" ht="14.4" customHeight="1" x14ac:dyDescent="0.3">
      <c r="A30" s="352" t="s">
        <v>379</v>
      </c>
      <c r="B30" s="353" t="s">
        <v>517</v>
      </c>
      <c r="C30" s="354" t="s">
        <v>384</v>
      </c>
      <c r="D30" s="355" t="s">
        <v>518</v>
      </c>
      <c r="E30" s="354" t="s">
        <v>392</v>
      </c>
      <c r="F30" s="355" t="s">
        <v>521</v>
      </c>
      <c r="G30" s="354" t="s">
        <v>393</v>
      </c>
      <c r="H30" s="354" t="s">
        <v>477</v>
      </c>
      <c r="I30" s="354" t="s">
        <v>117</v>
      </c>
      <c r="J30" s="354" t="s">
        <v>478</v>
      </c>
      <c r="K30" s="354" t="s">
        <v>479</v>
      </c>
      <c r="L30" s="356">
        <v>83.309954297283198</v>
      </c>
      <c r="M30" s="356">
        <v>1116</v>
      </c>
      <c r="N30" s="357">
        <v>92973.908995768055</v>
      </c>
    </row>
    <row r="31" spans="1:14" ht="14.4" customHeight="1" x14ac:dyDescent="0.3">
      <c r="A31" s="352" t="s">
        <v>379</v>
      </c>
      <c r="B31" s="353" t="s">
        <v>517</v>
      </c>
      <c r="C31" s="354" t="s">
        <v>384</v>
      </c>
      <c r="D31" s="355" t="s">
        <v>518</v>
      </c>
      <c r="E31" s="354" t="s">
        <v>392</v>
      </c>
      <c r="F31" s="355" t="s">
        <v>521</v>
      </c>
      <c r="G31" s="354" t="s">
        <v>393</v>
      </c>
      <c r="H31" s="354" t="s">
        <v>480</v>
      </c>
      <c r="I31" s="354" t="s">
        <v>117</v>
      </c>
      <c r="J31" s="354" t="s">
        <v>481</v>
      </c>
      <c r="K31" s="354"/>
      <c r="L31" s="356">
        <v>77.128791243877615</v>
      </c>
      <c r="M31" s="356">
        <v>10</v>
      </c>
      <c r="N31" s="357">
        <v>771.28791243877617</v>
      </c>
    </row>
    <row r="32" spans="1:14" ht="14.4" customHeight="1" x14ac:dyDescent="0.3">
      <c r="A32" s="352" t="s">
        <v>379</v>
      </c>
      <c r="B32" s="353" t="s">
        <v>517</v>
      </c>
      <c r="C32" s="354" t="s">
        <v>384</v>
      </c>
      <c r="D32" s="355" t="s">
        <v>518</v>
      </c>
      <c r="E32" s="354" t="s">
        <v>392</v>
      </c>
      <c r="F32" s="355" t="s">
        <v>521</v>
      </c>
      <c r="G32" s="354" t="s">
        <v>393</v>
      </c>
      <c r="H32" s="354" t="s">
        <v>482</v>
      </c>
      <c r="I32" s="354" t="s">
        <v>117</v>
      </c>
      <c r="J32" s="354" t="s">
        <v>483</v>
      </c>
      <c r="K32" s="354"/>
      <c r="L32" s="356">
        <v>68.056112773123431</v>
      </c>
      <c r="M32" s="356">
        <v>2</v>
      </c>
      <c r="N32" s="357">
        <v>136.11222554624686</v>
      </c>
    </row>
    <row r="33" spans="1:14" ht="14.4" customHeight="1" x14ac:dyDescent="0.3">
      <c r="A33" s="352" t="s">
        <v>379</v>
      </c>
      <c r="B33" s="353" t="s">
        <v>517</v>
      </c>
      <c r="C33" s="354" t="s">
        <v>384</v>
      </c>
      <c r="D33" s="355" t="s">
        <v>518</v>
      </c>
      <c r="E33" s="354" t="s">
        <v>392</v>
      </c>
      <c r="F33" s="355" t="s">
        <v>521</v>
      </c>
      <c r="G33" s="354" t="s">
        <v>393</v>
      </c>
      <c r="H33" s="354" t="s">
        <v>484</v>
      </c>
      <c r="I33" s="354" t="s">
        <v>485</v>
      </c>
      <c r="J33" s="354" t="s">
        <v>486</v>
      </c>
      <c r="K33" s="354" t="s">
        <v>487</v>
      </c>
      <c r="L33" s="356">
        <v>525.75963831249567</v>
      </c>
      <c r="M33" s="356">
        <v>6</v>
      </c>
      <c r="N33" s="357">
        <v>3154.5578298749742</v>
      </c>
    </row>
    <row r="34" spans="1:14" ht="14.4" customHeight="1" x14ac:dyDescent="0.3">
      <c r="A34" s="352" t="s">
        <v>379</v>
      </c>
      <c r="B34" s="353" t="s">
        <v>517</v>
      </c>
      <c r="C34" s="354" t="s">
        <v>384</v>
      </c>
      <c r="D34" s="355" t="s">
        <v>518</v>
      </c>
      <c r="E34" s="354" t="s">
        <v>392</v>
      </c>
      <c r="F34" s="355" t="s">
        <v>521</v>
      </c>
      <c r="G34" s="354" t="s">
        <v>393</v>
      </c>
      <c r="H34" s="354" t="s">
        <v>488</v>
      </c>
      <c r="I34" s="354" t="s">
        <v>489</v>
      </c>
      <c r="J34" s="354" t="s">
        <v>449</v>
      </c>
      <c r="K34" s="354" t="s">
        <v>490</v>
      </c>
      <c r="L34" s="356">
        <v>67.319999999999979</v>
      </c>
      <c r="M34" s="356">
        <v>10</v>
      </c>
      <c r="N34" s="357">
        <v>673.19999999999982</v>
      </c>
    </row>
    <row r="35" spans="1:14" ht="14.4" customHeight="1" x14ac:dyDescent="0.3">
      <c r="A35" s="352" t="s">
        <v>379</v>
      </c>
      <c r="B35" s="353" t="s">
        <v>517</v>
      </c>
      <c r="C35" s="354" t="s">
        <v>384</v>
      </c>
      <c r="D35" s="355" t="s">
        <v>518</v>
      </c>
      <c r="E35" s="354" t="s">
        <v>392</v>
      </c>
      <c r="F35" s="355" t="s">
        <v>521</v>
      </c>
      <c r="G35" s="354" t="s">
        <v>393</v>
      </c>
      <c r="H35" s="354" t="s">
        <v>491</v>
      </c>
      <c r="I35" s="354" t="s">
        <v>117</v>
      </c>
      <c r="J35" s="354" t="s">
        <v>492</v>
      </c>
      <c r="K35" s="354" t="s">
        <v>493</v>
      </c>
      <c r="L35" s="356">
        <v>42.166114712747003</v>
      </c>
      <c r="M35" s="356">
        <v>5</v>
      </c>
      <c r="N35" s="357">
        <v>210.83057356373502</v>
      </c>
    </row>
    <row r="36" spans="1:14" ht="14.4" customHeight="1" x14ac:dyDescent="0.3">
      <c r="A36" s="352" t="s">
        <v>379</v>
      </c>
      <c r="B36" s="353" t="s">
        <v>517</v>
      </c>
      <c r="C36" s="354" t="s">
        <v>384</v>
      </c>
      <c r="D36" s="355" t="s">
        <v>518</v>
      </c>
      <c r="E36" s="354" t="s">
        <v>392</v>
      </c>
      <c r="F36" s="355" t="s">
        <v>521</v>
      </c>
      <c r="G36" s="354" t="s">
        <v>393</v>
      </c>
      <c r="H36" s="354" t="s">
        <v>494</v>
      </c>
      <c r="I36" s="354" t="s">
        <v>117</v>
      </c>
      <c r="J36" s="354" t="s">
        <v>495</v>
      </c>
      <c r="K36" s="354"/>
      <c r="L36" s="356">
        <v>912.23466508351828</v>
      </c>
      <c r="M36" s="356">
        <v>21</v>
      </c>
      <c r="N36" s="357">
        <v>19156.927966753883</v>
      </c>
    </row>
    <row r="37" spans="1:14" ht="14.4" customHeight="1" x14ac:dyDescent="0.3">
      <c r="A37" s="352" t="s">
        <v>379</v>
      </c>
      <c r="B37" s="353" t="s">
        <v>517</v>
      </c>
      <c r="C37" s="354" t="s">
        <v>384</v>
      </c>
      <c r="D37" s="355" t="s">
        <v>518</v>
      </c>
      <c r="E37" s="354" t="s">
        <v>392</v>
      </c>
      <c r="F37" s="355" t="s">
        <v>521</v>
      </c>
      <c r="G37" s="354" t="s">
        <v>393</v>
      </c>
      <c r="H37" s="354" t="s">
        <v>496</v>
      </c>
      <c r="I37" s="354" t="s">
        <v>496</v>
      </c>
      <c r="J37" s="354" t="s">
        <v>404</v>
      </c>
      <c r="K37" s="354" t="s">
        <v>497</v>
      </c>
      <c r="L37" s="356">
        <v>60.006248361738507</v>
      </c>
      <c r="M37" s="356">
        <v>14</v>
      </c>
      <c r="N37" s="357">
        <v>840.08747706433905</v>
      </c>
    </row>
    <row r="38" spans="1:14" ht="14.4" customHeight="1" x14ac:dyDescent="0.3">
      <c r="A38" s="352" t="s">
        <v>379</v>
      </c>
      <c r="B38" s="353" t="s">
        <v>517</v>
      </c>
      <c r="C38" s="354" t="s">
        <v>384</v>
      </c>
      <c r="D38" s="355" t="s">
        <v>518</v>
      </c>
      <c r="E38" s="354" t="s">
        <v>498</v>
      </c>
      <c r="F38" s="355" t="s">
        <v>522</v>
      </c>
      <c r="G38" s="354" t="s">
        <v>393</v>
      </c>
      <c r="H38" s="354" t="s">
        <v>499</v>
      </c>
      <c r="I38" s="354" t="s">
        <v>500</v>
      </c>
      <c r="J38" s="354" t="s">
        <v>501</v>
      </c>
      <c r="K38" s="354" t="s">
        <v>502</v>
      </c>
      <c r="L38" s="356">
        <v>39.430000000000007</v>
      </c>
      <c r="M38" s="356">
        <v>2</v>
      </c>
      <c r="N38" s="357">
        <v>78.860000000000014</v>
      </c>
    </row>
    <row r="39" spans="1:14" ht="14.4" customHeight="1" x14ac:dyDescent="0.3">
      <c r="A39" s="352" t="s">
        <v>379</v>
      </c>
      <c r="B39" s="353" t="s">
        <v>517</v>
      </c>
      <c r="C39" s="354" t="s">
        <v>384</v>
      </c>
      <c r="D39" s="355" t="s">
        <v>518</v>
      </c>
      <c r="E39" s="354" t="s">
        <v>498</v>
      </c>
      <c r="F39" s="355" t="s">
        <v>522</v>
      </c>
      <c r="G39" s="354" t="s">
        <v>393</v>
      </c>
      <c r="H39" s="354" t="s">
        <v>503</v>
      </c>
      <c r="I39" s="354" t="s">
        <v>504</v>
      </c>
      <c r="J39" s="354" t="s">
        <v>505</v>
      </c>
      <c r="K39" s="354" t="s">
        <v>506</v>
      </c>
      <c r="L39" s="356">
        <v>67.42932461508255</v>
      </c>
      <c r="M39" s="356">
        <v>88</v>
      </c>
      <c r="N39" s="357">
        <v>5933.7805661272641</v>
      </c>
    </row>
    <row r="40" spans="1:14" ht="14.4" customHeight="1" x14ac:dyDescent="0.3">
      <c r="A40" s="352" t="s">
        <v>379</v>
      </c>
      <c r="B40" s="353" t="s">
        <v>517</v>
      </c>
      <c r="C40" s="354" t="s">
        <v>384</v>
      </c>
      <c r="D40" s="355" t="s">
        <v>518</v>
      </c>
      <c r="E40" s="354" t="s">
        <v>498</v>
      </c>
      <c r="F40" s="355" t="s">
        <v>522</v>
      </c>
      <c r="G40" s="354" t="s">
        <v>393</v>
      </c>
      <c r="H40" s="354" t="s">
        <v>507</v>
      </c>
      <c r="I40" s="354" t="s">
        <v>508</v>
      </c>
      <c r="J40" s="354" t="s">
        <v>509</v>
      </c>
      <c r="K40" s="354" t="s">
        <v>510</v>
      </c>
      <c r="L40" s="356">
        <v>85.76</v>
      </c>
      <c r="M40" s="356">
        <v>2</v>
      </c>
      <c r="N40" s="357">
        <v>171.52</v>
      </c>
    </row>
    <row r="41" spans="1:14" ht="14.4" customHeight="1" x14ac:dyDescent="0.3">
      <c r="A41" s="352" t="s">
        <v>379</v>
      </c>
      <c r="B41" s="353" t="s">
        <v>517</v>
      </c>
      <c r="C41" s="354" t="s">
        <v>389</v>
      </c>
      <c r="D41" s="355" t="s">
        <v>519</v>
      </c>
      <c r="E41" s="354" t="s">
        <v>392</v>
      </c>
      <c r="F41" s="355" t="s">
        <v>521</v>
      </c>
      <c r="G41" s="354" t="s">
        <v>393</v>
      </c>
      <c r="H41" s="354" t="s">
        <v>402</v>
      </c>
      <c r="I41" s="354" t="s">
        <v>403</v>
      </c>
      <c r="J41" s="354" t="s">
        <v>404</v>
      </c>
      <c r="K41" s="354" t="s">
        <v>405</v>
      </c>
      <c r="L41" s="356">
        <v>60.84</v>
      </c>
      <c r="M41" s="356">
        <v>3</v>
      </c>
      <c r="N41" s="357">
        <v>182.52</v>
      </c>
    </row>
    <row r="42" spans="1:14" ht="14.4" customHeight="1" x14ac:dyDescent="0.3">
      <c r="A42" s="352" t="s">
        <v>379</v>
      </c>
      <c r="B42" s="353" t="s">
        <v>517</v>
      </c>
      <c r="C42" s="354" t="s">
        <v>389</v>
      </c>
      <c r="D42" s="355" t="s">
        <v>519</v>
      </c>
      <c r="E42" s="354" t="s">
        <v>392</v>
      </c>
      <c r="F42" s="355" t="s">
        <v>521</v>
      </c>
      <c r="G42" s="354" t="s">
        <v>393</v>
      </c>
      <c r="H42" s="354" t="s">
        <v>406</v>
      </c>
      <c r="I42" s="354" t="s">
        <v>407</v>
      </c>
      <c r="J42" s="354" t="s">
        <v>408</v>
      </c>
      <c r="K42" s="354" t="s">
        <v>409</v>
      </c>
      <c r="L42" s="356">
        <v>75.010000000000019</v>
      </c>
      <c r="M42" s="356">
        <v>4</v>
      </c>
      <c r="N42" s="357">
        <v>300.04000000000008</v>
      </c>
    </row>
    <row r="43" spans="1:14" ht="14.4" customHeight="1" x14ac:dyDescent="0.3">
      <c r="A43" s="352" t="s">
        <v>379</v>
      </c>
      <c r="B43" s="353" t="s">
        <v>517</v>
      </c>
      <c r="C43" s="354" t="s">
        <v>389</v>
      </c>
      <c r="D43" s="355" t="s">
        <v>519</v>
      </c>
      <c r="E43" s="354" t="s">
        <v>392</v>
      </c>
      <c r="F43" s="355" t="s">
        <v>521</v>
      </c>
      <c r="G43" s="354" t="s">
        <v>393</v>
      </c>
      <c r="H43" s="354" t="s">
        <v>410</v>
      </c>
      <c r="I43" s="354" t="s">
        <v>411</v>
      </c>
      <c r="J43" s="354" t="s">
        <v>412</v>
      </c>
      <c r="K43" s="354" t="s">
        <v>413</v>
      </c>
      <c r="L43" s="356">
        <v>392.89057071841177</v>
      </c>
      <c r="M43" s="356">
        <v>5</v>
      </c>
      <c r="N43" s="357">
        <v>1964.4528535920588</v>
      </c>
    </row>
    <row r="44" spans="1:14" ht="14.4" customHeight="1" x14ac:dyDescent="0.3">
      <c r="A44" s="352" t="s">
        <v>379</v>
      </c>
      <c r="B44" s="353" t="s">
        <v>517</v>
      </c>
      <c r="C44" s="354" t="s">
        <v>389</v>
      </c>
      <c r="D44" s="355" t="s">
        <v>519</v>
      </c>
      <c r="E44" s="354" t="s">
        <v>392</v>
      </c>
      <c r="F44" s="355" t="s">
        <v>521</v>
      </c>
      <c r="G44" s="354" t="s">
        <v>393</v>
      </c>
      <c r="H44" s="354" t="s">
        <v>414</v>
      </c>
      <c r="I44" s="354" t="s">
        <v>117</v>
      </c>
      <c r="J44" s="354" t="s">
        <v>415</v>
      </c>
      <c r="K44" s="354"/>
      <c r="L44" s="356">
        <v>651.08102352918945</v>
      </c>
      <c r="M44" s="356">
        <v>3</v>
      </c>
      <c r="N44" s="357">
        <v>1953.2430705875684</v>
      </c>
    </row>
    <row r="45" spans="1:14" ht="14.4" customHeight="1" x14ac:dyDescent="0.3">
      <c r="A45" s="352" t="s">
        <v>379</v>
      </c>
      <c r="B45" s="353" t="s">
        <v>517</v>
      </c>
      <c r="C45" s="354" t="s">
        <v>389</v>
      </c>
      <c r="D45" s="355" t="s">
        <v>519</v>
      </c>
      <c r="E45" s="354" t="s">
        <v>392</v>
      </c>
      <c r="F45" s="355" t="s">
        <v>521</v>
      </c>
      <c r="G45" s="354" t="s">
        <v>393</v>
      </c>
      <c r="H45" s="354" t="s">
        <v>511</v>
      </c>
      <c r="I45" s="354" t="s">
        <v>512</v>
      </c>
      <c r="J45" s="354" t="s">
        <v>456</v>
      </c>
      <c r="K45" s="354" t="s">
        <v>513</v>
      </c>
      <c r="L45" s="356">
        <v>327.06000000000006</v>
      </c>
      <c r="M45" s="356">
        <v>9</v>
      </c>
      <c r="N45" s="357">
        <v>2943.5400000000004</v>
      </c>
    </row>
    <row r="46" spans="1:14" ht="14.4" customHeight="1" x14ac:dyDescent="0.3">
      <c r="A46" s="352" t="s">
        <v>379</v>
      </c>
      <c r="B46" s="353" t="s">
        <v>517</v>
      </c>
      <c r="C46" s="354" t="s">
        <v>389</v>
      </c>
      <c r="D46" s="355" t="s">
        <v>519</v>
      </c>
      <c r="E46" s="354" t="s">
        <v>392</v>
      </c>
      <c r="F46" s="355" t="s">
        <v>521</v>
      </c>
      <c r="G46" s="354" t="s">
        <v>393</v>
      </c>
      <c r="H46" s="354" t="s">
        <v>454</v>
      </c>
      <c r="I46" s="354" t="s">
        <v>455</v>
      </c>
      <c r="J46" s="354" t="s">
        <v>456</v>
      </c>
      <c r="K46" s="354" t="s">
        <v>457</v>
      </c>
      <c r="L46" s="356">
        <v>210.45000000000002</v>
      </c>
      <c r="M46" s="356">
        <v>11</v>
      </c>
      <c r="N46" s="357">
        <v>2314.9500000000003</v>
      </c>
    </row>
    <row r="47" spans="1:14" ht="14.4" customHeight="1" x14ac:dyDescent="0.3">
      <c r="A47" s="352" t="s">
        <v>379</v>
      </c>
      <c r="B47" s="353" t="s">
        <v>517</v>
      </c>
      <c r="C47" s="354" t="s">
        <v>389</v>
      </c>
      <c r="D47" s="355" t="s">
        <v>519</v>
      </c>
      <c r="E47" s="354" t="s">
        <v>392</v>
      </c>
      <c r="F47" s="355" t="s">
        <v>521</v>
      </c>
      <c r="G47" s="354" t="s">
        <v>393</v>
      </c>
      <c r="H47" s="354" t="s">
        <v>461</v>
      </c>
      <c r="I47" s="354" t="s">
        <v>462</v>
      </c>
      <c r="J47" s="354" t="s">
        <v>463</v>
      </c>
      <c r="K47" s="354" t="s">
        <v>464</v>
      </c>
      <c r="L47" s="356">
        <v>291.8866666666666</v>
      </c>
      <c r="M47" s="356">
        <v>3</v>
      </c>
      <c r="N47" s="357">
        <v>875.65999999999985</v>
      </c>
    </row>
    <row r="48" spans="1:14" ht="14.4" customHeight="1" x14ac:dyDescent="0.3">
      <c r="A48" s="352" t="s">
        <v>379</v>
      </c>
      <c r="B48" s="353" t="s">
        <v>517</v>
      </c>
      <c r="C48" s="354" t="s">
        <v>389</v>
      </c>
      <c r="D48" s="355" t="s">
        <v>519</v>
      </c>
      <c r="E48" s="354" t="s">
        <v>392</v>
      </c>
      <c r="F48" s="355" t="s">
        <v>521</v>
      </c>
      <c r="G48" s="354" t="s">
        <v>393</v>
      </c>
      <c r="H48" s="354" t="s">
        <v>471</v>
      </c>
      <c r="I48" s="354" t="s">
        <v>117</v>
      </c>
      <c r="J48" s="354" t="s">
        <v>472</v>
      </c>
      <c r="K48" s="354"/>
      <c r="L48" s="356">
        <v>510.2822347174465</v>
      </c>
      <c r="M48" s="356">
        <v>4</v>
      </c>
      <c r="N48" s="357">
        <v>2041.128938869786</v>
      </c>
    </row>
    <row r="49" spans="1:14" ht="14.4" customHeight="1" x14ac:dyDescent="0.3">
      <c r="A49" s="352" t="s">
        <v>379</v>
      </c>
      <c r="B49" s="353" t="s">
        <v>517</v>
      </c>
      <c r="C49" s="354" t="s">
        <v>389</v>
      </c>
      <c r="D49" s="355" t="s">
        <v>519</v>
      </c>
      <c r="E49" s="354" t="s">
        <v>392</v>
      </c>
      <c r="F49" s="355" t="s">
        <v>521</v>
      </c>
      <c r="G49" s="354" t="s">
        <v>393</v>
      </c>
      <c r="H49" s="354" t="s">
        <v>494</v>
      </c>
      <c r="I49" s="354" t="s">
        <v>117</v>
      </c>
      <c r="J49" s="354" t="s">
        <v>495</v>
      </c>
      <c r="K49" s="354"/>
      <c r="L49" s="356">
        <v>1002.1585794041666</v>
      </c>
      <c r="M49" s="356">
        <v>1</v>
      </c>
      <c r="N49" s="357">
        <v>1002.1585794041666</v>
      </c>
    </row>
    <row r="50" spans="1:14" ht="14.4" customHeight="1" thickBot="1" x14ac:dyDescent="0.35">
      <c r="A50" s="358" t="s">
        <v>379</v>
      </c>
      <c r="B50" s="359" t="s">
        <v>517</v>
      </c>
      <c r="C50" s="360" t="s">
        <v>514</v>
      </c>
      <c r="D50" s="361" t="s">
        <v>520</v>
      </c>
      <c r="E50" s="360" t="s">
        <v>392</v>
      </c>
      <c r="F50" s="361" t="s">
        <v>521</v>
      </c>
      <c r="G50" s="360" t="s">
        <v>393</v>
      </c>
      <c r="H50" s="360" t="s">
        <v>515</v>
      </c>
      <c r="I50" s="360" t="s">
        <v>117</v>
      </c>
      <c r="J50" s="360" t="s">
        <v>516</v>
      </c>
      <c r="K50" s="360" t="s">
        <v>439</v>
      </c>
      <c r="L50" s="362">
        <v>24.037194261613511</v>
      </c>
      <c r="M50" s="362">
        <v>12</v>
      </c>
      <c r="N50" s="363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475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121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523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524</v>
      </c>
      <c r="B7" s="383">
        <v>450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104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525</v>
      </c>
      <c r="B8" s="384">
        <v>25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17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379</v>
      </c>
      <c r="B5" s="337" t="s">
        <v>380</v>
      </c>
      <c r="C5" s="338" t="s">
        <v>381</v>
      </c>
      <c r="D5" s="338" t="s">
        <v>381</v>
      </c>
      <c r="E5" s="338"/>
      <c r="F5" s="338" t="s">
        <v>381</v>
      </c>
      <c r="G5" s="338" t="s">
        <v>381</v>
      </c>
      <c r="H5" s="338" t="s">
        <v>381</v>
      </c>
      <c r="I5" s="339" t="s">
        <v>381</v>
      </c>
      <c r="J5" s="340" t="s">
        <v>53</v>
      </c>
    </row>
    <row r="6" spans="1:10" ht="14.4" customHeight="1" x14ac:dyDescent="0.3">
      <c r="A6" s="336" t="s">
        <v>379</v>
      </c>
      <c r="B6" s="337" t="s">
        <v>220</v>
      </c>
      <c r="C6" s="338">
        <v>0</v>
      </c>
      <c r="D6" s="338">
        <v>1.85178</v>
      </c>
      <c r="E6" s="338"/>
      <c r="F6" s="338">
        <v>1.41489</v>
      </c>
      <c r="G6" s="338">
        <v>4.6666641539473339</v>
      </c>
      <c r="H6" s="338">
        <v>-3.2517741539473342</v>
      </c>
      <c r="I6" s="339">
        <v>0.30319087753576701</v>
      </c>
      <c r="J6" s="340" t="s">
        <v>1</v>
      </c>
    </row>
    <row r="7" spans="1:10" ht="14.4" customHeight="1" x14ac:dyDescent="0.3">
      <c r="A7" s="336" t="s">
        <v>379</v>
      </c>
      <c r="B7" s="337" t="s">
        <v>526</v>
      </c>
      <c r="C7" s="338">
        <v>0</v>
      </c>
      <c r="D7" s="338" t="s">
        <v>381</v>
      </c>
      <c r="E7" s="338"/>
      <c r="F7" s="338" t="s">
        <v>381</v>
      </c>
      <c r="G7" s="338" t="s">
        <v>381</v>
      </c>
      <c r="H7" s="338" t="s">
        <v>381</v>
      </c>
      <c r="I7" s="339" t="s">
        <v>381</v>
      </c>
      <c r="J7" s="340" t="s">
        <v>1</v>
      </c>
    </row>
    <row r="8" spans="1:10" ht="14.4" customHeight="1" x14ac:dyDescent="0.3">
      <c r="A8" s="336" t="s">
        <v>379</v>
      </c>
      <c r="B8" s="337" t="s">
        <v>221</v>
      </c>
      <c r="C8" s="338">
        <v>1029.5276899999999</v>
      </c>
      <c r="D8" s="338">
        <v>1023.239409999999</v>
      </c>
      <c r="E8" s="338"/>
      <c r="F8" s="338">
        <v>1062.2639300000001</v>
      </c>
      <c r="G8" s="338">
        <v>1036.0336951116001</v>
      </c>
      <c r="H8" s="338">
        <v>26.230234888399991</v>
      </c>
      <c r="I8" s="339">
        <v>1.025317936098183</v>
      </c>
      <c r="J8" s="340" t="s">
        <v>1</v>
      </c>
    </row>
    <row r="9" spans="1:10" ht="14.4" customHeight="1" x14ac:dyDescent="0.3">
      <c r="A9" s="336" t="s">
        <v>379</v>
      </c>
      <c r="B9" s="337" t="s">
        <v>222</v>
      </c>
      <c r="C9" s="338">
        <v>2207.4696000000004</v>
      </c>
      <c r="D9" s="338">
        <v>1136.4258299999979</v>
      </c>
      <c r="E9" s="338"/>
      <c r="F9" s="338">
        <v>1103.0232900000001</v>
      </c>
      <c r="G9" s="338">
        <v>1208.8926626084854</v>
      </c>
      <c r="H9" s="338">
        <v>-105.86937260848526</v>
      </c>
      <c r="I9" s="339">
        <v>0.91242450559667898</v>
      </c>
      <c r="J9" s="340" t="s">
        <v>1</v>
      </c>
    </row>
    <row r="10" spans="1:10" ht="14.4" customHeight="1" x14ac:dyDescent="0.3">
      <c r="A10" s="336" t="s">
        <v>379</v>
      </c>
      <c r="B10" s="337" t="s">
        <v>223</v>
      </c>
      <c r="C10" s="338">
        <v>-3545.2992000000008</v>
      </c>
      <c r="D10" s="338">
        <v>935.39149000000089</v>
      </c>
      <c r="E10" s="338"/>
      <c r="F10" s="338">
        <v>1828.7707100000102</v>
      </c>
      <c r="G10" s="338">
        <v>0</v>
      </c>
      <c r="H10" s="338">
        <v>1828.7707100000102</v>
      </c>
      <c r="I10" s="339" t="s">
        <v>381</v>
      </c>
      <c r="J10" s="340" t="s">
        <v>1</v>
      </c>
    </row>
    <row r="11" spans="1:10" ht="14.4" customHeight="1" x14ac:dyDescent="0.3">
      <c r="A11" s="336" t="s">
        <v>379</v>
      </c>
      <c r="B11" s="337" t="s">
        <v>224</v>
      </c>
      <c r="C11" s="338">
        <v>11.812840000000001</v>
      </c>
      <c r="D11" s="338">
        <v>30.573079999999003</v>
      </c>
      <c r="E11" s="338"/>
      <c r="F11" s="338">
        <v>20.971689999999999</v>
      </c>
      <c r="G11" s="338">
        <v>56.222523690884003</v>
      </c>
      <c r="H11" s="338">
        <v>-35.250833690884008</v>
      </c>
      <c r="I11" s="339">
        <v>0.37301224888630136</v>
      </c>
      <c r="J11" s="340" t="s">
        <v>1</v>
      </c>
    </row>
    <row r="12" spans="1:10" ht="14.4" customHeight="1" x14ac:dyDescent="0.3">
      <c r="A12" s="336" t="s">
        <v>379</v>
      </c>
      <c r="B12" s="337" t="s">
        <v>225</v>
      </c>
      <c r="C12" s="338">
        <v>2287.82449</v>
      </c>
      <c r="D12" s="338">
        <v>2485.0799599999991</v>
      </c>
      <c r="E12" s="338"/>
      <c r="F12" s="338">
        <v>2567.3135800000009</v>
      </c>
      <c r="G12" s="338">
        <v>2585.9540359844209</v>
      </c>
      <c r="H12" s="338">
        <v>-18.640455984419987</v>
      </c>
      <c r="I12" s="339">
        <v>0.99279165223935473</v>
      </c>
      <c r="J12" s="340" t="s">
        <v>1</v>
      </c>
    </row>
    <row r="13" spans="1:10" ht="14.4" customHeight="1" x14ac:dyDescent="0.3">
      <c r="A13" s="336" t="s">
        <v>379</v>
      </c>
      <c r="B13" s="337" t="s">
        <v>226</v>
      </c>
      <c r="C13" s="338">
        <v>47.983699999999999</v>
      </c>
      <c r="D13" s="338">
        <v>48.041290000000004</v>
      </c>
      <c r="E13" s="338"/>
      <c r="F13" s="338">
        <v>40.721389999999992</v>
      </c>
      <c r="G13" s="338">
        <v>77.51648638306267</v>
      </c>
      <c r="H13" s="338">
        <v>-36.795096383062678</v>
      </c>
      <c r="I13" s="339">
        <v>0.52532553912167002</v>
      </c>
      <c r="J13" s="340" t="s">
        <v>1</v>
      </c>
    </row>
    <row r="14" spans="1:10" ht="14.4" customHeight="1" x14ac:dyDescent="0.3">
      <c r="A14" s="336" t="s">
        <v>379</v>
      </c>
      <c r="B14" s="337" t="s">
        <v>227</v>
      </c>
      <c r="C14" s="338">
        <v>0</v>
      </c>
      <c r="D14" s="338">
        <v>8.5153400000000001</v>
      </c>
      <c r="E14" s="338"/>
      <c r="F14" s="338">
        <v>0</v>
      </c>
      <c r="G14" s="338">
        <v>32.242633736484663</v>
      </c>
      <c r="H14" s="338">
        <v>-32.242633736484663</v>
      </c>
      <c r="I14" s="339">
        <v>0</v>
      </c>
      <c r="J14" s="340" t="s">
        <v>1</v>
      </c>
    </row>
    <row r="15" spans="1:10" ht="14.4" customHeight="1" x14ac:dyDescent="0.3">
      <c r="A15" s="336" t="s">
        <v>379</v>
      </c>
      <c r="B15" s="337" t="s">
        <v>228</v>
      </c>
      <c r="C15" s="338">
        <v>173.42962</v>
      </c>
      <c r="D15" s="338">
        <v>363.33872000000002</v>
      </c>
      <c r="E15" s="338"/>
      <c r="F15" s="338">
        <v>499.57704999999999</v>
      </c>
      <c r="G15" s="338">
        <v>580.77187615400464</v>
      </c>
      <c r="H15" s="338">
        <v>-81.194826154004659</v>
      </c>
      <c r="I15" s="339">
        <v>0.86019497587986848</v>
      </c>
      <c r="J15" s="340" t="s">
        <v>1</v>
      </c>
    </row>
    <row r="16" spans="1:10" ht="14.4" customHeight="1" x14ac:dyDescent="0.3">
      <c r="A16" s="336" t="s">
        <v>379</v>
      </c>
      <c r="B16" s="337" t="s">
        <v>229</v>
      </c>
      <c r="C16" s="338">
        <v>20.71152</v>
      </c>
      <c r="D16" s="338">
        <v>19.181999999999999</v>
      </c>
      <c r="E16" s="338"/>
      <c r="F16" s="338">
        <v>0.82764000000000004</v>
      </c>
      <c r="G16" s="338">
        <v>12.787939910016</v>
      </c>
      <c r="H16" s="338">
        <v>-11.960299910015999</v>
      </c>
      <c r="I16" s="339">
        <v>6.472035416367268E-2</v>
      </c>
      <c r="J16" s="340" t="s">
        <v>1</v>
      </c>
    </row>
    <row r="17" spans="1:10" ht="14.4" customHeight="1" x14ac:dyDescent="0.3">
      <c r="A17" s="336" t="s">
        <v>379</v>
      </c>
      <c r="B17" s="337" t="s">
        <v>230</v>
      </c>
      <c r="C17" s="338">
        <v>45.828000000000003</v>
      </c>
      <c r="D17" s="338">
        <v>49.743630000000003</v>
      </c>
      <c r="E17" s="338"/>
      <c r="F17" s="338">
        <v>186.64995999999999</v>
      </c>
      <c r="G17" s="338">
        <v>410.0132121294094</v>
      </c>
      <c r="H17" s="338">
        <v>-223.3632521294094</v>
      </c>
      <c r="I17" s="339">
        <v>0.4552291352530588</v>
      </c>
      <c r="J17" s="340" t="s">
        <v>1</v>
      </c>
    </row>
    <row r="18" spans="1:10" ht="14.4" customHeight="1" x14ac:dyDescent="0.3">
      <c r="A18" s="336" t="s">
        <v>379</v>
      </c>
      <c r="B18" s="337" t="s">
        <v>527</v>
      </c>
      <c r="C18" s="338">
        <v>2.8386</v>
      </c>
      <c r="D18" s="338" t="s">
        <v>381</v>
      </c>
      <c r="E18" s="338"/>
      <c r="F18" s="338" t="s">
        <v>381</v>
      </c>
      <c r="G18" s="338" t="s">
        <v>381</v>
      </c>
      <c r="H18" s="338" t="s">
        <v>381</v>
      </c>
      <c r="I18" s="339" t="s">
        <v>381</v>
      </c>
      <c r="J18" s="340" t="s">
        <v>1</v>
      </c>
    </row>
    <row r="19" spans="1:10" ht="14.4" customHeight="1" x14ac:dyDescent="0.3">
      <c r="A19" s="336" t="s">
        <v>379</v>
      </c>
      <c r="B19" s="337" t="s">
        <v>382</v>
      </c>
      <c r="C19" s="338">
        <v>2282.1268599999994</v>
      </c>
      <c r="D19" s="338">
        <v>6101.3825299999953</v>
      </c>
      <c r="E19" s="338"/>
      <c r="F19" s="338">
        <v>7311.5341300000109</v>
      </c>
      <c r="G19" s="338">
        <v>6005.1017298623137</v>
      </c>
      <c r="H19" s="338">
        <v>1306.4324001376972</v>
      </c>
      <c r="I19" s="339">
        <v>1.2175537499458233</v>
      </c>
      <c r="J19" s="340" t="s">
        <v>383</v>
      </c>
    </row>
    <row r="21" spans="1:10" ht="14.4" customHeight="1" x14ac:dyDescent="0.3">
      <c r="A21" s="336" t="s">
        <v>379</v>
      </c>
      <c r="B21" s="337" t="s">
        <v>380</v>
      </c>
      <c r="C21" s="338" t="s">
        <v>381</v>
      </c>
      <c r="D21" s="338" t="s">
        <v>381</v>
      </c>
      <c r="E21" s="338"/>
      <c r="F21" s="338" t="s">
        <v>381</v>
      </c>
      <c r="G21" s="338" t="s">
        <v>381</v>
      </c>
      <c r="H21" s="338" t="s">
        <v>381</v>
      </c>
      <c r="I21" s="339" t="s">
        <v>381</v>
      </c>
      <c r="J21" s="340" t="s">
        <v>53</v>
      </c>
    </row>
    <row r="22" spans="1:10" ht="14.4" customHeight="1" x14ac:dyDescent="0.3">
      <c r="A22" s="336" t="s">
        <v>384</v>
      </c>
      <c r="B22" s="337" t="s">
        <v>385</v>
      </c>
      <c r="C22" s="338" t="s">
        <v>381</v>
      </c>
      <c r="D22" s="338" t="s">
        <v>381</v>
      </c>
      <c r="E22" s="338"/>
      <c r="F22" s="338" t="s">
        <v>381</v>
      </c>
      <c r="G22" s="338" t="s">
        <v>381</v>
      </c>
      <c r="H22" s="338" t="s">
        <v>381</v>
      </c>
      <c r="I22" s="339" t="s">
        <v>381</v>
      </c>
      <c r="J22" s="340" t="s">
        <v>0</v>
      </c>
    </row>
    <row r="23" spans="1:10" ht="14.4" customHeight="1" x14ac:dyDescent="0.3">
      <c r="A23" s="336" t="s">
        <v>384</v>
      </c>
      <c r="B23" s="337" t="s">
        <v>220</v>
      </c>
      <c r="C23" s="338">
        <v>0</v>
      </c>
      <c r="D23" s="338">
        <v>0.47239999999999999</v>
      </c>
      <c r="E23" s="338"/>
      <c r="F23" s="338">
        <v>1.41489</v>
      </c>
      <c r="G23" s="338">
        <v>3.9999978462406669</v>
      </c>
      <c r="H23" s="338">
        <v>-2.5851078462406667</v>
      </c>
      <c r="I23" s="339">
        <v>0.35372269045838645</v>
      </c>
      <c r="J23" s="340" t="s">
        <v>1</v>
      </c>
    </row>
    <row r="24" spans="1:10" ht="14.4" customHeight="1" x14ac:dyDescent="0.3">
      <c r="A24" s="336" t="s">
        <v>384</v>
      </c>
      <c r="B24" s="337" t="s">
        <v>526</v>
      </c>
      <c r="C24" s="338">
        <v>0</v>
      </c>
      <c r="D24" s="338" t="s">
        <v>381</v>
      </c>
      <c r="E24" s="338"/>
      <c r="F24" s="338" t="s">
        <v>381</v>
      </c>
      <c r="G24" s="338" t="s">
        <v>381</v>
      </c>
      <c r="H24" s="338" t="s">
        <v>381</v>
      </c>
      <c r="I24" s="339" t="s">
        <v>381</v>
      </c>
      <c r="J24" s="340" t="s">
        <v>1</v>
      </c>
    </row>
    <row r="25" spans="1:10" ht="14.4" customHeight="1" x14ac:dyDescent="0.3">
      <c r="A25" s="336" t="s">
        <v>384</v>
      </c>
      <c r="B25" s="337" t="s">
        <v>221</v>
      </c>
      <c r="C25" s="338">
        <v>795.88272999999992</v>
      </c>
      <c r="D25" s="338">
        <v>758.64733999999896</v>
      </c>
      <c r="E25" s="338"/>
      <c r="F25" s="338">
        <v>770.9342200000001</v>
      </c>
      <c r="G25" s="338">
        <v>777.04506457575997</v>
      </c>
      <c r="H25" s="338">
        <v>-6.1108445757598702</v>
      </c>
      <c r="I25" s="339">
        <v>0.99213579127602314</v>
      </c>
      <c r="J25" s="340" t="s">
        <v>1</v>
      </c>
    </row>
    <row r="26" spans="1:10" ht="14.4" customHeight="1" x14ac:dyDescent="0.3">
      <c r="A26" s="336" t="s">
        <v>384</v>
      </c>
      <c r="B26" s="337" t="s">
        <v>222</v>
      </c>
      <c r="C26" s="338">
        <v>383.00503000000003</v>
      </c>
      <c r="D26" s="338">
        <v>563.34590999999898</v>
      </c>
      <c r="E26" s="338"/>
      <c r="F26" s="338">
        <v>583.25461000000007</v>
      </c>
      <c r="G26" s="338">
        <v>602.03499129809927</v>
      </c>
      <c r="H26" s="338">
        <v>-18.780381298099201</v>
      </c>
      <c r="I26" s="339">
        <v>0.96880516652760462</v>
      </c>
      <c r="J26" s="340" t="s">
        <v>1</v>
      </c>
    </row>
    <row r="27" spans="1:10" ht="14.4" customHeight="1" x14ac:dyDescent="0.3">
      <c r="A27" s="336" t="s">
        <v>384</v>
      </c>
      <c r="B27" s="337" t="s">
        <v>223</v>
      </c>
      <c r="C27" s="338">
        <v>-3545.2992000000008</v>
      </c>
      <c r="D27" s="338">
        <v>935.39149000000089</v>
      </c>
      <c r="E27" s="338"/>
      <c r="F27" s="338">
        <v>1828.7707100000102</v>
      </c>
      <c r="G27" s="338">
        <v>0</v>
      </c>
      <c r="H27" s="338">
        <v>1828.7707100000102</v>
      </c>
      <c r="I27" s="339" t="s">
        <v>381</v>
      </c>
      <c r="J27" s="340" t="s">
        <v>1</v>
      </c>
    </row>
    <row r="28" spans="1:10" ht="14.4" customHeight="1" x14ac:dyDescent="0.3">
      <c r="A28" s="336" t="s">
        <v>384</v>
      </c>
      <c r="B28" s="337" t="s">
        <v>224</v>
      </c>
      <c r="C28" s="338">
        <v>11.812840000000001</v>
      </c>
      <c r="D28" s="338">
        <v>30.573079999999003</v>
      </c>
      <c r="E28" s="338"/>
      <c r="F28" s="338">
        <v>20.971689999999999</v>
      </c>
      <c r="G28" s="338">
        <v>56.222523690884003</v>
      </c>
      <c r="H28" s="338">
        <v>-35.250833690884008</v>
      </c>
      <c r="I28" s="339">
        <v>0.37301224888630136</v>
      </c>
      <c r="J28" s="340" t="s">
        <v>1</v>
      </c>
    </row>
    <row r="29" spans="1:10" ht="14.4" customHeight="1" x14ac:dyDescent="0.3">
      <c r="A29" s="336" t="s">
        <v>384</v>
      </c>
      <c r="B29" s="337" t="s">
        <v>225</v>
      </c>
      <c r="C29" s="338">
        <v>2170.1771800000001</v>
      </c>
      <c r="D29" s="338">
        <v>2290.3992099999991</v>
      </c>
      <c r="E29" s="338"/>
      <c r="F29" s="338">
        <v>2316.372010000001</v>
      </c>
      <c r="G29" s="338">
        <v>2329.5681749837067</v>
      </c>
      <c r="H29" s="338">
        <v>-13.196164983705785</v>
      </c>
      <c r="I29" s="339">
        <v>0.99433536003564349</v>
      </c>
      <c r="J29" s="340" t="s">
        <v>1</v>
      </c>
    </row>
    <row r="30" spans="1:10" ht="14.4" customHeight="1" x14ac:dyDescent="0.3">
      <c r="A30" s="336" t="s">
        <v>384</v>
      </c>
      <c r="B30" s="337" t="s">
        <v>226</v>
      </c>
      <c r="C30" s="338">
        <v>47.37791</v>
      </c>
      <c r="D30" s="338">
        <v>40.950690000000002</v>
      </c>
      <c r="E30" s="338"/>
      <c r="F30" s="338">
        <v>40.537389999999995</v>
      </c>
      <c r="G30" s="338">
        <v>64.20166446034267</v>
      </c>
      <c r="H30" s="338">
        <v>-23.664274460342675</v>
      </c>
      <c r="I30" s="339">
        <v>0.63140715027785477</v>
      </c>
      <c r="J30" s="340" t="s">
        <v>1</v>
      </c>
    </row>
    <row r="31" spans="1:10" ht="14.4" customHeight="1" x14ac:dyDescent="0.3">
      <c r="A31" s="336" t="s">
        <v>384</v>
      </c>
      <c r="B31" s="337" t="s">
        <v>227</v>
      </c>
      <c r="C31" s="338">
        <v>0</v>
      </c>
      <c r="D31" s="338">
        <v>8.5153400000000001</v>
      </c>
      <c r="E31" s="338"/>
      <c r="F31" s="338">
        <v>0</v>
      </c>
      <c r="G31" s="338">
        <v>6.4485282618639994</v>
      </c>
      <c r="H31" s="338">
        <v>-6.4485282618639994</v>
      </c>
      <c r="I31" s="339">
        <v>0</v>
      </c>
      <c r="J31" s="340" t="s">
        <v>1</v>
      </c>
    </row>
    <row r="32" spans="1:10" ht="14.4" customHeight="1" x14ac:dyDescent="0.3">
      <c r="A32" s="336" t="s">
        <v>384</v>
      </c>
      <c r="B32" s="337" t="s">
        <v>228</v>
      </c>
      <c r="C32" s="338">
        <v>161.14362</v>
      </c>
      <c r="D32" s="338">
        <v>215.09230000000002</v>
      </c>
      <c r="E32" s="338"/>
      <c r="F32" s="338">
        <v>377.83037999999999</v>
      </c>
      <c r="G32" s="338">
        <v>400.15705597309801</v>
      </c>
      <c r="H32" s="338">
        <v>-22.32667597309802</v>
      </c>
      <c r="I32" s="339">
        <v>0.94420521732697116</v>
      </c>
      <c r="J32" s="340" t="s">
        <v>1</v>
      </c>
    </row>
    <row r="33" spans="1:10" ht="14.4" customHeight="1" x14ac:dyDescent="0.3">
      <c r="A33" s="336" t="s">
        <v>384</v>
      </c>
      <c r="B33" s="337" t="s">
        <v>229</v>
      </c>
      <c r="C33" s="338">
        <v>20.71152</v>
      </c>
      <c r="D33" s="338">
        <v>9.5909999999999993</v>
      </c>
      <c r="E33" s="338"/>
      <c r="F33" s="338">
        <v>0.82764000000000004</v>
      </c>
      <c r="G33" s="338">
        <v>6.393969955008</v>
      </c>
      <c r="H33" s="338">
        <v>-5.5663299550080003</v>
      </c>
      <c r="I33" s="339">
        <v>0.12944070832734536</v>
      </c>
      <c r="J33" s="340" t="s">
        <v>1</v>
      </c>
    </row>
    <row r="34" spans="1:10" ht="14.4" customHeight="1" x14ac:dyDescent="0.3">
      <c r="A34" s="336" t="s">
        <v>384</v>
      </c>
      <c r="B34" s="337" t="s">
        <v>230</v>
      </c>
      <c r="C34" s="338">
        <v>45.828000000000003</v>
      </c>
      <c r="D34" s="338">
        <v>49.743630000000003</v>
      </c>
      <c r="E34" s="338"/>
      <c r="F34" s="338">
        <v>2.8716499999999998</v>
      </c>
      <c r="G34" s="338">
        <v>37.582435596648665</v>
      </c>
      <c r="H34" s="338">
        <v>-34.710785596648662</v>
      </c>
      <c r="I34" s="339">
        <v>7.6409363959798096E-2</v>
      </c>
      <c r="J34" s="340" t="s">
        <v>1</v>
      </c>
    </row>
    <row r="35" spans="1:10" ht="14.4" customHeight="1" x14ac:dyDescent="0.3">
      <c r="A35" s="336" t="s">
        <v>384</v>
      </c>
      <c r="B35" s="337" t="s">
        <v>527</v>
      </c>
      <c r="C35" s="338">
        <v>2.8386</v>
      </c>
      <c r="D35" s="338" t="s">
        <v>381</v>
      </c>
      <c r="E35" s="338"/>
      <c r="F35" s="338" t="s">
        <v>381</v>
      </c>
      <c r="G35" s="338" t="s">
        <v>381</v>
      </c>
      <c r="H35" s="338" t="s">
        <v>381</v>
      </c>
      <c r="I35" s="339" t="s">
        <v>381</v>
      </c>
      <c r="J35" s="340" t="s">
        <v>1</v>
      </c>
    </row>
    <row r="36" spans="1:10" ht="14.4" customHeight="1" x14ac:dyDescent="0.3">
      <c r="A36" s="336" t="s">
        <v>384</v>
      </c>
      <c r="B36" s="337" t="s">
        <v>386</v>
      </c>
      <c r="C36" s="338">
        <v>93.478229999999414</v>
      </c>
      <c r="D36" s="338">
        <v>4902.7223899999972</v>
      </c>
      <c r="E36" s="338"/>
      <c r="F36" s="338">
        <v>5943.7851900000123</v>
      </c>
      <c r="G36" s="338">
        <v>4283.6544066416518</v>
      </c>
      <c r="H36" s="338">
        <v>1660.1307833583605</v>
      </c>
      <c r="I36" s="339">
        <v>1.3875501209398189</v>
      </c>
      <c r="J36" s="340" t="s">
        <v>387</v>
      </c>
    </row>
    <row r="37" spans="1:10" ht="14.4" customHeight="1" x14ac:dyDescent="0.3">
      <c r="A37" s="336" t="s">
        <v>381</v>
      </c>
      <c r="B37" s="337" t="s">
        <v>381</v>
      </c>
      <c r="C37" s="338" t="s">
        <v>381</v>
      </c>
      <c r="D37" s="338" t="s">
        <v>381</v>
      </c>
      <c r="E37" s="338"/>
      <c r="F37" s="338" t="s">
        <v>381</v>
      </c>
      <c r="G37" s="338" t="s">
        <v>381</v>
      </c>
      <c r="H37" s="338" t="s">
        <v>381</v>
      </c>
      <c r="I37" s="339" t="s">
        <v>381</v>
      </c>
      <c r="J37" s="340" t="s">
        <v>388</v>
      </c>
    </row>
    <row r="38" spans="1:10" ht="14.4" customHeight="1" x14ac:dyDescent="0.3">
      <c r="A38" s="336" t="s">
        <v>389</v>
      </c>
      <c r="B38" s="337" t="s">
        <v>390</v>
      </c>
      <c r="C38" s="338" t="s">
        <v>381</v>
      </c>
      <c r="D38" s="338" t="s">
        <v>381</v>
      </c>
      <c r="E38" s="338"/>
      <c r="F38" s="338" t="s">
        <v>381</v>
      </c>
      <c r="G38" s="338" t="s">
        <v>381</v>
      </c>
      <c r="H38" s="338" t="s">
        <v>381</v>
      </c>
      <c r="I38" s="339" t="s">
        <v>381</v>
      </c>
      <c r="J38" s="340" t="s">
        <v>0</v>
      </c>
    </row>
    <row r="39" spans="1:10" ht="14.4" customHeight="1" x14ac:dyDescent="0.3">
      <c r="A39" s="336" t="s">
        <v>389</v>
      </c>
      <c r="B39" s="337" t="s">
        <v>220</v>
      </c>
      <c r="C39" s="338">
        <v>0</v>
      </c>
      <c r="D39" s="338">
        <v>1.3793800000000001</v>
      </c>
      <c r="E39" s="338"/>
      <c r="F39" s="338">
        <v>0</v>
      </c>
      <c r="G39" s="338">
        <v>0.66666630770666668</v>
      </c>
      <c r="H39" s="338">
        <v>-0.66666630770666668</v>
      </c>
      <c r="I39" s="339">
        <v>0</v>
      </c>
      <c r="J39" s="340" t="s">
        <v>1</v>
      </c>
    </row>
    <row r="40" spans="1:10" ht="14.4" customHeight="1" x14ac:dyDescent="0.3">
      <c r="A40" s="336" t="s">
        <v>389</v>
      </c>
      <c r="B40" s="337" t="s">
        <v>526</v>
      </c>
      <c r="C40" s="338">
        <v>0</v>
      </c>
      <c r="D40" s="338" t="s">
        <v>381</v>
      </c>
      <c r="E40" s="338"/>
      <c r="F40" s="338" t="s">
        <v>381</v>
      </c>
      <c r="G40" s="338" t="s">
        <v>381</v>
      </c>
      <c r="H40" s="338" t="s">
        <v>381</v>
      </c>
      <c r="I40" s="339" t="s">
        <v>381</v>
      </c>
      <c r="J40" s="340" t="s">
        <v>1</v>
      </c>
    </row>
    <row r="41" spans="1:10" ht="14.4" customHeight="1" x14ac:dyDescent="0.3">
      <c r="A41" s="336" t="s">
        <v>389</v>
      </c>
      <c r="B41" s="337" t="s">
        <v>221</v>
      </c>
      <c r="C41" s="338">
        <v>233.64496</v>
      </c>
      <c r="D41" s="338">
        <v>264.59207000000004</v>
      </c>
      <c r="E41" s="338"/>
      <c r="F41" s="338">
        <v>291.32970999999998</v>
      </c>
      <c r="G41" s="338">
        <v>258.98863053584</v>
      </c>
      <c r="H41" s="338">
        <v>32.341079464159975</v>
      </c>
      <c r="I41" s="339">
        <v>1.1248745143647705</v>
      </c>
      <c r="J41" s="340" t="s">
        <v>1</v>
      </c>
    </row>
    <row r="42" spans="1:10" ht="14.4" customHeight="1" x14ac:dyDescent="0.3">
      <c r="A42" s="336" t="s">
        <v>389</v>
      </c>
      <c r="B42" s="337" t="s">
        <v>222</v>
      </c>
      <c r="C42" s="338">
        <v>1824.4645700000001</v>
      </c>
      <c r="D42" s="338">
        <v>573.07991999999899</v>
      </c>
      <c r="E42" s="338"/>
      <c r="F42" s="338">
        <v>519.76868000000002</v>
      </c>
      <c r="G42" s="338">
        <v>606.85767131038597</v>
      </c>
      <c r="H42" s="338">
        <v>-87.08899131038595</v>
      </c>
      <c r="I42" s="339">
        <v>0.85649190011500564</v>
      </c>
      <c r="J42" s="340" t="s">
        <v>1</v>
      </c>
    </row>
    <row r="43" spans="1:10" ht="14.4" customHeight="1" x14ac:dyDescent="0.3">
      <c r="A43" s="336" t="s">
        <v>389</v>
      </c>
      <c r="B43" s="337" t="s">
        <v>224</v>
      </c>
      <c r="C43" s="338">
        <v>0</v>
      </c>
      <c r="D43" s="338">
        <v>0</v>
      </c>
      <c r="E43" s="338"/>
      <c r="F43" s="338" t="s">
        <v>381</v>
      </c>
      <c r="G43" s="338" t="s">
        <v>381</v>
      </c>
      <c r="H43" s="338" t="s">
        <v>381</v>
      </c>
      <c r="I43" s="339" t="s">
        <v>381</v>
      </c>
      <c r="J43" s="340" t="s">
        <v>1</v>
      </c>
    </row>
    <row r="44" spans="1:10" ht="14.4" customHeight="1" x14ac:dyDescent="0.3">
      <c r="A44" s="336" t="s">
        <v>389</v>
      </c>
      <c r="B44" s="337" t="s">
        <v>225</v>
      </c>
      <c r="C44" s="338">
        <v>117.64731</v>
      </c>
      <c r="D44" s="338">
        <v>194.68075000000002</v>
      </c>
      <c r="E44" s="338"/>
      <c r="F44" s="338">
        <v>250.94157000000001</v>
      </c>
      <c r="G44" s="338">
        <v>256.38586100071399</v>
      </c>
      <c r="H44" s="338">
        <v>-5.4442910007139744</v>
      </c>
      <c r="I44" s="339">
        <v>0.97876524477806981</v>
      </c>
      <c r="J44" s="340" t="s">
        <v>1</v>
      </c>
    </row>
    <row r="45" spans="1:10" ht="14.4" customHeight="1" x14ac:dyDescent="0.3">
      <c r="A45" s="336" t="s">
        <v>389</v>
      </c>
      <c r="B45" s="337" t="s">
        <v>226</v>
      </c>
      <c r="C45" s="338">
        <v>0.60579000000000005</v>
      </c>
      <c r="D45" s="338">
        <v>7.0906000000000002</v>
      </c>
      <c r="E45" s="338"/>
      <c r="F45" s="338">
        <v>0.184</v>
      </c>
      <c r="G45" s="338">
        <v>13.31482192272</v>
      </c>
      <c r="H45" s="338">
        <v>-13.130821922720001</v>
      </c>
      <c r="I45" s="339">
        <v>1.3819185946905387E-2</v>
      </c>
      <c r="J45" s="340" t="s">
        <v>1</v>
      </c>
    </row>
    <row r="46" spans="1:10" ht="14.4" customHeight="1" x14ac:dyDescent="0.3">
      <c r="A46" s="336" t="s">
        <v>389</v>
      </c>
      <c r="B46" s="337" t="s">
        <v>227</v>
      </c>
      <c r="C46" s="338">
        <v>0</v>
      </c>
      <c r="D46" s="338">
        <v>0</v>
      </c>
      <c r="E46" s="338"/>
      <c r="F46" s="338">
        <v>0</v>
      </c>
      <c r="G46" s="338">
        <v>25.794105474620665</v>
      </c>
      <c r="H46" s="338">
        <v>-25.794105474620665</v>
      </c>
      <c r="I46" s="339">
        <v>0</v>
      </c>
      <c r="J46" s="340" t="s">
        <v>1</v>
      </c>
    </row>
    <row r="47" spans="1:10" ht="14.4" customHeight="1" x14ac:dyDescent="0.3">
      <c r="A47" s="336" t="s">
        <v>389</v>
      </c>
      <c r="B47" s="337" t="s">
        <v>228</v>
      </c>
      <c r="C47" s="338">
        <v>12.286</v>
      </c>
      <c r="D47" s="338">
        <v>148.24642</v>
      </c>
      <c r="E47" s="338"/>
      <c r="F47" s="338">
        <v>121.74666999999999</v>
      </c>
      <c r="G47" s="338">
        <v>180.61482018090666</v>
      </c>
      <c r="H47" s="338">
        <v>-58.868150180906667</v>
      </c>
      <c r="I47" s="339">
        <v>0.67406799662428918</v>
      </c>
      <c r="J47" s="340" t="s">
        <v>1</v>
      </c>
    </row>
    <row r="48" spans="1:10" ht="14.4" customHeight="1" x14ac:dyDescent="0.3">
      <c r="A48" s="336" t="s">
        <v>389</v>
      </c>
      <c r="B48" s="337" t="s">
        <v>229</v>
      </c>
      <c r="C48" s="338" t="s">
        <v>381</v>
      </c>
      <c r="D48" s="338">
        <v>9.5909999999999993</v>
      </c>
      <c r="E48" s="338"/>
      <c r="F48" s="338">
        <v>0</v>
      </c>
      <c r="G48" s="338">
        <v>6.393969955008</v>
      </c>
      <c r="H48" s="338">
        <v>-6.393969955008</v>
      </c>
      <c r="I48" s="339">
        <v>0</v>
      </c>
      <c r="J48" s="340" t="s">
        <v>1</v>
      </c>
    </row>
    <row r="49" spans="1:10" ht="14.4" customHeight="1" x14ac:dyDescent="0.3">
      <c r="A49" s="336" t="s">
        <v>389</v>
      </c>
      <c r="B49" s="337" t="s">
        <v>230</v>
      </c>
      <c r="C49" s="338">
        <v>0</v>
      </c>
      <c r="D49" s="338">
        <v>0</v>
      </c>
      <c r="E49" s="338"/>
      <c r="F49" s="338">
        <v>183.77831</v>
      </c>
      <c r="G49" s="338">
        <v>372.43077653276072</v>
      </c>
      <c r="H49" s="338">
        <v>-188.65246653276071</v>
      </c>
      <c r="I49" s="339">
        <v>0.49345629196096802</v>
      </c>
      <c r="J49" s="340" t="s">
        <v>1</v>
      </c>
    </row>
    <row r="50" spans="1:10" ht="14.4" customHeight="1" x14ac:dyDescent="0.3">
      <c r="A50" s="336" t="s">
        <v>389</v>
      </c>
      <c r="B50" s="337" t="s">
        <v>391</v>
      </c>
      <c r="C50" s="338">
        <v>2188.6486300000001</v>
      </c>
      <c r="D50" s="338">
        <v>1198.6601399999988</v>
      </c>
      <c r="E50" s="338"/>
      <c r="F50" s="338">
        <v>1367.7489399999999</v>
      </c>
      <c r="G50" s="338">
        <v>1721.4473232206628</v>
      </c>
      <c r="H50" s="338">
        <v>-353.69838322066289</v>
      </c>
      <c r="I50" s="339">
        <v>0.79453429771006456</v>
      </c>
      <c r="J50" s="340" t="s">
        <v>387</v>
      </c>
    </row>
    <row r="51" spans="1:10" ht="14.4" customHeight="1" x14ac:dyDescent="0.3">
      <c r="A51" s="336" t="s">
        <v>381</v>
      </c>
      <c r="B51" s="337" t="s">
        <v>381</v>
      </c>
      <c r="C51" s="338" t="s">
        <v>381</v>
      </c>
      <c r="D51" s="338" t="s">
        <v>381</v>
      </c>
      <c r="E51" s="338"/>
      <c r="F51" s="338" t="s">
        <v>381</v>
      </c>
      <c r="G51" s="338" t="s">
        <v>381</v>
      </c>
      <c r="H51" s="338" t="s">
        <v>381</v>
      </c>
      <c r="I51" s="339" t="s">
        <v>381</v>
      </c>
      <c r="J51" s="340" t="s">
        <v>388</v>
      </c>
    </row>
    <row r="52" spans="1:10" ht="14.4" customHeight="1" x14ac:dyDescent="0.3">
      <c r="A52" s="336" t="s">
        <v>379</v>
      </c>
      <c r="B52" s="337" t="s">
        <v>382</v>
      </c>
      <c r="C52" s="338">
        <v>2282.1268599999994</v>
      </c>
      <c r="D52" s="338">
        <v>6101.382529999998</v>
      </c>
      <c r="E52" s="338"/>
      <c r="F52" s="338">
        <v>7311.5341300000127</v>
      </c>
      <c r="G52" s="338">
        <v>6005.1017298623128</v>
      </c>
      <c r="H52" s="338">
        <v>1306.4324001376999</v>
      </c>
      <c r="I52" s="339">
        <v>1.2175537499458238</v>
      </c>
      <c r="J52" s="340" t="s">
        <v>383</v>
      </c>
    </row>
  </sheetData>
  <mergeCells count="3">
    <mergeCell ref="A1:I1"/>
    <mergeCell ref="F3:I3"/>
    <mergeCell ref="C4:D4"/>
  </mergeCells>
  <conditionalFormatting sqref="F20 F53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52">
    <cfRule type="expression" dxfId="10" priority="5">
      <formula>$H21&gt;0</formula>
    </cfRule>
  </conditionalFormatting>
  <conditionalFormatting sqref="A21:A52">
    <cfRule type="expression" dxfId="9" priority="2">
      <formula>AND($J21&lt;&gt;"mezeraKL",$J21&lt;&gt;"")</formula>
    </cfRule>
  </conditionalFormatting>
  <conditionalFormatting sqref="I21:I52">
    <cfRule type="expression" dxfId="8" priority="6">
      <formula>$I21&gt;1</formula>
    </cfRule>
  </conditionalFormatting>
  <conditionalFormatting sqref="B21:B52">
    <cfRule type="expression" dxfId="7" priority="1">
      <formula>OR($J21="NS",$J21="SumaNS",$J21="Účet")</formula>
    </cfRule>
  </conditionalFormatting>
  <conditionalFormatting sqref="A21:D52 F21:I52">
    <cfRule type="expression" dxfId="6" priority="8">
      <formula>AND($J21&lt;&gt;"",$J21&lt;&gt;"mezeraKL")</formula>
    </cfRule>
  </conditionalFormatting>
  <conditionalFormatting sqref="B21:D52 F21:I52">
    <cfRule type="expression" dxfId="5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4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2014-09-18T10:07:13Z</dcterms:modified>
</cp:coreProperties>
</file>