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O8" i="431"/>
  <c r="J8" i="431"/>
  <c r="G8" i="431"/>
  <c r="P8" i="431"/>
  <c r="I8" i="431"/>
  <c r="E8" i="431"/>
  <c r="F8" i="431"/>
  <c r="M8" i="431"/>
  <c r="K8" i="431"/>
  <c r="D8" i="431"/>
  <c r="Q8" i="431"/>
  <c r="L8" i="431"/>
  <c r="H8" i="431"/>
  <c r="N8" i="431"/>
  <c r="C8" i="431"/>
  <c r="S14" i="431" l="1"/>
  <c r="R14" i="431"/>
  <c r="S10" i="431"/>
  <c r="R10" i="431"/>
  <c r="S13" i="431"/>
  <c r="R13" i="431"/>
  <c r="S9" i="431"/>
  <c r="R9" i="431"/>
  <c r="R12" i="431"/>
  <c r="S12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<sst xmlns="http://schemas.openxmlformats.org/spreadsheetml/2006/main" count="4623" uniqueCount="1242">
  <si>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</si>
  <si>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</si>
  <si>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</si>
  <si>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</si>
  <si>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</si>
  <si>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</si>
  <si>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</si>
  <si>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</si>
  <si>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</si>
  <si>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</si>
  <si>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</si>
  <si>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</si>
  <si>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</si>
  <si>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</si>
  <si>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</si>
  <si>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</si>
  <si>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</si>
  <si>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</si>
  <si>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</si>
  <si>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</si>
  <si>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</si>
  <si>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</si>
  <si>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</si>
  <si>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</si>
  <si>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</si>
  <si>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</si>
  <si>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</si>
  <si>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</si>
  <si>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</si>
  <si>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</si>
  <si>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</si>
  <si>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</si>
  <si>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</si>
  <si>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</si>
  <si>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</si>
  <si>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</si>
  <si>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</si>
  <si>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</si>
  <si>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</si>
  <si>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</si>
  <si>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</si>
  <si>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</si>
  <si>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</si>
  <si>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</si>
  <si>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</si>
  <si>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</si>
  <si>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</si>
  <si>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</si>
  <si>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</si>
  <si>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</si>
  <si>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</si>
  <si>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</si>
  <si>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</si>
  <si>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</si>
  <si>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</si>
  <si>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</si>
  <si>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</si>
  <si>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</si>
  <si>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</si>
  <si>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</si>
  <si>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</si>
  <si>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</si>
  <si>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</si>
  <si>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</si>
  <si>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</si>
  <si>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</si>
  <si>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</si>
  <si>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</si>
  <si>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</si>
  <si>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</si>
  <si>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</si>
  <si>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</si>
  <si>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</si>
  <si>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</si>
  <si>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</si>
  <si>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</si>
  <si>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</si>
  <si>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</si>
  <si>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</si>
  <si>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</si>
  <si>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</si>
  <si>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</si>
  <si>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</si>
  <si>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</si>
  <si>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</si>
  <si>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</si>
  <si>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</si>
  <si>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</si>
  <si>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</si>
  <si>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</si>
  <si>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</si>
  <si>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</si>
  <si>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</si>
  <si>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</si>
  <si>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</si>
  <si>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</si>
  <si>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</si>
  <si>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</si>
  <si>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</si>
  <si>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</si>
  <si>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</si>
  <si>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</si>
  <si>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</si>
  <si>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</si>
  <si>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</si>
  <si>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</si>
  <si>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</si>
  <si>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</si>
  <si>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</si>
  <si>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</si>
  <si>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</si>
  <si>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</si>
  <si>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</si>
  <si>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</si>
  <si>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</si>
  <si>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</si>
  <si>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</si>
  <si>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</si>
  <si>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</si>
  <si>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</si>
  <si>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</si>
  <si>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</si>
  <si>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</si>
  <si>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</si>
  <si>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</si>
  <si>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</si>
  <si>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</si>
  <si>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</si>
  <si>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</si>
  <si>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</si>
  <si>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</si>
  <si>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</si>
  <si>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</si>
  <si>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</si>
  <si>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</si>
  <si>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</si>
  <si>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</si>
  <si>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</si>
  <si>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</si>
  <si>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</si>
  <si>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</si>
  <si>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</si>
  <si>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</si>
  <si>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</si>
  <si>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</si>
  <si>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</si>
  <si>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</si>
  <si>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</si>
  <si>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</si>
  <si>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</si>
  <si>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</si>
  <si>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</si>
  <si>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</si>
  <si>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</si>
  <si>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</si>
  <si>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</si>
  <si>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</si>
  <si>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</si>
  <si>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</si>
  <si>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</si>
  <si>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</si>
  <si>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</si>
  <si>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</si>
  <si>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</si>
  <si>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</si>
  <si>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</si>
  <si>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</si>
  <si>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</si>
  <si>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</si>
  <si>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</si>
  <si>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</si>
  <si>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</si>
  <si>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</si>
  <si>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</si>
  <si>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</si>
  <si>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</si>
  <si>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</si>
  <si>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</si>
  <si>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</si>
  <si>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</si>
  <si>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</si>
  <si>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</si>
  <si>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</si>
  <si>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</si>
  <si>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</si>
  <si>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</si>
  <si>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</si>
  <si>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</si>
  <si>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</si>
  <si>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</si>
  <si>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</si>
  <si>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</si>
  <si>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</si>
  <si>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</si>
  <si>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</si>
  <si>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</si>
  <si>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</si>
  <si>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</si>
  <si>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</si>
  <si>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</si>
  <si>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</si>
  <si>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</si>
  <si>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</si>
  <si>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</si>
  <si>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</si>
  <si>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</si>
  <si>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</si>
  <si>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</si>
  <si>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</si>
  <si>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</si>
  <si>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</si>
  <si>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</si>
  <si>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</si>
  <si>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</si>
  <si>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</si>
  <si>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</si>
  <si>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</si>
  <si>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</si>
  <si>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</si>
  <si>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</si>
  <si>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</si>
  <si>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</si>
  <si>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</si>
  <si>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</si>
  <si>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</si>
  <si>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</si>
  <si>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</si>
  <si>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</si>
  <si>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</si>
  <si>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</si>
  <si>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</si>
  <si>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</si>
  <si>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</si>
  <si>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</si>
  <si>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</si>
  <si>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</si>
  <si>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</si>
  <si>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</si>
  <si>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</si>
  <si>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</si>
  <si>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</si>
  <si>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</si>
  <si>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</si>
  <si>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</si>
  <si>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</si>
  <si>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</si>
  <si>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</si>
  <si>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</si>
  <si>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</si>
  <si>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</si>
  <si>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</si>
  <si>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</si>
  <si>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</si>
  <si>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</si>
  <si>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</si>
  <si>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</si>
  <si>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</si>
  <si>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</si>
  <si>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</si>
  <si>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</si>
  <si>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</si>
  <si>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</si>
  <si>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</si>
  <si>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</si>
  <si>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</si>
  <si>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</si>
  <si>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</si>
  <si>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</si>
  <si>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</si>
  <si>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</si>
  <si>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</si>
  <si>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</si>
  <si>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</si>
  <si>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</si>
  <si>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</si>
  <si>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</si>
  <si>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</si>
  <si>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</si>
  <si>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</si>
  <si>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</si>
  <si>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</si>
  <si>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</si>
  <si>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</si>
  <si>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</si>
  <si>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</si>
  <si>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</si>
  <si>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</si>
  <si>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</si>
  <si>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</si>
  <si>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</si>
  <si>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</si>
  <si>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</si>
  <si>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</si>
  <si>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</si>
  <si>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</si>
  <si>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</si>
  <si>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</si>
  <si>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</si>
  <si>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</si>
  <si>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</si>
  <si>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</si>
  <si>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</si>
  <si>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</si>
  <si>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</si>
  <si>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</si>
  <si>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</si>
  <si>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</si>
  <si>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</si>
  <si>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</si>
  <si>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</si>
  <si>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</si>
  <si>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</si>
  <si>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</si>
  <si>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</si>
  <si>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</si>
  <si>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</si>
  <si>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</si>
  <si>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</si>
  <si>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</si>
  <si>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</si>
  <si>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</si>
  <si>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</si>
  <si>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</si>
  <si>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</si>
  <si>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</si>
  <si>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</si>
  <si>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</si>
  <si>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</si>
  <si>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</si>
  <si>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</si>
  <si>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</si>
  <si>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</si>
  <si>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</si>
  <si>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</si>
  <si>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</si>
  <si>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</si>
  <si>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</si>
  <si>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</si>
  <si>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</si>
  <si>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</si>
  <si>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</si>
  <si>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</si>
  <si>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</si>
  <si>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</si>
  <si>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</si>
  <si>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</si>
  <si>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</si>
  <si>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</si>
  <si>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</si>
  <si>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</si>
  <si>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</si>
  <si>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</si>
  <si>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</si>
  <si>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</si>
  <si>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</si>
  <si>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</si>
  <si>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</si>
  <si>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</si>
  <si>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</si>
  <si>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</si>
  <si>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</si>
  <si>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</si>
  <si>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</si>
  <si>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</si>
  <si>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</si>
  <si>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</si>
  <si>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</si>
  <si>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</si>
  <si>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</si>
  <si>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</si>
  <si>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</si>
  <si>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</si>
  <si>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</si>
  <si>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</si>
  <si>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</si>
  <si>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</si>
  <si>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</si>
  <si>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</si>
  <si>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</si>
  <si>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</si>
  <si>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</si>
  <si>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</si>
  <si>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</si>
  <si>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</si>
  <si>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</si>
  <si>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</si>
  <si>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</si>
  <si>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</si>
  <si>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</si>
  <si>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</si>
  <si>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</si>
  <si>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</si>
  <si>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</si>
  <si>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</si>
  <si>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</si>
  <si>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</si>
  <si>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</si>
  <si>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</si>
  <si>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</si>
  <si>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</si>
  <si>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</si>
  <si>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</si>
  <si>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</si>
  <si>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</si>
  <si>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</si>
  <si>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</si>
  <si>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</si>
  <si>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</si>
  <si>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</si>
  <si>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</si>
  <si>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</si>
  <si>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</si>
  <si>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</si>
  <si>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</si>
  <si>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</si>
  <si>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</si>
  <si>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</si>
  <si>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</si>
  <si>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</si>
  <si>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</si>
  <si>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</si>
  <si>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</si>
  <si>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</si>
  <si>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</si>
  <si>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</si>
  <si>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ENDIARON</t>
  </si>
  <si>
    <t>250MG TBL FLM 20</t>
  </si>
  <si>
    <t>FYZIOLOGICKÝ ROZTOK VIAFLO</t>
  </si>
  <si>
    <t>INF SOL 50X100ML</t>
  </si>
  <si>
    <t>INF SOL 30X250ML</t>
  </si>
  <si>
    <t>INF SOL 20X500ML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</si>
  <si>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</si>
  <si>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</si>
  <si>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</si>
  <si>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</si>
  <si>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</si>
  <si>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</si>
  <si>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</si>
  <si>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</si>
  <si>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</si>
  <si>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</si>
  <si>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</si>
  <si>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</si>
  <si>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</si>
  <si>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</si>
  <si>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</si>
  <si>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</si>
  <si>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</si>
  <si>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</si>
  <si>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</si>
  <si>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</si>
  <si>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</si>
  <si>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</si>
  <si>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</si>
  <si>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</si>
  <si>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</si>
  <si>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</si>
  <si>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</si>
  <si>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OPHTHALMO-SEPTONEX</t>
  </si>
  <si>
    <t>OPH GTT SOL 1X10ML PLAST</t>
  </si>
  <si>
    <t>TACHOSIL</t>
  </si>
  <si>
    <t>DRM SPO 9.5X4.8CM</t>
  </si>
  <si>
    <t>DRM SPO 3.0X2.5CM</t>
  </si>
  <si>
    <t>léky - RTG diagnostika ZUL (LEK)</t>
  </si>
  <si>
    <t>VISIPAQUE 320 MG I/ML</t>
  </si>
  <si>
    <t>INJ SOL 10X50ML-PP</t>
  </si>
  <si>
    <t>léky - antibiotika (LEK)</t>
  </si>
  <si>
    <t>OPHTHALMO-FRAMYKOIN</t>
  </si>
  <si>
    <t>UNG OPH 1X5GM</t>
  </si>
  <si>
    <t>OPHTHALMO-FRAMYKOIN COMPOSITUM</t>
  </si>
  <si>
    <t>KL ETHER LÉKOPISNÝ  500ml/357g</t>
  </si>
  <si>
    <t>SANORIN</t>
  </si>
  <si>
    <t>LIQ 10ML 0.05%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</si>
  <si>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</si>
  <si>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</si>
  <si>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</si>
  <si>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</si>
  <si>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</si>
  <si>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</si>
  <si>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</si>
  <si>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</si>
  <si>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</si>
  <si>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</si>
  <si>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</si>
  <si>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</si>
  <si>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</si>
  <si>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</si>
  <si>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</si>
  <si>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</si>
  <si>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</si>
  <si>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</si>
  <si>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</si>
  <si>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</si>
  <si>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</si>
  <si>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</si>
  <si>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</si>
  <si>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</si>
  <si>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</si>
  <si>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</si>
  <si>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</si>
  <si>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</si>
  <si>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</si>
  <si>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</si>
  <si>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</si>
  <si>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</si>
  <si>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</si>
  <si>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</si>
  <si>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ZL978</t>
  </si>
  <si>
    <t>Kanystr renasys GO 300 ml pro podtlakovou terapii 66800914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</si>
  <si>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</si>
  <si>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</si>
  <si>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</si>
  <si>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</si>
  <si>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</si>
  <si>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</si>
  <si>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ZC854</t>
  </si>
  <si>
    <t>Kompresa NT 7,5 x 7,5 cm/2 ks sterilní 26510</t>
  </si>
  <si>
    <t>ZN103</t>
  </si>
  <si>
    <t>Kompresa z NT standard s RTG vláknem sterilní 10 x 10 cm 70g/m2 bal. á 10 ks / 90 185310-08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</si>
  <si>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</si>
  <si>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</si>
  <si>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</si>
  <si>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</si>
  <si>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</si>
  <si>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ZB048</t>
  </si>
  <si>
    <t>Krytí cellistyp F (fibrilar) 2,5 x 5 cm bal. á 10 ks (náhrada za okcel) 2082025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</si>
  <si>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</si>
  <si>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</si>
  <si>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</si>
  <si>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</si>
  <si>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</si>
  <si>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</si>
  <si>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</si>
  <si>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</si>
  <si>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ZL814</t>
  </si>
  <si>
    <t>Krytí hemostatické nevstřebatelné textilní s kaolínem QuikClot 10 x 10cm 2090301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</si>
  <si>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</si>
  <si>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</si>
  <si>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</si>
  <si>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</si>
  <si>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</si>
  <si>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</si>
  <si>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</si>
  <si>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</si>
  <si>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</si>
  <si>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á 5 ks zásyp 10120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</si>
  <si>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</si>
  <si>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</si>
  <si>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</si>
  <si>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</si>
  <si>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</si>
  <si>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</si>
  <si>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</si>
  <si>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</si>
  <si>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</si>
  <si>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</si>
  <si>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</si>
  <si>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</si>
  <si>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</si>
  <si>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</si>
  <si>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</si>
  <si>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</si>
  <si>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</si>
  <si>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</si>
  <si>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</si>
  <si>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</si>
  <si>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</si>
  <si>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</si>
  <si>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</si>
  <si>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</si>
  <si>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</si>
  <si>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</si>
  <si>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</si>
  <si>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</si>
  <si>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</si>
  <si>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</si>
  <si>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</si>
  <si>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</si>
  <si>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</si>
  <si>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</si>
  <si>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</si>
  <si>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</si>
  <si>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</si>
  <si>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</si>
  <si>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</si>
  <si>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</si>
  <si>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</si>
  <si>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</si>
  <si>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</si>
  <si>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</si>
  <si>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</si>
  <si>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</si>
  <si>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</si>
  <si>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</si>
  <si>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</si>
  <si>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</si>
  <si>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</si>
  <si>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</si>
  <si>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</si>
  <si>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</si>
  <si>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</si>
  <si>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</si>
  <si>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</si>
  <si>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</si>
  <si>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</si>
  <si>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</si>
  <si>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</si>
  <si>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</si>
  <si>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</si>
  <si>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</si>
  <si>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</si>
  <si>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</si>
  <si>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</si>
  <si>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</si>
  <si>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ZL973</t>
  </si>
  <si>
    <t>Pěna renasys-F střední set (M) pro podtlakovou terapii 66800795</t>
  </si>
  <si>
    <t>ZL974</t>
  </si>
  <si>
    <t>Pěna renasys-F velký set (L) pro podtlakovou terapii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</si>
  <si>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</si>
  <si>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</si>
  <si>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</si>
  <si>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</si>
  <si>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</si>
  <si>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</si>
  <si>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</si>
  <si>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</si>
  <si>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</si>
  <si>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</si>
  <si>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</si>
  <si>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</si>
  <si>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</si>
  <si>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</si>
  <si>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</si>
  <si>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</si>
  <si>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</si>
  <si>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</si>
  <si>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</si>
  <si>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</si>
  <si>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</si>
  <si>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</si>
  <si>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</si>
  <si>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</si>
  <si>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</si>
  <si>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</si>
  <si>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</si>
  <si>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</si>
  <si>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</si>
  <si>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</si>
  <si>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</si>
  <si>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</si>
  <si>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</si>
  <si>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</si>
  <si>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</si>
  <si>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</si>
  <si>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</si>
  <si>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</si>
  <si>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</si>
  <si>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</si>
  <si>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</si>
  <si>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</si>
  <si>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</si>
  <si>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</si>
  <si>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</si>
  <si>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</si>
  <si>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</si>
  <si>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</si>
  <si>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</si>
  <si>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</si>
  <si>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</si>
  <si>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</si>
  <si>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</si>
  <si>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</si>
  <si>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</si>
  <si>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</si>
  <si>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</si>
  <si>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</si>
  <si>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</si>
  <si>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</si>
  <si>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</si>
  <si>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</si>
  <si>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</si>
  <si>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</si>
  <si>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</si>
  <si>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</si>
  <si>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</si>
  <si>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</si>
  <si>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</si>
  <si>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</si>
  <si>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</si>
  <si>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</si>
  <si>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</si>
  <si>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</si>
  <si>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</si>
  <si>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</si>
  <si>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</si>
  <si>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</si>
  <si>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</si>
  <si>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</si>
  <si>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</si>
  <si>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</si>
  <si>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</si>
  <si>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</si>
  <si>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</si>
  <si>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</si>
  <si>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</si>
  <si>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</si>
  <si>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</si>
  <si>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</si>
  <si>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</si>
  <si>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</si>
  <si>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</si>
  <si>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ZH816</t>
  </si>
  <si>
    <t>Katetr močový foley CH14 180605-000140</t>
  </si>
  <si>
    <t>ZH493</t>
  </si>
  <si>
    <t>Katetr močový foley CH16 180605-000160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</si>
  <si>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</si>
  <si>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</si>
  <si>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</si>
  <si>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</si>
  <si>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</si>
  <si>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</si>
  <si>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</si>
  <si>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</si>
  <si>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</si>
  <si>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</si>
  <si>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</si>
  <si>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</si>
  <si>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</si>
  <si>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</si>
  <si>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</si>
  <si>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</si>
  <si>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</si>
  <si>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</si>
  <si>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</si>
  <si>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</si>
  <si>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</si>
  <si>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</si>
  <si>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</si>
  <si>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</si>
  <si>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</si>
  <si>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</si>
  <si>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</si>
  <si>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</si>
  <si>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</si>
  <si>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</si>
  <si>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</si>
  <si>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</si>
  <si>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</si>
  <si>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</si>
  <si>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</si>
  <si>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</si>
  <si>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</si>
  <si>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</si>
  <si>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</si>
  <si>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</si>
  <si>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</si>
  <si>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</si>
  <si>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</si>
  <si>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na kůži sterilní se dvěma hroty Sandel 4-in-1Marker, bal. á 25 ks, S1041F</t>
  </si>
  <si>
    <t>Popisovač sterilní se dvěma hroty Sandel 4-in-1Marker, bal. á 25 ks, S1041F</t>
  </si>
  <si>
    <t>ZB557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</si>
  <si>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</si>
  <si>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</si>
  <si>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</si>
  <si>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</si>
  <si>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</si>
  <si>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</si>
  <si>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</si>
  <si>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</si>
  <si>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</si>
  <si>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</si>
  <si>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</si>
  <si>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</si>
  <si>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</si>
  <si>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</si>
  <si>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</si>
  <si>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</si>
  <si>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</si>
  <si>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</si>
  <si>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</si>
  <si>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</si>
  <si>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</si>
  <si>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</si>
  <si>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</si>
  <si>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</si>
  <si>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</si>
  <si>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</si>
  <si>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</si>
  <si>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</si>
  <si>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</si>
  <si>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</si>
  <si>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</si>
  <si>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</si>
  <si>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</si>
  <si>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</si>
  <si>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</si>
  <si>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</si>
  <si>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</si>
  <si>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</si>
  <si>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</si>
  <si>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</si>
  <si>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</si>
  <si>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</si>
  <si>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</si>
  <si>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</si>
  <si>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</si>
  <si>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</si>
  <si>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</si>
  <si>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</si>
  <si>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</si>
  <si>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</si>
  <si>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</si>
  <si>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</si>
  <si>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</si>
  <si>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</si>
  <si>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</si>
  <si>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</si>
  <si>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</si>
  <si>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</si>
  <si>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</si>
  <si>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</si>
  <si>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</si>
  <si>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</si>
  <si>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</si>
  <si>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klipů 544240</t>
  </si>
  <si>
    <t>Klip hem-o-lok L 14 x 6 klipů WK544240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</si>
  <si>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</si>
  <si>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</si>
  <si>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</si>
  <si>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</si>
  <si>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</si>
  <si>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</si>
  <si>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</si>
  <si>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</si>
  <si>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</si>
  <si>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</si>
  <si>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</si>
  <si>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</si>
  <si>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</si>
  <si>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</si>
  <si>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</si>
  <si>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</si>
  <si>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</si>
  <si>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</si>
  <si>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</si>
  <si>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</si>
  <si>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</si>
  <si>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</si>
  <si>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</si>
  <si>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</si>
  <si>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</si>
  <si>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</si>
  <si>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</si>
  <si>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</si>
  <si>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</si>
  <si>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</si>
  <si>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</si>
  <si>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</si>
  <si>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</si>
  <si>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</si>
  <si>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</si>
  <si>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</si>
  <si>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</si>
  <si>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</si>
  <si>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</si>
  <si>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</si>
  <si>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</si>
  <si>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</si>
  <si>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</si>
  <si>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</si>
  <si>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</si>
  <si>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</si>
  <si>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</si>
  <si>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</si>
  <si>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</si>
  <si>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</si>
  <si>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</si>
  <si>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</si>
  <si>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</si>
  <si>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</si>
  <si>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</si>
  <si>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</si>
  <si>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</si>
  <si>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</si>
  <si>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</si>
  <si>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</si>
  <si>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</si>
  <si>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</si>
  <si>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</si>
  <si>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</si>
  <si>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</si>
  <si>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</si>
  <si>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</si>
  <si>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</si>
  <si>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</si>
  <si>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</si>
  <si>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</si>
  <si>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</si>
  <si>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</si>
  <si>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</si>
  <si>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</si>
  <si>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</si>
  <si>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</si>
  <si>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</si>
  <si>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</si>
  <si>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</si>
  <si>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</si>
  <si>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</si>
  <si>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</si>
  <si>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</si>
  <si>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</si>
  <si>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</si>
  <si>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</si>
  <si>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</si>
  <si>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</si>
  <si>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</si>
  <si>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</si>
  <si>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</si>
  <si>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</si>
  <si>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</si>
  <si>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</si>
  <si>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</si>
  <si>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</si>
  <si>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</si>
  <si>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</si>
  <si>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</si>
  <si>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ZE197</t>
  </si>
  <si>
    <t>Šití mopylen monofil modrý 4/0 USP bal. á 36 ks 7148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</si>
  <si>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</si>
  <si>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</si>
  <si>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</si>
  <si>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</si>
  <si>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</si>
  <si>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</si>
  <si>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</si>
  <si>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</si>
  <si>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</si>
  <si>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</si>
  <si>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</si>
  <si>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</si>
  <si>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</si>
  <si>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</si>
  <si>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</si>
  <si>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</si>
  <si>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</si>
  <si>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</si>
  <si>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</si>
  <si>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</si>
  <si>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</si>
  <si>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</si>
  <si>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ZE522</t>
  </si>
  <si>
    <t>Šití premicron zelený 2 (5) bal. á 12 ks G0120064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</si>
  <si>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</si>
  <si>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</si>
  <si>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</si>
  <si>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</si>
  <si>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</si>
  <si>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</si>
  <si>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</si>
  <si>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</si>
  <si>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</si>
  <si>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</si>
  <si>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</si>
  <si>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prolene bl 2-0 bal. á 12 ks W8400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</si>
  <si>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</si>
  <si>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</si>
  <si>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</si>
  <si>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</si>
  <si>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</si>
  <si>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</si>
  <si>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</si>
  <si>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</si>
  <si>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</si>
  <si>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</si>
  <si>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</si>
  <si>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</si>
  <si>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ZB279</t>
  </si>
  <si>
    <t>Šití prolene bl 6-0 bal. á 12 ks W8815</t>
  </si>
  <si>
    <t>ZG004</t>
  </si>
  <si>
    <t>Šití safil fialový 1 (4) bal. á 12 ks G1038719</t>
  </si>
  <si>
    <t>ZM977</t>
  </si>
  <si>
    <t>Šití safil fialový 1 (4) bal. á 36 ks C1048540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</si>
  <si>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</si>
  <si>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</si>
  <si>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</si>
  <si>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</si>
  <si>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</si>
  <si>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</si>
  <si>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</si>
  <si>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</si>
  <si>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</si>
  <si>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</si>
  <si>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</si>
  <si>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</si>
  <si>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</si>
  <si>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</si>
  <si>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</si>
  <si>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</si>
  <si>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</si>
  <si>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</si>
  <si>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</si>
  <si>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</si>
  <si>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</si>
  <si>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</si>
  <si>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</si>
  <si>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</si>
  <si>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</si>
  <si>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</si>
  <si>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</si>
  <si>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</si>
  <si>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</si>
  <si>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</si>
  <si>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</si>
  <si>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</si>
  <si>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</si>
  <si>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</si>
  <si>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ZJ133</t>
  </si>
  <si>
    <t>Šití supolene 4/0 á 36 ks 9153</t>
  </si>
  <si>
    <t>ZJ135</t>
  </si>
  <si>
    <t>Šití supolene zelený 3,5EP 0 USP á 36 ks 90618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</si>
  <si>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</si>
  <si>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</si>
  <si>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</si>
  <si>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</si>
  <si>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</si>
  <si>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</si>
  <si>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</si>
  <si>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</si>
  <si>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</si>
  <si>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</si>
  <si>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</si>
  <si>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</si>
  <si>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</si>
  <si>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</si>
  <si>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</si>
  <si>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</si>
  <si>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</si>
  <si>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</si>
  <si>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</si>
  <si>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</si>
  <si>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</si>
  <si>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</si>
  <si>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</si>
  <si>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</si>
  <si>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</si>
  <si>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</si>
  <si>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</si>
  <si>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</si>
  <si>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</si>
  <si>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</si>
  <si>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</si>
  <si>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</si>
  <si>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</si>
  <si>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</si>
  <si>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</si>
  <si>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</si>
  <si>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</si>
  <si>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</si>
  <si>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</si>
  <si>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</si>
  <si>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</si>
  <si>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</si>
  <si>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</si>
  <si>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</si>
  <si>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</si>
  <si>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</si>
  <si>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</si>
  <si>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</si>
  <si>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</si>
  <si>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</si>
  <si>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</si>
  <si>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</si>
  <si>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</si>
  <si>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</si>
  <si>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</si>
  <si>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</si>
  <si>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</si>
  <si>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</si>
  <si>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</si>
  <si>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</si>
  <si>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</si>
  <si>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</si>
  <si>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</si>
  <si>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</si>
  <si>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</si>
  <si>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</si>
  <si>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</si>
  <si>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</si>
  <si>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</si>
  <si>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</si>
  <si>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</si>
  <si>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</si>
  <si>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</si>
  <si>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</si>
  <si>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</si>
  <si>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</si>
  <si>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</si>
  <si>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</si>
  <si>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</si>
  <si>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</si>
  <si>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</si>
  <si>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</si>
  <si>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</si>
  <si>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</si>
  <si>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</si>
  <si>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</si>
  <si>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</si>
  <si>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</si>
  <si>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ZK793</t>
  </si>
  <si>
    <t>Rukavice operační gammex PFXP cytostatické vel. 8,0 latex chemo bal. á 50 párů 330054080</t>
  </si>
  <si>
    <t>Rukavice operační latex bez pudru chlorované sterilní ansell gammex PF sensitive vel. 8,0 bal. á 50 párů 330051080</t>
  </si>
  <si>
    <t>ZL346</t>
  </si>
  <si>
    <t>Rukavice operační latex bez pudru chlorované sterilní ansell gammex PF sensitive vel. 8,5 bal. á 50 párů 330051085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</si>
  <si>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</si>
  <si>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</si>
  <si>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</si>
  <si>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</si>
  <si>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8,5 330048085</t>
  </si>
  <si>
    <t>Rukavice operační latex bez pudru sterilní  PF ansell gammex vel.7,5 330048075</t>
  </si>
  <si>
    <t>ZP894</t>
  </si>
  <si>
    <t>Rukavice operační latex bez pudru sterilní encore ortopedic vel. 6,0  bal á 50 párů 330106060</t>
  </si>
  <si>
    <t>ZK482</t>
  </si>
  <si>
    <t>Rukavice operační latex bez pudru sterilní encore ortopedic vel. 8,0 (5788205) 330106080</t>
  </si>
  <si>
    <t>ZK479</t>
  </si>
  <si>
    <t>Rukavice operační latex bez pudru sterilní encore ortopedic vel. 8,5 (5788206) 330106085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</si>
  <si>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</si>
  <si>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</si>
  <si>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</si>
  <si>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</si>
  <si>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</si>
  <si>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</si>
  <si>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</si>
  <si>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</si>
  <si>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</si>
  <si>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Rukavice operační latexové bez pudru encore ortopedic vel. 8,0 (5788205) 330106080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</si>
  <si>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</si>
  <si>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</si>
  <si>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</si>
  <si>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</si>
  <si>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</si>
  <si>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</si>
  <si>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</si>
  <si>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</si>
  <si>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</si>
  <si>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</si>
  <si>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</si>
  <si>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</si>
  <si>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</si>
  <si>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</si>
  <si>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</si>
  <si>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</si>
  <si>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</si>
  <si>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</si>
  <si>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</si>
  <si>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</si>
  <si>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</si>
  <si>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</si>
  <si>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</si>
  <si>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</si>
  <si>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</si>
  <si>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</si>
  <si>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</si>
  <si>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</si>
  <si>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</si>
  <si>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</si>
  <si>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</si>
  <si>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</si>
  <si>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</si>
  <si>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</si>
  <si>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</si>
  <si>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</si>
  <si>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</si>
  <si>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</si>
  <si>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</si>
  <si>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</si>
  <si>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</si>
  <si>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ZC352</t>
  </si>
  <si>
    <t>Obinadlo elastické universalní 12 cm x 10 m bal. á 12 ks 1320200207</t>
  </si>
  <si>
    <t>ZL980</t>
  </si>
  <si>
    <t>Pěna renasys-F softextra velký set (XL) pro podtlakovou terapii 66800797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</si>
  <si>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</si>
  <si>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</si>
  <si>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</si>
  <si>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</si>
  <si>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</si>
  <si>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</si>
  <si>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</si>
  <si>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</si>
  <si>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</si>
  <si>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</si>
  <si>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</si>
  <si>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</si>
  <si>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</si>
  <si>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</si>
  <si>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</si>
  <si>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</si>
  <si>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</si>
  <si>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</si>
  <si>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ZL862</t>
  </si>
  <si>
    <t>Rezervoár balonkový sací J-VAC 100ml bal á 10 ks 2160</t>
  </si>
  <si>
    <t>ZJ356</t>
  </si>
  <si>
    <t>Sonda žaludeční CH10 1200 mm s RTG linkou bal. á 50 ks 412010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</si>
  <si>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</si>
  <si>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</si>
  <si>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</si>
  <si>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ZJ841</t>
  </si>
  <si>
    <t>Svorka atraum. craford modif. 240 mm BH227R</t>
  </si>
  <si>
    <t>ZJ832</t>
  </si>
  <si>
    <t>Svorka micro - halsted zahnutá 125 mm BH109R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</si>
  <si>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</si>
  <si>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</si>
  <si>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</si>
  <si>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</si>
  <si>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</si>
  <si>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</si>
  <si>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ZC876</t>
  </si>
  <si>
    <t>Šití vicryl rapide un 5-0 bal. á 36 ks V4930H</t>
  </si>
  <si>
    <t>ZC355</t>
  </si>
  <si>
    <t>Jehla chirurgická s pérovými oušky bal. á 12 ks DSF - 16 3074</t>
  </si>
  <si>
    <t>Rukavice operační gammex PF sensitive vel. 8,5 bal. á 50 párů 330051085</t>
  </si>
  <si>
    <t>50115080</t>
  </si>
  <si>
    <t>ZPr - staplery, extraktory, endoskop.mat. (Z523)</t>
  </si>
  <si>
    <t>ZH427</t>
  </si>
  <si>
    <t>Kabel s převodníkem - modrý HP BLUE</t>
  </si>
  <si>
    <t>ZA246</t>
  </si>
  <si>
    <t>Klip kovový pro otevřené operace-pro malé klipy bal. á 36 ks LT100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</si>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</sst>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0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6" totalsRowShown="0">
  <autoFilter ref="C3:S6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38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484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1226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487</v>
      </c>
      <c r="C3" s="203">
        <f>SUM(C6:C1048576)</f>
        <v>18</v>
      </c>
      <c r="D3" s="203">
        <f>SUM(D6:D1048576)</f>
        <v>0</v>
      </c>
      <c r="E3" s="204">
        <f>SUM(E6:E1048576)</f>
        <v>0</v>
      </c>
      <c r="F3" s="201">
        <f>IF(SUM($B3:$E3)=0,"",B3/SUM($B3:$E3))</f>
        <v>0.96435643564356432</v>
      </c>
      <c r="G3" s="199">
        <f t="shared" ref="G3:I3" si="0">IF(SUM($B3:$E3)=0,"",C3/SUM($B3:$E3))</f>
        <v>3.5643564356435641E-2</v>
      </c>
      <c r="H3" s="199">
        <f t="shared" si="0"/>
        <v>0</v>
      </c>
      <c r="I3" s="200">
        <f t="shared" si="0"/>
        <v>0</v>
      </c>
      <c r="J3" s="203">
        <f>SUM(J6:J1048576)</f>
        <v>130</v>
      </c>
      <c r="K3" s="203">
        <f>SUM(K6:K1048576)</f>
        <v>11</v>
      </c>
      <c r="L3" s="203">
        <f>SUM(L6:L1048576)</f>
        <v>0</v>
      </c>
      <c r="M3" s="204">
        <f>SUM(M6:M1048576)</f>
        <v>0</v>
      </c>
      <c r="N3" s="201">
        <f>IF(SUM($J3:$M3)=0,"",J3/SUM($J3:$M3))</f>
        <v>0.92198581560283688</v>
      </c>
      <c r="O3" s="199">
        <f t="shared" ref="O3:Q3" si="1">IF(SUM($J3:$M3)=0,"",K3/SUM($J3:$M3))</f>
        <v>7.8014184397163122E-2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" customHeight="1" x14ac:dyDescent="0.3">
      <c r="A6" s="457" t="s">
        <v>485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" customHeight="1" x14ac:dyDescent="0.3">
      <c r="A7" s="458" t="s">
        <v>486</v>
      </c>
      <c r="B7" s="464">
        <v>463</v>
      </c>
      <c r="C7" s="417">
        <v>18</v>
      </c>
      <c r="D7" s="417"/>
      <c r="E7" s="418"/>
      <c r="F7" s="461">
        <v>0.96257796257796258</v>
      </c>
      <c r="G7" s="439">
        <v>3.7422037422037424E-2</v>
      </c>
      <c r="H7" s="439">
        <v>0</v>
      </c>
      <c r="I7" s="467">
        <v>0</v>
      </c>
      <c r="J7" s="464">
        <v>114</v>
      </c>
      <c r="K7" s="417">
        <v>11</v>
      </c>
      <c r="L7" s="417"/>
      <c r="M7" s="418"/>
      <c r="N7" s="461">
        <v>0.91200000000000003</v>
      </c>
      <c r="O7" s="439">
        <v>8.7999999999999995E-2</v>
      </c>
      <c r="P7" s="439">
        <v>0</v>
      </c>
      <c r="Q7" s="455">
        <v>0</v>
      </c>
    </row>
    <row r="8" spans="1:17" ht="14.4" customHeight="1" thickBot="1" x14ac:dyDescent="0.35">
      <c r="A8" s="459" t="s">
        <v>487</v>
      </c>
      <c r="B8" s="465">
        <v>24</v>
      </c>
      <c r="C8" s="424"/>
      <c r="D8" s="424"/>
      <c r="E8" s="425"/>
      <c r="F8" s="462">
        <v>1</v>
      </c>
      <c r="G8" s="432">
        <v>0</v>
      </c>
      <c r="H8" s="432">
        <v>0</v>
      </c>
      <c r="I8" s="468">
        <v>0</v>
      </c>
      <c r="J8" s="465">
        <v>16</v>
      </c>
      <c r="K8" s="424"/>
      <c r="L8" s="424"/>
      <c r="M8" s="425"/>
      <c r="N8" s="462">
        <v>1</v>
      </c>
      <c r="O8" s="432">
        <v>0</v>
      </c>
      <c r="P8" s="432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391</v>
      </c>
      <c r="B5" s="393" t="s">
        <v>392</v>
      </c>
      <c r="C5" s="394" t="s">
        <v>393</v>
      </c>
      <c r="D5" s="394" t="s">
        <v>393</v>
      </c>
      <c r="E5" s="394"/>
      <c r="F5" s="394" t="s">
        <v>393</v>
      </c>
      <c r="G5" s="394" t="s">
        <v>393</v>
      </c>
      <c r="H5" s="394" t="s">
        <v>393</v>
      </c>
      <c r="I5" s="395" t="s">
        <v>393</v>
      </c>
      <c r="J5" s="396" t="s">
        <v>55</v>
      </c>
    </row>
    <row r="6" spans="1:10" ht="14.4" customHeight="1" x14ac:dyDescent="0.3">
      <c r="A6" s="392" t="s">
        <v>391</v>
      </c>
      <c r="B6" s="393" t="s">
        <v>488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393</v>
      </c>
      <c r="J6" s="396" t="s">
        <v>1</v>
      </c>
    </row>
    <row r="7" spans="1:10" ht="14.4" customHeight="1" x14ac:dyDescent="0.3">
      <c r="A7" s="392" t="s">
        <v>391</v>
      </c>
      <c r="B7" s="393" t="s">
        <v>489</v>
      </c>
      <c r="C7" s="394">
        <v>0</v>
      </c>
      <c r="D7" s="394">
        <v>1.0763</v>
      </c>
      <c r="E7" s="394"/>
      <c r="F7" s="394">
        <v>0</v>
      </c>
      <c r="G7" s="394">
        <v>1.1666667480468751</v>
      </c>
      <c r="H7" s="394">
        <v>-1.1666667480468751</v>
      </c>
      <c r="I7" s="395">
        <v>0</v>
      </c>
      <c r="J7" s="396" t="s">
        <v>1</v>
      </c>
    </row>
    <row r="8" spans="1:10" ht="14.4" customHeight="1" x14ac:dyDescent="0.3">
      <c r="A8" s="392" t="s">
        <v>391</v>
      </c>
      <c r="B8" s="393" t="s">
        <v>490</v>
      </c>
      <c r="C8" s="394">
        <v>1790.5983700000002</v>
      </c>
      <c r="D8" s="394">
        <v>2020.5095599999995</v>
      </c>
      <c r="E8" s="394"/>
      <c r="F8" s="394">
        <v>1835.5264099999999</v>
      </c>
      <c r="G8" s="394">
        <v>1983.3334374999999</v>
      </c>
      <c r="H8" s="394">
        <v>-147.8070275</v>
      </c>
      <c r="I8" s="395">
        <v>0.92547545223343208</v>
      </c>
      <c r="J8" s="396" t="s">
        <v>1</v>
      </c>
    </row>
    <row r="9" spans="1:10" ht="14.4" customHeight="1" x14ac:dyDescent="0.3">
      <c r="A9" s="392" t="s">
        <v>391</v>
      </c>
      <c r="B9" s="393" t="s">
        <v>491</v>
      </c>
      <c r="C9" s="394">
        <v>984.96380000000022</v>
      </c>
      <c r="D9" s="394">
        <v>992.28933999999958</v>
      </c>
      <c r="E9" s="394"/>
      <c r="F9" s="394">
        <v>1030.0628599999998</v>
      </c>
      <c r="G9" s="394">
        <v>1049.9999687499999</v>
      </c>
      <c r="H9" s="394">
        <v>-19.937108750000107</v>
      </c>
      <c r="I9" s="395">
        <v>0.98101227681584147</v>
      </c>
      <c r="J9" s="396" t="s">
        <v>1</v>
      </c>
    </row>
    <row r="10" spans="1:10" ht="14.4" customHeight="1" x14ac:dyDescent="0.3">
      <c r="A10" s="392" t="s">
        <v>391</v>
      </c>
      <c r="B10" s="393" t="s">
        <v>492</v>
      </c>
      <c r="C10" s="394">
        <v>2518.6733899999986</v>
      </c>
      <c r="D10" s="394">
        <v>2290.156509999998</v>
      </c>
      <c r="E10" s="394"/>
      <c r="F10" s="394">
        <v>1007.1751899999995</v>
      </c>
      <c r="G10" s="394">
        <v>0</v>
      </c>
      <c r="H10" s="394">
        <v>1007.1751899999995</v>
      </c>
      <c r="I10" s="395" t="s">
        <v>393</v>
      </c>
      <c r="J10" s="396" t="s">
        <v>1</v>
      </c>
    </row>
    <row r="11" spans="1:10" ht="14.4" customHeight="1" x14ac:dyDescent="0.3">
      <c r="A11" s="392" t="s">
        <v>391</v>
      </c>
      <c r="B11" s="393" t="s">
        <v>493</v>
      </c>
      <c r="C11" s="394">
        <v>8.1523800000000008</v>
      </c>
      <c r="D11" s="394">
        <v>26.172639999999998</v>
      </c>
      <c r="E11" s="394"/>
      <c r="F11" s="394">
        <v>16.11138</v>
      </c>
      <c r="G11" s="394">
        <v>23.333332031249999</v>
      </c>
      <c r="H11" s="394">
        <v>-7.2219520312499981</v>
      </c>
      <c r="I11" s="395">
        <v>0.69048775281739694</v>
      </c>
      <c r="J11" s="396" t="s">
        <v>1</v>
      </c>
    </row>
    <row r="12" spans="1:10" ht="14.4" customHeight="1" x14ac:dyDescent="0.3">
      <c r="A12" s="392" t="s">
        <v>391</v>
      </c>
      <c r="B12" s="393" t="s">
        <v>494</v>
      </c>
      <c r="C12" s="394">
        <v>2335.1745800000003</v>
      </c>
      <c r="D12" s="394">
        <v>2134.5454199999999</v>
      </c>
      <c r="E12" s="394"/>
      <c r="F12" s="394">
        <v>2299.6913600000003</v>
      </c>
      <c r="G12" s="394">
        <v>2275.0000156250003</v>
      </c>
      <c r="H12" s="394">
        <v>24.691344374999971</v>
      </c>
      <c r="I12" s="395">
        <v>1.0108533381122711</v>
      </c>
      <c r="J12" s="396" t="s">
        <v>1</v>
      </c>
    </row>
    <row r="13" spans="1:10" ht="14.4" customHeight="1" x14ac:dyDescent="0.3">
      <c r="A13" s="392" t="s">
        <v>391</v>
      </c>
      <c r="B13" s="393" t="s">
        <v>495</v>
      </c>
      <c r="C13" s="394">
        <v>34.196289999999998</v>
      </c>
      <c r="D13" s="394">
        <v>52.289120000000011</v>
      </c>
      <c r="E13" s="394"/>
      <c r="F13" s="394">
        <v>30.33455</v>
      </c>
      <c r="G13" s="394">
        <v>58.333333496093751</v>
      </c>
      <c r="H13" s="394">
        <v>-27.998783496093751</v>
      </c>
      <c r="I13" s="395">
        <v>0.52002085569190604</v>
      </c>
      <c r="J13" s="396" t="s">
        <v>1</v>
      </c>
    </row>
    <row r="14" spans="1:10" ht="14.4" customHeight="1" x14ac:dyDescent="0.3">
      <c r="A14" s="392" t="s">
        <v>391</v>
      </c>
      <c r="B14" s="393" t="s">
        <v>496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393</v>
      </c>
      <c r="J14" s="396" t="s">
        <v>1</v>
      </c>
    </row>
    <row r="15" spans="1:10" ht="14.4" customHeight="1" x14ac:dyDescent="0.3">
      <c r="A15" s="392" t="s">
        <v>391</v>
      </c>
      <c r="B15" s="393" t="s">
        <v>497</v>
      </c>
      <c r="C15" s="394">
        <v>460.08191000000011</v>
      </c>
      <c r="D15" s="394">
        <v>461.26107999999994</v>
      </c>
      <c r="E15" s="394"/>
      <c r="F15" s="394">
        <v>288.42751999999996</v>
      </c>
      <c r="G15" s="394">
        <v>449.16663281249998</v>
      </c>
      <c r="H15" s="394">
        <v>-160.73911281250003</v>
      </c>
      <c r="I15" s="395">
        <v>0.64213923949333318</v>
      </c>
      <c r="J15" s="396" t="s">
        <v>1</v>
      </c>
    </row>
    <row r="16" spans="1:10" ht="14.4" customHeight="1" x14ac:dyDescent="0.3">
      <c r="A16" s="392" t="s">
        <v>391</v>
      </c>
      <c r="B16" s="393" t="s">
        <v>498</v>
      </c>
      <c r="C16" s="394">
        <v>0</v>
      </c>
      <c r="D16" s="394">
        <v>0</v>
      </c>
      <c r="E16" s="394"/>
      <c r="F16" s="394">
        <v>4.3257500000000002</v>
      </c>
      <c r="G16" s="394">
        <v>2.9166665039062498</v>
      </c>
      <c r="H16" s="394">
        <v>1.4090834960937504</v>
      </c>
      <c r="I16" s="395">
        <v>1.4831143684773644</v>
      </c>
      <c r="J16" s="396" t="s">
        <v>1</v>
      </c>
    </row>
    <row r="17" spans="1:10" ht="14.4" customHeight="1" x14ac:dyDescent="0.3">
      <c r="A17" s="392" t="s">
        <v>391</v>
      </c>
      <c r="B17" s="393" t="s">
        <v>499</v>
      </c>
      <c r="C17" s="394">
        <v>86.247930000000025</v>
      </c>
      <c r="D17" s="394">
        <v>99.242589999999993</v>
      </c>
      <c r="E17" s="394"/>
      <c r="F17" s="394">
        <v>132.38504999999995</v>
      </c>
      <c r="G17" s="394">
        <v>105</v>
      </c>
      <c r="H17" s="394">
        <v>27.38504999999995</v>
      </c>
      <c r="I17" s="395">
        <v>1.2608099999999995</v>
      </c>
      <c r="J17" s="396" t="s">
        <v>1</v>
      </c>
    </row>
    <row r="18" spans="1:10" ht="14.4" customHeight="1" x14ac:dyDescent="0.3">
      <c r="A18" s="392" t="s">
        <v>391</v>
      </c>
      <c r="B18" s="393" t="s">
        <v>500</v>
      </c>
      <c r="C18" s="394">
        <v>233.41145</v>
      </c>
      <c r="D18" s="394">
        <v>194.40337</v>
      </c>
      <c r="E18" s="394"/>
      <c r="F18" s="394">
        <v>122.96223999999999</v>
      </c>
      <c r="G18" s="394">
        <v>313.83331249999998</v>
      </c>
      <c r="H18" s="394">
        <v>-190.87107249999997</v>
      </c>
      <c r="I18" s="395">
        <v>0.39180748219646061</v>
      </c>
      <c r="J18" s="396" t="s">
        <v>1</v>
      </c>
    </row>
    <row r="19" spans="1:10" ht="14.4" customHeight="1" x14ac:dyDescent="0.3">
      <c r="A19" s="392" t="s">
        <v>391</v>
      </c>
      <c r="B19" s="393" t="s">
        <v>398</v>
      </c>
      <c r="C19" s="394">
        <v>8451.5000999999993</v>
      </c>
      <c r="D19" s="394">
        <v>8271.945929999998</v>
      </c>
      <c r="E19" s="394"/>
      <c r="F19" s="394">
        <v>6767.0023099999989</v>
      </c>
      <c r="G19" s="394">
        <v>6262.0833659667969</v>
      </c>
      <c r="H19" s="394">
        <v>504.91894403320202</v>
      </c>
      <c r="I19" s="395">
        <v>1.0806311437463989</v>
      </c>
      <c r="J19" s="396" t="s">
        <v>399</v>
      </c>
    </row>
    <row r="21" spans="1:10" ht="14.4" customHeight="1" x14ac:dyDescent="0.3">
      <c r="A21" s="392" t="s">
        <v>391</v>
      </c>
      <c r="B21" s="393" t="s">
        <v>392</v>
      </c>
      <c r="C21" s="394" t="s">
        <v>393</v>
      </c>
      <c r="D21" s="394" t="s">
        <v>393</v>
      </c>
      <c r="E21" s="394"/>
      <c r="F21" s="394" t="s">
        <v>393</v>
      </c>
      <c r="G21" s="394" t="s">
        <v>393</v>
      </c>
      <c r="H21" s="394" t="s">
        <v>393</v>
      </c>
      <c r="I21" s="395" t="s">
        <v>393</v>
      </c>
      <c r="J21" s="396" t="s">
        <v>55</v>
      </c>
    </row>
    <row r="22" spans="1:10" ht="14.4" customHeight="1" x14ac:dyDescent="0.3">
      <c r="A22" s="392" t="s">
        <v>400</v>
      </c>
      <c r="B22" s="393" t="s">
        <v>401</v>
      </c>
      <c r="C22" s="394" t="s">
        <v>393</v>
      </c>
      <c r="D22" s="394" t="s">
        <v>393</v>
      </c>
      <c r="E22" s="394"/>
      <c r="F22" s="394" t="s">
        <v>393</v>
      </c>
      <c r="G22" s="394" t="s">
        <v>393</v>
      </c>
      <c r="H22" s="394" t="s">
        <v>393</v>
      </c>
      <c r="I22" s="395" t="s">
        <v>393</v>
      </c>
      <c r="J22" s="396" t="s">
        <v>0</v>
      </c>
    </row>
    <row r="23" spans="1:10" ht="14.4" customHeight="1" x14ac:dyDescent="0.3">
      <c r="A23" s="392" t="s">
        <v>400</v>
      </c>
      <c r="B23" s="393" t="s">
        <v>488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393</v>
      </c>
      <c r="J23" s="396" t="s">
        <v>1</v>
      </c>
    </row>
    <row r="24" spans="1:10" ht="14.4" customHeight="1" x14ac:dyDescent="0.3">
      <c r="A24" s="392" t="s">
        <v>400</v>
      </c>
      <c r="B24" s="393" t="s">
        <v>489</v>
      </c>
      <c r="C24" s="394">
        <v>0</v>
      </c>
      <c r="D24" s="394">
        <v>1.0763</v>
      </c>
      <c r="E24" s="394"/>
      <c r="F24" s="394">
        <v>0</v>
      </c>
      <c r="G24" s="394">
        <v>1</v>
      </c>
      <c r="H24" s="394">
        <v>-1</v>
      </c>
      <c r="I24" s="395">
        <v>0</v>
      </c>
      <c r="J24" s="396" t="s">
        <v>1</v>
      </c>
    </row>
    <row r="25" spans="1:10" ht="14.4" customHeight="1" x14ac:dyDescent="0.3">
      <c r="A25" s="392" t="s">
        <v>400</v>
      </c>
      <c r="B25" s="393" t="s">
        <v>490</v>
      </c>
      <c r="C25" s="394">
        <v>1442.2045100000003</v>
      </c>
      <c r="D25" s="394">
        <v>1428.4020899999996</v>
      </c>
      <c r="E25" s="394"/>
      <c r="F25" s="394">
        <v>1504.9010599999999</v>
      </c>
      <c r="G25" s="394">
        <v>1541</v>
      </c>
      <c r="H25" s="394">
        <v>-36.098940000000084</v>
      </c>
      <c r="I25" s="395">
        <v>0.97657434133679422</v>
      </c>
      <c r="J25" s="396" t="s">
        <v>1</v>
      </c>
    </row>
    <row r="26" spans="1:10" ht="14.4" customHeight="1" x14ac:dyDescent="0.3">
      <c r="A26" s="392" t="s">
        <v>400</v>
      </c>
      <c r="B26" s="393" t="s">
        <v>491</v>
      </c>
      <c r="C26" s="394">
        <v>618.89657000000022</v>
      </c>
      <c r="D26" s="394">
        <v>577.68555999999967</v>
      </c>
      <c r="E26" s="394"/>
      <c r="F26" s="394">
        <v>640.74580999999978</v>
      </c>
      <c r="G26" s="394">
        <v>642</v>
      </c>
      <c r="H26" s="394">
        <v>-1.2541900000002215</v>
      </c>
      <c r="I26" s="395">
        <v>0.99804643302180651</v>
      </c>
      <c r="J26" s="396" t="s">
        <v>1</v>
      </c>
    </row>
    <row r="27" spans="1:10" ht="14.4" customHeight="1" x14ac:dyDescent="0.3">
      <c r="A27" s="392" t="s">
        <v>400</v>
      </c>
      <c r="B27" s="393" t="s">
        <v>492</v>
      </c>
      <c r="C27" s="394">
        <v>2518.6733899999986</v>
      </c>
      <c r="D27" s="394">
        <v>2290.156509999998</v>
      </c>
      <c r="E27" s="394"/>
      <c r="F27" s="394">
        <v>1007.1751899999995</v>
      </c>
      <c r="G27" s="394">
        <v>0</v>
      </c>
      <c r="H27" s="394">
        <v>1007.1751899999995</v>
      </c>
      <c r="I27" s="395" t="s">
        <v>393</v>
      </c>
      <c r="J27" s="396" t="s">
        <v>1</v>
      </c>
    </row>
    <row r="28" spans="1:10" ht="14.4" customHeight="1" x14ac:dyDescent="0.3">
      <c r="A28" s="392" t="s">
        <v>400</v>
      </c>
      <c r="B28" s="393" t="s">
        <v>493</v>
      </c>
      <c r="C28" s="394">
        <v>8.1523800000000008</v>
      </c>
      <c r="D28" s="394">
        <v>26.172639999999998</v>
      </c>
      <c r="E28" s="394"/>
      <c r="F28" s="394">
        <v>16.11138</v>
      </c>
      <c r="G28" s="394">
        <v>23</v>
      </c>
      <c r="H28" s="394">
        <v>-6.8886199999999995</v>
      </c>
      <c r="I28" s="395">
        <v>0.70049478260869569</v>
      </c>
      <c r="J28" s="396" t="s">
        <v>1</v>
      </c>
    </row>
    <row r="29" spans="1:10" ht="14.4" customHeight="1" x14ac:dyDescent="0.3">
      <c r="A29" s="392" t="s">
        <v>400</v>
      </c>
      <c r="B29" s="393" t="s">
        <v>494</v>
      </c>
      <c r="C29" s="394">
        <v>2099.7739200000005</v>
      </c>
      <c r="D29" s="394">
        <v>1879.2229300000001</v>
      </c>
      <c r="E29" s="394"/>
      <c r="F29" s="394">
        <v>2066.4409900000001</v>
      </c>
      <c r="G29" s="394">
        <v>2070</v>
      </c>
      <c r="H29" s="394">
        <v>-3.5590099999999438</v>
      </c>
      <c r="I29" s="395">
        <v>0.99828067149758459</v>
      </c>
      <c r="J29" s="396" t="s">
        <v>1</v>
      </c>
    </row>
    <row r="30" spans="1:10" ht="14.4" customHeight="1" x14ac:dyDescent="0.3">
      <c r="A30" s="392" t="s">
        <v>400</v>
      </c>
      <c r="B30" s="393" t="s">
        <v>495</v>
      </c>
      <c r="C30" s="394">
        <v>34.196289999999998</v>
      </c>
      <c r="D30" s="394">
        <v>50.352750000000007</v>
      </c>
      <c r="E30" s="394"/>
      <c r="F30" s="394">
        <v>29.110029999999998</v>
      </c>
      <c r="G30" s="394">
        <v>54</v>
      </c>
      <c r="H30" s="394">
        <v>-24.889970000000002</v>
      </c>
      <c r="I30" s="395">
        <v>0.5390746296296296</v>
      </c>
      <c r="J30" s="396" t="s">
        <v>1</v>
      </c>
    </row>
    <row r="31" spans="1:10" ht="14.4" customHeight="1" x14ac:dyDescent="0.3">
      <c r="A31" s="392" t="s">
        <v>400</v>
      </c>
      <c r="B31" s="393" t="s">
        <v>496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393</v>
      </c>
      <c r="J31" s="396" t="s">
        <v>1</v>
      </c>
    </row>
    <row r="32" spans="1:10" ht="14.4" customHeight="1" x14ac:dyDescent="0.3">
      <c r="A32" s="392" t="s">
        <v>400</v>
      </c>
      <c r="B32" s="393" t="s">
        <v>497</v>
      </c>
      <c r="C32" s="394">
        <v>331.54623000000009</v>
      </c>
      <c r="D32" s="394">
        <v>332.95933999999994</v>
      </c>
      <c r="E32" s="394"/>
      <c r="F32" s="394">
        <v>278.64621999999997</v>
      </c>
      <c r="G32" s="394">
        <v>334</v>
      </c>
      <c r="H32" s="394">
        <v>-55.353780000000029</v>
      </c>
      <c r="I32" s="395">
        <v>0.83427011976047893</v>
      </c>
      <c r="J32" s="396" t="s">
        <v>1</v>
      </c>
    </row>
    <row r="33" spans="1:10" ht="14.4" customHeight="1" x14ac:dyDescent="0.3">
      <c r="A33" s="392" t="s">
        <v>400</v>
      </c>
      <c r="B33" s="393" t="s">
        <v>498</v>
      </c>
      <c r="C33" s="394">
        <v>0</v>
      </c>
      <c r="D33" s="394">
        <v>0</v>
      </c>
      <c r="E33" s="394"/>
      <c r="F33" s="394">
        <v>4.3257500000000002</v>
      </c>
      <c r="G33" s="394">
        <v>3</v>
      </c>
      <c r="H33" s="394">
        <v>1.3257500000000002</v>
      </c>
      <c r="I33" s="395">
        <v>1.4419166666666667</v>
      </c>
      <c r="J33" s="396" t="s">
        <v>1</v>
      </c>
    </row>
    <row r="34" spans="1:10" ht="14.4" customHeight="1" x14ac:dyDescent="0.3">
      <c r="A34" s="392" t="s">
        <v>400</v>
      </c>
      <c r="B34" s="393" t="s">
        <v>499</v>
      </c>
      <c r="C34" s="394">
        <v>86.247930000000025</v>
      </c>
      <c r="D34" s="394">
        <v>99.242589999999993</v>
      </c>
      <c r="E34" s="394"/>
      <c r="F34" s="394">
        <v>132.38504999999995</v>
      </c>
      <c r="G34" s="394">
        <v>105</v>
      </c>
      <c r="H34" s="394">
        <v>27.38504999999995</v>
      </c>
      <c r="I34" s="395">
        <v>1.2608099999999995</v>
      </c>
      <c r="J34" s="396" t="s">
        <v>1</v>
      </c>
    </row>
    <row r="35" spans="1:10" ht="14.4" customHeight="1" x14ac:dyDescent="0.3">
      <c r="A35" s="392" t="s">
        <v>400</v>
      </c>
      <c r="B35" s="393" t="s">
        <v>500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393</v>
      </c>
      <c r="J35" s="396" t="s">
        <v>1</v>
      </c>
    </row>
    <row r="36" spans="1:10" ht="14.4" customHeight="1" x14ac:dyDescent="0.3">
      <c r="A36" s="392" t="s">
        <v>400</v>
      </c>
      <c r="B36" s="393" t="s">
        <v>402</v>
      </c>
      <c r="C36" s="394">
        <v>7139.6912199999997</v>
      </c>
      <c r="D36" s="394">
        <v>6685.2707099999971</v>
      </c>
      <c r="E36" s="394"/>
      <c r="F36" s="394">
        <v>5679.8414799999982</v>
      </c>
      <c r="G36" s="394">
        <v>4773</v>
      </c>
      <c r="H36" s="394">
        <v>906.84147999999823</v>
      </c>
      <c r="I36" s="395">
        <v>1.1899940247223963</v>
      </c>
      <c r="J36" s="396" t="s">
        <v>403</v>
      </c>
    </row>
    <row r="37" spans="1:10" ht="14.4" customHeight="1" x14ac:dyDescent="0.3">
      <c r="A37" s="392" t="s">
        <v>393</v>
      </c>
      <c r="B37" s="393" t="s">
        <v>393</v>
      </c>
      <c r="C37" s="394" t="s">
        <v>393</v>
      </c>
      <c r="D37" s="394" t="s">
        <v>393</v>
      </c>
      <c r="E37" s="394"/>
      <c r="F37" s="394" t="s">
        <v>393</v>
      </c>
      <c r="G37" s="394" t="s">
        <v>393</v>
      </c>
      <c r="H37" s="394" t="s">
        <v>393</v>
      </c>
      <c r="I37" s="395" t="s">
        <v>393</v>
      </c>
      <c r="J37" s="396" t="s">
        <v>404</v>
      </c>
    </row>
    <row r="38" spans="1:10" ht="14.4" customHeight="1" x14ac:dyDescent="0.3">
      <c r="A38" s="392" t="s">
        <v>405</v>
      </c>
      <c r="B38" s="393" t="s">
        <v>406</v>
      </c>
      <c r="C38" s="394" t="s">
        <v>393</v>
      </c>
      <c r="D38" s="394" t="s">
        <v>393</v>
      </c>
      <c r="E38" s="394"/>
      <c r="F38" s="394" t="s">
        <v>393</v>
      </c>
      <c r="G38" s="394" t="s">
        <v>393</v>
      </c>
      <c r="H38" s="394" t="s">
        <v>393</v>
      </c>
      <c r="I38" s="395" t="s">
        <v>393</v>
      </c>
      <c r="J38" s="396" t="s">
        <v>0</v>
      </c>
    </row>
    <row r="39" spans="1:10" ht="14.4" customHeight="1" x14ac:dyDescent="0.3">
      <c r="A39" s="392" t="s">
        <v>405</v>
      </c>
      <c r="B39" s="393" t="s">
        <v>490</v>
      </c>
      <c r="C39" s="394">
        <v>348.39386000000002</v>
      </c>
      <c r="D39" s="394">
        <v>592.10746999999981</v>
      </c>
      <c r="E39" s="394"/>
      <c r="F39" s="394">
        <v>330.62534999999997</v>
      </c>
      <c r="G39" s="394">
        <v>442</v>
      </c>
      <c r="H39" s="394">
        <v>-111.37465000000003</v>
      </c>
      <c r="I39" s="395">
        <v>0.74802115384615375</v>
      </c>
      <c r="J39" s="396" t="s">
        <v>1</v>
      </c>
    </row>
    <row r="40" spans="1:10" ht="14.4" customHeight="1" x14ac:dyDescent="0.3">
      <c r="A40" s="392" t="s">
        <v>405</v>
      </c>
      <c r="B40" s="393" t="s">
        <v>491</v>
      </c>
      <c r="C40" s="394">
        <v>366.06723</v>
      </c>
      <c r="D40" s="394">
        <v>414.60377999999997</v>
      </c>
      <c r="E40" s="394"/>
      <c r="F40" s="394">
        <v>389.31705000000005</v>
      </c>
      <c r="G40" s="394">
        <v>408</v>
      </c>
      <c r="H40" s="394">
        <v>-18.682949999999948</v>
      </c>
      <c r="I40" s="395">
        <v>0.95420845588235303</v>
      </c>
      <c r="J40" s="396" t="s">
        <v>1</v>
      </c>
    </row>
    <row r="41" spans="1:10" ht="14.4" customHeight="1" x14ac:dyDescent="0.3">
      <c r="A41" s="392" t="s">
        <v>405</v>
      </c>
      <c r="B41" s="393" t="s">
        <v>494</v>
      </c>
      <c r="C41" s="394">
        <v>235.40065999999999</v>
      </c>
      <c r="D41" s="394">
        <v>255.32248999999999</v>
      </c>
      <c r="E41" s="394"/>
      <c r="F41" s="394">
        <v>233.25037000000003</v>
      </c>
      <c r="G41" s="394">
        <v>205</v>
      </c>
      <c r="H41" s="394">
        <v>28.250370000000032</v>
      </c>
      <c r="I41" s="395">
        <v>1.1378066829268294</v>
      </c>
      <c r="J41" s="396" t="s">
        <v>1</v>
      </c>
    </row>
    <row r="42" spans="1:10" ht="14.4" customHeight="1" x14ac:dyDescent="0.3">
      <c r="A42" s="392" t="s">
        <v>405</v>
      </c>
      <c r="B42" s="393" t="s">
        <v>495</v>
      </c>
      <c r="C42" s="394">
        <v>0</v>
      </c>
      <c r="D42" s="394">
        <v>1.9363700000000001</v>
      </c>
      <c r="E42" s="394"/>
      <c r="F42" s="394">
        <v>1.2245200000000001</v>
      </c>
      <c r="G42" s="394">
        <v>4</v>
      </c>
      <c r="H42" s="394">
        <v>-2.7754799999999999</v>
      </c>
      <c r="I42" s="395">
        <v>0.30613000000000001</v>
      </c>
      <c r="J42" s="396" t="s">
        <v>1</v>
      </c>
    </row>
    <row r="43" spans="1:10" ht="14.4" customHeight="1" x14ac:dyDescent="0.3">
      <c r="A43" s="392" t="s">
        <v>405</v>
      </c>
      <c r="B43" s="393" t="s">
        <v>497</v>
      </c>
      <c r="C43" s="394">
        <v>128.53567999999999</v>
      </c>
      <c r="D43" s="394">
        <v>128.30174</v>
      </c>
      <c r="E43" s="394"/>
      <c r="F43" s="394">
        <v>9.7812999999999999</v>
      </c>
      <c r="G43" s="394">
        <v>115</v>
      </c>
      <c r="H43" s="394">
        <v>-105.2187</v>
      </c>
      <c r="I43" s="395">
        <v>8.5054782608695645E-2</v>
      </c>
      <c r="J43" s="396" t="s">
        <v>1</v>
      </c>
    </row>
    <row r="44" spans="1:10" ht="14.4" customHeight="1" x14ac:dyDescent="0.3">
      <c r="A44" s="392" t="s">
        <v>405</v>
      </c>
      <c r="B44" s="393" t="s">
        <v>499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393</v>
      </c>
      <c r="J44" s="396" t="s">
        <v>1</v>
      </c>
    </row>
    <row r="45" spans="1:10" ht="14.4" customHeight="1" x14ac:dyDescent="0.3">
      <c r="A45" s="392" t="s">
        <v>405</v>
      </c>
      <c r="B45" s="393" t="s">
        <v>500</v>
      </c>
      <c r="C45" s="394">
        <v>233.41145</v>
      </c>
      <c r="D45" s="394">
        <v>194.40337</v>
      </c>
      <c r="E45" s="394"/>
      <c r="F45" s="394">
        <v>122.96223999999999</v>
      </c>
      <c r="G45" s="394">
        <v>314</v>
      </c>
      <c r="H45" s="394">
        <v>-191.03775999999999</v>
      </c>
      <c r="I45" s="395">
        <v>0.39159949044585984</v>
      </c>
      <c r="J45" s="396" t="s">
        <v>1</v>
      </c>
    </row>
    <row r="46" spans="1:10" ht="14.4" customHeight="1" x14ac:dyDescent="0.3">
      <c r="A46" s="392" t="s">
        <v>405</v>
      </c>
      <c r="B46" s="393" t="s">
        <v>407</v>
      </c>
      <c r="C46" s="394">
        <v>1311.80888</v>
      </c>
      <c r="D46" s="394">
        <v>1586.6752199999996</v>
      </c>
      <c r="E46" s="394"/>
      <c r="F46" s="394">
        <v>1087.16083</v>
      </c>
      <c r="G46" s="394">
        <v>1489</v>
      </c>
      <c r="H46" s="394">
        <v>-401.83916999999997</v>
      </c>
      <c r="I46" s="395">
        <v>0.73012815983881807</v>
      </c>
      <c r="J46" s="396" t="s">
        <v>403</v>
      </c>
    </row>
    <row r="47" spans="1:10" ht="14.4" customHeight="1" x14ac:dyDescent="0.3">
      <c r="A47" s="392" t="s">
        <v>393</v>
      </c>
      <c r="B47" s="393" t="s">
        <v>393</v>
      </c>
      <c r="C47" s="394" t="s">
        <v>393</v>
      </c>
      <c r="D47" s="394" t="s">
        <v>393</v>
      </c>
      <c r="E47" s="394"/>
      <c r="F47" s="394" t="s">
        <v>393</v>
      </c>
      <c r="G47" s="394" t="s">
        <v>393</v>
      </c>
      <c r="H47" s="394" t="s">
        <v>393</v>
      </c>
      <c r="I47" s="395" t="s">
        <v>393</v>
      </c>
      <c r="J47" s="396" t="s">
        <v>404</v>
      </c>
    </row>
    <row r="48" spans="1:10" ht="14.4" customHeight="1" x14ac:dyDescent="0.3">
      <c r="A48" s="392" t="s">
        <v>391</v>
      </c>
      <c r="B48" s="393" t="s">
        <v>398</v>
      </c>
      <c r="C48" s="394">
        <v>8451.5000999999993</v>
      </c>
      <c r="D48" s="394">
        <v>8271.945929999998</v>
      </c>
      <c r="E48" s="394"/>
      <c r="F48" s="394">
        <v>6767.0023099999971</v>
      </c>
      <c r="G48" s="394">
        <v>6262</v>
      </c>
      <c r="H48" s="394">
        <v>505.00230999999712</v>
      </c>
      <c r="I48" s="395">
        <v>1.0806455301820499</v>
      </c>
      <c r="J48" s="396" t="s">
        <v>399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1226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58.215447956401036</v>
      </c>
      <c r="J3" s="81">
        <f>SUBTOTAL(9,J5:J1048576)</f>
        <v>287423</v>
      </c>
      <c r="K3" s="82">
        <f>SUBTOTAL(9,K5:K1048576)</f>
        <v>16732458.697972655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391</v>
      </c>
      <c r="B5" s="406" t="s">
        <v>392</v>
      </c>
      <c r="C5" s="407" t="s">
        <v>400</v>
      </c>
      <c r="D5" s="408" t="s">
        <v>401</v>
      </c>
      <c r="E5" s="407" t="s">
        <v>501</v>
      </c>
      <c r="F5" s="408" t="s">
        <v>502</v>
      </c>
      <c r="G5" s="407" t="s">
        <v>503</v>
      </c>
      <c r="H5" s="407" t="s">
        <v>504</v>
      </c>
      <c r="I5" s="410">
        <v>224.74375343322754</v>
      </c>
      <c r="J5" s="410">
        <v>68</v>
      </c>
      <c r="K5" s="411">
        <v>15282.569641113281</v>
      </c>
    </row>
    <row r="6" spans="1:11" ht="14.4" customHeight="1" x14ac:dyDescent="0.3">
      <c r="A6" s="412" t="s">
        <v>391</v>
      </c>
      <c r="B6" s="413" t="s">
        <v>392</v>
      </c>
      <c r="C6" s="414" t="s">
        <v>400</v>
      </c>
      <c r="D6" s="415" t="s">
        <v>401</v>
      </c>
      <c r="E6" s="414" t="s">
        <v>501</v>
      </c>
      <c r="F6" s="415" t="s">
        <v>502</v>
      </c>
      <c r="G6" s="414" t="s">
        <v>505</v>
      </c>
      <c r="H6" s="414" t="s">
        <v>506</v>
      </c>
      <c r="I6" s="417">
        <v>15.529999732971191</v>
      </c>
      <c r="J6" s="417">
        <v>160</v>
      </c>
      <c r="K6" s="418">
        <v>2484.8099975585937</v>
      </c>
    </row>
    <row r="7" spans="1:11" ht="14.4" customHeight="1" x14ac:dyDescent="0.3">
      <c r="A7" s="412" t="s">
        <v>391</v>
      </c>
      <c r="B7" s="413" t="s">
        <v>392</v>
      </c>
      <c r="C7" s="414" t="s">
        <v>400</v>
      </c>
      <c r="D7" s="415" t="s">
        <v>401</v>
      </c>
      <c r="E7" s="414" t="s">
        <v>501</v>
      </c>
      <c r="F7" s="415" t="s">
        <v>502</v>
      </c>
      <c r="G7" s="414" t="s">
        <v>507</v>
      </c>
      <c r="H7" s="414" t="s">
        <v>508</v>
      </c>
      <c r="I7" s="417">
        <v>713.56400146484373</v>
      </c>
      <c r="J7" s="417">
        <v>11</v>
      </c>
      <c r="K7" s="418">
        <v>7849.2098999023437</v>
      </c>
    </row>
    <row r="8" spans="1:11" ht="14.4" customHeight="1" x14ac:dyDescent="0.3">
      <c r="A8" s="412" t="s">
        <v>391</v>
      </c>
      <c r="B8" s="413" t="s">
        <v>392</v>
      </c>
      <c r="C8" s="414" t="s">
        <v>400</v>
      </c>
      <c r="D8" s="415" t="s">
        <v>401</v>
      </c>
      <c r="E8" s="414" t="s">
        <v>501</v>
      </c>
      <c r="F8" s="415" t="s">
        <v>502</v>
      </c>
      <c r="G8" s="414" t="s">
        <v>509</v>
      </c>
      <c r="H8" s="414" t="s">
        <v>510</v>
      </c>
      <c r="I8" s="417">
        <v>0.50999999046325684</v>
      </c>
      <c r="J8" s="417">
        <v>2600</v>
      </c>
      <c r="K8" s="418">
        <v>1326</v>
      </c>
    </row>
    <row r="9" spans="1:11" ht="14.4" customHeight="1" x14ac:dyDescent="0.3">
      <c r="A9" s="412" t="s">
        <v>391</v>
      </c>
      <c r="B9" s="413" t="s">
        <v>392</v>
      </c>
      <c r="C9" s="414" t="s">
        <v>400</v>
      </c>
      <c r="D9" s="415" t="s">
        <v>401</v>
      </c>
      <c r="E9" s="414" t="s">
        <v>501</v>
      </c>
      <c r="F9" s="415" t="s">
        <v>502</v>
      </c>
      <c r="G9" s="414" t="s">
        <v>511</v>
      </c>
      <c r="H9" s="414" t="s">
        <v>512</v>
      </c>
      <c r="I9" s="417">
        <v>0.4375</v>
      </c>
      <c r="J9" s="417">
        <v>4700</v>
      </c>
      <c r="K9" s="418">
        <v>2058</v>
      </c>
    </row>
    <row r="10" spans="1:11" ht="14.4" customHeight="1" x14ac:dyDescent="0.3">
      <c r="A10" s="412" t="s">
        <v>391</v>
      </c>
      <c r="B10" s="413" t="s">
        <v>392</v>
      </c>
      <c r="C10" s="414" t="s">
        <v>400</v>
      </c>
      <c r="D10" s="415" t="s">
        <v>401</v>
      </c>
      <c r="E10" s="414" t="s">
        <v>501</v>
      </c>
      <c r="F10" s="415" t="s">
        <v>502</v>
      </c>
      <c r="G10" s="414" t="s">
        <v>513</v>
      </c>
      <c r="H10" s="414" t="s">
        <v>514</v>
      </c>
      <c r="I10" s="417">
        <v>0.62999999523162842</v>
      </c>
      <c r="J10" s="417">
        <v>500</v>
      </c>
      <c r="K10" s="418">
        <v>315</v>
      </c>
    </row>
    <row r="11" spans="1:11" ht="14.4" customHeight="1" x14ac:dyDescent="0.3">
      <c r="A11" s="412" t="s">
        <v>391</v>
      </c>
      <c r="B11" s="413" t="s">
        <v>392</v>
      </c>
      <c r="C11" s="414" t="s">
        <v>400</v>
      </c>
      <c r="D11" s="415" t="s">
        <v>401</v>
      </c>
      <c r="E11" s="414" t="s">
        <v>501</v>
      </c>
      <c r="F11" s="415" t="s">
        <v>502</v>
      </c>
      <c r="G11" s="414" t="s">
        <v>515</v>
      </c>
      <c r="H11" s="414" t="s">
        <v>516</v>
      </c>
      <c r="I11" s="417">
        <v>1.1699999570846558</v>
      </c>
      <c r="J11" s="417">
        <v>2</v>
      </c>
      <c r="K11" s="418">
        <v>2.3399999141693115</v>
      </c>
    </row>
    <row r="12" spans="1:11" ht="14.4" customHeight="1" x14ac:dyDescent="0.3">
      <c r="A12" s="412" t="s">
        <v>391</v>
      </c>
      <c r="B12" s="413" t="s">
        <v>392</v>
      </c>
      <c r="C12" s="414" t="s">
        <v>400</v>
      </c>
      <c r="D12" s="415" t="s">
        <v>401</v>
      </c>
      <c r="E12" s="414" t="s">
        <v>501</v>
      </c>
      <c r="F12" s="415" t="s">
        <v>502</v>
      </c>
      <c r="G12" s="414" t="s">
        <v>517</v>
      </c>
      <c r="H12" s="414" t="s">
        <v>518</v>
      </c>
      <c r="I12" s="417">
        <v>5.6399998664855957</v>
      </c>
      <c r="J12" s="417">
        <v>3780</v>
      </c>
      <c r="K12" s="418">
        <v>21300.299987792969</v>
      </c>
    </row>
    <row r="13" spans="1:11" ht="14.4" customHeight="1" x14ac:dyDescent="0.3">
      <c r="A13" s="412" t="s">
        <v>391</v>
      </c>
      <c r="B13" s="413" t="s">
        <v>392</v>
      </c>
      <c r="C13" s="414" t="s">
        <v>400</v>
      </c>
      <c r="D13" s="415" t="s">
        <v>401</v>
      </c>
      <c r="E13" s="414" t="s">
        <v>501</v>
      </c>
      <c r="F13" s="415" t="s">
        <v>502</v>
      </c>
      <c r="G13" s="414" t="s">
        <v>517</v>
      </c>
      <c r="H13" s="414" t="s">
        <v>519</v>
      </c>
      <c r="I13" s="417">
        <v>5.6399998664855957</v>
      </c>
      <c r="J13" s="417">
        <v>7650</v>
      </c>
      <c r="K13" s="418">
        <v>43107.74951171875</v>
      </c>
    </row>
    <row r="14" spans="1:11" ht="14.4" customHeight="1" x14ac:dyDescent="0.3">
      <c r="A14" s="412" t="s">
        <v>391</v>
      </c>
      <c r="B14" s="413" t="s">
        <v>392</v>
      </c>
      <c r="C14" s="414" t="s">
        <v>400</v>
      </c>
      <c r="D14" s="415" t="s">
        <v>401</v>
      </c>
      <c r="E14" s="414" t="s">
        <v>501</v>
      </c>
      <c r="F14" s="415" t="s">
        <v>502</v>
      </c>
      <c r="G14" s="414" t="s">
        <v>520</v>
      </c>
      <c r="H14" s="414" t="s">
        <v>521</v>
      </c>
      <c r="I14" s="417">
        <v>880.3599853515625</v>
      </c>
      <c r="J14" s="417">
        <v>10</v>
      </c>
      <c r="K14" s="418">
        <v>8803.599609375</v>
      </c>
    </row>
    <row r="15" spans="1:11" ht="14.4" customHeight="1" x14ac:dyDescent="0.3">
      <c r="A15" s="412" t="s">
        <v>391</v>
      </c>
      <c r="B15" s="413" t="s">
        <v>392</v>
      </c>
      <c r="C15" s="414" t="s">
        <v>400</v>
      </c>
      <c r="D15" s="415" t="s">
        <v>401</v>
      </c>
      <c r="E15" s="414" t="s">
        <v>501</v>
      </c>
      <c r="F15" s="415" t="s">
        <v>502</v>
      </c>
      <c r="G15" s="414" t="s">
        <v>522</v>
      </c>
      <c r="H15" s="414" t="s">
        <v>523</v>
      </c>
      <c r="I15" s="417">
        <v>47.529998779296875</v>
      </c>
      <c r="J15" s="417">
        <v>30</v>
      </c>
      <c r="K15" s="418">
        <v>1426</v>
      </c>
    </row>
    <row r="16" spans="1:11" ht="14.4" customHeight="1" x14ac:dyDescent="0.3">
      <c r="A16" s="412" t="s">
        <v>391</v>
      </c>
      <c r="B16" s="413" t="s">
        <v>392</v>
      </c>
      <c r="C16" s="414" t="s">
        <v>400</v>
      </c>
      <c r="D16" s="415" t="s">
        <v>401</v>
      </c>
      <c r="E16" s="414" t="s">
        <v>501</v>
      </c>
      <c r="F16" s="415" t="s">
        <v>502</v>
      </c>
      <c r="G16" s="414" t="s">
        <v>524</v>
      </c>
      <c r="H16" s="414" t="s">
        <v>525</v>
      </c>
      <c r="I16" s="417">
        <v>517.5</v>
      </c>
      <c r="J16" s="417">
        <v>30</v>
      </c>
      <c r="K16" s="418">
        <v>15525</v>
      </c>
    </row>
    <row r="17" spans="1:11" ht="14.4" customHeight="1" x14ac:dyDescent="0.3">
      <c r="A17" s="412" t="s">
        <v>391</v>
      </c>
      <c r="B17" s="413" t="s">
        <v>392</v>
      </c>
      <c r="C17" s="414" t="s">
        <v>400</v>
      </c>
      <c r="D17" s="415" t="s">
        <v>401</v>
      </c>
      <c r="E17" s="414" t="s">
        <v>501</v>
      </c>
      <c r="F17" s="415" t="s">
        <v>502</v>
      </c>
      <c r="G17" s="414" t="s">
        <v>526</v>
      </c>
      <c r="H17" s="414" t="s">
        <v>527</v>
      </c>
      <c r="I17" s="417">
        <v>52.599998474121094</v>
      </c>
      <c r="J17" s="417">
        <v>30</v>
      </c>
      <c r="K17" s="418">
        <v>1578.030029296875</v>
      </c>
    </row>
    <row r="18" spans="1:11" ht="14.4" customHeight="1" x14ac:dyDescent="0.3">
      <c r="A18" s="412" t="s">
        <v>391</v>
      </c>
      <c r="B18" s="413" t="s">
        <v>392</v>
      </c>
      <c r="C18" s="414" t="s">
        <v>400</v>
      </c>
      <c r="D18" s="415" t="s">
        <v>401</v>
      </c>
      <c r="E18" s="414" t="s">
        <v>501</v>
      </c>
      <c r="F18" s="415" t="s">
        <v>502</v>
      </c>
      <c r="G18" s="414" t="s">
        <v>528</v>
      </c>
      <c r="H18" s="414" t="s">
        <v>529</v>
      </c>
      <c r="I18" s="417">
        <v>96.599998474121094</v>
      </c>
      <c r="J18" s="417">
        <v>150</v>
      </c>
      <c r="K18" s="418">
        <v>14490</v>
      </c>
    </row>
    <row r="19" spans="1:11" ht="14.4" customHeight="1" x14ac:dyDescent="0.3">
      <c r="A19" s="412" t="s">
        <v>391</v>
      </c>
      <c r="B19" s="413" t="s">
        <v>392</v>
      </c>
      <c r="C19" s="414" t="s">
        <v>400</v>
      </c>
      <c r="D19" s="415" t="s">
        <v>401</v>
      </c>
      <c r="E19" s="414" t="s">
        <v>501</v>
      </c>
      <c r="F19" s="415" t="s">
        <v>502</v>
      </c>
      <c r="G19" s="414" t="s">
        <v>530</v>
      </c>
      <c r="H19" s="414" t="s">
        <v>531</v>
      </c>
      <c r="I19" s="417">
        <v>62.929998397827148</v>
      </c>
      <c r="J19" s="417">
        <v>50</v>
      </c>
      <c r="K19" s="418">
        <v>3146.0198974609375</v>
      </c>
    </row>
    <row r="20" spans="1:11" ht="14.4" customHeight="1" x14ac:dyDescent="0.3">
      <c r="A20" s="412" t="s">
        <v>391</v>
      </c>
      <c r="B20" s="413" t="s">
        <v>392</v>
      </c>
      <c r="C20" s="414" t="s">
        <v>400</v>
      </c>
      <c r="D20" s="415" t="s">
        <v>401</v>
      </c>
      <c r="E20" s="414" t="s">
        <v>501</v>
      </c>
      <c r="F20" s="415" t="s">
        <v>502</v>
      </c>
      <c r="G20" s="414" t="s">
        <v>532</v>
      </c>
      <c r="H20" s="414" t="s">
        <v>533</v>
      </c>
      <c r="I20" s="417">
        <v>107.16000366210937</v>
      </c>
      <c r="J20" s="417">
        <v>25</v>
      </c>
      <c r="K20" s="418">
        <v>2678.9999389648437</v>
      </c>
    </row>
    <row r="21" spans="1:11" ht="14.4" customHeight="1" x14ac:dyDescent="0.3">
      <c r="A21" s="412" t="s">
        <v>391</v>
      </c>
      <c r="B21" s="413" t="s">
        <v>392</v>
      </c>
      <c r="C21" s="414" t="s">
        <v>400</v>
      </c>
      <c r="D21" s="415" t="s">
        <v>401</v>
      </c>
      <c r="E21" s="414" t="s">
        <v>501</v>
      </c>
      <c r="F21" s="415" t="s">
        <v>502</v>
      </c>
      <c r="G21" s="414" t="s">
        <v>534</v>
      </c>
      <c r="H21" s="414" t="s">
        <v>535</v>
      </c>
      <c r="I21" s="417">
        <v>862.5</v>
      </c>
      <c r="J21" s="417">
        <v>10</v>
      </c>
      <c r="K21" s="418">
        <v>8625</v>
      </c>
    </row>
    <row r="22" spans="1:11" ht="14.4" customHeight="1" x14ac:dyDescent="0.3">
      <c r="A22" s="412" t="s">
        <v>391</v>
      </c>
      <c r="B22" s="413" t="s">
        <v>392</v>
      </c>
      <c r="C22" s="414" t="s">
        <v>400</v>
      </c>
      <c r="D22" s="415" t="s">
        <v>401</v>
      </c>
      <c r="E22" s="414" t="s">
        <v>501</v>
      </c>
      <c r="F22" s="415" t="s">
        <v>502</v>
      </c>
      <c r="G22" s="414" t="s">
        <v>536</v>
      </c>
      <c r="H22" s="414" t="s">
        <v>537</v>
      </c>
      <c r="I22" s="417">
        <v>3031.169921875</v>
      </c>
      <c r="J22" s="417">
        <v>20</v>
      </c>
      <c r="K22" s="418">
        <v>60623.3984375</v>
      </c>
    </row>
    <row r="23" spans="1:11" ht="14.4" customHeight="1" x14ac:dyDescent="0.3">
      <c r="A23" s="412" t="s">
        <v>391</v>
      </c>
      <c r="B23" s="413" t="s">
        <v>392</v>
      </c>
      <c r="C23" s="414" t="s">
        <v>400</v>
      </c>
      <c r="D23" s="415" t="s">
        <v>401</v>
      </c>
      <c r="E23" s="414" t="s">
        <v>501</v>
      </c>
      <c r="F23" s="415" t="s">
        <v>502</v>
      </c>
      <c r="G23" s="414" t="s">
        <v>538</v>
      </c>
      <c r="H23" s="414" t="s">
        <v>539</v>
      </c>
      <c r="I23" s="417">
        <v>352.28200073242186</v>
      </c>
      <c r="J23" s="417">
        <v>384</v>
      </c>
      <c r="K23" s="418">
        <v>135277.12109375</v>
      </c>
    </row>
    <row r="24" spans="1:11" ht="14.4" customHeight="1" x14ac:dyDescent="0.3">
      <c r="A24" s="412" t="s">
        <v>391</v>
      </c>
      <c r="B24" s="413" t="s">
        <v>392</v>
      </c>
      <c r="C24" s="414" t="s">
        <v>400</v>
      </c>
      <c r="D24" s="415" t="s">
        <v>401</v>
      </c>
      <c r="E24" s="414" t="s">
        <v>501</v>
      </c>
      <c r="F24" s="415" t="s">
        <v>502</v>
      </c>
      <c r="G24" s="414" t="s">
        <v>540</v>
      </c>
      <c r="H24" s="414" t="s">
        <v>541</v>
      </c>
      <c r="I24" s="417">
        <v>659.90997314453125</v>
      </c>
      <c r="J24" s="417">
        <v>48</v>
      </c>
      <c r="K24" s="418">
        <v>31675.599609375</v>
      </c>
    </row>
    <row r="25" spans="1:11" ht="14.4" customHeight="1" x14ac:dyDescent="0.3">
      <c r="A25" s="412" t="s">
        <v>391</v>
      </c>
      <c r="B25" s="413" t="s">
        <v>392</v>
      </c>
      <c r="C25" s="414" t="s">
        <v>400</v>
      </c>
      <c r="D25" s="415" t="s">
        <v>401</v>
      </c>
      <c r="E25" s="414" t="s">
        <v>501</v>
      </c>
      <c r="F25" s="415" t="s">
        <v>502</v>
      </c>
      <c r="G25" s="414" t="s">
        <v>542</v>
      </c>
      <c r="H25" s="414" t="s">
        <v>543</v>
      </c>
      <c r="I25" s="417">
        <v>269.3900146484375</v>
      </c>
      <c r="J25" s="417">
        <v>72</v>
      </c>
      <c r="K25" s="418">
        <v>19395.900390625</v>
      </c>
    </row>
    <row r="26" spans="1:11" ht="14.4" customHeight="1" x14ac:dyDescent="0.3">
      <c r="A26" s="412" t="s">
        <v>391</v>
      </c>
      <c r="B26" s="413" t="s">
        <v>392</v>
      </c>
      <c r="C26" s="414" t="s">
        <v>400</v>
      </c>
      <c r="D26" s="415" t="s">
        <v>401</v>
      </c>
      <c r="E26" s="414" t="s">
        <v>501</v>
      </c>
      <c r="F26" s="415" t="s">
        <v>502</v>
      </c>
      <c r="G26" s="414" t="s">
        <v>544</v>
      </c>
      <c r="H26" s="414" t="s">
        <v>545</v>
      </c>
      <c r="I26" s="417">
        <v>98.406669616699219</v>
      </c>
      <c r="J26" s="417">
        <v>80</v>
      </c>
      <c r="K26" s="418">
        <v>7872.4700927734375</v>
      </c>
    </row>
    <row r="27" spans="1:11" ht="14.4" customHeight="1" x14ac:dyDescent="0.3">
      <c r="A27" s="412" t="s">
        <v>391</v>
      </c>
      <c r="B27" s="413" t="s">
        <v>392</v>
      </c>
      <c r="C27" s="414" t="s">
        <v>400</v>
      </c>
      <c r="D27" s="415" t="s">
        <v>401</v>
      </c>
      <c r="E27" s="414" t="s">
        <v>501</v>
      </c>
      <c r="F27" s="415" t="s">
        <v>502</v>
      </c>
      <c r="G27" s="414" t="s">
        <v>546</v>
      </c>
      <c r="H27" s="414" t="s">
        <v>547</v>
      </c>
      <c r="I27" s="417">
        <v>3.619999885559082</v>
      </c>
      <c r="J27" s="417">
        <v>100</v>
      </c>
      <c r="K27" s="418">
        <v>362.25</v>
      </c>
    </row>
    <row r="28" spans="1:11" ht="14.4" customHeight="1" x14ac:dyDescent="0.3">
      <c r="A28" s="412" t="s">
        <v>391</v>
      </c>
      <c r="B28" s="413" t="s">
        <v>392</v>
      </c>
      <c r="C28" s="414" t="s">
        <v>400</v>
      </c>
      <c r="D28" s="415" t="s">
        <v>401</v>
      </c>
      <c r="E28" s="414" t="s">
        <v>501</v>
      </c>
      <c r="F28" s="415" t="s">
        <v>502</v>
      </c>
      <c r="G28" s="414" t="s">
        <v>548</v>
      </c>
      <c r="H28" s="414" t="s">
        <v>549</v>
      </c>
      <c r="I28" s="417">
        <v>69</v>
      </c>
      <c r="J28" s="417">
        <v>370</v>
      </c>
      <c r="K28" s="418">
        <v>25530</v>
      </c>
    </row>
    <row r="29" spans="1:11" ht="14.4" customHeight="1" x14ac:dyDescent="0.3">
      <c r="A29" s="412" t="s">
        <v>391</v>
      </c>
      <c r="B29" s="413" t="s">
        <v>392</v>
      </c>
      <c r="C29" s="414" t="s">
        <v>400</v>
      </c>
      <c r="D29" s="415" t="s">
        <v>401</v>
      </c>
      <c r="E29" s="414" t="s">
        <v>501</v>
      </c>
      <c r="F29" s="415" t="s">
        <v>502</v>
      </c>
      <c r="G29" s="414" t="s">
        <v>550</v>
      </c>
      <c r="H29" s="414" t="s">
        <v>551</v>
      </c>
      <c r="I29" s="417">
        <v>113.27999877929687</v>
      </c>
      <c r="J29" s="417">
        <v>40</v>
      </c>
      <c r="K29" s="418">
        <v>4531</v>
      </c>
    </row>
    <row r="30" spans="1:11" ht="14.4" customHeight="1" x14ac:dyDescent="0.3">
      <c r="A30" s="412" t="s">
        <v>391</v>
      </c>
      <c r="B30" s="413" t="s">
        <v>392</v>
      </c>
      <c r="C30" s="414" t="s">
        <v>400</v>
      </c>
      <c r="D30" s="415" t="s">
        <v>401</v>
      </c>
      <c r="E30" s="414" t="s">
        <v>501</v>
      </c>
      <c r="F30" s="415" t="s">
        <v>502</v>
      </c>
      <c r="G30" s="414" t="s">
        <v>552</v>
      </c>
      <c r="H30" s="414" t="s">
        <v>553</v>
      </c>
      <c r="I30" s="417">
        <v>655.5</v>
      </c>
      <c r="J30" s="417">
        <v>10</v>
      </c>
      <c r="K30" s="418">
        <v>6555</v>
      </c>
    </row>
    <row r="31" spans="1:11" ht="14.4" customHeight="1" x14ac:dyDescent="0.3">
      <c r="A31" s="412" t="s">
        <v>391</v>
      </c>
      <c r="B31" s="413" t="s">
        <v>392</v>
      </c>
      <c r="C31" s="414" t="s">
        <v>400</v>
      </c>
      <c r="D31" s="415" t="s">
        <v>401</v>
      </c>
      <c r="E31" s="414" t="s">
        <v>501</v>
      </c>
      <c r="F31" s="415" t="s">
        <v>502</v>
      </c>
      <c r="G31" s="414" t="s">
        <v>554</v>
      </c>
      <c r="H31" s="414" t="s">
        <v>555</v>
      </c>
      <c r="I31" s="417">
        <v>21.059999465942383</v>
      </c>
      <c r="J31" s="417">
        <v>50</v>
      </c>
      <c r="K31" s="418">
        <v>1053.199951171875</v>
      </c>
    </row>
    <row r="32" spans="1:11" ht="14.4" customHeight="1" x14ac:dyDescent="0.3">
      <c r="A32" s="412" t="s">
        <v>391</v>
      </c>
      <c r="B32" s="413" t="s">
        <v>392</v>
      </c>
      <c r="C32" s="414" t="s">
        <v>400</v>
      </c>
      <c r="D32" s="415" t="s">
        <v>401</v>
      </c>
      <c r="E32" s="414" t="s">
        <v>501</v>
      </c>
      <c r="F32" s="415" t="s">
        <v>502</v>
      </c>
      <c r="G32" s="414" t="s">
        <v>556</v>
      </c>
      <c r="H32" s="414" t="s">
        <v>557</v>
      </c>
      <c r="I32" s="417">
        <v>53.009998321533203</v>
      </c>
      <c r="J32" s="417">
        <v>20</v>
      </c>
      <c r="K32" s="418">
        <v>1060.199951171875</v>
      </c>
    </row>
    <row r="33" spans="1:11" ht="14.4" customHeight="1" x14ac:dyDescent="0.3">
      <c r="A33" s="412" t="s">
        <v>391</v>
      </c>
      <c r="B33" s="413" t="s">
        <v>392</v>
      </c>
      <c r="C33" s="414" t="s">
        <v>400</v>
      </c>
      <c r="D33" s="415" t="s">
        <v>401</v>
      </c>
      <c r="E33" s="414" t="s">
        <v>501</v>
      </c>
      <c r="F33" s="415" t="s">
        <v>502</v>
      </c>
      <c r="G33" s="414" t="s">
        <v>558</v>
      </c>
      <c r="H33" s="414" t="s">
        <v>559</v>
      </c>
      <c r="I33" s="417">
        <v>13.020000457763672</v>
      </c>
      <c r="J33" s="417">
        <v>1</v>
      </c>
      <c r="K33" s="418">
        <v>13.020000457763672</v>
      </c>
    </row>
    <row r="34" spans="1:11" ht="14.4" customHeight="1" x14ac:dyDescent="0.3">
      <c r="A34" s="412" t="s">
        <v>391</v>
      </c>
      <c r="B34" s="413" t="s">
        <v>392</v>
      </c>
      <c r="C34" s="414" t="s">
        <v>400</v>
      </c>
      <c r="D34" s="415" t="s">
        <v>401</v>
      </c>
      <c r="E34" s="414" t="s">
        <v>501</v>
      </c>
      <c r="F34" s="415" t="s">
        <v>502</v>
      </c>
      <c r="G34" s="414" t="s">
        <v>560</v>
      </c>
      <c r="H34" s="414" t="s">
        <v>561</v>
      </c>
      <c r="I34" s="417">
        <v>0.85428573404039654</v>
      </c>
      <c r="J34" s="417">
        <v>3600</v>
      </c>
      <c r="K34" s="418">
        <v>3077</v>
      </c>
    </row>
    <row r="35" spans="1:11" ht="14.4" customHeight="1" x14ac:dyDescent="0.3">
      <c r="A35" s="412" t="s">
        <v>391</v>
      </c>
      <c r="B35" s="413" t="s">
        <v>392</v>
      </c>
      <c r="C35" s="414" t="s">
        <v>400</v>
      </c>
      <c r="D35" s="415" t="s">
        <v>401</v>
      </c>
      <c r="E35" s="414" t="s">
        <v>501</v>
      </c>
      <c r="F35" s="415" t="s">
        <v>502</v>
      </c>
      <c r="G35" s="414" t="s">
        <v>562</v>
      </c>
      <c r="H35" s="414" t="s">
        <v>563</v>
      </c>
      <c r="I35" s="417">
        <v>1.5133333206176758</v>
      </c>
      <c r="J35" s="417">
        <v>2750</v>
      </c>
      <c r="K35" s="418">
        <v>4160</v>
      </c>
    </row>
    <row r="36" spans="1:11" ht="14.4" customHeight="1" x14ac:dyDescent="0.3">
      <c r="A36" s="412" t="s">
        <v>391</v>
      </c>
      <c r="B36" s="413" t="s">
        <v>392</v>
      </c>
      <c r="C36" s="414" t="s">
        <v>400</v>
      </c>
      <c r="D36" s="415" t="s">
        <v>401</v>
      </c>
      <c r="E36" s="414" t="s">
        <v>501</v>
      </c>
      <c r="F36" s="415" t="s">
        <v>502</v>
      </c>
      <c r="G36" s="414" t="s">
        <v>564</v>
      </c>
      <c r="H36" s="414" t="s">
        <v>565</v>
      </c>
      <c r="I36" s="417">
        <v>2.0642856529780795</v>
      </c>
      <c r="J36" s="417">
        <v>2400</v>
      </c>
      <c r="K36" s="418">
        <v>4953.75</v>
      </c>
    </row>
    <row r="37" spans="1:11" ht="14.4" customHeight="1" x14ac:dyDescent="0.3">
      <c r="A37" s="412" t="s">
        <v>391</v>
      </c>
      <c r="B37" s="413" t="s">
        <v>392</v>
      </c>
      <c r="C37" s="414" t="s">
        <v>400</v>
      </c>
      <c r="D37" s="415" t="s">
        <v>401</v>
      </c>
      <c r="E37" s="414" t="s">
        <v>501</v>
      </c>
      <c r="F37" s="415" t="s">
        <v>502</v>
      </c>
      <c r="G37" s="414" t="s">
        <v>566</v>
      </c>
      <c r="H37" s="414" t="s">
        <v>567</v>
      </c>
      <c r="I37" s="417">
        <v>3.3639998912811278</v>
      </c>
      <c r="J37" s="417">
        <v>1300</v>
      </c>
      <c r="K37" s="418">
        <v>4374</v>
      </c>
    </row>
    <row r="38" spans="1:11" ht="14.4" customHeight="1" x14ac:dyDescent="0.3">
      <c r="A38" s="412" t="s">
        <v>391</v>
      </c>
      <c r="B38" s="413" t="s">
        <v>392</v>
      </c>
      <c r="C38" s="414" t="s">
        <v>400</v>
      </c>
      <c r="D38" s="415" t="s">
        <v>401</v>
      </c>
      <c r="E38" s="414" t="s">
        <v>501</v>
      </c>
      <c r="F38" s="415" t="s">
        <v>502</v>
      </c>
      <c r="G38" s="414" t="s">
        <v>568</v>
      </c>
      <c r="H38" s="414" t="s">
        <v>569</v>
      </c>
      <c r="I38" s="417">
        <v>5.8783334096272783</v>
      </c>
      <c r="J38" s="417">
        <v>900</v>
      </c>
      <c r="K38" s="418">
        <v>5291.4999694824219</v>
      </c>
    </row>
    <row r="39" spans="1:11" ht="14.4" customHeight="1" x14ac:dyDescent="0.3">
      <c r="A39" s="412" t="s">
        <v>391</v>
      </c>
      <c r="B39" s="413" t="s">
        <v>392</v>
      </c>
      <c r="C39" s="414" t="s">
        <v>400</v>
      </c>
      <c r="D39" s="415" t="s">
        <v>401</v>
      </c>
      <c r="E39" s="414" t="s">
        <v>501</v>
      </c>
      <c r="F39" s="415" t="s">
        <v>502</v>
      </c>
      <c r="G39" s="414" t="s">
        <v>570</v>
      </c>
      <c r="H39" s="414" t="s">
        <v>571</v>
      </c>
      <c r="I39" s="417">
        <v>15.020000457763672</v>
      </c>
      <c r="J39" s="417">
        <v>1</v>
      </c>
      <c r="K39" s="418">
        <v>15.020000457763672</v>
      </c>
    </row>
    <row r="40" spans="1:11" ht="14.4" customHeight="1" x14ac:dyDescent="0.3">
      <c r="A40" s="412" t="s">
        <v>391</v>
      </c>
      <c r="B40" s="413" t="s">
        <v>392</v>
      </c>
      <c r="C40" s="414" t="s">
        <v>400</v>
      </c>
      <c r="D40" s="415" t="s">
        <v>401</v>
      </c>
      <c r="E40" s="414" t="s">
        <v>501</v>
      </c>
      <c r="F40" s="415" t="s">
        <v>502</v>
      </c>
      <c r="G40" s="414" t="s">
        <v>572</v>
      </c>
      <c r="H40" s="414" t="s">
        <v>573</v>
      </c>
      <c r="I40" s="417">
        <v>23.914999961853027</v>
      </c>
      <c r="J40" s="417">
        <v>54</v>
      </c>
      <c r="K40" s="418">
        <v>1291.5</v>
      </c>
    </row>
    <row r="41" spans="1:11" ht="14.4" customHeight="1" x14ac:dyDescent="0.3">
      <c r="A41" s="412" t="s">
        <v>391</v>
      </c>
      <c r="B41" s="413" t="s">
        <v>392</v>
      </c>
      <c r="C41" s="414" t="s">
        <v>400</v>
      </c>
      <c r="D41" s="415" t="s">
        <v>401</v>
      </c>
      <c r="E41" s="414" t="s">
        <v>501</v>
      </c>
      <c r="F41" s="415" t="s">
        <v>502</v>
      </c>
      <c r="G41" s="414" t="s">
        <v>574</v>
      </c>
      <c r="H41" s="414" t="s">
        <v>575</v>
      </c>
      <c r="I41" s="417">
        <v>46.319999694824219</v>
      </c>
      <c r="J41" s="417">
        <v>6</v>
      </c>
      <c r="K41" s="418">
        <v>277.92001342773437</v>
      </c>
    </row>
    <row r="42" spans="1:11" ht="14.4" customHeight="1" x14ac:dyDescent="0.3">
      <c r="A42" s="412" t="s">
        <v>391</v>
      </c>
      <c r="B42" s="413" t="s">
        <v>392</v>
      </c>
      <c r="C42" s="414" t="s">
        <v>400</v>
      </c>
      <c r="D42" s="415" t="s">
        <v>401</v>
      </c>
      <c r="E42" s="414" t="s">
        <v>501</v>
      </c>
      <c r="F42" s="415" t="s">
        <v>502</v>
      </c>
      <c r="G42" s="414" t="s">
        <v>576</v>
      </c>
      <c r="H42" s="414" t="s">
        <v>577</v>
      </c>
      <c r="I42" s="417">
        <v>0.37000000476837158</v>
      </c>
      <c r="J42" s="417">
        <v>20</v>
      </c>
      <c r="K42" s="418">
        <v>7.4000002145767212</v>
      </c>
    </row>
    <row r="43" spans="1:11" ht="14.4" customHeight="1" x14ac:dyDescent="0.3">
      <c r="A43" s="412" t="s">
        <v>391</v>
      </c>
      <c r="B43" s="413" t="s">
        <v>392</v>
      </c>
      <c r="C43" s="414" t="s">
        <v>400</v>
      </c>
      <c r="D43" s="415" t="s">
        <v>401</v>
      </c>
      <c r="E43" s="414" t="s">
        <v>501</v>
      </c>
      <c r="F43" s="415" t="s">
        <v>502</v>
      </c>
      <c r="G43" s="414" t="s">
        <v>578</v>
      </c>
      <c r="H43" s="414" t="s">
        <v>579</v>
      </c>
      <c r="I43" s="417">
        <v>8.3900003433227539</v>
      </c>
      <c r="J43" s="417">
        <v>120</v>
      </c>
      <c r="K43" s="418">
        <v>1006.8000183105469</v>
      </c>
    </row>
    <row r="44" spans="1:11" ht="14.4" customHeight="1" x14ac:dyDescent="0.3">
      <c r="A44" s="412" t="s">
        <v>391</v>
      </c>
      <c r="B44" s="413" t="s">
        <v>392</v>
      </c>
      <c r="C44" s="414" t="s">
        <v>400</v>
      </c>
      <c r="D44" s="415" t="s">
        <v>401</v>
      </c>
      <c r="E44" s="414" t="s">
        <v>501</v>
      </c>
      <c r="F44" s="415" t="s">
        <v>502</v>
      </c>
      <c r="G44" s="414" t="s">
        <v>580</v>
      </c>
      <c r="H44" s="414" t="s">
        <v>581</v>
      </c>
      <c r="I44" s="417">
        <v>805</v>
      </c>
      <c r="J44" s="417">
        <v>30</v>
      </c>
      <c r="K44" s="418">
        <v>24150</v>
      </c>
    </row>
    <row r="45" spans="1:11" ht="14.4" customHeight="1" x14ac:dyDescent="0.3">
      <c r="A45" s="412" t="s">
        <v>391</v>
      </c>
      <c r="B45" s="413" t="s">
        <v>392</v>
      </c>
      <c r="C45" s="414" t="s">
        <v>400</v>
      </c>
      <c r="D45" s="415" t="s">
        <v>401</v>
      </c>
      <c r="E45" s="414" t="s">
        <v>501</v>
      </c>
      <c r="F45" s="415" t="s">
        <v>502</v>
      </c>
      <c r="G45" s="414" t="s">
        <v>582</v>
      </c>
      <c r="H45" s="414" t="s">
        <v>583</v>
      </c>
      <c r="I45" s="417">
        <v>690</v>
      </c>
      <c r="J45" s="417">
        <v>5</v>
      </c>
      <c r="K45" s="418">
        <v>3450</v>
      </c>
    </row>
    <row r="46" spans="1:11" ht="14.4" customHeight="1" x14ac:dyDescent="0.3">
      <c r="A46" s="412" t="s">
        <v>391</v>
      </c>
      <c r="B46" s="413" t="s">
        <v>392</v>
      </c>
      <c r="C46" s="414" t="s">
        <v>400</v>
      </c>
      <c r="D46" s="415" t="s">
        <v>401</v>
      </c>
      <c r="E46" s="414" t="s">
        <v>501</v>
      </c>
      <c r="F46" s="415" t="s">
        <v>502</v>
      </c>
      <c r="G46" s="414" t="s">
        <v>584</v>
      </c>
      <c r="H46" s="414" t="s">
        <v>585</v>
      </c>
      <c r="I46" s="417">
        <v>12.159999847412109</v>
      </c>
      <c r="J46" s="417">
        <v>20</v>
      </c>
      <c r="K46" s="418">
        <v>243.19999694824219</v>
      </c>
    </row>
    <row r="47" spans="1:11" ht="14.4" customHeight="1" x14ac:dyDescent="0.3">
      <c r="A47" s="412" t="s">
        <v>391</v>
      </c>
      <c r="B47" s="413" t="s">
        <v>392</v>
      </c>
      <c r="C47" s="414" t="s">
        <v>400</v>
      </c>
      <c r="D47" s="415" t="s">
        <v>401</v>
      </c>
      <c r="E47" s="414" t="s">
        <v>501</v>
      </c>
      <c r="F47" s="415" t="s">
        <v>502</v>
      </c>
      <c r="G47" s="414" t="s">
        <v>586</v>
      </c>
      <c r="H47" s="414" t="s">
        <v>587</v>
      </c>
      <c r="I47" s="417">
        <v>18.860000610351563</v>
      </c>
      <c r="J47" s="417">
        <v>400</v>
      </c>
      <c r="K47" s="418">
        <v>7544</v>
      </c>
    </row>
    <row r="48" spans="1:11" ht="14.4" customHeight="1" x14ac:dyDescent="0.3">
      <c r="A48" s="412" t="s">
        <v>391</v>
      </c>
      <c r="B48" s="413" t="s">
        <v>392</v>
      </c>
      <c r="C48" s="414" t="s">
        <v>400</v>
      </c>
      <c r="D48" s="415" t="s">
        <v>401</v>
      </c>
      <c r="E48" s="414" t="s">
        <v>501</v>
      </c>
      <c r="F48" s="415" t="s">
        <v>502</v>
      </c>
      <c r="G48" s="414" t="s">
        <v>588</v>
      </c>
      <c r="H48" s="414" t="s">
        <v>589</v>
      </c>
      <c r="I48" s="417">
        <v>7.5900001525878906</v>
      </c>
      <c r="J48" s="417">
        <v>91</v>
      </c>
      <c r="K48" s="418">
        <v>690.69000625610352</v>
      </c>
    </row>
    <row r="49" spans="1:11" ht="14.4" customHeight="1" x14ac:dyDescent="0.3">
      <c r="A49" s="412" t="s">
        <v>391</v>
      </c>
      <c r="B49" s="413" t="s">
        <v>392</v>
      </c>
      <c r="C49" s="414" t="s">
        <v>400</v>
      </c>
      <c r="D49" s="415" t="s">
        <v>401</v>
      </c>
      <c r="E49" s="414" t="s">
        <v>501</v>
      </c>
      <c r="F49" s="415" t="s">
        <v>502</v>
      </c>
      <c r="G49" s="414" t="s">
        <v>590</v>
      </c>
      <c r="H49" s="414" t="s">
        <v>591</v>
      </c>
      <c r="I49" s="417">
        <v>13.229999542236328</v>
      </c>
      <c r="J49" s="417">
        <v>20</v>
      </c>
      <c r="K49" s="418">
        <v>264.60000610351562</v>
      </c>
    </row>
    <row r="50" spans="1:11" ht="14.4" customHeight="1" x14ac:dyDescent="0.3">
      <c r="A50" s="412" t="s">
        <v>391</v>
      </c>
      <c r="B50" s="413" t="s">
        <v>392</v>
      </c>
      <c r="C50" s="414" t="s">
        <v>400</v>
      </c>
      <c r="D50" s="415" t="s">
        <v>401</v>
      </c>
      <c r="E50" s="414" t="s">
        <v>501</v>
      </c>
      <c r="F50" s="415" t="s">
        <v>502</v>
      </c>
      <c r="G50" s="414" t="s">
        <v>592</v>
      </c>
      <c r="H50" s="414" t="s">
        <v>593</v>
      </c>
      <c r="I50" s="417">
        <v>3.2699999809265137</v>
      </c>
      <c r="J50" s="417">
        <v>120</v>
      </c>
      <c r="K50" s="418">
        <v>392.39999389648437</v>
      </c>
    </row>
    <row r="51" spans="1:11" ht="14.4" customHeight="1" x14ac:dyDescent="0.3">
      <c r="A51" s="412" t="s">
        <v>391</v>
      </c>
      <c r="B51" s="413" t="s">
        <v>392</v>
      </c>
      <c r="C51" s="414" t="s">
        <v>400</v>
      </c>
      <c r="D51" s="415" t="s">
        <v>401</v>
      </c>
      <c r="E51" s="414" t="s">
        <v>501</v>
      </c>
      <c r="F51" s="415" t="s">
        <v>502</v>
      </c>
      <c r="G51" s="414" t="s">
        <v>594</v>
      </c>
      <c r="H51" s="414" t="s">
        <v>595</v>
      </c>
      <c r="I51" s="417">
        <v>3.96833336353302</v>
      </c>
      <c r="J51" s="417">
        <v>1120</v>
      </c>
      <c r="K51" s="418">
        <v>4444.3999938964844</v>
      </c>
    </row>
    <row r="52" spans="1:11" ht="14.4" customHeight="1" x14ac:dyDescent="0.3">
      <c r="A52" s="412" t="s">
        <v>391</v>
      </c>
      <c r="B52" s="413" t="s">
        <v>392</v>
      </c>
      <c r="C52" s="414" t="s">
        <v>400</v>
      </c>
      <c r="D52" s="415" t="s">
        <v>401</v>
      </c>
      <c r="E52" s="414" t="s">
        <v>501</v>
      </c>
      <c r="F52" s="415" t="s">
        <v>502</v>
      </c>
      <c r="G52" s="414" t="s">
        <v>596</v>
      </c>
      <c r="H52" s="414" t="s">
        <v>597</v>
      </c>
      <c r="I52" s="417">
        <v>4.4824999570846558</v>
      </c>
      <c r="J52" s="417">
        <v>340</v>
      </c>
      <c r="K52" s="418">
        <v>1523.6000061035156</v>
      </c>
    </row>
    <row r="53" spans="1:11" ht="14.4" customHeight="1" x14ac:dyDescent="0.3">
      <c r="A53" s="412" t="s">
        <v>391</v>
      </c>
      <c r="B53" s="413" t="s">
        <v>392</v>
      </c>
      <c r="C53" s="414" t="s">
        <v>400</v>
      </c>
      <c r="D53" s="415" t="s">
        <v>401</v>
      </c>
      <c r="E53" s="414" t="s">
        <v>501</v>
      </c>
      <c r="F53" s="415" t="s">
        <v>502</v>
      </c>
      <c r="G53" s="414" t="s">
        <v>598</v>
      </c>
      <c r="H53" s="414" t="s">
        <v>599</v>
      </c>
      <c r="I53" s="417">
        <v>6.929999828338623</v>
      </c>
      <c r="J53" s="417">
        <v>2</v>
      </c>
      <c r="K53" s="418">
        <v>13.859999656677246</v>
      </c>
    </row>
    <row r="54" spans="1:11" ht="14.4" customHeight="1" x14ac:dyDescent="0.3">
      <c r="A54" s="412" t="s">
        <v>391</v>
      </c>
      <c r="B54" s="413" t="s">
        <v>392</v>
      </c>
      <c r="C54" s="414" t="s">
        <v>400</v>
      </c>
      <c r="D54" s="415" t="s">
        <v>401</v>
      </c>
      <c r="E54" s="414" t="s">
        <v>501</v>
      </c>
      <c r="F54" s="415" t="s">
        <v>502</v>
      </c>
      <c r="G54" s="414" t="s">
        <v>600</v>
      </c>
      <c r="H54" s="414" t="s">
        <v>601</v>
      </c>
      <c r="I54" s="417">
        <v>8.1649999618530273</v>
      </c>
      <c r="J54" s="417">
        <v>2</v>
      </c>
      <c r="K54" s="418">
        <v>16.329999923706055</v>
      </c>
    </row>
    <row r="55" spans="1:11" ht="14.4" customHeight="1" x14ac:dyDescent="0.3">
      <c r="A55" s="412" t="s">
        <v>391</v>
      </c>
      <c r="B55" s="413" t="s">
        <v>392</v>
      </c>
      <c r="C55" s="414" t="s">
        <v>400</v>
      </c>
      <c r="D55" s="415" t="s">
        <v>401</v>
      </c>
      <c r="E55" s="414" t="s">
        <v>501</v>
      </c>
      <c r="F55" s="415" t="s">
        <v>502</v>
      </c>
      <c r="G55" s="414" t="s">
        <v>602</v>
      </c>
      <c r="H55" s="414" t="s">
        <v>603</v>
      </c>
      <c r="I55" s="417">
        <v>9.369999885559082</v>
      </c>
      <c r="J55" s="417">
        <v>1</v>
      </c>
      <c r="K55" s="418">
        <v>9.369999885559082</v>
      </c>
    </row>
    <row r="56" spans="1:11" ht="14.4" customHeight="1" x14ac:dyDescent="0.3">
      <c r="A56" s="412" t="s">
        <v>391</v>
      </c>
      <c r="B56" s="413" t="s">
        <v>392</v>
      </c>
      <c r="C56" s="414" t="s">
        <v>400</v>
      </c>
      <c r="D56" s="415" t="s">
        <v>401</v>
      </c>
      <c r="E56" s="414" t="s">
        <v>501</v>
      </c>
      <c r="F56" s="415" t="s">
        <v>502</v>
      </c>
      <c r="G56" s="414" t="s">
        <v>604</v>
      </c>
      <c r="H56" s="414" t="s">
        <v>605</v>
      </c>
      <c r="I56" s="417">
        <v>72.220001220703125</v>
      </c>
      <c r="J56" s="417">
        <v>2</v>
      </c>
      <c r="K56" s="418">
        <v>144.44000244140625</v>
      </c>
    </row>
    <row r="57" spans="1:11" ht="14.4" customHeight="1" x14ac:dyDescent="0.3">
      <c r="A57" s="412" t="s">
        <v>391</v>
      </c>
      <c r="B57" s="413" t="s">
        <v>392</v>
      </c>
      <c r="C57" s="414" t="s">
        <v>400</v>
      </c>
      <c r="D57" s="415" t="s">
        <v>401</v>
      </c>
      <c r="E57" s="414" t="s">
        <v>501</v>
      </c>
      <c r="F57" s="415" t="s">
        <v>502</v>
      </c>
      <c r="G57" s="414" t="s">
        <v>606</v>
      </c>
      <c r="H57" s="414" t="s">
        <v>607</v>
      </c>
      <c r="I57" s="417">
        <v>105.44999694824219</v>
      </c>
      <c r="J57" s="417">
        <v>2</v>
      </c>
      <c r="K57" s="418">
        <v>210.89999389648437</v>
      </c>
    </row>
    <row r="58" spans="1:11" ht="14.4" customHeight="1" x14ac:dyDescent="0.3">
      <c r="A58" s="412" t="s">
        <v>391</v>
      </c>
      <c r="B58" s="413" t="s">
        <v>392</v>
      </c>
      <c r="C58" s="414" t="s">
        <v>400</v>
      </c>
      <c r="D58" s="415" t="s">
        <v>401</v>
      </c>
      <c r="E58" s="414" t="s">
        <v>501</v>
      </c>
      <c r="F58" s="415" t="s">
        <v>502</v>
      </c>
      <c r="G58" s="414" t="s">
        <v>608</v>
      </c>
      <c r="H58" s="414" t="s">
        <v>609</v>
      </c>
      <c r="I58" s="417">
        <v>13.869999885559082</v>
      </c>
      <c r="J58" s="417">
        <v>96</v>
      </c>
      <c r="K58" s="418">
        <v>1331.6400146484375</v>
      </c>
    </row>
    <row r="59" spans="1:11" ht="14.4" customHeight="1" x14ac:dyDescent="0.3">
      <c r="A59" s="412" t="s">
        <v>391</v>
      </c>
      <c r="B59" s="413" t="s">
        <v>392</v>
      </c>
      <c r="C59" s="414" t="s">
        <v>400</v>
      </c>
      <c r="D59" s="415" t="s">
        <v>401</v>
      </c>
      <c r="E59" s="414" t="s">
        <v>501</v>
      </c>
      <c r="F59" s="415" t="s">
        <v>502</v>
      </c>
      <c r="G59" s="414" t="s">
        <v>610</v>
      </c>
      <c r="H59" s="414" t="s">
        <v>611</v>
      </c>
      <c r="I59" s="417">
        <v>17.600000381469727</v>
      </c>
      <c r="J59" s="417">
        <v>1</v>
      </c>
      <c r="K59" s="418">
        <v>17.600000381469727</v>
      </c>
    </row>
    <row r="60" spans="1:11" ht="14.4" customHeight="1" x14ac:dyDescent="0.3">
      <c r="A60" s="412" t="s">
        <v>391</v>
      </c>
      <c r="B60" s="413" t="s">
        <v>392</v>
      </c>
      <c r="C60" s="414" t="s">
        <v>400</v>
      </c>
      <c r="D60" s="415" t="s">
        <v>401</v>
      </c>
      <c r="E60" s="414" t="s">
        <v>501</v>
      </c>
      <c r="F60" s="415" t="s">
        <v>502</v>
      </c>
      <c r="G60" s="414" t="s">
        <v>612</v>
      </c>
      <c r="H60" s="414" t="s">
        <v>613</v>
      </c>
      <c r="I60" s="417">
        <v>22.200000762939453</v>
      </c>
      <c r="J60" s="417">
        <v>1</v>
      </c>
      <c r="K60" s="418">
        <v>22.200000762939453</v>
      </c>
    </row>
    <row r="61" spans="1:11" ht="14.4" customHeight="1" x14ac:dyDescent="0.3">
      <c r="A61" s="412" t="s">
        <v>391</v>
      </c>
      <c r="B61" s="413" t="s">
        <v>392</v>
      </c>
      <c r="C61" s="414" t="s">
        <v>400</v>
      </c>
      <c r="D61" s="415" t="s">
        <v>401</v>
      </c>
      <c r="E61" s="414" t="s">
        <v>501</v>
      </c>
      <c r="F61" s="415" t="s">
        <v>502</v>
      </c>
      <c r="G61" s="414" t="s">
        <v>614</v>
      </c>
      <c r="H61" s="414" t="s">
        <v>615</v>
      </c>
      <c r="I61" s="417">
        <v>899.84002685546875</v>
      </c>
      <c r="J61" s="417">
        <v>3</v>
      </c>
      <c r="K61" s="418">
        <v>2699.52001953125</v>
      </c>
    </row>
    <row r="62" spans="1:11" ht="14.4" customHeight="1" x14ac:dyDescent="0.3">
      <c r="A62" s="412" t="s">
        <v>391</v>
      </c>
      <c r="B62" s="413" t="s">
        <v>392</v>
      </c>
      <c r="C62" s="414" t="s">
        <v>400</v>
      </c>
      <c r="D62" s="415" t="s">
        <v>401</v>
      </c>
      <c r="E62" s="414" t="s">
        <v>501</v>
      </c>
      <c r="F62" s="415" t="s">
        <v>502</v>
      </c>
      <c r="G62" s="414" t="s">
        <v>616</v>
      </c>
      <c r="H62" s="414" t="s">
        <v>617</v>
      </c>
      <c r="I62" s="417">
        <v>1083.8800048828125</v>
      </c>
      <c r="J62" s="417">
        <v>5</v>
      </c>
      <c r="K62" s="418">
        <v>5419.39990234375</v>
      </c>
    </row>
    <row r="63" spans="1:11" ht="14.4" customHeight="1" x14ac:dyDescent="0.3">
      <c r="A63" s="412" t="s">
        <v>391</v>
      </c>
      <c r="B63" s="413" t="s">
        <v>392</v>
      </c>
      <c r="C63" s="414" t="s">
        <v>400</v>
      </c>
      <c r="D63" s="415" t="s">
        <v>401</v>
      </c>
      <c r="E63" s="414" t="s">
        <v>501</v>
      </c>
      <c r="F63" s="415" t="s">
        <v>502</v>
      </c>
      <c r="G63" s="414" t="s">
        <v>618</v>
      </c>
      <c r="H63" s="414" t="s">
        <v>619</v>
      </c>
      <c r="I63" s="417">
        <v>16.219999313354492</v>
      </c>
      <c r="J63" s="417">
        <v>42300</v>
      </c>
      <c r="K63" s="418">
        <v>685894.5</v>
      </c>
    </row>
    <row r="64" spans="1:11" ht="14.4" customHeight="1" x14ac:dyDescent="0.3">
      <c r="A64" s="412" t="s">
        <v>391</v>
      </c>
      <c r="B64" s="413" t="s">
        <v>392</v>
      </c>
      <c r="C64" s="414" t="s">
        <v>400</v>
      </c>
      <c r="D64" s="415" t="s">
        <v>401</v>
      </c>
      <c r="E64" s="414" t="s">
        <v>501</v>
      </c>
      <c r="F64" s="415" t="s">
        <v>502</v>
      </c>
      <c r="G64" s="414" t="s">
        <v>620</v>
      </c>
      <c r="H64" s="414" t="s">
        <v>621</v>
      </c>
      <c r="I64" s="417">
        <v>29.100000381469727</v>
      </c>
      <c r="J64" s="417">
        <v>3504</v>
      </c>
      <c r="K64" s="418">
        <v>101948.88134765625</v>
      </c>
    </row>
    <row r="65" spans="1:11" ht="14.4" customHeight="1" x14ac:dyDescent="0.3">
      <c r="A65" s="412" t="s">
        <v>391</v>
      </c>
      <c r="B65" s="413" t="s">
        <v>392</v>
      </c>
      <c r="C65" s="414" t="s">
        <v>400</v>
      </c>
      <c r="D65" s="415" t="s">
        <v>401</v>
      </c>
      <c r="E65" s="414" t="s">
        <v>501</v>
      </c>
      <c r="F65" s="415" t="s">
        <v>502</v>
      </c>
      <c r="G65" s="414" t="s">
        <v>622</v>
      </c>
      <c r="H65" s="414" t="s">
        <v>623</v>
      </c>
      <c r="I65" s="417">
        <v>2.7300000190734863</v>
      </c>
      <c r="J65" s="417">
        <v>18</v>
      </c>
      <c r="K65" s="418">
        <v>49.140000343322754</v>
      </c>
    </row>
    <row r="66" spans="1:11" ht="14.4" customHeight="1" x14ac:dyDescent="0.3">
      <c r="A66" s="412" t="s">
        <v>391</v>
      </c>
      <c r="B66" s="413" t="s">
        <v>392</v>
      </c>
      <c r="C66" s="414" t="s">
        <v>400</v>
      </c>
      <c r="D66" s="415" t="s">
        <v>401</v>
      </c>
      <c r="E66" s="414" t="s">
        <v>501</v>
      </c>
      <c r="F66" s="415" t="s">
        <v>502</v>
      </c>
      <c r="G66" s="414" t="s">
        <v>624</v>
      </c>
      <c r="H66" s="414" t="s">
        <v>625</v>
      </c>
      <c r="I66" s="417">
        <v>260.01998901367187</v>
      </c>
      <c r="J66" s="417">
        <v>7</v>
      </c>
      <c r="K66" s="418">
        <v>1820.1100463867187</v>
      </c>
    </row>
    <row r="67" spans="1:11" ht="14.4" customHeight="1" x14ac:dyDescent="0.3">
      <c r="A67" s="412" t="s">
        <v>391</v>
      </c>
      <c r="B67" s="413" t="s">
        <v>392</v>
      </c>
      <c r="C67" s="414" t="s">
        <v>400</v>
      </c>
      <c r="D67" s="415" t="s">
        <v>401</v>
      </c>
      <c r="E67" s="414" t="s">
        <v>501</v>
      </c>
      <c r="F67" s="415" t="s">
        <v>502</v>
      </c>
      <c r="G67" s="414" t="s">
        <v>626</v>
      </c>
      <c r="H67" s="414" t="s">
        <v>627</v>
      </c>
      <c r="I67" s="417">
        <v>290.010009765625</v>
      </c>
      <c r="J67" s="417">
        <v>5</v>
      </c>
      <c r="K67" s="418">
        <v>1450.0400390625</v>
      </c>
    </row>
    <row r="68" spans="1:11" ht="14.4" customHeight="1" x14ac:dyDescent="0.3">
      <c r="A68" s="412" t="s">
        <v>391</v>
      </c>
      <c r="B68" s="413" t="s">
        <v>392</v>
      </c>
      <c r="C68" s="414" t="s">
        <v>400</v>
      </c>
      <c r="D68" s="415" t="s">
        <v>401</v>
      </c>
      <c r="E68" s="414" t="s">
        <v>501</v>
      </c>
      <c r="F68" s="415" t="s">
        <v>502</v>
      </c>
      <c r="G68" s="414" t="s">
        <v>628</v>
      </c>
      <c r="H68" s="414" t="s">
        <v>629</v>
      </c>
      <c r="I68" s="417">
        <v>591.69000244140625</v>
      </c>
      <c r="J68" s="417">
        <v>17</v>
      </c>
      <c r="K68" s="418">
        <v>10058.729736328125</v>
      </c>
    </row>
    <row r="69" spans="1:11" ht="14.4" customHeight="1" x14ac:dyDescent="0.3">
      <c r="A69" s="412" t="s">
        <v>391</v>
      </c>
      <c r="B69" s="413" t="s">
        <v>392</v>
      </c>
      <c r="C69" s="414" t="s">
        <v>400</v>
      </c>
      <c r="D69" s="415" t="s">
        <v>401</v>
      </c>
      <c r="E69" s="414" t="s">
        <v>501</v>
      </c>
      <c r="F69" s="415" t="s">
        <v>502</v>
      </c>
      <c r="G69" s="414" t="s">
        <v>630</v>
      </c>
      <c r="H69" s="414" t="s">
        <v>631</v>
      </c>
      <c r="I69" s="417">
        <v>4714.3418945312496</v>
      </c>
      <c r="J69" s="417">
        <v>22</v>
      </c>
      <c r="K69" s="418">
        <v>103715.529296875</v>
      </c>
    </row>
    <row r="70" spans="1:11" ht="14.4" customHeight="1" x14ac:dyDescent="0.3">
      <c r="A70" s="412" t="s">
        <v>391</v>
      </c>
      <c r="B70" s="413" t="s">
        <v>392</v>
      </c>
      <c r="C70" s="414" t="s">
        <v>400</v>
      </c>
      <c r="D70" s="415" t="s">
        <v>401</v>
      </c>
      <c r="E70" s="414" t="s">
        <v>501</v>
      </c>
      <c r="F70" s="415" t="s">
        <v>502</v>
      </c>
      <c r="G70" s="414" t="s">
        <v>632</v>
      </c>
      <c r="H70" s="414" t="s">
        <v>633</v>
      </c>
      <c r="I70" s="417">
        <v>202.10000610351562</v>
      </c>
      <c r="J70" s="417">
        <v>6</v>
      </c>
      <c r="K70" s="418">
        <v>1212.5699462890625</v>
      </c>
    </row>
    <row r="71" spans="1:11" ht="14.4" customHeight="1" x14ac:dyDescent="0.3">
      <c r="A71" s="412" t="s">
        <v>391</v>
      </c>
      <c r="B71" s="413" t="s">
        <v>392</v>
      </c>
      <c r="C71" s="414" t="s">
        <v>400</v>
      </c>
      <c r="D71" s="415" t="s">
        <v>401</v>
      </c>
      <c r="E71" s="414" t="s">
        <v>501</v>
      </c>
      <c r="F71" s="415" t="s">
        <v>502</v>
      </c>
      <c r="G71" s="414" t="s">
        <v>634</v>
      </c>
      <c r="H71" s="414" t="s">
        <v>635</v>
      </c>
      <c r="I71" s="417">
        <v>11.739999771118164</v>
      </c>
      <c r="J71" s="417">
        <v>100</v>
      </c>
      <c r="K71" s="418">
        <v>1173.780029296875</v>
      </c>
    </row>
    <row r="72" spans="1:11" ht="14.4" customHeight="1" x14ac:dyDescent="0.3">
      <c r="A72" s="412" t="s">
        <v>391</v>
      </c>
      <c r="B72" s="413" t="s">
        <v>392</v>
      </c>
      <c r="C72" s="414" t="s">
        <v>400</v>
      </c>
      <c r="D72" s="415" t="s">
        <v>401</v>
      </c>
      <c r="E72" s="414" t="s">
        <v>501</v>
      </c>
      <c r="F72" s="415" t="s">
        <v>502</v>
      </c>
      <c r="G72" s="414" t="s">
        <v>636</v>
      </c>
      <c r="H72" s="414" t="s">
        <v>637</v>
      </c>
      <c r="I72" s="417">
        <v>10.119999885559082</v>
      </c>
      <c r="J72" s="417">
        <v>1</v>
      </c>
      <c r="K72" s="418">
        <v>10.119999885559082</v>
      </c>
    </row>
    <row r="73" spans="1:11" ht="14.4" customHeight="1" x14ac:dyDescent="0.3">
      <c r="A73" s="412" t="s">
        <v>391</v>
      </c>
      <c r="B73" s="413" t="s">
        <v>392</v>
      </c>
      <c r="C73" s="414" t="s">
        <v>400</v>
      </c>
      <c r="D73" s="415" t="s">
        <v>401</v>
      </c>
      <c r="E73" s="414" t="s">
        <v>501</v>
      </c>
      <c r="F73" s="415" t="s">
        <v>502</v>
      </c>
      <c r="G73" s="414" t="s">
        <v>638</v>
      </c>
      <c r="H73" s="414" t="s">
        <v>639</v>
      </c>
      <c r="I73" s="417">
        <v>0.89999997615814209</v>
      </c>
      <c r="J73" s="417">
        <v>51000</v>
      </c>
      <c r="K73" s="418">
        <v>45747</v>
      </c>
    </row>
    <row r="74" spans="1:11" ht="14.4" customHeight="1" x14ac:dyDescent="0.3">
      <c r="A74" s="412" t="s">
        <v>391</v>
      </c>
      <c r="B74" s="413" t="s">
        <v>392</v>
      </c>
      <c r="C74" s="414" t="s">
        <v>400</v>
      </c>
      <c r="D74" s="415" t="s">
        <v>401</v>
      </c>
      <c r="E74" s="414" t="s">
        <v>501</v>
      </c>
      <c r="F74" s="415" t="s">
        <v>502</v>
      </c>
      <c r="G74" s="414" t="s">
        <v>640</v>
      </c>
      <c r="H74" s="414" t="s">
        <v>641</v>
      </c>
      <c r="I74" s="417">
        <v>2.5399999618530273</v>
      </c>
      <c r="J74" s="417">
        <v>11000</v>
      </c>
      <c r="K74" s="418">
        <v>27931.19970703125</v>
      </c>
    </row>
    <row r="75" spans="1:11" ht="14.4" customHeight="1" x14ac:dyDescent="0.3">
      <c r="A75" s="412" t="s">
        <v>391</v>
      </c>
      <c r="B75" s="413" t="s">
        <v>392</v>
      </c>
      <c r="C75" s="414" t="s">
        <v>400</v>
      </c>
      <c r="D75" s="415" t="s">
        <v>401</v>
      </c>
      <c r="E75" s="414" t="s">
        <v>501</v>
      </c>
      <c r="F75" s="415" t="s">
        <v>502</v>
      </c>
      <c r="G75" s="414" t="s">
        <v>642</v>
      </c>
      <c r="H75" s="414" t="s">
        <v>643</v>
      </c>
      <c r="I75" s="417">
        <v>109.25</v>
      </c>
      <c r="J75" s="417">
        <v>15</v>
      </c>
      <c r="K75" s="418">
        <v>1638.75</v>
      </c>
    </row>
    <row r="76" spans="1:11" ht="14.4" customHeight="1" x14ac:dyDescent="0.3">
      <c r="A76" s="412" t="s">
        <v>391</v>
      </c>
      <c r="B76" s="413" t="s">
        <v>392</v>
      </c>
      <c r="C76" s="414" t="s">
        <v>400</v>
      </c>
      <c r="D76" s="415" t="s">
        <v>401</v>
      </c>
      <c r="E76" s="414" t="s">
        <v>501</v>
      </c>
      <c r="F76" s="415" t="s">
        <v>502</v>
      </c>
      <c r="G76" s="414" t="s">
        <v>644</v>
      </c>
      <c r="H76" s="414" t="s">
        <v>645</v>
      </c>
      <c r="I76" s="417">
        <v>9.3000001907348633</v>
      </c>
      <c r="J76" s="417">
        <v>1</v>
      </c>
      <c r="K76" s="418">
        <v>9.3000001907348633</v>
      </c>
    </row>
    <row r="77" spans="1:11" ht="14.4" customHeight="1" x14ac:dyDescent="0.3">
      <c r="A77" s="412" t="s">
        <v>391</v>
      </c>
      <c r="B77" s="413" t="s">
        <v>392</v>
      </c>
      <c r="C77" s="414" t="s">
        <v>400</v>
      </c>
      <c r="D77" s="415" t="s">
        <v>401</v>
      </c>
      <c r="E77" s="414" t="s">
        <v>646</v>
      </c>
      <c r="F77" s="415" t="s">
        <v>647</v>
      </c>
      <c r="G77" s="414" t="s">
        <v>648</v>
      </c>
      <c r="H77" s="414" t="s">
        <v>649</v>
      </c>
      <c r="I77" s="417">
        <v>16.989999771118164</v>
      </c>
      <c r="J77" s="417">
        <v>120</v>
      </c>
      <c r="K77" s="418">
        <v>2038.7399291992187</v>
      </c>
    </row>
    <row r="78" spans="1:11" ht="14.4" customHeight="1" x14ac:dyDescent="0.3">
      <c r="A78" s="412" t="s">
        <v>391</v>
      </c>
      <c r="B78" s="413" t="s">
        <v>392</v>
      </c>
      <c r="C78" s="414" t="s">
        <v>400</v>
      </c>
      <c r="D78" s="415" t="s">
        <v>401</v>
      </c>
      <c r="E78" s="414" t="s">
        <v>646</v>
      </c>
      <c r="F78" s="415" t="s">
        <v>647</v>
      </c>
      <c r="G78" s="414" t="s">
        <v>650</v>
      </c>
      <c r="H78" s="414" t="s">
        <v>651</v>
      </c>
      <c r="I78" s="417">
        <v>2.9050000905990601</v>
      </c>
      <c r="J78" s="417">
        <v>100</v>
      </c>
      <c r="K78" s="418">
        <v>290.5</v>
      </c>
    </row>
    <row r="79" spans="1:11" ht="14.4" customHeight="1" x14ac:dyDescent="0.3">
      <c r="A79" s="412" t="s">
        <v>391</v>
      </c>
      <c r="B79" s="413" t="s">
        <v>392</v>
      </c>
      <c r="C79" s="414" t="s">
        <v>400</v>
      </c>
      <c r="D79" s="415" t="s">
        <v>401</v>
      </c>
      <c r="E79" s="414" t="s">
        <v>646</v>
      </c>
      <c r="F79" s="415" t="s">
        <v>647</v>
      </c>
      <c r="G79" s="414" t="s">
        <v>650</v>
      </c>
      <c r="H79" s="414" t="s">
        <v>652</v>
      </c>
      <c r="I79" s="417">
        <v>2.4550000429153442</v>
      </c>
      <c r="J79" s="417">
        <v>50</v>
      </c>
      <c r="K79" s="418">
        <v>123</v>
      </c>
    </row>
    <row r="80" spans="1:11" ht="14.4" customHeight="1" x14ac:dyDescent="0.3">
      <c r="A80" s="412" t="s">
        <v>391</v>
      </c>
      <c r="B80" s="413" t="s">
        <v>392</v>
      </c>
      <c r="C80" s="414" t="s">
        <v>400</v>
      </c>
      <c r="D80" s="415" t="s">
        <v>401</v>
      </c>
      <c r="E80" s="414" t="s">
        <v>646</v>
      </c>
      <c r="F80" s="415" t="s">
        <v>647</v>
      </c>
      <c r="G80" s="414" t="s">
        <v>653</v>
      </c>
      <c r="H80" s="414" t="s">
        <v>654</v>
      </c>
      <c r="I80" s="417">
        <v>11.674285888671875</v>
      </c>
      <c r="J80" s="417">
        <v>620</v>
      </c>
      <c r="K80" s="418">
        <v>7238.9999847412109</v>
      </c>
    </row>
    <row r="81" spans="1:11" ht="14.4" customHeight="1" x14ac:dyDescent="0.3">
      <c r="A81" s="412" t="s">
        <v>391</v>
      </c>
      <c r="B81" s="413" t="s">
        <v>392</v>
      </c>
      <c r="C81" s="414" t="s">
        <v>400</v>
      </c>
      <c r="D81" s="415" t="s">
        <v>401</v>
      </c>
      <c r="E81" s="414" t="s">
        <v>646</v>
      </c>
      <c r="F81" s="415" t="s">
        <v>647</v>
      </c>
      <c r="G81" s="414" t="s">
        <v>655</v>
      </c>
      <c r="H81" s="414" t="s">
        <v>656</v>
      </c>
      <c r="I81" s="417">
        <v>2.8399999141693115</v>
      </c>
      <c r="J81" s="417">
        <v>500</v>
      </c>
      <c r="K81" s="418">
        <v>1421.75</v>
      </c>
    </row>
    <row r="82" spans="1:11" ht="14.4" customHeight="1" x14ac:dyDescent="0.3">
      <c r="A82" s="412" t="s">
        <v>391</v>
      </c>
      <c r="B82" s="413" t="s">
        <v>392</v>
      </c>
      <c r="C82" s="414" t="s">
        <v>400</v>
      </c>
      <c r="D82" s="415" t="s">
        <v>401</v>
      </c>
      <c r="E82" s="414" t="s">
        <v>646</v>
      </c>
      <c r="F82" s="415" t="s">
        <v>647</v>
      </c>
      <c r="G82" s="414" t="s">
        <v>657</v>
      </c>
      <c r="H82" s="414" t="s">
        <v>658</v>
      </c>
      <c r="I82" s="417">
        <v>2.8399999141693115</v>
      </c>
      <c r="J82" s="417">
        <v>800</v>
      </c>
      <c r="K82" s="418">
        <v>2274.800048828125</v>
      </c>
    </row>
    <row r="83" spans="1:11" ht="14.4" customHeight="1" x14ac:dyDescent="0.3">
      <c r="A83" s="412" t="s">
        <v>391</v>
      </c>
      <c r="B83" s="413" t="s">
        <v>392</v>
      </c>
      <c r="C83" s="414" t="s">
        <v>400</v>
      </c>
      <c r="D83" s="415" t="s">
        <v>401</v>
      </c>
      <c r="E83" s="414" t="s">
        <v>646</v>
      </c>
      <c r="F83" s="415" t="s">
        <v>647</v>
      </c>
      <c r="G83" s="414" t="s">
        <v>659</v>
      </c>
      <c r="H83" s="414" t="s">
        <v>660</v>
      </c>
      <c r="I83" s="417">
        <v>2.9028572354997908</v>
      </c>
      <c r="J83" s="417">
        <v>1900</v>
      </c>
      <c r="K83" s="418">
        <v>5516.4000244140625</v>
      </c>
    </row>
    <row r="84" spans="1:11" ht="14.4" customHeight="1" x14ac:dyDescent="0.3">
      <c r="A84" s="412" t="s">
        <v>391</v>
      </c>
      <c r="B84" s="413" t="s">
        <v>392</v>
      </c>
      <c r="C84" s="414" t="s">
        <v>400</v>
      </c>
      <c r="D84" s="415" t="s">
        <v>401</v>
      </c>
      <c r="E84" s="414" t="s">
        <v>646</v>
      </c>
      <c r="F84" s="415" t="s">
        <v>647</v>
      </c>
      <c r="G84" s="414" t="s">
        <v>661</v>
      </c>
      <c r="H84" s="414" t="s">
        <v>662</v>
      </c>
      <c r="I84" s="417">
        <v>2.9000000953674316</v>
      </c>
      <c r="J84" s="417">
        <v>1400</v>
      </c>
      <c r="K84" s="418">
        <v>4060</v>
      </c>
    </row>
    <row r="85" spans="1:11" ht="14.4" customHeight="1" x14ac:dyDescent="0.3">
      <c r="A85" s="412" t="s">
        <v>391</v>
      </c>
      <c r="B85" s="413" t="s">
        <v>392</v>
      </c>
      <c r="C85" s="414" t="s">
        <v>400</v>
      </c>
      <c r="D85" s="415" t="s">
        <v>401</v>
      </c>
      <c r="E85" s="414" t="s">
        <v>646</v>
      </c>
      <c r="F85" s="415" t="s">
        <v>647</v>
      </c>
      <c r="G85" s="414" t="s">
        <v>663</v>
      </c>
      <c r="H85" s="414" t="s">
        <v>664</v>
      </c>
      <c r="I85" s="417">
        <v>2.9000000953674316</v>
      </c>
      <c r="J85" s="417">
        <v>200</v>
      </c>
      <c r="K85" s="418">
        <v>580</v>
      </c>
    </row>
    <row r="86" spans="1:11" ht="14.4" customHeight="1" x14ac:dyDescent="0.3">
      <c r="A86" s="412" t="s">
        <v>391</v>
      </c>
      <c r="B86" s="413" t="s">
        <v>392</v>
      </c>
      <c r="C86" s="414" t="s">
        <v>400</v>
      </c>
      <c r="D86" s="415" t="s">
        <v>401</v>
      </c>
      <c r="E86" s="414" t="s">
        <v>646</v>
      </c>
      <c r="F86" s="415" t="s">
        <v>647</v>
      </c>
      <c r="G86" s="414" t="s">
        <v>665</v>
      </c>
      <c r="H86" s="414" t="s">
        <v>666</v>
      </c>
      <c r="I86" s="417">
        <v>2.9033334255218506</v>
      </c>
      <c r="J86" s="417">
        <v>800</v>
      </c>
      <c r="K86" s="418">
        <v>2323.199951171875</v>
      </c>
    </row>
    <row r="87" spans="1:11" ht="14.4" customHeight="1" x14ac:dyDescent="0.3">
      <c r="A87" s="412" t="s">
        <v>391</v>
      </c>
      <c r="B87" s="413" t="s">
        <v>392</v>
      </c>
      <c r="C87" s="414" t="s">
        <v>400</v>
      </c>
      <c r="D87" s="415" t="s">
        <v>401</v>
      </c>
      <c r="E87" s="414" t="s">
        <v>646</v>
      </c>
      <c r="F87" s="415" t="s">
        <v>647</v>
      </c>
      <c r="G87" s="414" t="s">
        <v>667</v>
      </c>
      <c r="H87" s="414" t="s">
        <v>668</v>
      </c>
      <c r="I87" s="417">
        <v>2.9044445355733237</v>
      </c>
      <c r="J87" s="417">
        <v>2500</v>
      </c>
      <c r="K87" s="418">
        <v>7257.2000427246094</v>
      </c>
    </row>
    <row r="88" spans="1:11" ht="14.4" customHeight="1" x14ac:dyDescent="0.3">
      <c r="A88" s="412" t="s">
        <v>391</v>
      </c>
      <c r="B88" s="413" t="s">
        <v>392</v>
      </c>
      <c r="C88" s="414" t="s">
        <v>400</v>
      </c>
      <c r="D88" s="415" t="s">
        <v>401</v>
      </c>
      <c r="E88" s="414" t="s">
        <v>646</v>
      </c>
      <c r="F88" s="415" t="s">
        <v>647</v>
      </c>
      <c r="G88" s="414" t="s">
        <v>669</v>
      </c>
      <c r="H88" s="414" t="s">
        <v>670</v>
      </c>
      <c r="I88" s="417">
        <v>181.5</v>
      </c>
      <c r="J88" s="417">
        <v>10</v>
      </c>
      <c r="K88" s="418">
        <v>1815</v>
      </c>
    </row>
    <row r="89" spans="1:11" ht="14.4" customHeight="1" x14ac:dyDescent="0.3">
      <c r="A89" s="412" t="s">
        <v>391</v>
      </c>
      <c r="B89" s="413" t="s">
        <v>392</v>
      </c>
      <c r="C89" s="414" t="s">
        <v>400</v>
      </c>
      <c r="D89" s="415" t="s">
        <v>401</v>
      </c>
      <c r="E89" s="414" t="s">
        <v>646</v>
      </c>
      <c r="F89" s="415" t="s">
        <v>647</v>
      </c>
      <c r="G89" s="414" t="s">
        <v>671</v>
      </c>
      <c r="H89" s="414" t="s">
        <v>672</v>
      </c>
      <c r="I89" s="417">
        <v>8.4700002670288086</v>
      </c>
      <c r="J89" s="417">
        <v>200</v>
      </c>
      <c r="K89" s="418">
        <v>1694</v>
      </c>
    </row>
    <row r="90" spans="1:11" ht="14.4" customHeight="1" x14ac:dyDescent="0.3">
      <c r="A90" s="412" t="s">
        <v>391</v>
      </c>
      <c r="B90" s="413" t="s">
        <v>392</v>
      </c>
      <c r="C90" s="414" t="s">
        <v>400</v>
      </c>
      <c r="D90" s="415" t="s">
        <v>401</v>
      </c>
      <c r="E90" s="414" t="s">
        <v>646</v>
      </c>
      <c r="F90" s="415" t="s">
        <v>647</v>
      </c>
      <c r="G90" s="414" t="s">
        <v>673</v>
      </c>
      <c r="H90" s="414" t="s">
        <v>674</v>
      </c>
      <c r="I90" s="417">
        <v>8.4700002670288086</v>
      </c>
      <c r="J90" s="417">
        <v>1770</v>
      </c>
      <c r="K90" s="418">
        <v>14991.900024414063</v>
      </c>
    </row>
    <row r="91" spans="1:11" ht="14.4" customHeight="1" x14ac:dyDescent="0.3">
      <c r="A91" s="412" t="s">
        <v>391</v>
      </c>
      <c r="B91" s="413" t="s">
        <v>392</v>
      </c>
      <c r="C91" s="414" t="s">
        <v>400</v>
      </c>
      <c r="D91" s="415" t="s">
        <v>401</v>
      </c>
      <c r="E91" s="414" t="s">
        <v>646</v>
      </c>
      <c r="F91" s="415" t="s">
        <v>647</v>
      </c>
      <c r="G91" s="414" t="s">
        <v>675</v>
      </c>
      <c r="H91" s="414" t="s">
        <v>676</v>
      </c>
      <c r="I91" s="417">
        <v>8.4700002670288086</v>
      </c>
      <c r="J91" s="417">
        <v>800</v>
      </c>
      <c r="K91" s="418">
        <v>6776</v>
      </c>
    </row>
    <row r="92" spans="1:11" ht="14.4" customHeight="1" x14ac:dyDescent="0.3">
      <c r="A92" s="412" t="s">
        <v>391</v>
      </c>
      <c r="B92" s="413" t="s">
        <v>392</v>
      </c>
      <c r="C92" s="414" t="s">
        <v>400</v>
      </c>
      <c r="D92" s="415" t="s">
        <v>401</v>
      </c>
      <c r="E92" s="414" t="s">
        <v>646</v>
      </c>
      <c r="F92" s="415" t="s">
        <v>647</v>
      </c>
      <c r="G92" s="414" t="s">
        <v>677</v>
      </c>
      <c r="H92" s="414" t="s">
        <v>678</v>
      </c>
      <c r="I92" s="417">
        <v>8.4700002670288086</v>
      </c>
      <c r="J92" s="417">
        <v>200</v>
      </c>
      <c r="K92" s="418">
        <v>1694</v>
      </c>
    </row>
    <row r="93" spans="1:11" ht="14.4" customHeight="1" x14ac:dyDescent="0.3">
      <c r="A93" s="412" t="s">
        <v>391</v>
      </c>
      <c r="B93" s="413" t="s">
        <v>392</v>
      </c>
      <c r="C93" s="414" t="s">
        <v>400</v>
      </c>
      <c r="D93" s="415" t="s">
        <v>401</v>
      </c>
      <c r="E93" s="414" t="s">
        <v>646</v>
      </c>
      <c r="F93" s="415" t="s">
        <v>647</v>
      </c>
      <c r="G93" s="414" t="s">
        <v>679</v>
      </c>
      <c r="H93" s="414" t="s">
        <v>680</v>
      </c>
      <c r="I93" s="417">
        <v>839.97998046875</v>
      </c>
      <c r="J93" s="417">
        <v>20</v>
      </c>
      <c r="K93" s="418">
        <v>16799.51953125</v>
      </c>
    </row>
    <row r="94" spans="1:11" ht="14.4" customHeight="1" x14ac:dyDescent="0.3">
      <c r="A94" s="412" t="s">
        <v>391</v>
      </c>
      <c r="B94" s="413" t="s">
        <v>392</v>
      </c>
      <c r="C94" s="414" t="s">
        <v>400</v>
      </c>
      <c r="D94" s="415" t="s">
        <v>401</v>
      </c>
      <c r="E94" s="414" t="s">
        <v>646</v>
      </c>
      <c r="F94" s="415" t="s">
        <v>647</v>
      </c>
      <c r="G94" s="414" t="s">
        <v>681</v>
      </c>
      <c r="H94" s="414" t="s">
        <v>682</v>
      </c>
      <c r="I94" s="417">
        <v>48.279998779296875</v>
      </c>
      <c r="J94" s="417">
        <v>740</v>
      </c>
      <c r="K94" s="418">
        <v>35725.489501953125</v>
      </c>
    </row>
    <row r="95" spans="1:11" ht="14.4" customHeight="1" x14ac:dyDescent="0.3">
      <c r="A95" s="412" t="s">
        <v>391</v>
      </c>
      <c r="B95" s="413" t="s">
        <v>392</v>
      </c>
      <c r="C95" s="414" t="s">
        <v>400</v>
      </c>
      <c r="D95" s="415" t="s">
        <v>401</v>
      </c>
      <c r="E95" s="414" t="s">
        <v>646</v>
      </c>
      <c r="F95" s="415" t="s">
        <v>647</v>
      </c>
      <c r="G95" s="414" t="s">
        <v>683</v>
      </c>
      <c r="H95" s="414" t="s">
        <v>684</v>
      </c>
      <c r="I95" s="417">
        <v>48.279998779296875</v>
      </c>
      <c r="J95" s="417">
        <v>300</v>
      </c>
      <c r="K95" s="418">
        <v>14483.2001953125</v>
      </c>
    </row>
    <row r="96" spans="1:11" ht="14.4" customHeight="1" x14ac:dyDescent="0.3">
      <c r="A96" s="412" t="s">
        <v>391</v>
      </c>
      <c r="B96" s="413" t="s">
        <v>392</v>
      </c>
      <c r="C96" s="414" t="s">
        <v>400</v>
      </c>
      <c r="D96" s="415" t="s">
        <v>401</v>
      </c>
      <c r="E96" s="414" t="s">
        <v>646</v>
      </c>
      <c r="F96" s="415" t="s">
        <v>647</v>
      </c>
      <c r="G96" s="414" t="s">
        <v>685</v>
      </c>
      <c r="H96" s="414" t="s">
        <v>686</v>
      </c>
      <c r="I96" s="417">
        <v>48.279998779296875</v>
      </c>
      <c r="J96" s="417">
        <v>100</v>
      </c>
      <c r="K96" s="418">
        <v>4827.89013671875</v>
      </c>
    </row>
    <row r="97" spans="1:11" ht="14.4" customHeight="1" x14ac:dyDescent="0.3">
      <c r="A97" s="412" t="s">
        <v>391</v>
      </c>
      <c r="B97" s="413" t="s">
        <v>392</v>
      </c>
      <c r="C97" s="414" t="s">
        <v>400</v>
      </c>
      <c r="D97" s="415" t="s">
        <v>401</v>
      </c>
      <c r="E97" s="414" t="s">
        <v>646</v>
      </c>
      <c r="F97" s="415" t="s">
        <v>647</v>
      </c>
      <c r="G97" s="414" t="s">
        <v>687</v>
      </c>
      <c r="H97" s="414" t="s">
        <v>688</v>
      </c>
      <c r="I97" s="417">
        <v>10139.7998046875</v>
      </c>
      <c r="J97" s="417">
        <v>1</v>
      </c>
      <c r="K97" s="418">
        <v>10139.7998046875</v>
      </c>
    </row>
    <row r="98" spans="1:11" ht="14.4" customHeight="1" x14ac:dyDescent="0.3">
      <c r="A98" s="412" t="s">
        <v>391</v>
      </c>
      <c r="B98" s="413" t="s">
        <v>392</v>
      </c>
      <c r="C98" s="414" t="s">
        <v>400</v>
      </c>
      <c r="D98" s="415" t="s">
        <v>401</v>
      </c>
      <c r="E98" s="414" t="s">
        <v>646</v>
      </c>
      <c r="F98" s="415" t="s">
        <v>647</v>
      </c>
      <c r="G98" s="414" t="s">
        <v>689</v>
      </c>
      <c r="H98" s="414" t="s">
        <v>690</v>
      </c>
      <c r="I98" s="417">
        <v>87.819999694824219</v>
      </c>
      <c r="J98" s="417">
        <v>150</v>
      </c>
      <c r="K98" s="418">
        <v>13173.26953125</v>
      </c>
    </row>
    <row r="99" spans="1:11" ht="14.4" customHeight="1" x14ac:dyDescent="0.3">
      <c r="A99" s="412" t="s">
        <v>391</v>
      </c>
      <c r="B99" s="413" t="s">
        <v>392</v>
      </c>
      <c r="C99" s="414" t="s">
        <v>400</v>
      </c>
      <c r="D99" s="415" t="s">
        <v>401</v>
      </c>
      <c r="E99" s="414" t="s">
        <v>646</v>
      </c>
      <c r="F99" s="415" t="s">
        <v>647</v>
      </c>
      <c r="G99" s="414" t="s">
        <v>691</v>
      </c>
      <c r="H99" s="414" t="s">
        <v>692</v>
      </c>
      <c r="I99" s="417">
        <v>61.186667124430336</v>
      </c>
      <c r="J99" s="417">
        <v>750</v>
      </c>
      <c r="K99" s="418">
        <v>46197.80078125</v>
      </c>
    </row>
    <row r="100" spans="1:11" ht="14.4" customHeight="1" x14ac:dyDescent="0.3">
      <c r="A100" s="412" t="s">
        <v>391</v>
      </c>
      <c r="B100" s="413" t="s">
        <v>392</v>
      </c>
      <c r="C100" s="414" t="s">
        <v>400</v>
      </c>
      <c r="D100" s="415" t="s">
        <v>401</v>
      </c>
      <c r="E100" s="414" t="s">
        <v>646</v>
      </c>
      <c r="F100" s="415" t="s">
        <v>647</v>
      </c>
      <c r="G100" s="414" t="s">
        <v>693</v>
      </c>
      <c r="H100" s="414" t="s">
        <v>694</v>
      </c>
      <c r="I100" s="417">
        <v>57.720001220703125</v>
      </c>
      <c r="J100" s="417">
        <v>1750</v>
      </c>
      <c r="K100" s="418">
        <v>101005.650390625</v>
      </c>
    </row>
    <row r="101" spans="1:11" ht="14.4" customHeight="1" x14ac:dyDescent="0.3">
      <c r="A101" s="412" t="s">
        <v>391</v>
      </c>
      <c r="B101" s="413" t="s">
        <v>392</v>
      </c>
      <c r="C101" s="414" t="s">
        <v>400</v>
      </c>
      <c r="D101" s="415" t="s">
        <v>401</v>
      </c>
      <c r="E101" s="414" t="s">
        <v>646</v>
      </c>
      <c r="F101" s="415" t="s">
        <v>647</v>
      </c>
      <c r="G101" s="414" t="s">
        <v>695</v>
      </c>
      <c r="H101" s="414" t="s">
        <v>696</v>
      </c>
      <c r="I101" s="417">
        <v>33.880001068115234</v>
      </c>
      <c r="J101" s="417">
        <v>1</v>
      </c>
      <c r="K101" s="418">
        <v>33.880001068115234</v>
      </c>
    </row>
    <row r="102" spans="1:11" ht="14.4" customHeight="1" x14ac:dyDescent="0.3">
      <c r="A102" s="412" t="s">
        <v>391</v>
      </c>
      <c r="B102" s="413" t="s">
        <v>392</v>
      </c>
      <c r="C102" s="414" t="s">
        <v>400</v>
      </c>
      <c r="D102" s="415" t="s">
        <v>401</v>
      </c>
      <c r="E102" s="414" t="s">
        <v>646</v>
      </c>
      <c r="F102" s="415" t="s">
        <v>647</v>
      </c>
      <c r="G102" s="414" t="s">
        <v>697</v>
      </c>
      <c r="H102" s="414" t="s">
        <v>698</v>
      </c>
      <c r="I102" s="417">
        <v>1161.5999755859375</v>
      </c>
      <c r="J102" s="417">
        <v>2</v>
      </c>
      <c r="K102" s="418">
        <v>2323.199951171875</v>
      </c>
    </row>
    <row r="103" spans="1:11" ht="14.4" customHeight="1" x14ac:dyDescent="0.3">
      <c r="A103" s="412" t="s">
        <v>391</v>
      </c>
      <c r="B103" s="413" t="s">
        <v>392</v>
      </c>
      <c r="C103" s="414" t="s">
        <v>400</v>
      </c>
      <c r="D103" s="415" t="s">
        <v>401</v>
      </c>
      <c r="E103" s="414" t="s">
        <v>646</v>
      </c>
      <c r="F103" s="415" t="s">
        <v>647</v>
      </c>
      <c r="G103" s="414" t="s">
        <v>699</v>
      </c>
      <c r="H103" s="414" t="s">
        <v>700</v>
      </c>
      <c r="I103" s="417">
        <v>118.58000183105469</v>
      </c>
      <c r="J103" s="417">
        <v>10</v>
      </c>
      <c r="K103" s="418">
        <v>1185.800048828125</v>
      </c>
    </row>
    <row r="104" spans="1:11" ht="14.4" customHeight="1" x14ac:dyDescent="0.3">
      <c r="A104" s="412" t="s">
        <v>391</v>
      </c>
      <c r="B104" s="413" t="s">
        <v>392</v>
      </c>
      <c r="C104" s="414" t="s">
        <v>400</v>
      </c>
      <c r="D104" s="415" t="s">
        <v>401</v>
      </c>
      <c r="E104" s="414" t="s">
        <v>646</v>
      </c>
      <c r="F104" s="415" t="s">
        <v>647</v>
      </c>
      <c r="G104" s="414" t="s">
        <v>701</v>
      </c>
      <c r="H104" s="414" t="s">
        <v>702</v>
      </c>
      <c r="I104" s="417">
        <v>73.795001983642578</v>
      </c>
      <c r="J104" s="417">
        <v>30</v>
      </c>
      <c r="K104" s="418">
        <v>2252.739990234375</v>
      </c>
    </row>
    <row r="105" spans="1:11" ht="14.4" customHeight="1" x14ac:dyDescent="0.3">
      <c r="A105" s="412" t="s">
        <v>391</v>
      </c>
      <c r="B105" s="413" t="s">
        <v>392</v>
      </c>
      <c r="C105" s="414" t="s">
        <v>400</v>
      </c>
      <c r="D105" s="415" t="s">
        <v>401</v>
      </c>
      <c r="E105" s="414" t="s">
        <v>646</v>
      </c>
      <c r="F105" s="415" t="s">
        <v>647</v>
      </c>
      <c r="G105" s="414" t="s">
        <v>703</v>
      </c>
      <c r="H105" s="414" t="s">
        <v>704</v>
      </c>
      <c r="I105" s="417">
        <v>7818.56005859375</v>
      </c>
      <c r="J105" s="417">
        <v>2</v>
      </c>
      <c r="K105" s="418">
        <v>15637.1103515625</v>
      </c>
    </row>
    <row r="106" spans="1:11" ht="14.4" customHeight="1" x14ac:dyDescent="0.3">
      <c r="A106" s="412" t="s">
        <v>391</v>
      </c>
      <c r="B106" s="413" t="s">
        <v>392</v>
      </c>
      <c r="C106" s="414" t="s">
        <v>400</v>
      </c>
      <c r="D106" s="415" t="s">
        <v>401</v>
      </c>
      <c r="E106" s="414" t="s">
        <v>646</v>
      </c>
      <c r="F106" s="415" t="s">
        <v>647</v>
      </c>
      <c r="G106" s="414" t="s">
        <v>705</v>
      </c>
      <c r="H106" s="414" t="s">
        <v>706</v>
      </c>
      <c r="I106" s="417">
        <v>217.80000305175781</v>
      </c>
      <c r="J106" s="417">
        <v>11</v>
      </c>
      <c r="K106" s="418">
        <v>2395.800048828125</v>
      </c>
    </row>
    <row r="107" spans="1:11" ht="14.4" customHeight="1" x14ac:dyDescent="0.3">
      <c r="A107" s="412" t="s">
        <v>391</v>
      </c>
      <c r="B107" s="413" t="s">
        <v>392</v>
      </c>
      <c r="C107" s="414" t="s">
        <v>400</v>
      </c>
      <c r="D107" s="415" t="s">
        <v>401</v>
      </c>
      <c r="E107" s="414" t="s">
        <v>646</v>
      </c>
      <c r="F107" s="415" t="s">
        <v>647</v>
      </c>
      <c r="G107" s="414" t="s">
        <v>707</v>
      </c>
      <c r="H107" s="414" t="s">
        <v>708</v>
      </c>
      <c r="I107" s="417">
        <v>182.94000244140625</v>
      </c>
      <c r="J107" s="417">
        <v>10</v>
      </c>
      <c r="K107" s="418">
        <v>1829.4000244140625</v>
      </c>
    </row>
    <row r="108" spans="1:11" ht="14.4" customHeight="1" x14ac:dyDescent="0.3">
      <c r="A108" s="412" t="s">
        <v>391</v>
      </c>
      <c r="B108" s="413" t="s">
        <v>392</v>
      </c>
      <c r="C108" s="414" t="s">
        <v>400</v>
      </c>
      <c r="D108" s="415" t="s">
        <v>401</v>
      </c>
      <c r="E108" s="414" t="s">
        <v>646</v>
      </c>
      <c r="F108" s="415" t="s">
        <v>647</v>
      </c>
      <c r="G108" s="414" t="s">
        <v>709</v>
      </c>
      <c r="H108" s="414" t="s">
        <v>710</v>
      </c>
      <c r="I108" s="417">
        <v>1558.47998046875</v>
      </c>
      <c r="J108" s="417">
        <v>1</v>
      </c>
      <c r="K108" s="418">
        <v>1558.47998046875</v>
      </c>
    </row>
    <row r="109" spans="1:11" ht="14.4" customHeight="1" x14ac:dyDescent="0.3">
      <c r="A109" s="412" t="s">
        <v>391</v>
      </c>
      <c r="B109" s="413" t="s">
        <v>392</v>
      </c>
      <c r="C109" s="414" t="s">
        <v>400</v>
      </c>
      <c r="D109" s="415" t="s">
        <v>401</v>
      </c>
      <c r="E109" s="414" t="s">
        <v>646</v>
      </c>
      <c r="F109" s="415" t="s">
        <v>647</v>
      </c>
      <c r="G109" s="414" t="s">
        <v>711</v>
      </c>
      <c r="H109" s="414" t="s">
        <v>712</v>
      </c>
      <c r="I109" s="417">
        <v>13.199999809265137</v>
      </c>
      <c r="J109" s="417">
        <v>40</v>
      </c>
      <c r="K109" s="418">
        <v>528</v>
      </c>
    </row>
    <row r="110" spans="1:11" ht="14.4" customHeight="1" x14ac:dyDescent="0.3">
      <c r="A110" s="412" t="s">
        <v>391</v>
      </c>
      <c r="B110" s="413" t="s">
        <v>392</v>
      </c>
      <c r="C110" s="414" t="s">
        <v>400</v>
      </c>
      <c r="D110" s="415" t="s">
        <v>401</v>
      </c>
      <c r="E110" s="414" t="s">
        <v>646</v>
      </c>
      <c r="F110" s="415" t="s">
        <v>647</v>
      </c>
      <c r="G110" s="414" t="s">
        <v>713</v>
      </c>
      <c r="H110" s="414" t="s">
        <v>714</v>
      </c>
      <c r="I110" s="417">
        <v>13.199999809265137</v>
      </c>
      <c r="J110" s="417">
        <v>20</v>
      </c>
      <c r="K110" s="418">
        <v>264</v>
      </c>
    </row>
    <row r="111" spans="1:11" ht="14.4" customHeight="1" x14ac:dyDescent="0.3">
      <c r="A111" s="412" t="s">
        <v>391</v>
      </c>
      <c r="B111" s="413" t="s">
        <v>392</v>
      </c>
      <c r="C111" s="414" t="s">
        <v>400</v>
      </c>
      <c r="D111" s="415" t="s">
        <v>401</v>
      </c>
      <c r="E111" s="414" t="s">
        <v>646</v>
      </c>
      <c r="F111" s="415" t="s">
        <v>647</v>
      </c>
      <c r="G111" s="414" t="s">
        <v>715</v>
      </c>
      <c r="H111" s="414" t="s">
        <v>716</v>
      </c>
      <c r="I111" s="417">
        <v>4.619999885559082</v>
      </c>
      <c r="J111" s="417">
        <v>400</v>
      </c>
      <c r="K111" s="418">
        <v>1848</v>
      </c>
    </row>
    <row r="112" spans="1:11" ht="14.4" customHeight="1" x14ac:dyDescent="0.3">
      <c r="A112" s="412" t="s">
        <v>391</v>
      </c>
      <c r="B112" s="413" t="s">
        <v>392</v>
      </c>
      <c r="C112" s="414" t="s">
        <v>400</v>
      </c>
      <c r="D112" s="415" t="s">
        <v>401</v>
      </c>
      <c r="E112" s="414" t="s">
        <v>646</v>
      </c>
      <c r="F112" s="415" t="s">
        <v>647</v>
      </c>
      <c r="G112" s="414" t="s">
        <v>717</v>
      </c>
      <c r="H112" s="414" t="s">
        <v>718</v>
      </c>
      <c r="I112" s="417">
        <v>80.573333740234375</v>
      </c>
      <c r="J112" s="417">
        <v>800</v>
      </c>
      <c r="K112" s="418">
        <v>64459.22021484375</v>
      </c>
    </row>
    <row r="113" spans="1:11" ht="14.4" customHeight="1" x14ac:dyDescent="0.3">
      <c r="A113" s="412" t="s">
        <v>391</v>
      </c>
      <c r="B113" s="413" t="s">
        <v>392</v>
      </c>
      <c r="C113" s="414" t="s">
        <v>400</v>
      </c>
      <c r="D113" s="415" t="s">
        <v>401</v>
      </c>
      <c r="E113" s="414" t="s">
        <v>646</v>
      </c>
      <c r="F113" s="415" t="s">
        <v>647</v>
      </c>
      <c r="G113" s="414" t="s">
        <v>719</v>
      </c>
      <c r="H113" s="414" t="s">
        <v>720</v>
      </c>
      <c r="I113" s="417">
        <v>37.145000457763672</v>
      </c>
      <c r="J113" s="417">
        <v>60</v>
      </c>
      <c r="K113" s="418">
        <v>2228.8200073242187</v>
      </c>
    </row>
    <row r="114" spans="1:11" ht="14.4" customHeight="1" x14ac:dyDescent="0.3">
      <c r="A114" s="412" t="s">
        <v>391</v>
      </c>
      <c r="B114" s="413" t="s">
        <v>392</v>
      </c>
      <c r="C114" s="414" t="s">
        <v>400</v>
      </c>
      <c r="D114" s="415" t="s">
        <v>401</v>
      </c>
      <c r="E114" s="414" t="s">
        <v>646</v>
      </c>
      <c r="F114" s="415" t="s">
        <v>647</v>
      </c>
      <c r="G114" s="414" t="s">
        <v>721</v>
      </c>
      <c r="H114" s="414" t="s">
        <v>722</v>
      </c>
      <c r="I114" s="417">
        <v>111.55000305175781</v>
      </c>
      <c r="J114" s="417">
        <v>30</v>
      </c>
      <c r="K114" s="418">
        <v>3346.5</v>
      </c>
    </row>
    <row r="115" spans="1:11" ht="14.4" customHeight="1" x14ac:dyDescent="0.3">
      <c r="A115" s="412" t="s">
        <v>391</v>
      </c>
      <c r="B115" s="413" t="s">
        <v>392</v>
      </c>
      <c r="C115" s="414" t="s">
        <v>400</v>
      </c>
      <c r="D115" s="415" t="s">
        <v>401</v>
      </c>
      <c r="E115" s="414" t="s">
        <v>646</v>
      </c>
      <c r="F115" s="415" t="s">
        <v>647</v>
      </c>
      <c r="G115" s="414" t="s">
        <v>723</v>
      </c>
      <c r="H115" s="414" t="s">
        <v>724</v>
      </c>
      <c r="I115" s="417">
        <v>54.715715135846821</v>
      </c>
      <c r="J115" s="417">
        <v>320</v>
      </c>
      <c r="K115" s="418">
        <v>17461.380126953125</v>
      </c>
    </row>
    <row r="116" spans="1:11" ht="14.4" customHeight="1" x14ac:dyDescent="0.3">
      <c r="A116" s="412" t="s">
        <v>391</v>
      </c>
      <c r="B116" s="413" t="s">
        <v>392</v>
      </c>
      <c r="C116" s="414" t="s">
        <v>400</v>
      </c>
      <c r="D116" s="415" t="s">
        <v>401</v>
      </c>
      <c r="E116" s="414" t="s">
        <v>646</v>
      </c>
      <c r="F116" s="415" t="s">
        <v>647</v>
      </c>
      <c r="G116" s="414" t="s">
        <v>725</v>
      </c>
      <c r="H116" s="414" t="s">
        <v>726</v>
      </c>
      <c r="I116" s="417">
        <v>69.525001525878906</v>
      </c>
      <c r="J116" s="417">
        <v>40</v>
      </c>
      <c r="K116" s="418">
        <v>2780.97998046875</v>
      </c>
    </row>
    <row r="117" spans="1:11" ht="14.4" customHeight="1" x14ac:dyDescent="0.3">
      <c r="A117" s="412" t="s">
        <v>391</v>
      </c>
      <c r="B117" s="413" t="s">
        <v>392</v>
      </c>
      <c r="C117" s="414" t="s">
        <v>400</v>
      </c>
      <c r="D117" s="415" t="s">
        <v>401</v>
      </c>
      <c r="E117" s="414" t="s">
        <v>646</v>
      </c>
      <c r="F117" s="415" t="s">
        <v>647</v>
      </c>
      <c r="G117" s="414" t="s">
        <v>727</v>
      </c>
      <c r="H117" s="414" t="s">
        <v>728</v>
      </c>
      <c r="I117" s="417">
        <v>12.897999954223632</v>
      </c>
      <c r="J117" s="417">
        <v>805</v>
      </c>
      <c r="K117" s="418">
        <v>10389.72021484375</v>
      </c>
    </row>
    <row r="118" spans="1:11" ht="14.4" customHeight="1" x14ac:dyDescent="0.3">
      <c r="A118" s="412" t="s">
        <v>391</v>
      </c>
      <c r="B118" s="413" t="s">
        <v>392</v>
      </c>
      <c r="C118" s="414" t="s">
        <v>400</v>
      </c>
      <c r="D118" s="415" t="s">
        <v>401</v>
      </c>
      <c r="E118" s="414" t="s">
        <v>646</v>
      </c>
      <c r="F118" s="415" t="s">
        <v>647</v>
      </c>
      <c r="G118" s="414" t="s">
        <v>729</v>
      </c>
      <c r="H118" s="414" t="s">
        <v>730</v>
      </c>
      <c r="I118" s="417">
        <v>21.230000019073486</v>
      </c>
      <c r="J118" s="417">
        <v>420</v>
      </c>
      <c r="K118" s="418">
        <v>8915.10009765625</v>
      </c>
    </row>
    <row r="119" spans="1:11" ht="14.4" customHeight="1" x14ac:dyDescent="0.3">
      <c r="A119" s="412" t="s">
        <v>391</v>
      </c>
      <c r="B119" s="413" t="s">
        <v>392</v>
      </c>
      <c r="C119" s="414" t="s">
        <v>400</v>
      </c>
      <c r="D119" s="415" t="s">
        <v>401</v>
      </c>
      <c r="E119" s="414" t="s">
        <v>646</v>
      </c>
      <c r="F119" s="415" t="s">
        <v>647</v>
      </c>
      <c r="G119" s="414" t="s">
        <v>731</v>
      </c>
      <c r="H119" s="414" t="s">
        <v>732</v>
      </c>
      <c r="I119" s="417">
        <v>5.5266666412353516</v>
      </c>
      <c r="J119" s="417">
        <v>600</v>
      </c>
      <c r="K119" s="418">
        <v>3315</v>
      </c>
    </row>
    <row r="120" spans="1:11" ht="14.4" customHeight="1" x14ac:dyDescent="0.3">
      <c r="A120" s="412" t="s">
        <v>391</v>
      </c>
      <c r="B120" s="413" t="s">
        <v>392</v>
      </c>
      <c r="C120" s="414" t="s">
        <v>400</v>
      </c>
      <c r="D120" s="415" t="s">
        <v>401</v>
      </c>
      <c r="E120" s="414" t="s">
        <v>646</v>
      </c>
      <c r="F120" s="415" t="s">
        <v>647</v>
      </c>
      <c r="G120" s="414" t="s">
        <v>733</v>
      </c>
      <c r="H120" s="414" t="s">
        <v>734</v>
      </c>
      <c r="I120" s="417">
        <v>6.320000171661377</v>
      </c>
      <c r="J120" s="417">
        <v>300</v>
      </c>
      <c r="K120" s="418">
        <v>1895.6199951171875</v>
      </c>
    </row>
    <row r="121" spans="1:11" ht="14.4" customHeight="1" x14ac:dyDescent="0.3">
      <c r="A121" s="412" t="s">
        <v>391</v>
      </c>
      <c r="B121" s="413" t="s">
        <v>392</v>
      </c>
      <c r="C121" s="414" t="s">
        <v>400</v>
      </c>
      <c r="D121" s="415" t="s">
        <v>401</v>
      </c>
      <c r="E121" s="414" t="s">
        <v>646</v>
      </c>
      <c r="F121" s="415" t="s">
        <v>647</v>
      </c>
      <c r="G121" s="414" t="s">
        <v>735</v>
      </c>
      <c r="H121" s="414" t="s">
        <v>736</v>
      </c>
      <c r="I121" s="417">
        <v>83.980000813802079</v>
      </c>
      <c r="J121" s="417">
        <v>155</v>
      </c>
      <c r="K121" s="418">
        <v>13006.64013671875</v>
      </c>
    </row>
    <row r="122" spans="1:11" ht="14.4" customHeight="1" x14ac:dyDescent="0.3">
      <c r="A122" s="412" t="s">
        <v>391</v>
      </c>
      <c r="B122" s="413" t="s">
        <v>392</v>
      </c>
      <c r="C122" s="414" t="s">
        <v>400</v>
      </c>
      <c r="D122" s="415" t="s">
        <v>401</v>
      </c>
      <c r="E122" s="414" t="s">
        <v>646</v>
      </c>
      <c r="F122" s="415" t="s">
        <v>647</v>
      </c>
      <c r="G122" s="414" t="s">
        <v>737</v>
      </c>
      <c r="H122" s="414" t="s">
        <v>738</v>
      </c>
      <c r="I122" s="417">
        <v>11.736666361490885</v>
      </c>
      <c r="J122" s="417">
        <v>725</v>
      </c>
      <c r="K122" s="418">
        <v>8509.4400024414062</v>
      </c>
    </row>
    <row r="123" spans="1:11" ht="14.4" customHeight="1" x14ac:dyDescent="0.3">
      <c r="A123" s="412" t="s">
        <v>391</v>
      </c>
      <c r="B123" s="413" t="s">
        <v>392</v>
      </c>
      <c r="C123" s="414" t="s">
        <v>400</v>
      </c>
      <c r="D123" s="415" t="s">
        <v>401</v>
      </c>
      <c r="E123" s="414" t="s">
        <v>646</v>
      </c>
      <c r="F123" s="415" t="s">
        <v>647</v>
      </c>
      <c r="G123" s="414" t="s">
        <v>739</v>
      </c>
      <c r="H123" s="414" t="s">
        <v>740</v>
      </c>
      <c r="I123" s="417">
        <v>79.620002746582031</v>
      </c>
      <c r="J123" s="417">
        <v>330</v>
      </c>
      <c r="K123" s="418">
        <v>26274.3798828125</v>
      </c>
    </row>
    <row r="124" spans="1:11" ht="14.4" customHeight="1" x14ac:dyDescent="0.3">
      <c r="A124" s="412" t="s">
        <v>391</v>
      </c>
      <c r="B124" s="413" t="s">
        <v>392</v>
      </c>
      <c r="C124" s="414" t="s">
        <v>400</v>
      </c>
      <c r="D124" s="415" t="s">
        <v>401</v>
      </c>
      <c r="E124" s="414" t="s">
        <v>646</v>
      </c>
      <c r="F124" s="415" t="s">
        <v>647</v>
      </c>
      <c r="G124" s="414" t="s">
        <v>741</v>
      </c>
      <c r="H124" s="414" t="s">
        <v>742</v>
      </c>
      <c r="I124" s="417">
        <v>72.80999755859375</v>
      </c>
      <c r="J124" s="417">
        <v>96</v>
      </c>
      <c r="K124" s="418">
        <v>6990.16015625</v>
      </c>
    </row>
    <row r="125" spans="1:11" ht="14.4" customHeight="1" x14ac:dyDescent="0.3">
      <c r="A125" s="412" t="s">
        <v>391</v>
      </c>
      <c r="B125" s="413" t="s">
        <v>392</v>
      </c>
      <c r="C125" s="414" t="s">
        <v>400</v>
      </c>
      <c r="D125" s="415" t="s">
        <v>401</v>
      </c>
      <c r="E125" s="414" t="s">
        <v>646</v>
      </c>
      <c r="F125" s="415" t="s">
        <v>647</v>
      </c>
      <c r="G125" s="414" t="s">
        <v>743</v>
      </c>
      <c r="H125" s="414" t="s">
        <v>744</v>
      </c>
      <c r="I125" s="417">
        <v>72.80999755859375</v>
      </c>
      <c r="J125" s="417">
        <v>72</v>
      </c>
      <c r="K125" s="418">
        <v>5242.6201171875</v>
      </c>
    </row>
    <row r="126" spans="1:11" ht="14.4" customHeight="1" x14ac:dyDescent="0.3">
      <c r="A126" s="412" t="s">
        <v>391</v>
      </c>
      <c r="B126" s="413" t="s">
        <v>392</v>
      </c>
      <c r="C126" s="414" t="s">
        <v>400</v>
      </c>
      <c r="D126" s="415" t="s">
        <v>401</v>
      </c>
      <c r="E126" s="414" t="s">
        <v>646</v>
      </c>
      <c r="F126" s="415" t="s">
        <v>647</v>
      </c>
      <c r="G126" s="414" t="s">
        <v>745</v>
      </c>
      <c r="H126" s="414" t="s">
        <v>746</v>
      </c>
      <c r="I126" s="417">
        <v>72.80999755859375</v>
      </c>
      <c r="J126" s="417">
        <v>96</v>
      </c>
      <c r="K126" s="418">
        <v>6990.16015625</v>
      </c>
    </row>
    <row r="127" spans="1:11" ht="14.4" customHeight="1" x14ac:dyDescent="0.3">
      <c r="A127" s="412" t="s">
        <v>391</v>
      </c>
      <c r="B127" s="413" t="s">
        <v>392</v>
      </c>
      <c r="C127" s="414" t="s">
        <v>400</v>
      </c>
      <c r="D127" s="415" t="s">
        <v>401</v>
      </c>
      <c r="E127" s="414" t="s">
        <v>646</v>
      </c>
      <c r="F127" s="415" t="s">
        <v>647</v>
      </c>
      <c r="G127" s="414" t="s">
        <v>747</v>
      </c>
      <c r="H127" s="414" t="s">
        <v>748</v>
      </c>
      <c r="I127" s="417">
        <v>72.80999755859375</v>
      </c>
      <c r="J127" s="417">
        <v>24</v>
      </c>
      <c r="K127" s="418">
        <v>1747.5400390625</v>
      </c>
    </row>
    <row r="128" spans="1:11" ht="14.4" customHeight="1" x14ac:dyDescent="0.3">
      <c r="A128" s="412" t="s">
        <v>391</v>
      </c>
      <c r="B128" s="413" t="s">
        <v>392</v>
      </c>
      <c r="C128" s="414" t="s">
        <v>400</v>
      </c>
      <c r="D128" s="415" t="s">
        <v>401</v>
      </c>
      <c r="E128" s="414" t="s">
        <v>646</v>
      </c>
      <c r="F128" s="415" t="s">
        <v>647</v>
      </c>
      <c r="G128" s="414" t="s">
        <v>749</v>
      </c>
      <c r="H128" s="414" t="s">
        <v>750</v>
      </c>
      <c r="I128" s="417">
        <v>3460.60009765625</v>
      </c>
      <c r="J128" s="417">
        <v>1</v>
      </c>
      <c r="K128" s="418">
        <v>3460.60009765625</v>
      </c>
    </row>
    <row r="129" spans="1:11" ht="14.4" customHeight="1" x14ac:dyDescent="0.3">
      <c r="A129" s="412" t="s">
        <v>391</v>
      </c>
      <c r="B129" s="413" t="s">
        <v>392</v>
      </c>
      <c r="C129" s="414" t="s">
        <v>400</v>
      </c>
      <c r="D129" s="415" t="s">
        <v>401</v>
      </c>
      <c r="E129" s="414" t="s">
        <v>646</v>
      </c>
      <c r="F129" s="415" t="s">
        <v>647</v>
      </c>
      <c r="G129" s="414" t="s">
        <v>751</v>
      </c>
      <c r="H129" s="414" t="s">
        <v>752</v>
      </c>
      <c r="I129" s="417">
        <v>9544.48046875</v>
      </c>
      <c r="J129" s="417">
        <v>1</v>
      </c>
      <c r="K129" s="418">
        <v>9544.48046875</v>
      </c>
    </row>
    <row r="130" spans="1:11" ht="14.4" customHeight="1" x14ac:dyDescent="0.3">
      <c r="A130" s="412" t="s">
        <v>391</v>
      </c>
      <c r="B130" s="413" t="s">
        <v>392</v>
      </c>
      <c r="C130" s="414" t="s">
        <v>400</v>
      </c>
      <c r="D130" s="415" t="s">
        <v>401</v>
      </c>
      <c r="E130" s="414" t="s">
        <v>646</v>
      </c>
      <c r="F130" s="415" t="s">
        <v>647</v>
      </c>
      <c r="G130" s="414" t="s">
        <v>753</v>
      </c>
      <c r="H130" s="414" t="s">
        <v>754</v>
      </c>
      <c r="I130" s="417">
        <v>9831.98046875</v>
      </c>
      <c r="J130" s="417">
        <v>1</v>
      </c>
      <c r="K130" s="418">
        <v>9831.98046875</v>
      </c>
    </row>
    <row r="131" spans="1:11" ht="14.4" customHeight="1" x14ac:dyDescent="0.3">
      <c r="A131" s="412" t="s">
        <v>391</v>
      </c>
      <c r="B131" s="413" t="s">
        <v>392</v>
      </c>
      <c r="C131" s="414" t="s">
        <v>400</v>
      </c>
      <c r="D131" s="415" t="s">
        <v>401</v>
      </c>
      <c r="E131" s="414" t="s">
        <v>646</v>
      </c>
      <c r="F131" s="415" t="s">
        <v>647</v>
      </c>
      <c r="G131" s="414" t="s">
        <v>755</v>
      </c>
      <c r="H131" s="414" t="s">
        <v>756</v>
      </c>
      <c r="I131" s="417">
        <v>10.880000114440918</v>
      </c>
      <c r="J131" s="417">
        <v>100</v>
      </c>
      <c r="K131" s="418">
        <v>1087.7900390625</v>
      </c>
    </row>
    <row r="132" spans="1:11" ht="14.4" customHeight="1" x14ac:dyDescent="0.3">
      <c r="A132" s="412" t="s">
        <v>391</v>
      </c>
      <c r="B132" s="413" t="s">
        <v>392</v>
      </c>
      <c r="C132" s="414" t="s">
        <v>400</v>
      </c>
      <c r="D132" s="415" t="s">
        <v>401</v>
      </c>
      <c r="E132" s="414" t="s">
        <v>646</v>
      </c>
      <c r="F132" s="415" t="s">
        <v>647</v>
      </c>
      <c r="G132" s="414" t="s">
        <v>757</v>
      </c>
      <c r="H132" s="414" t="s">
        <v>758</v>
      </c>
      <c r="I132" s="417">
        <v>30.860000610351562</v>
      </c>
      <c r="J132" s="417">
        <v>100</v>
      </c>
      <c r="K132" s="418">
        <v>3085.5</v>
      </c>
    </row>
    <row r="133" spans="1:11" ht="14.4" customHeight="1" x14ac:dyDescent="0.3">
      <c r="A133" s="412" t="s">
        <v>391</v>
      </c>
      <c r="B133" s="413" t="s">
        <v>392</v>
      </c>
      <c r="C133" s="414" t="s">
        <v>400</v>
      </c>
      <c r="D133" s="415" t="s">
        <v>401</v>
      </c>
      <c r="E133" s="414" t="s">
        <v>646</v>
      </c>
      <c r="F133" s="415" t="s">
        <v>647</v>
      </c>
      <c r="G133" s="414" t="s">
        <v>757</v>
      </c>
      <c r="H133" s="414" t="s">
        <v>759</v>
      </c>
      <c r="I133" s="417">
        <v>30.860000610351562</v>
      </c>
      <c r="J133" s="417">
        <v>225</v>
      </c>
      <c r="K133" s="418">
        <v>6942.3798828125</v>
      </c>
    </row>
    <row r="134" spans="1:11" ht="14.4" customHeight="1" x14ac:dyDescent="0.3">
      <c r="A134" s="412" t="s">
        <v>391</v>
      </c>
      <c r="B134" s="413" t="s">
        <v>392</v>
      </c>
      <c r="C134" s="414" t="s">
        <v>400</v>
      </c>
      <c r="D134" s="415" t="s">
        <v>401</v>
      </c>
      <c r="E134" s="414" t="s">
        <v>646</v>
      </c>
      <c r="F134" s="415" t="s">
        <v>647</v>
      </c>
      <c r="G134" s="414" t="s">
        <v>760</v>
      </c>
      <c r="H134" s="414" t="s">
        <v>761</v>
      </c>
      <c r="I134" s="417">
        <v>2.3349999189376831</v>
      </c>
      <c r="J134" s="417">
        <v>400</v>
      </c>
      <c r="K134" s="418">
        <v>934</v>
      </c>
    </row>
    <row r="135" spans="1:11" ht="14.4" customHeight="1" x14ac:dyDescent="0.3">
      <c r="A135" s="412" t="s">
        <v>391</v>
      </c>
      <c r="B135" s="413" t="s">
        <v>392</v>
      </c>
      <c r="C135" s="414" t="s">
        <v>400</v>
      </c>
      <c r="D135" s="415" t="s">
        <v>401</v>
      </c>
      <c r="E135" s="414" t="s">
        <v>646</v>
      </c>
      <c r="F135" s="415" t="s">
        <v>647</v>
      </c>
      <c r="G135" s="414" t="s">
        <v>762</v>
      </c>
      <c r="H135" s="414" t="s">
        <v>763</v>
      </c>
      <c r="I135" s="417">
        <v>47.150001525878906</v>
      </c>
      <c r="J135" s="417">
        <v>60</v>
      </c>
      <c r="K135" s="418">
        <v>2829</v>
      </c>
    </row>
    <row r="136" spans="1:11" ht="14.4" customHeight="1" x14ac:dyDescent="0.3">
      <c r="A136" s="412" t="s">
        <v>391</v>
      </c>
      <c r="B136" s="413" t="s">
        <v>392</v>
      </c>
      <c r="C136" s="414" t="s">
        <v>400</v>
      </c>
      <c r="D136" s="415" t="s">
        <v>401</v>
      </c>
      <c r="E136" s="414" t="s">
        <v>646</v>
      </c>
      <c r="F136" s="415" t="s">
        <v>647</v>
      </c>
      <c r="G136" s="414" t="s">
        <v>764</v>
      </c>
      <c r="H136" s="414" t="s">
        <v>765</v>
      </c>
      <c r="I136" s="417">
        <v>226.63999938964844</v>
      </c>
      <c r="J136" s="417">
        <v>20</v>
      </c>
      <c r="K136" s="418">
        <v>4532.7900390625</v>
      </c>
    </row>
    <row r="137" spans="1:11" ht="14.4" customHeight="1" x14ac:dyDescent="0.3">
      <c r="A137" s="412" t="s">
        <v>391</v>
      </c>
      <c r="B137" s="413" t="s">
        <v>392</v>
      </c>
      <c r="C137" s="414" t="s">
        <v>400</v>
      </c>
      <c r="D137" s="415" t="s">
        <v>401</v>
      </c>
      <c r="E137" s="414" t="s">
        <v>646</v>
      </c>
      <c r="F137" s="415" t="s">
        <v>647</v>
      </c>
      <c r="G137" s="414" t="s">
        <v>766</v>
      </c>
      <c r="H137" s="414" t="s">
        <v>767</v>
      </c>
      <c r="I137" s="417">
        <v>6.1725000143051147</v>
      </c>
      <c r="J137" s="417">
        <v>1300</v>
      </c>
      <c r="K137" s="418">
        <v>8022</v>
      </c>
    </row>
    <row r="138" spans="1:11" ht="14.4" customHeight="1" x14ac:dyDescent="0.3">
      <c r="A138" s="412" t="s">
        <v>391</v>
      </c>
      <c r="B138" s="413" t="s">
        <v>392</v>
      </c>
      <c r="C138" s="414" t="s">
        <v>400</v>
      </c>
      <c r="D138" s="415" t="s">
        <v>401</v>
      </c>
      <c r="E138" s="414" t="s">
        <v>646</v>
      </c>
      <c r="F138" s="415" t="s">
        <v>647</v>
      </c>
      <c r="G138" s="414" t="s">
        <v>766</v>
      </c>
      <c r="H138" s="414" t="s">
        <v>768</v>
      </c>
      <c r="I138" s="417">
        <v>6.1733333269755049</v>
      </c>
      <c r="J138" s="417">
        <v>1100</v>
      </c>
      <c r="K138" s="418">
        <v>6789</v>
      </c>
    </row>
    <row r="139" spans="1:11" ht="14.4" customHeight="1" x14ac:dyDescent="0.3">
      <c r="A139" s="412" t="s">
        <v>391</v>
      </c>
      <c r="B139" s="413" t="s">
        <v>392</v>
      </c>
      <c r="C139" s="414" t="s">
        <v>400</v>
      </c>
      <c r="D139" s="415" t="s">
        <v>401</v>
      </c>
      <c r="E139" s="414" t="s">
        <v>646</v>
      </c>
      <c r="F139" s="415" t="s">
        <v>647</v>
      </c>
      <c r="G139" s="414" t="s">
        <v>769</v>
      </c>
      <c r="H139" s="414" t="s">
        <v>770</v>
      </c>
      <c r="I139" s="417">
        <v>7.2649998664855957</v>
      </c>
      <c r="J139" s="417">
        <v>100</v>
      </c>
      <c r="K139" s="418">
        <v>726.45001220703125</v>
      </c>
    </row>
    <row r="140" spans="1:11" ht="14.4" customHeight="1" x14ac:dyDescent="0.3">
      <c r="A140" s="412" t="s">
        <v>391</v>
      </c>
      <c r="B140" s="413" t="s">
        <v>392</v>
      </c>
      <c r="C140" s="414" t="s">
        <v>400</v>
      </c>
      <c r="D140" s="415" t="s">
        <v>401</v>
      </c>
      <c r="E140" s="414" t="s">
        <v>646</v>
      </c>
      <c r="F140" s="415" t="s">
        <v>647</v>
      </c>
      <c r="G140" s="414" t="s">
        <v>771</v>
      </c>
      <c r="H140" s="414" t="s">
        <v>772</v>
      </c>
      <c r="I140" s="417">
        <v>6.7899999618530273</v>
      </c>
      <c r="J140" s="417">
        <v>50</v>
      </c>
      <c r="K140" s="418">
        <v>339.5</v>
      </c>
    </row>
    <row r="141" spans="1:11" ht="14.4" customHeight="1" x14ac:dyDescent="0.3">
      <c r="A141" s="412" t="s">
        <v>391</v>
      </c>
      <c r="B141" s="413" t="s">
        <v>392</v>
      </c>
      <c r="C141" s="414" t="s">
        <v>400</v>
      </c>
      <c r="D141" s="415" t="s">
        <v>401</v>
      </c>
      <c r="E141" s="414" t="s">
        <v>646</v>
      </c>
      <c r="F141" s="415" t="s">
        <v>647</v>
      </c>
      <c r="G141" s="414" t="s">
        <v>773</v>
      </c>
      <c r="H141" s="414" t="s">
        <v>774</v>
      </c>
      <c r="I141" s="417">
        <v>7.8299999237060547</v>
      </c>
      <c r="J141" s="417">
        <v>60</v>
      </c>
      <c r="K141" s="418">
        <v>436.34999084472656</v>
      </c>
    </row>
    <row r="142" spans="1:11" ht="14.4" customHeight="1" x14ac:dyDescent="0.3">
      <c r="A142" s="412" t="s">
        <v>391</v>
      </c>
      <c r="B142" s="413" t="s">
        <v>392</v>
      </c>
      <c r="C142" s="414" t="s">
        <v>400</v>
      </c>
      <c r="D142" s="415" t="s">
        <v>401</v>
      </c>
      <c r="E142" s="414" t="s">
        <v>646</v>
      </c>
      <c r="F142" s="415" t="s">
        <v>647</v>
      </c>
      <c r="G142" s="414" t="s">
        <v>775</v>
      </c>
      <c r="H142" s="414" t="s">
        <v>776</v>
      </c>
      <c r="I142" s="417">
        <v>37.509998321533203</v>
      </c>
      <c r="J142" s="417">
        <v>170</v>
      </c>
      <c r="K142" s="418">
        <v>6376.7001953125</v>
      </c>
    </row>
    <row r="143" spans="1:11" ht="14.4" customHeight="1" x14ac:dyDescent="0.3">
      <c r="A143" s="412" t="s">
        <v>391</v>
      </c>
      <c r="B143" s="413" t="s">
        <v>392</v>
      </c>
      <c r="C143" s="414" t="s">
        <v>400</v>
      </c>
      <c r="D143" s="415" t="s">
        <v>401</v>
      </c>
      <c r="E143" s="414" t="s">
        <v>646</v>
      </c>
      <c r="F143" s="415" t="s">
        <v>647</v>
      </c>
      <c r="G143" s="414" t="s">
        <v>777</v>
      </c>
      <c r="H143" s="414" t="s">
        <v>778</v>
      </c>
      <c r="I143" s="417">
        <v>9.1966663996378575</v>
      </c>
      <c r="J143" s="417">
        <v>300</v>
      </c>
      <c r="K143" s="418">
        <v>2758.5999755859375</v>
      </c>
    </row>
    <row r="144" spans="1:11" ht="14.4" customHeight="1" x14ac:dyDescent="0.3">
      <c r="A144" s="412" t="s">
        <v>391</v>
      </c>
      <c r="B144" s="413" t="s">
        <v>392</v>
      </c>
      <c r="C144" s="414" t="s">
        <v>400</v>
      </c>
      <c r="D144" s="415" t="s">
        <v>401</v>
      </c>
      <c r="E144" s="414" t="s">
        <v>646</v>
      </c>
      <c r="F144" s="415" t="s">
        <v>647</v>
      </c>
      <c r="G144" s="414" t="s">
        <v>779</v>
      </c>
      <c r="H144" s="414" t="s">
        <v>780</v>
      </c>
      <c r="I144" s="417">
        <v>313.08999633789062</v>
      </c>
      <c r="J144" s="417">
        <v>10</v>
      </c>
      <c r="K144" s="418">
        <v>3130.8798828125</v>
      </c>
    </row>
    <row r="145" spans="1:11" ht="14.4" customHeight="1" x14ac:dyDescent="0.3">
      <c r="A145" s="412" t="s">
        <v>391</v>
      </c>
      <c r="B145" s="413" t="s">
        <v>392</v>
      </c>
      <c r="C145" s="414" t="s">
        <v>400</v>
      </c>
      <c r="D145" s="415" t="s">
        <v>401</v>
      </c>
      <c r="E145" s="414" t="s">
        <v>646</v>
      </c>
      <c r="F145" s="415" t="s">
        <v>647</v>
      </c>
      <c r="G145" s="414" t="s">
        <v>781</v>
      </c>
      <c r="H145" s="414" t="s">
        <v>782</v>
      </c>
      <c r="I145" s="417">
        <v>9.6800003051757812</v>
      </c>
      <c r="J145" s="417">
        <v>1600</v>
      </c>
      <c r="K145" s="418">
        <v>15488.000061035156</v>
      </c>
    </row>
    <row r="146" spans="1:11" ht="14.4" customHeight="1" x14ac:dyDescent="0.3">
      <c r="A146" s="412" t="s">
        <v>391</v>
      </c>
      <c r="B146" s="413" t="s">
        <v>392</v>
      </c>
      <c r="C146" s="414" t="s">
        <v>400</v>
      </c>
      <c r="D146" s="415" t="s">
        <v>401</v>
      </c>
      <c r="E146" s="414" t="s">
        <v>646</v>
      </c>
      <c r="F146" s="415" t="s">
        <v>647</v>
      </c>
      <c r="G146" s="414" t="s">
        <v>783</v>
      </c>
      <c r="H146" s="414" t="s">
        <v>784</v>
      </c>
      <c r="I146" s="417">
        <v>19.969999313354492</v>
      </c>
      <c r="J146" s="417">
        <v>150</v>
      </c>
      <c r="K146" s="418">
        <v>2994.75</v>
      </c>
    </row>
    <row r="147" spans="1:11" ht="14.4" customHeight="1" x14ac:dyDescent="0.3">
      <c r="A147" s="412" t="s">
        <v>391</v>
      </c>
      <c r="B147" s="413" t="s">
        <v>392</v>
      </c>
      <c r="C147" s="414" t="s">
        <v>400</v>
      </c>
      <c r="D147" s="415" t="s">
        <v>401</v>
      </c>
      <c r="E147" s="414" t="s">
        <v>646</v>
      </c>
      <c r="F147" s="415" t="s">
        <v>647</v>
      </c>
      <c r="G147" s="414" t="s">
        <v>785</v>
      </c>
      <c r="H147" s="414" t="s">
        <v>786</v>
      </c>
      <c r="I147" s="417">
        <v>1.0850000381469727</v>
      </c>
      <c r="J147" s="417">
        <v>700</v>
      </c>
      <c r="K147" s="418">
        <v>759</v>
      </c>
    </row>
    <row r="148" spans="1:11" ht="14.4" customHeight="1" x14ac:dyDescent="0.3">
      <c r="A148" s="412" t="s">
        <v>391</v>
      </c>
      <c r="B148" s="413" t="s">
        <v>392</v>
      </c>
      <c r="C148" s="414" t="s">
        <v>400</v>
      </c>
      <c r="D148" s="415" t="s">
        <v>401</v>
      </c>
      <c r="E148" s="414" t="s">
        <v>646</v>
      </c>
      <c r="F148" s="415" t="s">
        <v>647</v>
      </c>
      <c r="G148" s="414" t="s">
        <v>787</v>
      </c>
      <c r="H148" s="414" t="s">
        <v>788</v>
      </c>
      <c r="I148" s="417">
        <v>0.47999998927116394</v>
      </c>
      <c r="J148" s="417">
        <v>400</v>
      </c>
      <c r="K148" s="418">
        <v>192</v>
      </c>
    </row>
    <row r="149" spans="1:11" ht="14.4" customHeight="1" x14ac:dyDescent="0.3">
      <c r="A149" s="412" t="s">
        <v>391</v>
      </c>
      <c r="B149" s="413" t="s">
        <v>392</v>
      </c>
      <c r="C149" s="414" t="s">
        <v>400</v>
      </c>
      <c r="D149" s="415" t="s">
        <v>401</v>
      </c>
      <c r="E149" s="414" t="s">
        <v>646</v>
      </c>
      <c r="F149" s="415" t="s">
        <v>647</v>
      </c>
      <c r="G149" s="414" t="s">
        <v>789</v>
      </c>
      <c r="H149" s="414" t="s">
        <v>790</v>
      </c>
      <c r="I149" s="417">
        <v>1.6762499511241913</v>
      </c>
      <c r="J149" s="417">
        <v>2300</v>
      </c>
      <c r="K149" s="418">
        <v>3857</v>
      </c>
    </row>
    <row r="150" spans="1:11" ht="14.4" customHeight="1" x14ac:dyDescent="0.3">
      <c r="A150" s="412" t="s">
        <v>391</v>
      </c>
      <c r="B150" s="413" t="s">
        <v>392</v>
      </c>
      <c r="C150" s="414" t="s">
        <v>400</v>
      </c>
      <c r="D150" s="415" t="s">
        <v>401</v>
      </c>
      <c r="E150" s="414" t="s">
        <v>646</v>
      </c>
      <c r="F150" s="415" t="s">
        <v>647</v>
      </c>
      <c r="G150" s="414" t="s">
        <v>791</v>
      </c>
      <c r="H150" s="414" t="s">
        <v>792</v>
      </c>
      <c r="I150" s="417">
        <v>7.1599998474121094</v>
      </c>
      <c r="J150" s="417">
        <v>400</v>
      </c>
      <c r="K150" s="418">
        <v>2862.8101196289062</v>
      </c>
    </row>
    <row r="151" spans="1:11" ht="14.4" customHeight="1" x14ac:dyDescent="0.3">
      <c r="A151" s="412" t="s">
        <v>391</v>
      </c>
      <c r="B151" s="413" t="s">
        <v>392</v>
      </c>
      <c r="C151" s="414" t="s">
        <v>400</v>
      </c>
      <c r="D151" s="415" t="s">
        <v>401</v>
      </c>
      <c r="E151" s="414" t="s">
        <v>646</v>
      </c>
      <c r="F151" s="415" t="s">
        <v>647</v>
      </c>
      <c r="G151" s="414" t="s">
        <v>793</v>
      </c>
      <c r="H151" s="414" t="s">
        <v>794</v>
      </c>
      <c r="I151" s="417">
        <v>0.67000001668930054</v>
      </c>
      <c r="J151" s="417">
        <v>200</v>
      </c>
      <c r="K151" s="418">
        <v>134</v>
      </c>
    </row>
    <row r="152" spans="1:11" ht="14.4" customHeight="1" x14ac:dyDescent="0.3">
      <c r="A152" s="412" t="s">
        <v>391</v>
      </c>
      <c r="B152" s="413" t="s">
        <v>392</v>
      </c>
      <c r="C152" s="414" t="s">
        <v>400</v>
      </c>
      <c r="D152" s="415" t="s">
        <v>401</v>
      </c>
      <c r="E152" s="414" t="s">
        <v>646</v>
      </c>
      <c r="F152" s="415" t="s">
        <v>647</v>
      </c>
      <c r="G152" s="414" t="s">
        <v>795</v>
      </c>
      <c r="H152" s="414" t="s">
        <v>796</v>
      </c>
      <c r="I152" s="417">
        <v>4.309999942779541</v>
      </c>
      <c r="J152" s="417">
        <v>200</v>
      </c>
      <c r="K152" s="418">
        <v>861.52001953125</v>
      </c>
    </row>
    <row r="153" spans="1:11" ht="14.4" customHeight="1" x14ac:dyDescent="0.3">
      <c r="A153" s="412" t="s">
        <v>391</v>
      </c>
      <c r="B153" s="413" t="s">
        <v>392</v>
      </c>
      <c r="C153" s="414" t="s">
        <v>400</v>
      </c>
      <c r="D153" s="415" t="s">
        <v>401</v>
      </c>
      <c r="E153" s="414" t="s">
        <v>646</v>
      </c>
      <c r="F153" s="415" t="s">
        <v>647</v>
      </c>
      <c r="G153" s="414" t="s">
        <v>797</v>
      </c>
      <c r="H153" s="414" t="s">
        <v>798</v>
      </c>
      <c r="I153" s="417">
        <v>7.4249999523162842</v>
      </c>
      <c r="J153" s="417">
        <v>400</v>
      </c>
      <c r="K153" s="418">
        <v>2970</v>
      </c>
    </row>
    <row r="154" spans="1:11" ht="14.4" customHeight="1" x14ac:dyDescent="0.3">
      <c r="A154" s="412" t="s">
        <v>391</v>
      </c>
      <c r="B154" s="413" t="s">
        <v>392</v>
      </c>
      <c r="C154" s="414" t="s">
        <v>400</v>
      </c>
      <c r="D154" s="415" t="s">
        <v>401</v>
      </c>
      <c r="E154" s="414" t="s">
        <v>646</v>
      </c>
      <c r="F154" s="415" t="s">
        <v>647</v>
      </c>
      <c r="G154" s="414" t="s">
        <v>799</v>
      </c>
      <c r="H154" s="414" t="s">
        <v>800</v>
      </c>
      <c r="I154" s="417">
        <v>6.2399997711181641</v>
      </c>
      <c r="J154" s="417">
        <v>325</v>
      </c>
      <c r="K154" s="418">
        <v>2027.9500122070312</v>
      </c>
    </row>
    <row r="155" spans="1:11" ht="14.4" customHeight="1" x14ac:dyDescent="0.3">
      <c r="A155" s="412" t="s">
        <v>391</v>
      </c>
      <c r="B155" s="413" t="s">
        <v>392</v>
      </c>
      <c r="C155" s="414" t="s">
        <v>400</v>
      </c>
      <c r="D155" s="415" t="s">
        <v>401</v>
      </c>
      <c r="E155" s="414" t="s">
        <v>646</v>
      </c>
      <c r="F155" s="415" t="s">
        <v>647</v>
      </c>
      <c r="G155" s="414" t="s">
        <v>801</v>
      </c>
      <c r="H155" s="414" t="s">
        <v>802</v>
      </c>
      <c r="I155" s="417">
        <v>37.150001525878906</v>
      </c>
      <c r="J155" s="417">
        <v>120</v>
      </c>
      <c r="K155" s="418">
        <v>4457.64013671875</v>
      </c>
    </row>
    <row r="156" spans="1:11" ht="14.4" customHeight="1" x14ac:dyDescent="0.3">
      <c r="A156" s="412" t="s">
        <v>391</v>
      </c>
      <c r="B156" s="413" t="s">
        <v>392</v>
      </c>
      <c r="C156" s="414" t="s">
        <v>400</v>
      </c>
      <c r="D156" s="415" t="s">
        <v>401</v>
      </c>
      <c r="E156" s="414" t="s">
        <v>646</v>
      </c>
      <c r="F156" s="415" t="s">
        <v>647</v>
      </c>
      <c r="G156" s="414" t="s">
        <v>803</v>
      </c>
      <c r="H156" s="414" t="s">
        <v>804</v>
      </c>
      <c r="I156" s="417">
        <v>46.005000114440918</v>
      </c>
      <c r="J156" s="417">
        <v>48</v>
      </c>
      <c r="K156" s="418">
        <v>2944.239990234375</v>
      </c>
    </row>
    <row r="157" spans="1:11" ht="14.4" customHeight="1" x14ac:dyDescent="0.3">
      <c r="A157" s="412" t="s">
        <v>391</v>
      </c>
      <c r="B157" s="413" t="s">
        <v>392</v>
      </c>
      <c r="C157" s="414" t="s">
        <v>400</v>
      </c>
      <c r="D157" s="415" t="s">
        <v>401</v>
      </c>
      <c r="E157" s="414" t="s">
        <v>646</v>
      </c>
      <c r="F157" s="415" t="s">
        <v>647</v>
      </c>
      <c r="G157" s="414" t="s">
        <v>805</v>
      </c>
      <c r="H157" s="414" t="s">
        <v>806</v>
      </c>
      <c r="I157" s="417">
        <v>3.75</v>
      </c>
      <c r="J157" s="417">
        <v>400</v>
      </c>
      <c r="K157" s="418">
        <v>1500</v>
      </c>
    </row>
    <row r="158" spans="1:11" ht="14.4" customHeight="1" x14ac:dyDescent="0.3">
      <c r="A158" s="412" t="s">
        <v>391</v>
      </c>
      <c r="B158" s="413" t="s">
        <v>392</v>
      </c>
      <c r="C158" s="414" t="s">
        <v>400</v>
      </c>
      <c r="D158" s="415" t="s">
        <v>401</v>
      </c>
      <c r="E158" s="414" t="s">
        <v>646</v>
      </c>
      <c r="F158" s="415" t="s">
        <v>647</v>
      </c>
      <c r="G158" s="414" t="s">
        <v>807</v>
      </c>
      <c r="H158" s="414" t="s">
        <v>808</v>
      </c>
      <c r="I158" s="417">
        <v>2.0299999713897705</v>
      </c>
      <c r="J158" s="417">
        <v>150</v>
      </c>
      <c r="K158" s="418">
        <v>304.5</v>
      </c>
    </row>
    <row r="159" spans="1:11" ht="14.4" customHeight="1" x14ac:dyDescent="0.3">
      <c r="A159" s="412" t="s">
        <v>391</v>
      </c>
      <c r="B159" s="413" t="s">
        <v>392</v>
      </c>
      <c r="C159" s="414" t="s">
        <v>400</v>
      </c>
      <c r="D159" s="415" t="s">
        <v>401</v>
      </c>
      <c r="E159" s="414" t="s">
        <v>646</v>
      </c>
      <c r="F159" s="415" t="s">
        <v>647</v>
      </c>
      <c r="G159" s="414" t="s">
        <v>809</v>
      </c>
      <c r="H159" s="414" t="s">
        <v>810</v>
      </c>
      <c r="I159" s="417">
        <v>3.0999999046325684</v>
      </c>
      <c r="J159" s="417">
        <v>50</v>
      </c>
      <c r="K159" s="418">
        <v>155</v>
      </c>
    </row>
    <row r="160" spans="1:11" ht="14.4" customHeight="1" x14ac:dyDescent="0.3">
      <c r="A160" s="412" t="s">
        <v>391</v>
      </c>
      <c r="B160" s="413" t="s">
        <v>392</v>
      </c>
      <c r="C160" s="414" t="s">
        <v>400</v>
      </c>
      <c r="D160" s="415" t="s">
        <v>401</v>
      </c>
      <c r="E160" s="414" t="s">
        <v>646</v>
      </c>
      <c r="F160" s="415" t="s">
        <v>647</v>
      </c>
      <c r="G160" s="414" t="s">
        <v>811</v>
      </c>
      <c r="H160" s="414" t="s">
        <v>812</v>
      </c>
      <c r="I160" s="417">
        <v>1.9199999570846558</v>
      </c>
      <c r="J160" s="417">
        <v>150</v>
      </c>
      <c r="K160" s="418">
        <v>288</v>
      </c>
    </row>
    <row r="161" spans="1:11" ht="14.4" customHeight="1" x14ac:dyDescent="0.3">
      <c r="A161" s="412" t="s">
        <v>391</v>
      </c>
      <c r="B161" s="413" t="s">
        <v>392</v>
      </c>
      <c r="C161" s="414" t="s">
        <v>400</v>
      </c>
      <c r="D161" s="415" t="s">
        <v>401</v>
      </c>
      <c r="E161" s="414" t="s">
        <v>646</v>
      </c>
      <c r="F161" s="415" t="s">
        <v>647</v>
      </c>
      <c r="G161" s="414" t="s">
        <v>813</v>
      </c>
      <c r="H161" s="414" t="s">
        <v>814</v>
      </c>
      <c r="I161" s="417">
        <v>1.9600000381469727</v>
      </c>
      <c r="J161" s="417">
        <v>80</v>
      </c>
      <c r="K161" s="418">
        <v>156.80000305175781</v>
      </c>
    </row>
    <row r="162" spans="1:11" ht="14.4" customHeight="1" x14ac:dyDescent="0.3">
      <c r="A162" s="412" t="s">
        <v>391</v>
      </c>
      <c r="B162" s="413" t="s">
        <v>392</v>
      </c>
      <c r="C162" s="414" t="s">
        <v>400</v>
      </c>
      <c r="D162" s="415" t="s">
        <v>401</v>
      </c>
      <c r="E162" s="414" t="s">
        <v>646</v>
      </c>
      <c r="F162" s="415" t="s">
        <v>647</v>
      </c>
      <c r="G162" s="414" t="s">
        <v>815</v>
      </c>
      <c r="H162" s="414" t="s">
        <v>816</v>
      </c>
      <c r="I162" s="417">
        <v>21.239999771118164</v>
      </c>
      <c r="J162" s="417">
        <v>570</v>
      </c>
      <c r="K162" s="418">
        <v>12106.800048828125</v>
      </c>
    </row>
    <row r="163" spans="1:11" ht="14.4" customHeight="1" x14ac:dyDescent="0.3">
      <c r="A163" s="412" t="s">
        <v>391</v>
      </c>
      <c r="B163" s="413" t="s">
        <v>392</v>
      </c>
      <c r="C163" s="414" t="s">
        <v>400</v>
      </c>
      <c r="D163" s="415" t="s">
        <v>401</v>
      </c>
      <c r="E163" s="414" t="s">
        <v>817</v>
      </c>
      <c r="F163" s="415" t="s">
        <v>818</v>
      </c>
      <c r="G163" s="414" t="s">
        <v>819</v>
      </c>
      <c r="H163" s="414" t="s">
        <v>820</v>
      </c>
      <c r="I163" s="417">
        <v>424.35000610351562</v>
      </c>
      <c r="J163" s="417">
        <v>20</v>
      </c>
      <c r="K163" s="418">
        <v>8486.9404296875</v>
      </c>
    </row>
    <row r="164" spans="1:11" ht="14.4" customHeight="1" x14ac:dyDescent="0.3">
      <c r="A164" s="412" t="s">
        <v>391</v>
      </c>
      <c r="B164" s="413" t="s">
        <v>392</v>
      </c>
      <c r="C164" s="414" t="s">
        <v>400</v>
      </c>
      <c r="D164" s="415" t="s">
        <v>401</v>
      </c>
      <c r="E164" s="414" t="s">
        <v>817</v>
      </c>
      <c r="F164" s="415" t="s">
        <v>818</v>
      </c>
      <c r="G164" s="414" t="s">
        <v>821</v>
      </c>
      <c r="H164" s="414" t="s">
        <v>822</v>
      </c>
      <c r="I164" s="417">
        <v>99450.7490234375</v>
      </c>
      <c r="J164" s="417">
        <v>9</v>
      </c>
      <c r="K164" s="418">
        <v>895262.5625</v>
      </c>
    </row>
    <row r="165" spans="1:11" ht="14.4" customHeight="1" x14ac:dyDescent="0.3">
      <c r="A165" s="412" t="s">
        <v>391</v>
      </c>
      <c r="B165" s="413" t="s">
        <v>392</v>
      </c>
      <c r="C165" s="414" t="s">
        <v>400</v>
      </c>
      <c r="D165" s="415" t="s">
        <v>401</v>
      </c>
      <c r="E165" s="414" t="s">
        <v>817</v>
      </c>
      <c r="F165" s="415" t="s">
        <v>818</v>
      </c>
      <c r="G165" s="414" t="s">
        <v>823</v>
      </c>
      <c r="H165" s="414" t="s">
        <v>824</v>
      </c>
      <c r="I165" s="417">
        <v>432.29998779296875</v>
      </c>
      <c r="J165" s="417">
        <v>350</v>
      </c>
      <c r="K165" s="418">
        <v>151303.83984375</v>
      </c>
    </row>
    <row r="166" spans="1:11" ht="14.4" customHeight="1" x14ac:dyDescent="0.3">
      <c r="A166" s="412" t="s">
        <v>391</v>
      </c>
      <c r="B166" s="413" t="s">
        <v>392</v>
      </c>
      <c r="C166" s="414" t="s">
        <v>400</v>
      </c>
      <c r="D166" s="415" t="s">
        <v>401</v>
      </c>
      <c r="E166" s="414" t="s">
        <v>817</v>
      </c>
      <c r="F166" s="415" t="s">
        <v>818</v>
      </c>
      <c r="G166" s="414" t="s">
        <v>823</v>
      </c>
      <c r="H166" s="414" t="s">
        <v>825</v>
      </c>
      <c r="I166" s="417">
        <v>432.29998779296875</v>
      </c>
      <c r="J166" s="417">
        <v>210</v>
      </c>
      <c r="K166" s="418">
        <v>90782.30859375</v>
      </c>
    </row>
    <row r="167" spans="1:11" ht="14.4" customHeight="1" x14ac:dyDescent="0.3">
      <c r="A167" s="412" t="s">
        <v>391</v>
      </c>
      <c r="B167" s="413" t="s">
        <v>392</v>
      </c>
      <c r="C167" s="414" t="s">
        <v>400</v>
      </c>
      <c r="D167" s="415" t="s">
        <v>401</v>
      </c>
      <c r="E167" s="414" t="s">
        <v>817</v>
      </c>
      <c r="F167" s="415" t="s">
        <v>818</v>
      </c>
      <c r="G167" s="414" t="s">
        <v>826</v>
      </c>
      <c r="H167" s="414" t="s">
        <v>827</v>
      </c>
      <c r="I167" s="417">
        <v>32439.044921875</v>
      </c>
      <c r="J167" s="417">
        <v>2</v>
      </c>
      <c r="K167" s="418">
        <v>64878.08984375</v>
      </c>
    </row>
    <row r="168" spans="1:11" ht="14.4" customHeight="1" x14ac:dyDescent="0.3">
      <c r="A168" s="412" t="s">
        <v>391</v>
      </c>
      <c r="B168" s="413" t="s">
        <v>392</v>
      </c>
      <c r="C168" s="414" t="s">
        <v>400</v>
      </c>
      <c r="D168" s="415" t="s">
        <v>401</v>
      </c>
      <c r="E168" s="414" t="s">
        <v>817</v>
      </c>
      <c r="F168" s="415" t="s">
        <v>818</v>
      </c>
      <c r="G168" s="414" t="s">
        <v>828</v>
      </c>
      <c r="H168" s="414" t="s">
        <v>829</v>
      </c>
      <c r="I168" s="417">
        <v>73863.2421875</v>
      </c>
      <c r="J168" s="417">
        <v>1</v>
      </c>
      <c r="K168" s="418">
        <v>73863.2421875</v>
      </c>
    </row>
    <row r="169" spans="1:11" ht="14.4" customHeight="1" x14ac:dyDescent="0.3">
      <c r="A169" s="412" t="s">
        <v>391</v>
      </c>
      <c r="B169" s="413" t="s">
        <v>392</v>
      </c>
      <c r="C169" s="414" t="s">
        <v>400</v>
      </c>
      <c r="D169" s="415" t="s">
        <v>401</v>
      </c>
      <c r="E169" s="414" t="s">
        <v>817</v>
      </c>
      <c r="F169" s="415" t="s">
        <v>818</v>
      </c>
      <c r="G169" s="414" t="s">
        <v>830</v>
      </c>
      <c r="H169" s="414" t="s">
        <v>831</v>
      </c>
      <c r="I169" s="417">
        <v>81057.900669642855</v>
      </c>
      <c r="J169" s="417">
        <v>8</v>
      </c>
      <c r="K169" s="418">
        <v>648606.953125</v>
      </c>
    </row>
    <row r="170" spans="1:11" ht="14.4" customHeight="1" x14ac:dyDescent="0.3">
      <c r="A170" s="412" t="s">
        <v>391</v>
      </c>
      <c r="B170" s="413" t="s">
        <v>392</v>
      </c>
      <c r="C170" s="414" t="s">
        <v>400</v>
      </c>
      <c r="D170" s="415" t="s">
        <v>401</v>
      </c>
      <c r="E170" s="414" t="s">
        <v>817</v>
      </c>
      <c r="F170" s="415" t="s">
        <v>818</v>
      </c>
      <c r="G170" s="414" t="s">
        <v>832</v>
      </c>
      <c r="H170" s="414" t="s">
        <v>833</v>
      </c>
      <c r="I170" s="417">
        <v>82004.240234375</v>
      </c>
      <c r="J170" s="417">
        <v>11</v>
      </c>
      <c r="K170" s="418">
        <v>901315.921875</v>
      </c>
    </row>
    <row r="171" spans="1:11" ht="14.4" customHeight="1" x14ac:dyDescent="0.3">
      <c r="A171" s="412" t="s">
        <v>391</v>
      </c>
      <c r="B171" s="413" t="s">
        <v>392</v>
      </c>
      <c r="C171" s="414" t="s">
        <v>400</v>
      </c>
      <c r="D171" s="415" t="s">
        <v>401</v>
      </c>
      <c r="E171" s="414" t="s">
        <v>817</v>
      </c>
      <c r="F171" s="415" t="s">
        <v>818</v>
      </c>
      <c r="G171" s="414" t="s">
        <v>834</v>
      </c>
      <c r="H171" s="414" t="s">
        <v>835</v>
      </c>
      <c r="I171" s="417">
        <v>81592.96484375</v>
      </c>
      <c r="J171" s="417">
        <v>3</v>
      </c>
      <c r="K171" s="418">
        <v>244435.484375</v>
      </c>
    </row>
    <row r="172" spans="1:11" ht="14.4" customHeight="1" x14ac:dyDescent="0.3">
      <c r="A172" s="412" t="s">
        <v>391</v>
      </c>
      <c r="B172" s="413" t="s">
        <v>392</v>
      </c>
      <c r="C172" s="414" t="s">
        <v>400</v>
      </c>
      <c r="D172" s="415" t="s">
        <v>401</v>
      </c>
      <c r="E172" s="414" t="s">
        <v>817</v>
      </c>
      <c r="F172" s="415" t="s">
        <v>818</v>
      </c>
      <c r="G172" s="414" t="s">
        <v>836</v>
      </c>
      <c r="H172" s="414" t="s">
        <v>837</v>
      </c>
      <c r="I172" s="417">
        <v>9971.5400390625</v>
      </c>
      <c r="J172" s="417">
        <v>1</v>
      </c>
      <c r="K172" s="418">
        <v>9971.5400390625</v>
      </c>
    </row>
    <row r="173" spans="1:11" ht="14.4" customHeight="1" x14ac:dyDescent="0.3">
      <c r="A173" s="412" t="s">
        <v>391</v>
      </c>
      <c r="B173" s="413" t="s">
        <v>392</v>
      </c>
      <c r="C173" s="414" t="s">
        <v>400</v>
      </c>
      <c r="D173" s="415" t="s">
        <v>401</v>
      </c>
      <c r="E173" s="414" t="s">
        <v>817</v>
      </c>
      <c r="F173" s="415" t="s">
        <v>818</v>
      </c>
      <c r="G173" s="414" t="s">
        <v>838</v>
      </c>
      <c r="H173" s="414" t="s">
        <v>839</v>
      </c>
      <c r="I173" s="417">
        <v>9971.5400390625</v>
      </c>
      <c r="J173" s="417">
        <v>1</v>
      </c>
      <c r="K173" s="418">
        <v>9971.5400390625</v>
      </c>
    </row>
    <row r="174" spans="1:11" ht="14.4" customHeight="1" x14ac:dyDescent="0.3">
      <c r="A174" s="412" t="s">
        <v>391</v>
      </c>
      <c r="B174" s="413" t="s">
        <v>392</v>
      </c>
      <c r="C174" s="414" t="s">
        <v>400</v>
      </c>
      <c r="D174" s="415" t="s">
        <v>401</v>
      </c>
      <c r="E174" s="414" t="s">
        <v>817</v>
      </c>
      <c r="F174" s="415" t="s">
        <v>818</v>
      </c>
      <c r="G174" s="414" t="s">
        <v>840</v>
      </c>
      <c r="H174" s="414" t="s">
        <v>841</v>
      </c>
      <c r="I174" s="417">
        <v>81057.900669642855</v>
      </c>
      <c r="J174" s="417">
        <v>8</v>
      </c>
      <c r="K174" s="418">
        <v>648606.953125</v>
      </c>
    </row>
    <row r="175" spans="1:11" ht="14.4" customHeight="1" x14ac:dyDescent="0.3">
      <c r="A175" s="412" t="s">
        <v>391</v>
      </c>
      <c r="B175" s="413" t="s">
        <v>392</v>
      </c>
      <c r="C175" s="414" t="s">
        <v>400</v>
      </c>
      <c r="D175" s="415" t="s">
        <v>401</v>
      </c>
      <c r="E175" s="414" t="s">
        <v>817</v>
      </c>
      <c r="F175" s="415" t="s">
        <v>818</v>
      </c>
      <c r="G175" s="414" t="s">
        <v>842</v>
      </c>
      <c r="H175" s="414" t="s">
        <v>843</v>
      </c>
      <c r="I175" s="417">
        <v>99715.3671875</v>
      </c>
      <c r="J175" s="417">
        <v>1</v>
      </c>
      <c r="K175" s="418">
        <v>99715.3671875</v>
      </c>
    </row>
    <row r="176" spans="1:11" ht="14.4" customHeight="1" x14ac:dyDescent="0.3">
      <c r="A176" s="412" t="s">
        <v>391</v>
      </c>
      <c r="B176" s="413" t="s">
        <v>392</v>
      </c>
      <c r="C176" s="414" t="s">
        <v>400</v>
      </c>
      <c r="D176" s="415" t="s">
        <v>401</v>
      </c>
      <c r="E176" s="414" t="s">
        <v>817</v>
      </c>
      <c r="F176" s="415" t="s">
        <v>818</v>
      </c>
      <c r="G176" s="414" t="s">
        <v>844</v>
      </c>
      <c r="H176" s="414" t="s">
        <v>845</v>
      </c>
      <c r="I176" s="417">
        <v>100641.56640625</v>
      </c>
      <c r="J176" s="417">
        <v>11</v>
      </c>
      <c r="K176" s="418">
        <v>1106160.46875</v>
      </c>
    </row>
    <row r="177" spans="1:11" ht="14.4" customHeight="1" x14ac:dyDescent="0.3">
      <c r="A177" s="412" t="s">
        <v>391</v>
      </c>
      <c r="B177" s="413" t="s">
        <v>392</v>
      </c>
      <c r="C177" s="414" t="s">
        <v>400</v>
      </c>
      <c r="D177" s="415" t="s">
        <v>401</v>
      </c>
      <c r="E177" s="414" t="s">
        <v>817</v>
      </c>
      <c r="F177" s="415" t="s">
        <v>818</v>
      </c>
      <c r="G177" s="414" t="s">
        <v>846</v>
      </c>
      <c r="H177" s="414" t="s">
        <v>847</v>
      </c>
      <c r="I177" s="417">
        <v>82004.240234375</v>
      </c>
      <c r="J177" s="417">
        <v>11</v>
      </c>
      <c r="K177" s="418">
        <v>901315.921875</v>
      </c>
    </row>
    <row r="178" spans="1:11" ht="14.4" customHeight="1" x14ac:dyDescent="0.3">
      <c r="A178" s="412" t="s">
        <v>391</v>
      </c>
      <c r="B178" s="413" t="s">
        <v>392</v>
      </c>
      <c r="C178" s="414" t="s">
        <v>400</v>
      </c>
      <c r="D178" s="415" t="s">
        <v>401</v>
      </c>
      <c r="E178" s="414" t="s">
        <v>817</v>
      </c>
      <c r="F178" s="415" t="s">
        <v>818</v>
      </c>
      <c r="G178" s="414" t="s">
        <v>848</v>
      </c>
      <c r="H178" s="414" t="s">
        <v>849</v>
      </c>
      <c r="I178" s="417">
        <v>119278.892578125</v>
      </c>
      <c r="J178" s="417">
        <v>11</v>
      </c>
      <c r="K178" s="418">
        <v>1311004.984375</v>
      </c>
    </row>
    <row r="179" spans="1:11" ht="14.4" customHeight="1" x14ac:dyDescent="0.3">
      <c r="A179" s="412" t="s">
        <v>391</v>
      </c>
      <c r="B179" s="413" t="s">
        <v>392</v>
      </c>
      <c r="C179" s="414" t="s">
        <v>400</v>
      </c>
      <c r="D179" s="415" t="s">
        <v>401</v>
      </c>
      <c r="E179" s="414" t="s">
        <v>817</v>
      </c>
      <c r="F179" s="415" t="s">
        <v>818</v>
      </c>
      <c r="G179" s="414" t="s">
        <v>850</v>
      </c>
      <c r="H179" s="414" t="s">
        <v>851</v>
      </c>
      <c r="I179" s="417">
        <v>1937.5060058593749</v>
      </c>
      <c r="J179" s="417">
        <v>400</v>
      </c>
      <c r="K179" s="418">
        <v>775003.28125</v>
      </c>
    </row>
    <row r="180" spans="1:11" ht="14.4" customHeight="1" x14ac:dyDescent="0.3">
      <c r="A180" s="412" t="s">
        <v>391</v>
      </c>
      <c r="B180" s="413" t="s">
        <v>392</v>
      </c>
      <c r="C180" s="414" t="s">
        <v>400</v>
      </c>
      <c r="D180" s="415" t="s">
        <v>401</v>
      </c>
      <c r="E180" s="414" t="s">
        <v>817</v>
      </c>
      <c r="F180" s="415" t="s">
        <v>818</v>
      </c>
      <c r="G180" s="414" t="s">
        <v>852</v>
      </c>
      <c r="H180" s="414" t="s">
        <v>853</v>
      </c>
      <c r="I180" s="417">
        <v>670.67600097656248</v>
      </c>
      <c r="J180" s="417">
        <v>100</v>
      </c>
      <c r="K180" s="418">
        <v>67067.58984375</v>
      </c>
    </row>
    <row r="181" spans="1:11" ht="14.4" customHeight="1" x14ac:dyDescent="0.3">
      <c r="A181" s="412" t="s">
        <v>391</v>
      </c>
      <c r="B181" s="413" t="s">
        <v>392</v>
      </c>
      <c r="C181" s="414" t="s">
        <v>400</v>
      </c>
      <c r="D181" s="415" t="s">
        <v>401</v>
      </c>
      <c r="E181" s="414" t="s">
        <v>817</v>
      </c>
      <c r="F181" s="415" t="s">
        <v>818</v>
      </c>
      <c r="G181" s="414" t="s">
        <v>854</v>
      </c>
      <c r="H181" s="414" t="s">
        <v>855</v>
      </c>
      <c r="I181" s="417">
        <v>929.32498168945312</v>
      </c>
      <c r="J181" s="417">
        <v>114</v>
      </c>
      <c r="K181" s="418">
        <v>106021.779296875</v>
      </c>
    </row>
    <row r="182" spans="1:11" ht="14.4" customHeight="1" x14ac:dyDescent="0.3">
      <c r="A182" s="412" t="s">
        <v>391</v>
      </c>
      <c r="B182" s="413" t="s">
        <v>392</v>
      </c>
      <c r="C182" s="414" t="s">
        <v>400</v>
      </c>
      <c r="D182" s="415" t="s">
        <v>401</v>
      </c>
      <c r="E182" s="414" t="s">
        <v>817</v>
      </c>
      <c r="F182" s="415" t="s">
        <v>818</v>
      </c>
      <c r="G182" s="414" t="s">
        <v>856</v>
      </c>
      <c r="H182" s="414" t="s">
        <v>857</v>
      </c>
      <c r="I182" s="417">
        <v>741.48000488281252</v>
      </c>
      <c r="J182" s="417">
        <v>200</v>
      </c>
      <c r="K182" s="418">
        <v>148295.66015625</v>
      </c>
    </row>
    <row r="183" spans="1:11" ht="14.4" customHeight="1" x14ac:dyDescent="0.3">
      <c r="A183" s="412" t="s">
        <v>391</v>
      </c>
      <c r="B183" s="413" t="s">
        <v>392</v>
      </c>
      <c r="C183" s="414" t="s">
        <v>400</v>
      </c>
      <c r="D183" s="415" t="s">
        <v>401</v>
      </c>
      <c r="E183" s="414" t="s">
        <v>817</v>
      </c>
      <c r="F183" s="415" t="s">
        <v>818</v>
      </c>
      <c r="G183" s="414" t="s">
        <v>858</v>
      </c>
      <c r="H183" s="414" t="s">
        <v>859</v>
      </c>
      <c r="I183" s="417">
        <v>23082.259765625</v>
      </c>
      <c r="J183" s="417">
        <v>6</v>
      </c>
      <c r="K183" s="418">
        <v>138493.578125</v>
      </c>
    </row>
    <row r="184" spans="1:11" ht="14.4" customHeight="1" x14ac:dyDescent="0.3">
      <c r="A184" s="412" t="s">
        <v>391</v>
      </c>
      <c r="B184" s="413" t="s">
        <v>392</v>
      </c>
      <c r="C184" s="414" t="s">
        <v>400</v>
      </c>
      <c r="D184" s="415" t="s">
        <v>401</v>
      </c>
      <c r="E184" s="414" t="s">
        <v>817</v>
      </c>
      <c r="F184" s="415" t="s">
        <v>818</v>
      </c>
      <c r="G184" s="414" t="s">
        <v>860</v>
      </c>
      <c r="H184" s="414" t="s">
        <v>861</v>
      </c>
      <c r="I184" s="417">
        <v>670.67600097656248</v>
      </c>
      <c r="J184" s="417">
        <v>400</v>
      </c>
      <c r="K184" s="418">
        <v>268270.3515625</v>
      </c>
    </row>
    <row r="185" spans="1:11" ht="14.4" customHeight="1" x14ac:dyDescent="0.3">
      <c r="A185" s="412" t="s">
        <v>391</v>
      </c>
      <c r="B185" s="413" t="s">
        <v>392</v>
      </c>
      <c r="C185" s="414" t="s">
        <v>400</v>
      </c>
      <c r="D185" s="415" t="s">
        <v>401</v>
      </c>
      <c r="E185" s="414" t="s">
        <v>817</v>
      </c>
      <c r="F185" s="415" t="s">
        <v>818</v>
      </c>
      <c r="G185" s="414" t="s">
        <v>862</v>
      </c>
      <c r="H185" s="414" t="s">
        <v>863</v>
      </c>
      <c r="I185" s="417">
        <v>22158.970703125</v>
      </c>
      <c r="J185" s="417">
        <v>8</v>
      </c>
      <c r="K185" s="418">
        <v>177271.78125</v>
      </c>
    </row>
    <row r="186" spans="1:11" ht="14.4" customHeight="1" x14ac:dyDescent="0.3">
      <c r="A186" s="412" t="s">
        <v>391</v>
      </c>
      <c r="B186" s="413" t="s">
        <v>392</v>
      </c>
      <c r="C186" s="414" t="s">
        <v>400</v>
      </c>
      <c r="D186" s="415" t="s">
        <v>401</v>
      </c>
      <c r="E186" s="414" t="s">
        <v>817</v>
      </c>
      <c r="F186" s="415" t="s">
        <v>818</v>
      </c>
      <c r="G186" s="414" t="s">
        <v>864</v>
      </c>
      <c r="H186" s="414" t="s">
        <v>865</v>
      </c>
      <c r="I186" s="417">
        <v>117816.10267857143</v>
      </c>
      <c r="J186" s="417">
        <v>8</v>
      </c>
      <c r="K186" s="418">
        <v>942824.1953125</v>
      </c>
    </row>
    <row r="187" spans="1:11" ht="14.4" customHeight="1" x14ac:dyDescent="0.3">
      <c r="A187" s="412" t="s">
        <v>391</v>
      </c>
      <c r="B187" s="413" t="s">
        <v>392</v>
      </c>
      <c r="C187" s="414" t="s">
        <v>400</v>
      </c>
      <c r="D187" s="415" t="s">
        <v>401</v>
      </c>
      <c r="E187" s="414" t="s">
        <v>817</v>
      </c>
      <c r="F187" s="415" t="s">
        <v>818</v>
      </c>
      <c r="G187" s="414" t="s">
        <v>866</v>
      </c>
      <c r="H187" s="414" t="s">
        <v>867</v>
      </c>
      <c r="I187" s="417">
        <v>1659.4749755859375</v>
      </c>
      <c r="J187" s="417">
        <v>240</v>
      </c>
      <c r="K187" s="418">
        <v>398273.4296875</v>
      </c>
    </row>
    <row r="188" spans="1:11" ht="14.4" customHeight="1" x14ac:dyDescent="0.3">
      <c r="A188" s="412" t="s">
        <v>391</v>
      </c>
      <c r="B188" s="413" t="s">
        <v>392</v>
      </c>
      <c r="C188" s="414" t="s">
        <v>400</v>
      </c>
      <c r="D188" s="415" t="s">
        <v>401</v>
      </c>
      <c r="E188" s="414" t="s">
        <v>817</v>
      </c>
      <c r="F188" s="415" t="s">
        <v>818</v>
      </c>
      <c r="G188" s="414" t="s">
        <v>868</v>
      </c>
      <c r="H188" s="414" t="s">
        <v>869</v>
      </c>
      <c r="I188" s="417">
        <v>921.47500610351562</v>
      </c>
      <c r="J188" s="417">
        <v>96</v>
      </c>
      <c r="K188" s="418">
        <v>88461.66015625</v>
      </c>
    </row>
    <row r="189" spans="1:11" ht="14.4" customHeight="1" x14ac:dyDescent="0.3">
      <c r="A189" s="412" t="s">
        <v>391</v>
      </c>
      <c r="B189" s="413" t="s">
        <v>392</v>
      </c>
      <c r="C189" s="414" t="s">
        <v>400</v>
      </c>
      <c r="D189" s="415" t="s">
        <v>401</v>
      </c>
      <c r="E189" s="414" t="s">
        <v>817</v>
      </c>
      <c r="F189" s="415" t="s">
        <v>818</v>
      </c>
      <c r="G189" s="414" t="s">
        <v>870</v>
      </c>
      <c r="H189" s="414" t="s">
        <v>871</v>
      </c>
      <c r="I189" s="417">
        <v>598.95001220703125</v>
      </c>
      <c r="J189" s="417">
        <v>190</v>
      </c>
      <c r="K189" s="418">
        <v>113800.5</v>
      </c>
    </row>
    <row r="190" spans="1:11" ht="14.4" customHeight="1" x14ac:dyDescent="0.3">
      <c r="A190" s="412" t="s">
        <v>391</v>
      </c>
      <c r="B190" s="413" t="s">
        <v>392</v>
      </c>
      <c r="C190" s="414" t="s">
        <v>400</v>
      </c>
      <c r="D190" s="415" t="s">
        <v>401</v>
      </c>
      <c r="E190" s="414" t="s">
        <v>817</v>
      </c>
      <c r="F190" s="415" t="s">
        <v>818</v>
      </c>
      <c r="G190" s="414" t="s">
        <v>872</v>
      </c>
      <c r="H190" s="414" t="s">
        <v>873</v>
      </c>
      <c r="I190" s="417">
        <v>15278.669921875</v>
      </c>
      <c r="J190" s="417">
        <v>3</v>
      </c>
      <c r="K190" s="418">
        <v>45836.01171875</v>
      </c>
    </row>
    <row r="191" spans="1:11" ht="14.4" customHeight="1" x14ac:dyDescent="0.3">
      <c r="A191" s="412" t="s">
        <v>391</v>
      </c>
      <c r="B191" s="413" t="s">
        <v>392</v>
      </c>
      <c r="C191" s="414" t="s">
        <v>400</v>
      </c>
      <c r="D191" s="415" t="s">
        <v>401</v>
      </c>
      <c r="E191" s="414" t="s">
        <v>817</v>
      </c>
      <c r="F191" s="415" t="s">
        <v>818</v>
      </c>
      <c r="G191" s="414" t="s">
        <v>874</v>
      </c>
      <c r="H191" s="414" t="s">
        <v>875</v>
      </c>
      <c r="I191" s="417">
        <v>1493.8699951171875</v>
      </c>
      <c r="J191" s="417">
        <v>186</v>
      </c>
      <c r="K191" s="418">
        <v>277859.08984375</v>
      </c>
    </row>
    <row r="192" spans="1:11" ht="14.4" customHeight="1" x14ac:dyDescent="0.3">
      <c r="A192" s="412" t="s">
        <v>391</v>
      </c>
      <c r="B192" s="413" t="s">
        <v>392</v>
      </c>
      <c r="C192" s="414" t="s">
        <v>400</v>
      </c>
      <c r="D192" s="415" t="s">
        <v>401</v>
      </c>
      <c r="E192" s="414" t="s">
        <v>817</v>
      </c>
      <c r="F192" s="415" t="s">
        <v>818</v>
      </c>
      <c r="G192" s="414" t="s">
        <v>876</v>
      </c>
      <c r="H192" s="414" t="s">
        <v>877</v>
      </c>
      <c r="I192" s="417">
        <v>1493.8699951171875</v>
      </c>
      <c r="J192" s="417">
        <v>90</v>
      </c>
      <c r="K192" s="418">
        <v>134447.94921875</v>
      </c>
    </row>
    <row r="193" spans="1:11" ht="14.4" customHeight="1" x14ac:dyDescent="0.3">
      <c r="A193" s="412" t="s">
        <v>391</v>
      </c>
      <c r="B193" s="413" t="s">
        <v>392</v>
      </c>
      <c r="C193" s="414" t="s">
        <v>400</v>
      </c>
      <c r="D193" s="415" t="s">
        <v>401</v>
      </c>
      <c r="E193" s="414" t="s">
        <v>817</v>
      </c>
      <c r="F193" s="415" t="s">
        <v>818</v>
      </c>
      <c r="G193" s="414" t="s">
        <v>878</v>
      </c>
      <c r="H193" s="414" t="s">
        <v>879</v>
      </c>
      <c r="I193" s="417">
        <v>2652.929931640625</v>
      </c>
      <c r="J193" s="417">
        <v>30</v>
      </c>
      <c r="K193" s="418">
        <v>79587.7490234375</v>
      </c>
    </row>
    <row r="194" spans="1:11" ht="14.4" customHeight="1" x14ac:dyDescent="0.3">
      <c r="A194" s="412" t="s">
        <v>391</v>
      </c>
      <c r="B194" s="413" t="s">
        <v>392</v>
      </c>
      <c r="C194" s="414" t="s">
        <v>400</v>
      </c>
      <c r="D194" s="415" t="s">
        <v>401</v>
      </c>
      <c r="E194" s="414" t="s">
        <v>817</v>
      </c>
      <c r="F194" s="415" t="s">
        <v>818</v>
      </c>
      <c r="G194" s="414" t="s">
        <v>880</v>
      </c>
      <c r="H194" s="414" t="s">
        <v>881</v>
      </c>
      <c r="I194" s="417">
        <v>2593.639892578125</v>
      </c>
      <c r="J194" s="417">
        <v>18</v>
      </c>
      <c r="K194" s="418">
        <v>46685.4287109375</v>
      </c>
    </row>
    <row r="195" spans="1:11" ht="14.4" customHeight="1" x14ac:dyDescent="0.3">
      <c r="A195" s="412" t="s">
        <v>391</v>
      </c>
      <c r="B195" s="413" t="s">
        <v>392</v>
      </c>
      <c r="C195" s="414" t="s">
        <v>400</v>
      </c>
      <c r="D195" s="415" t="s">
        <v>401</v>
      </c>
      <c r="E195" s="414" t="s">
        <v>882</v>
      </c>
      <c r="F195" s="415" t="s">
        <v>883</v>
      </c>
      <c r="G195" s="414" t="s">
        <v>884</v>
      </c>
      <c r="H195" s="414" t="s">
        <v>885</v>
      </c>
      <c r="I195" s="417">
        <v>6125.1298828125</v>
      </c>
      <c r="J195" s="417">
        <v>1</v>
      </c>
      <c r="K195" s="418">
        <v>6125.1298828125</v>
      </c>
    </row>
    <row r="196" spans="1:11" ht="14.4" customHeight="1" x14ac:dyDescent="0.3">
      <c r="A196" s="412" t="s">
        <v>391</v>
      </c>
      <c r="B196" s="413" t="s">
        <v>392</v>
      </c>
      <c r="C196" s="414" t="s">
        <v>400</v>
      </c>
      <c r="D196" s="415" t="s">
        <v>401</v>
      </c>
      <c r="E196" s="414" t="s">
        <v>882</v>
      </c>
      <c r="F196" s="415" t="s">
        <v>883</v>
      </c>
      <c r="G196" s="414" t="s">
        <v>886</v>
      </c>
      <c r="H196" s="414" t="s">
        <v>887</v>
      </c>
      <c r="I196" s="417">
        <v>10.170000076293945</v>
      </c>
      <c r="J196" s="417">
        <v>20</v>
      </c>
      <c r="K196" s="418">
        <v>203.39999389648437</v>
      </c>
    </row>
    <row r="197" spans="1:11" ht="14.4" customHeight="1" x14ac:dyDescent="0.3">
      <c r="A197" s="412" t="s">
        <v>391</v>
      </c>
      <c r="B197" s="413" t="s">
        <v>392</v>
      </c>
      <c r="C197" s="414" t="s">
        <v>400</v>
      </c>
      <c r="D197" s="415" t="s">
        <v>401</v>
      </c>
      <c r="E197" s="414" t="s">
        <v>882</v>
      </c>
      <c r="F197" s="415" t="s">
        <v>883</v>
      </c>
      <c r="G197" s="414" t="s">
        <v>888</v>
      </c>
      <c r="H197" s="414" t="s">
        <v>889</v>
      </c>
      <c r="I197" s="417">
        <v>46.590000152587891</v>
      </c>
      <c r="J197" s="417">
        <v>210</v>
      </c>
      <c r="K197" s="418">
        <v>9782.849853515625</v>
      </c>
    </row>
    <row r="198" spans="1:11" ht="14.4" customHeight="1" x14ac:dyDescent="0.3">
      <c r="A198" s="412" t="s">
        <v>391</v>
      </c>
      <c r="B198" s="413" t="s">
        <v>392</v>
      </c>
      <c r="C198" s="414" t="s">
        <v>400</v>
      </c>
      <c r="D198" s="415" t="s">
        <v>401</v>
      </c>
      <c r="E198" s="414" t="s">
        <v>890</v>
      </c>
      <c r="F198" s="415" t="s">
        <v>891</v>
      </c>
      <c r="G198" s="414" t="s">
        <v>892</v>
      </c>
      <c r="H198" s="414" t="s">
        <v>893</v>
      </c>
      <c r="I198" s="417">
        <v>20.590000152587891</v>
      </c>
      <c r="J198" s="417">
        <v>180</v>
      </c>
      <c r="K198" s="418">
        <v>3705.2999267578125</v>
      </c>
    </row>
    <row r="199" spans="1:11" ht="14.4" customHeight="1" x14ac:dyDescent="0.3">
      <c r="A199" s="412" t="s">
        <v>391</v>
      </c>
      <c r="B199" s="413" t="s">
        <v>392</v>
      </c>
      <c r="C199" s="414" t="s">
        <v>400</v>
      </c>
      <c r="D199" s="415" t="s">
        <v>401</v>
      </c>
      <c r="E199" s="414" t="s">
        <v>890</v>
      </c>
      <c r="F199" s="415" t="s">
        <v>891</v>
      </c>
      <c r="G199" s="414" t="s">
        <v>894</v>
      </c>
      <c r="H199" s="414" t="s">
        <v>895</v>
      </c>
      <c r="I199" s="417">
        <v>27.260000228881836</v>
      </c>
      <c r="J199" s="417">
        <v>2088</v>
      </c>
      <c r="K199" s="418">
        <v>56911.319091796875</v>
      </c>
    </row>
    <row r="200" spans="1:11" ht="14.4" customHeight="1" x14ac:dyDescent="0.3">
      <c r="A200" s="412" t="s">
        <v>391</v>
      </c>
      <c r="B200" s="413" t="s">
        <v>392</v>
      </c>
      <c r="C200" s="414" t="s">
        <v>400</v>
      </c>
      <c r="D200" s="415" t="s">
        <v>401</v>
      </c>
      <c r="E200" s="414" t="s">
        <v>890</v>
      </c>
      <c r="F200" s="415" t="s">
        <v>891</v>
      </c>
      <c r="G200" s="414" t="s">
        <v>896</v>
      </c>
      <c r="H200" s="414" t="s">
        <v>897</v>
      </c>
      <c r="I200" s="417">
        <v>28.059999465942383</v>
      </c>
      <c r="J200" s="417">
        <v>1080</v>
      </c>
      <c r="K200" s="418">
        <v>30304.799072265625</v>
      </c>
    </row>
    <row r="201" spans="1:11" ht="14.4" customHeight="1" x14ac:dyDescent="0.3">
      <c r="A201" s="412" t="s">
        <v>391</v>
      </c>
      <c r="B201" s="413" t="s">
        <v>392</v>
      </c>
      <c r="C201" s="414" t="s">
        <v>400</v>
      </c>
      <c r="D201" s="415" t="s">
        <v>401</v>
      </c>
      <c r="E201" s="414" t="s">
        <v>890</v>
      </c>
      <c r="F201" s="415" t="s">
        <v>891</v>
      </c>
      <c r="G201" s="414" t="s">
        <v>898</v>
      </c>
      <c r="H201" s="414" t="s">
        <v>899</v>
      </c>
      <c r="I201" s="417">
        <v>26.569999694824219</v>
      </c>
      <c r="J201" s="417">
        <v>396</v>
      </c>
      <c r="K201" s="418">
        <v>10520.460205078125</v>
      </c>
    </row>
    <row r="202" spans="1:11" ht="14.4" customHeight="1" x14ac:dyDescent="0.3">
      <c r="A202" s="412" t="s">
        <v>391</v>
      </c>
      <c r="B202" s="413" t="s">
        <v>392</v>
      </c>
      <c r="C202" s="414" t="s">
        <v>400</v>
      </c>
      <c r="D202" s="415" t="s">
        <v>401</v>
      </c>
      <c r="E202" s="414" t="s">
        <v>890</v>
      </c>
      <c r="F202" s="415" t="s">
        <v>891</v>
      </c>
      <c r="G202" s="414" t="s">
        <v>900</v>
      </c>
      <c r="H202" s="414" t="s">
        <v>901</v>
      </c>
      <c r="I202" s="417">
        <v>148.58000183105469</v>
      </c>
      <c r="J202" s="417">
        <v>444</v>
      </c>
      <c r="K202" s="418">
        <v>65969.5185546875</v>
      </c>
    </row>
    <row r="203" spans="1:11" ht="14.4" customHeight="1" x14ac:dyDescent="0.3">
      <c r="A203" s="412" t="s">
        <v>391</v>
      </c>
      <c r="B203" s="413" t="s">
        <v>392</v>
      </c>
      <c r="C203" s="414" t="s">
        <v>400</v>
      </c>
      <c r="D203" s="415" t="s">
        <v>401</v>
      </c>
      <c r="E203" s="414" t="s">
        <v>890</v>
      </c>
      <c r="F203" s="415" t="s">
        <v>891</v>
      </c>
      <c r="G203" s="414" t="s">
        <v>902</v>
      </c>
      <c r="H203" s="414" t="s">
        <v>903</v>
      </c>
      <c r="I203" s="417">
        <v>108.5</v>
      </c>
      <c r="J203" s="417">
        <v>168</v>
      </c>
      <c r="K203" s="418">
        <v>18228.42041015625</v>
      </c>
    </row>
    <row r="204" spans="1:11" ht="14.4" customHeight="1" x14ac:dyDescent="0.3">
      <c r="A204" s="412" t="s">
        <v>391</v>
      </c>
      <c r="B204" s="413" t="s">
        <v>392</v>
      </c>
      <c r="C204" s="414" t="s">
        <v>400</v>
      </c>
      <c r="D204" s="415" t="s">
        <v>401</v>
      </c>
      <c r="E204" s="414" t="s">
        <v>890</v>
      </c>
      <c r="F204" s="415" t="s">
        <v>891</v>
      </c>
      <c r="G204" s="414" t="s">
        <v>904</v>
      </c>
      <c r="H204" s="414" t="s">
        <v>905</v>
      </c>
      <c r="I204" s="417">
        <v>132.94000244140625</v>
      </c>
      <c r="J204" s="417">
        <v>80</v>
      </c>
      <c r="K204" s="418">
        <v>10635.2001953125</v>
      </c>
    </row>
    <row r="205" spans="1:11" ht="14.4" customHeight="1" x14ac:dyDescent="0.3">
      <c r="A205" s="412" t="s">
        <v>391</v>
      </c>
      <c r="B205" s="413" t="s">
        <v>392</v>
      </c>
      <c r="C205" s="414" t="s">
        <v>400</v>
      </c>
      <c r="D205" s="415" t="s">
        <v>401</v>
      </c>
      <c r="E205" s="414" t="s">
        <v>890</v>
      </c>
      <c r="F205" s="415" t="s">
        <v>891</v>
      </c>
      <c r="G205" s="414" t="s">
        <v>906</v>
      </c>
      <c r="H205" s="414" t="s">
        <v>907</v>
      </c>
      <c r="I205" s="417">
        <v>513.19000244140625</v>
      </c>
      <c r="J205" s="417">
        <v>12</v>
      </c>
      <c r="K205" s="418">
        <v>6158.25</v>
      </c>
    </row>
    <row r="206" spans="1:11" ht="14.4" customHeight="1" x14ac:dyDescent="0.3">
      <c r="A206" s="412" t="s">
        <v>391</v>
      </c>
      <c r="B206" s="413" t="s">
        <v>392</v>
      </c>
      <c r="C206" s="414" t="s">
        <v>400</v>
      </c>
      <c r="D206" s="415" t="s">
        <v>401</v>
      </c>
      <c r="E206" s="414" t="s">
        <v>890</v>
      </c>
      <c r="F206" s="415" t="s">
        <v>891</v>
      </c>
      <c r="G206" s="414" t="s">
        <v>908</v>
      </c>
      <c r="H206" s="414" t="s">
        <v>909</v>
      </c>
      <c r="I206" s="417">
        <v>1390.97998046875</v>
      </c>
      <c r="J206" s="417">
        <v>12</v>
      </c>
      <c r="K206" s="418">
        <v>16691.7890625</v>
      </c>
    </row>
    <row r="207" spans="1:11" ht="14.4" customHeight="1" x14ac:dyDescent="0.3">
      <c r="A207" s="412" t="s">
        <v>391</v>
      </c>
      <c r="B207" s="413" t="s">
        <v>392</v>
      </c>
      <c r="C207" s="414" t="s">
        <v>400</v>
      </c>
      <c r="D207" s="415" t="s">
        <v>401</v>
      </c>
      <c r="E207" s="414" t="s">
        <v>890</v>
      </c>
      <c r="F207" s="415" t="s">
        <v>891</v>
      </c>
      <c r="G207" s="414" t="s">
        <v>910</v>
      </c>
      <c r="H207" s="414" t="s">
        <v>911</v>
      </c>
      <c r="I207" s="417">
        <v>407.6199951171875</v>
      </c>
      <c r="J207" s="417">
        <v>12</v>
      </c>
      <c r="K207" s="418">
        <v>4891.41015625</v>
      </c>
    </row>
    <row r="208" spans="1:11" ht="14.4" customHeight="1" x14ac:dyDescent="0.3">
      <c r="A208" s="412" t="s">
        <v>391</v>
      </c>
      <c r="B208" s="413" t="s">
        <v>392</v>
      </c>
      <c r="C208" s="414" t="s">
        <v>400</v>
      </c>
      <c r="D208" s="415" t="s">
        <v>401</v>
      </c>
      <c r="E208" s="414" t="s">
        <v>890</v>
      </c>
      <c r="F208" s="415" t="s">
        <v>891</v>
      </c>
      <c r="G208" s="414" t="s">
        <v>912</v>
      </c>
      <c r="H208" s="414" t="s">
        <v>913</v>
      </c>
      <c r="I208" s="417">
        <v>111.44000244140625</v>
      </c>
      <c r="J208" s="417">
        <v>12</v>
      </c>
      <c r="K208" s="418">
        <v>1337.219970703125</v>
      </c>
    </row>
    <row r="209" spans="1:11" ht="14.4" customHeight="1" x14ac:dyDescent="0.3">
      <c r="A209" s="412" t="s">
        <v>391</v>
      </c>
      <c r="B209" s="413" t="s">
        <v>392</v>
      </c>
      <c r="C209" s="414" t="s">
        <v>400</v>
      </c>
      <c r="D209" s="415" t="s">
        <v>401</v>
      </c>
      <c r="E209" s="414" t="s">
        <v>890</v>
      </c>
      <c r="F209" s="415" t="s">
        <v>891</v>
      </c>
      <c r="G209" s="414" t="s">
        <v>914</v>
      </c>
      <c r="H209" s="414" t="s">
        <v>915</v>
      </c>
      <c r="I209" s="417">
        <v>147.60000610351562</v>
      </c>
      <c r="J209" s="417">
        <v>240</v>
      </c>
      <c r="K209" s="418">
        <v>35424.6015625</v>
      </c>
    </row>
    <row r="210" spans="1:11" ht="14.4" customHeight="1" x14ac:dyDescent="0.3">
      <c r="A210" s="412" t="s">
        <v>391</v>
      </c>
      <c r="B210" s="413" t="s">
        <v>392</v>
      </c>
      <c r="C210" s="414" t="s">
        <v>400</v>
      </c>
      <c r="D210" s="415" t="s">
        <v>401</v>
      </c>
      <c r="E210" s="414" t="s">
        <v>890</v>
      </c>
      <c r="F210" s="415" t="s">
        <v>891</v>
      </c>
      <c r="G210" s="414" t="s">
        <v>916</v>
      </c>
      <c r="H210" s="414" t="s">
        <v>917</v>
      </c>
      <c r="I210" s="417">
        <v>93.839996337890625</v>
      </c>
      <c r="J210" s="417">
        <v>48</v>
      </c>
      <c r="K210" s="418">
        <v>4504.31982421875</v>
      </c>
    </row>
    <row r="211" spans="1:11" ht="14.4" customHeight="1" x14ac:dyDescent="0.3">
      <c r="A211" s="412" t="s">
        <v>391</v>
      </c>
      <c r="B211" s="413" t="s">
        <v>392</v>
      </c>
      <c r="C211" s="414" t="s">
        <v>400</v>
      </c>
      <c r="D211" s="415" t="s">
        <v>401</v>
      </c>
      <c r="E211" s="414" t="s">
        <v>890</v>
      </c>
      <c r="F211" s="415" t="s">
        <v>891</v>
      </c>
      <c r="G211" s="414" t="s">
        <v>918</v>
      </c>
      <c r="H211" s="414" t="s">
        <v>919</v>
      </c>
      <c r="I211" s="417">
        <v>108.22000122070312</v>
      </c>
      <c r="J211" s="417">
        <v>864</v>
      </c>
      <c r="K211" s="418">
        <v>93497.7587890625</v>
      </c>
    </row>
    <row r="212" spans="1:11" ht="14.4" customHeight="1" x14ac:dyDescent="0.3">
      <c r="A212" s="412" t="s">
        <v>391</v>
      </c>
      <c r="B212" s="413" t="s">
        <v>392</v>
      </c>
      <c r="C212" s="414" t="s">
        <v>400</v>
      </c>
      <c r="D212" s="415" t="s">
        <v>401</v>
      </c>
      <c r="E212" s="414" t="s">
        <v>890</v>
      </c>
      <c r="F212" s="415" t="s">
        <v>891</v>
      </c>
      <c r="G212" s="414" t="s">
        <v>920</v>
      </c>
      <c r="H212" s="414" t="s">
        <v>921</v>
      </c>
      <c r="I212" s="417">
        <v>89.349998474121094</v>
      </c>
      <c r="J212" s="417">
        <v>324</v>
      </c>
      <c r="K212" s="418">
        <v>28947.919921875</v>
      </c>
    </row>
    <row r="213" spans="1:11" ht="14.4" customHeight="1" x14ac:dyDescent="0.3">
      <c r="A213" s="412" t="s">
        <v>391</v>
      </c>
      <c r="B213" s="413" t="s">
        <v>392</v>
      </c>
      <c r="C213" s="414" t="s">
        <v>400</v>
      </c>
      <c r="D213" s="415" t="s">
        <v>401</v>
      </c>
      <c r="E213" s="414" t="s">
        <v>890</v>
      </c>
      <c r="F213" s="415" t="s">
        <v>891</v>
      </c>
      <c r="G213" s="414" t="s">
        <v>922</v>
      </c>
      <c r="H213" s="414" t="s">
        <v>923</v>
      </c>
      <c r="I213" s="417">
        <v>115.41000366210937</v>
      </c>
      <c r="J213" s="417">
        <v>180</v>
      </c>
      <c r="K213" s="418">
        <v>20773.6005859375</v>
      </c>
    </row>
    <row r="214" spans="1:11" ht="14.4" customHeight="1" x14ac:dyDescent="0.3">
      <c r="A214" s="412" t="s">
        <v>391</v>
      </c>
      <c r="B214" s="413" t="s">
        <v>392</v>
      </c>
      <c r="C214" s="414" t="s">
        <v>400</v>
      </c>
      <c r="D214" s="415" t="s">
        <v>401</v>
      </c>
      <c r="E214" s="414" t="s">
        <v>890</v>
      </c>
      <c r="F214" s="415" t="s">
        <v>891</v>
      </c>
      <c r="G214" s="414" t="s">
        <v>924</v>
      </c>
      <c r="H214" s="414" t="s">
        <v>925</v>
      </c>
      <c r="I214" s="417">
        <v>110.61000061035156</v>
      </c>
      <c r="J214" s="417">
        <v>288</v>
      </c>
      <c r="K214" s="418">
        <v>31856.8408203125</v>
      </c>
    </row>
    <row r="215" spans="1:11" ht="14.4" customHeight="1" x14ac:dyDescent="0.3">
      <c r="A215" s="412" t="s">
        <v>391</v>
      </c>
      <c r="B215" s="413" t="s">
        <v>392</v>
      </c>
      <c r="C215" s="414" t="s">
        <v>400</v>
      </c>
      <c r="D215" s="415" t="s">
        <v>401</v>
      </c>
      <c r="E215" s="414" t="s">
        <v>890</v>
      </c>
      <c r="F215" s="415" t="s">
        <v>891</v>
      </c>
      <c r="G215" s="414" t="s">
        <v>926</v>
      </c>
      <c r="H215" s="414" t="s">
        <v>927</v>
      </c>
      <c r="I215" s="417">
        <v>46.959999084472656</v>
      </c>
      <c r="J215" s="417">
        <v>36</v>
      </c>
      <c r="K215" s="418">
        <v>1690.7099609375</v>
      </c>
    </row>
    <row r="216" spans="1:11" ht="14.4" customHeight="1" x14ac:dyDescent="0.3">
      <c r="A216" s="412" t="s">
        <v>391</v>
      </c>
      <c r="B216" s="413" t="s">
        <v>392</v>
      </c>
      <c r="C216" s="414" t="s">
        <v>400</v>
      </c>
      <c r="D216" s="415" t="s">
        <v>401</v>
      </c>
      <c r="E216" s="414" t="s">
        <v>890</v>
      </c>
      <c r="F216" s="415" t="s">
        <v>891</v>
      </c>
      <c r="G216" s="414" t="s">
        <v>928</v>
      </c>
      <c r="H216" s="414" t="s">
        <v>929</v>
      </c>
      <c r="I216" s="417">
        <v>64.709999084472656</v>
      </c>
      <c r="J216" s="417">
        <v>216</v>
      </c>
      <c r="K216" s="418">
        <v>13977.33984375</v>
      </c>
    </row>
    <row r="217" spans="1:11" ht="14.4" customHeight="1" x14ac:dyDescent="0.3">
      <c r="A217" s="412" t="s">
        <v>391</v>
      </c>
      <c r="B217" s="413" t="s">
        <v>392</v>
      </c>
      <c r="C217" s="414" t="s">
        <v>400</v>
      </c>
      <c r="D217" s="415" t="s">
        <v>401</v>
      </c>
      <c r="E217" s="414" t="s">
        <v>890</v>
      </c>
      <c r="F217" s="415" t="s">
        <v>891</v>
      </c>
      <c r="G217" s="414" t="s">
        <v>930</v>
      </c>
      <c r="H217" s="414" t="s">
        <v>931</v>
      </c>
      <c r="I217" s="417">
        <v>72.69000244140625</v>
      </c>
      <c r="J217" s="417">
        <v>108</v>
      </c>
      <c r="K217" s="418">
        <v>7850.47998046875</v>
      </c>
    </row>
    <row r="218" spans="1:11" ht="14.4" customHeight="1" x14ac:dyDescent="0.3">
      <c r="A218" s="412" t="s">
        <v>391</v>
      </c>
      <c r="B218" s="413" t="s">
        <v>392</v>
      </c>
      <c r="C218" s="414" t="s">
        <v>400</v>
      </c>
      <c r="D218" s="415" t="s">
        <v>401</v>
      </c>
      <c r="E218" s="414" t="s">
        <v>890</v>
      </c>
      <c r="F218" s="415" t="s">
        <v>891</v>
      </c>
      <c r="G218" s="414" t="s">
        <v>932</v>
      </c>
      <c r="H218" s="414" t="s">
        <v>933</v>
      </c>
      <c r="I218" s="417">
        <v>103.40000152587891</v>
      </c>
      <c r="J218" s="417">
        <v>324</v>
      </c>
      <c r="K218" s="418">
        <v>33501.3603515625</v>
      </c>
    </row>
    <row r="219" spans="1:11" ht="14.4" customHeight="1" x14ac:dyDescent="0.3">
      <c r="A219" s="412" t="s">
        <v>391</v>
      </c>
      <c r="B219" s="413" t="s">
        <v>392</v>
      </c>
      <c r="C219" s="414" t="s">
        <v>400</v>
      </c>
      <c r="D219" s="415" t="s">
        <v>401</v>
      </c>
      <c r="E219" s="414" t="s">
        <v>890</v>
      </c>
      <c r="F219" s="415" t="s">
        <v>891</v>
      </c>
      <c r="G219" s="414" t="s">
        <v>934</v>
      </c>
      <c r="H219" s="414" t="s">
        <v>935</v>
      </c>
      <c r="I219" s="417">
        <v>228.8800048828125</v>
      </c>
      <c r="J219" s="417">
        <v>180</v>
      </c>
      <c r="K219" s="418">
        <v>41198.87109375</v>
      </c>
    </row>
    <row r="220" spans="1:11" ht="14.4" customHeight="1" x14ac:dyDescent="0.3">
      <c r="A220" s="412" t="s">
        <v>391</v>
      </c>
      <c r="B220" s="413" t="s">
        <v>392</v>
      </c>
      <c r="C220" s="414" t="s">
        <v>400</v>
      </c>
      <c r="D220" s="415" t="s">
        <v>401</v>
      </c>
      <c r="E220" s="414" t="s">
        <v>890</v>
      </c>
      <c r="F220" s="415" t="s">
        <v>891</v>
      </c>
      <c r="G220" s="414" t="s">
        <v>936</v>
      </c>
      <c r="H220" s="414" t="s">
        <v>937</v>
      </c>
      <c r="I220" s="417">
        <v>345</v>
      </c>
      <c r="J220" s="417">
        <v>60</v>
      </c>
      <c r="K220" s="418">
        <v>20700</v>
      </c>
    </row>
    <row r="221" spans="1:11" ht="14.4" customHeight="1" x14ac:dyDescent="0.3">
      <c r="A221" s="412" t="s">
        <v>391</v>
      </c>
      <c r="B221" s="413" t="s">
        <v>392</v>
      </c>
      <c r="C221" s="414" t="s">
        <v>400</v>
      </c>
      <c r="D221" s="415" t="s">
        <v>401</v>
      </c>
      <c r="E221" s="414" t="s">
        <v>890</v>
      </c>
      <c r="F221" s="415" t="s">
        <v>891</v>
      </c>
      <c r="G221" s="414" t="s">
        <v>938</v>
      </c>
      <c r="H221" s="414" t="s">
        <v>939</v>
      </c>
      <c r="I221" s="417">
        <v>204.30000305175781</v>
      </c>
      <c r="J221" s="417">
        <v>24</v>
      </c>
      <c r="K221" s="418">
        <v>4903.14013671875</v>
      </c>
    </row>
    <row r="222" spans="1:11" ht="14.4" customHeight="1" x14ac:dyDescent="0.3">
      <c r="A222" s="412" t="s">
        <v>391</v>
      </c>
      <c r="B222" s="413" t="s">
        <v>392</v>
      </c>
      <c r="C222" s="414" t="s">
        <v>400</v>
      </c>
      <c r="D222" s="415" t="s">
        <v>401</v>
      </c>
      <c r="E222" s="414" t="s">
        <v>890</v>
      </c>
      <c r="F222" s="415" t="s">
        <v>891</v>
      </c>
      <c r="G222" s="414" t="s">
        <v>940</v>
      </c>
      <c r="H222" s="414" t="s">
        <v>941</v>
      </c>
      <c r="I222" s="417">
        <v>197.46000671386719</v>
      </c>
      <c r="J222" s="417">
        <v>48</v>
      </c>
      <c r="K222" s="418">
        <v>9477.83984375</v>
      </c>
    </row>
    <row r="223" spans="1:11" ht="14.4" customHeight="1" x14ac:dyDescent="0.3">
      <c r="A223" s="412" t="s">
        <v>391</v>
      </c>
      <c r="B223" s="413" t="s">
        <v>392</v>
      </c>
      <c r="C223" s="414" t="s">
        <v>400</v>
      </c>
      <c r="D223" s="415" t="s">
        <v>401</v>
      </c>
      <c r="E223" s="414" t="s">
        <v>890</v>
      </c>
      <c r="F223" s="415" t="s">
        <v>891</v>
      </c>
      <c r="G223" s="414" t="s">
        <v>942</v>
      </c>
      <c r="H223" s="414" t="s">
        <v>943</v>
      </c>
      <c r="I223" s="417">
        <v>100.68000030517578</v>
      </c>
      <c r="J223" s="417">
        <v>396</v>
      </c>
      <c r="K223" s="418">
        <v>39870.2705078125</v>
      </c>
    </row>
    <row r="224" spans="1:11" ht="14.4" customHeight="1" x14ac:dyDescent="0.3">
      <c r="A224" s="412" t="s">
        <v>391</v>
      </c>
      <c r="B224" s="413" t="s">
        <v>392</v>
      </c>
      <c r="C224" s="414" t="s">
        <v>400</v>
      </c>
      <c r="D224" s="415" t="s">
        <v>401</v>
      </c>
      <c r="E224" s="414" t="s">
        <v>890</v>
      </c>
      <c r="F224" s="415" t="s">
        <v>891</v>
      </c>
      <c r="G224" s="414" t="s">
        <v>944</v>
      </c>
      <c r="H224" s="414" t="s">
        <v>945</v>
      </c>
      <c r="I224" s="417">
        <v>142.72000122070312</v>
      </c>
      <c r="J224" s="417">
        <v>432</v>
      </c>
      <c r="K224" s="418">
        <v>61652.8828125</v>
      </c>
    </row>
    <row r="225" spans="1:11" ht="14.4" customHeight="1" x14ac:dyDescent="0.3">
      <c r="A225" s="412" t="s">
        <v>391</v>
      </c>
      <c r="B225" s="413" t="s">
        <v>392</v>
      </c>
      <c r="C225" s="414" t="s">
        <v>400</v>
      </c>
      <c r="D225" s="415" t="s">
        <v>401</v>
      </c>
      <c r="E225" s="414" t="s">
        <v>890</v>
      </c>
      <c r="F225" s="415" t="s">
        <v>891</v>
      </c>
      <c r="G225" s="414" t="s">
        <v>946</v>
      </c>
      <c r="H225" s="414" t="s">
        <v>947</v>
      </c>
      <c r="I225" s="417">
        <v>31.360000610351563</v>
      </c>
      <c r="J225" s="417">
        <v>1080</v>
      </c>
      <c r="K225" s="418">
        <v>33865.201171875</v>
      </c>
    </row>
    <row r="226" spans="1:11" ht="14.4" customHeight="1" x14ac:dyDescent="0.3">
      <c r="A226" s="412" t="s">
        <v>391</v>
      </c>
      <c r="B226" s="413" t="s">
        <v>392</v>
      </c>
      <c r="C226" s="414" t="s">
        <v>400</v>
      </c>
      <c r="D226" s="415" t="s">
        <v>401</v>
      </c>
      <c r="E226" s="414" t="s">
        <v>890</v>
      </c>
      <c r="F226" s="415" t="s">
        <v>891</v>
      </c>
      <c r="G226" s="414" t="s">
        <v>948</v>
      </c>
      <c r="H226" s="414" t="s">
        <v>949</v>
      </c>
      <c r="I226" s="417">
        <v>32.409999847412109</v>
      </c>
      <c r="J226" s="417">
        <v>300</v>
      </c>
      <c r="K226" s="418">
        <v>9723.25</v>
      </c>
    </row>
    <row r="227" spans="1:11" ht="14.4" customHeight="1" x14ac:dyDescent="0.3">
      <c r="A227" s="412" t="s">
        <v>391</v>
      </c>
      <c r="B227" s="413" t="s">
        <v>392</v>
      </c>
      <c r="C227" s="414" t="s">
        <v>400</v>
      </c>
      <c r="D227" s="415" t="s">
        <v>401</v>
      </c>
      <c r="E227" s="414" t="s">
        <v>890</v>
      </c>
      <c r="F227" s="415" t="s">
        <v>891</v>
      </c>
      <c r="G227" s="414" t="s">
        <v>950</v>
      </c>
      <c r="H227" s="414" t="s">
        <v>951</v>
      </c>
      <c r="I227" s="417">
        <v>38.409999847412109</v>
      </c>
      <c r="J227" s="417">
        <v>600</v>
      </c>
      <c r="K227" s="418">
        <v>23046</v>
      </c>
    </row>
    <row r="228" spans="1:11" ht="14.4" customHeight="1" x14ac:dyDescent="0.3">
      <c r="A228" s="412" t="s">
        <v>391</v>
      </c>
      <c r="B228" s="413" t="s">
        <v>392</v>
      </c>
      <c r="C228" s="414" t="s">
        <v>400</v>
      </c>
      <c r="D228" s="415" t="s">
        <v>401</v>
      </c>
      <c r="E228" s="414" t="s">
        <v>890</v>
      </c>
      <c r="F228" s="415" t="s">
        <v>891</v>
      </c>
      <c r="G228" s="414" t="s">
        <v>952</v>
      </c>
      <c r="H228" s="414" t="s">
        <v>953</v>
      </c>
      <c r="I228" s="417">
        <v>30.309999465942383</v>
      </c>
      <c r="J228" s="417">
        <v>3120</v>
      </c>
      <c r="K228" s="418">
        <v>94573.66015625</v>
      </c>
    </row>
    <row r="229" spans="1:11" ht="14.4" customHeight="1" x14ac:dyDescent="0.3">
      <c r="A229" s="412" t="s">
        <v>391</v>
      </c>
      <c r="B229" s="413" t="s">
        <v>392</v>
      </c>
      <c r="C229" s="414" t="s">
        <v>400</v>
      </c>
      <c r="D229" s="415" t="s">
        <v>401</v>
      </c>
      <c r="E229" s="414" t="s">
        <v>890</v>
      </c>
      <c r="F229" s="415" t="s">
        <v>891</v>
      </c>
      <c r="G229" s="414" t="s">
        <v>954</v>
      </c>
      <c r="H229" s="414" t="s">
        <v>955</v>
      </c>
      <c r="I229" s="417">
        <v>39.740001678466797</v>
      </c>
      <c r="J229" s="417">
        <v>360</v>
      </c>
      <c r="K229" s="418">
        <v>14306</v>
      </c>
    </row>
    <row r="230" spans="1:11" ht="14.4" customHeight="1" x14ac:dyDescent="0.3">
      <c r="A230" s="412" t="s">
        <v>391</v>
      </c>
      <c r="B230" s="413" t="s">
        <v>392</v>
      </c>
      <c r="C230" s="414" t="s">
        <v>400</v>
      </c>
      <c r="D230" s="415" t="s">
        <v>401</v>
      </c>
      <c r="E230" s="414" t="s">
        <v>890</v>
      </c>
      <c r="F230" s="415" t="s">
        <v>891</v>
      </c>
      <c r="G230" s="414" t="s">
        <v>956</v>
      </c>
      <c r="H230" s="414" t="s">
        <v>957</v>
      </c>
      <c r="I230" s="417">
        <v>28.860000610351562</v>
      </c>
      <c r="J230" s="417">
        <v>1296</v>
      </c>
      <c r="K230" s="418">
        <v>37404.91064453125</v>
      </c>
    </row>
    <row r="231" spans="1:11" ht="14.4" customHeight="1" x14ac:dyDescent="0.3">
      <c r="A231" s="412" t="s">
        <v>391</v>
      </c>
      <c r="B231" s="413" t="s">
        <v>392</v>
      </c>
      <c r="C231" s="414" t="s">
        <v>400</v>
      </c>
      <c r="D231" s="415" t="s">
        <v>401</v>
      </c>
      <c r="E231" s="414" t="s">
        <v>890</v>
      </c>
      <c r="F231" s="415" t="s">
        <v>891</v>
      </c>
      <c r="G231" s="414" t="s">
        <v>958</v>
      </c>
      <c r="H231" s="414" t="s">
        <v>959</v>
      </c>
      <c r="I231" s="417">
        <v>40.139999389648438</v>
      </c>
      <c r="J231" s="417">
        <v>360</v>
      </c>
      <c r="K231" s="418">
        <v>14450.900390625</v>
      </c>
    </row>
    <row r="232" spans="1:11" ht="14.4" customHeight="1" x14ac:dyDescent="0.3">
      <c r="A232" s="412" t="s">
        <v>391</v>
      </c>
      <c r="B232" s="413" t="s">
        <v>392</v>
      </c>
      <c r="C232" s="414" t="s">
        <v>400</v>
      </c>
      <c r="D232" s="415" t="s">
        <v>401</v>
      </c>
      <c r="E232" s="414" t="s">
        <v>890</v>
      </c>
      <c r="F232" s="415" t="s">
        <v>891</v>
      </c>
      <c r="G232" s="414" t="s">
        <v>960</v>
      </c>
      <c r="H232" s="414" t="s">
        <v>961</v>
      </c>
      <c r="I232" s="417">
        <v>31.360000610351563</v>
      </c>
      <c r="J232" s="417">
        <v>3720</v>
      </c>
      <c r="K232" s="418">
        <v>116646.80078125</v>
      </c>
    </row>
    <row r="233" spans="1:11" ht="14.4" customHeight="1" x14ac:dyDescent="0.3">
      <c r="A233" s="412" t="s">
        <v>391</v>
      </c>
      <c r="B233" s="413" t="s">
        <v>392</v>
      </c>
      <c r="C233" s="414" t="s">
        <v>400</v>
      </c>
      <c r="D233" s="415" t="s">
        <v>401</v>
      </c>
      <c r="E233" s="414" t="s">
        <v>890</v>
      </c>
      <c r="F233" s="415" t="s">
        <v>891</v>
      </c>
      <c r="G233" s="414" t="s">
        <v>962</v>
      </c>
      <c r="H233" s="414" t="s">
        <v>963</v>
      </c>
      <c r="I233" s="417">
        <v>219.94000244140625</v>
      </c>
      <c r="J233" s="417">
        <v>72</v>
      </c>
      <c r="K233" s="418">
        <v>15835.5</v>
      </c>
    </row>
    <row r="234" spans="1:11" ht="14.4" customHeight="1" x14ac:dyDescent="0.3">
      <c r="A234" s="412" t="s">
        <v>391</v>
      </c>
      <c r="B234" s="413" t="s">
        <v>392</v>
      </c>
      <c r="C234" s="414" t="s">
        <v>400</v>
      </c>
      <c r="D234" s="415" t="s">
        <v>401</v>
      </c>
      <c r="E234" s="414" t="s">
        <v>890</v>
      </c>
      <c r="F234" s="415" t="s">
        <v>891</v>
      </c>
      <c r="G234" s="414" t="s">
        <v>964</v>
      </c>
      <c r="H234" s="414" t="s">
        <v>965</v>
      </c>
      <c r="I234" s="417">
        <v>153.47000122070312</v>
      </c>
      <c r="J234" s="417">
        <v>144</v>
      </c>
      <c r="K234" s="418">
        <v>22099.31982421875</v>
      </c>
    </row>
    <row r="235" spans="1:11" ht="14.4" customHeight="1" x14ac:dyDescent="0.3">
      <c r="A235" s="412" t="s">
        <v>391</v>
      </c>
      <c r="B235" s="413" t="s">
        <v>392</v>
      </c>
      <c r="C235" s="414" t="s">
        <v>400</v>
      </c>
      <c r="D235" s="415" t="s">
        <v>401</v>
      </c>
      <c r="E235" s="414" t="s">
        <v>890</v>
      </c>
      <c r="F235" s="415" t="s">
        <v>891</v>
      </c>
      <c r="G235" s="414" t="s">
        <v>966</v>
      </c>
      <c r="H235" s="414" t="s">
        <v>967</v>
      </c>
      <c r="I235" s="417">
        <v>125.12000274658203</v>
      </c>
      <c r="J235" s="417">
        <v>72</v>
      </c>
      <c r="K235" s="418">
        <v>9008.6396484375</v>
      </c>
    </row>
    <row r="236" spans="1:11" ht="14.4" customHeight="1" x14ac:dyDescent="0.3">
      <c r="A236" s="412" t="s">
        <v>391</v>
      </c>
      <c r="B236" s="413" t="s">
        <v>392</v>
      </c>
      <c r="C236" s="414" t="s">
        <v>400</v>
      </c>
      <c r="D236" s="415" t="s">
        <v>401</v>
      </c>
      <c r="E236" s="414" t="s">
        <v>890</v>
      </c>
      <c r="F236" s="415" t="s">
        <v>891</v>
      </c>
      <c r="G236" s="414" t="s">
        <v>968</v>
      </c>
      <c r="H236" s="414" t="s">
        <v>969</v>
      </c>
      <c r="I236" s="417">
        <v>206.25</v>
      </c>
      <c r="J236" s="417">
        <v>48</v>
      </c>
      <c r="K236" s="418">
        <v>9900.1201171875</v>
      </c>
    </row>
    <row r="237" spans="1:11" ht="14.4" customHeight="1" x14ac:dyDescent="0.3">
      <c r="A237" s="412" t="s">
        <v>391</v>
      </c>
      <c r="B237" s="413" t="s">
        <v>392</v>
      </c>
      <c r="C237" s="414" t="s">
        <v>400</v>
      </c>
      <c r="D237" s="415" t="s">
        <v>401</v>
      </c>
      <c r="E237" s="414" t="s">
        <v>890</v>
      </c>
      <c r="F237" s="415" t="s">
        <v>891</v>
      </c>
      <c r="G237" s="414" t="s">
        <v>970</v>
      </c>
      <c r="H237" s="414" t="s">
        <v>971</v>
      </c>
      <c r="I237" s="417">
        <v>167.14999389648437</v>
      </c>
      <c r="J237" s="417">
        <v>336</v>
      </c>
      <c r="K237" s="418">
        <v>56163.2412109375</v>
      </c>
    </row>
    <row r="238" spans="1:11" ht="14.4" customHeight="1" x14ac:dyDescent="0.3">
      <c r="A238" s="412" t="s">
        <v>391</v>
      </c>
      <c r="B238" s="413" t="s">
        <v>392</v>
      </c>
      <c r="C238" s="414" t="s">
        <v>400</v>
      </c>
      <c r="D238" s="415" t="s">
        <v>401</v>
      </c>
      <c r="E238" s="414" t="s">
        <v>890</v>
      </c>
      <c r="F238" s="415" t="s">
        <v>891</v>
      </c>
      <c r="G238" s="414" t="s">
        <v>972</v>
      </c>
      <c r="H238" s="414" t="s">
        <v>973</v>
      </c>
      <c r="I238" s="417">
        <v>167.14999389648437</v>
      </c>
      <c r="J238" s="417">
        <v>120</v>
      </c>
      <c r="K238" s="418">
        <v>20058.30078125</v>
      </c>
    </row>
    <row r="239" spans="1:11" ht="14.4" customHeight="1" x14ac:dyDescent="0.3">
      <c r="A239" s="412" t="s">
        <v>391</v>
      </c>
      <c r="B239" s="413" t="s">
        <v>392</v>
      </c>
      <c r="C239" s="414" t="s">
        <v>400</v>
      </c>
      <c r="D239" s="415" t="s">
        <v>401</v>
      </c>
      <c r="E239" s="414" t="s">
        <v>890</v>
      </c>
      <c r="F239" s="415" t="s">
        <v>891</v>
      </c>
      <c r="G239" s="414" t="s">
        <v>974</v>
      </c>
      <c r="H239" s="414" t="s">
        <v>975</v>
      </c>
      <c r="I239" s="417">
        <v>210.16000366210937</v>
      </c>
      <c r="J239" s="417">
        <v>816</v>
      </c>
      <c r="K239" s="418">
        <v>171492.4501953125</v>
      </c>
    </row>
    <row r="240" spans="1:11" ht="14.4" customHeight="1" x14ac:dyDescent="0.3">
      <c r="A240" s="412" t="s">
        <v>391</v>
      </c>
      <c r="B240" s="413" t="s">
        <v>392</v>
      </c>
      <c r="C240" s="414" t="s">
        <v>400</v>
      </c>
      <c r="D240" s="415" t="s">
        <v>401</v>
      </c>
      <c r="E240" s="414" t="s">
        <v>890</v>
      </c>
      <c r="F240" s="415" t="s">
        <v>891</v>
      </c>
      <c r="G240" s="414" t="s">
        <v>976</v>
      </c>
      <c r="H240" s="414" t="s">
        <v>977</v>
      </c>
      <c r="I240" s="417">
        <v>258.05999755859375</v>
      </c>
      <c r="J240" s="417">
        <v>540</v>
      </c>
      <c r="K240" s="418">
        <v>139352.3984375</v>
      </c>
    </row>
    <row r="241" spans="1:11" ht="14.4" customHeight="1" x14ac:dyDescent="0.3">
      <c r="A241" s="412" t="s">
        <v>391</v>
      </c>
      <c r="B241" s="413" t="s">
        <v>392</v>
      </c>
      <c r="C241" s="414" t="s">
        <v>400</v>
      </c>
      <c r="D241" s="415" t="s">
        <v>401</v>
      </c>
      <c r="E241" s="414" t="s">
        <v>890</v>
      </c>
      <c r="F241" s="415" t="s">
        <v>891</v>
      </c>
      <c r="G241" s="414" t="s">
        <v>978</v>
      </c>
      <c r="H241" s="414" t="s">
        <v>979</v>
      </c>
      <c r="I241" s="417">
        <v>94.379997253417969</v>
      </c>
      <c r="J241" s="417">
        <v>36</v>
      </c>
      <c r="K241" s="418">
        <v>3397.56005859375</v>
      </c>
    </row>
    <row r="242" spans="1:11" ht="14.4" customHeight="1" x14ac:dyDescent="0.3">
      <c r="A242" s="412" t="s">
        <v>391</v>
      </c>
      <c r="B242" s="413" t="s">
        <v>392</v>
      </c>
      <c r="C242" s="414" t="s">
        <v>400</v>
      </c>
      <c r="D242" s="415" t="s">
        <v>401</v>
      </c>
      <c r="E242" s="414" t="s">
        <v>890</v>
      </c>
      <c r="F242" s="415" t="s">
        <v>891</v>
      </c>
      <c r="G242" s="414" t="s">
        <v>980</v>
      </c>
      <c r="H242" s="414" t="s">
        <v>981</v>
      </c>
      <c r="I242" s="417">
        <v>56.330001831054688</v>
      </c>
      <c r="J242" s="417">
        <v>72</v>
      </c>
      <c r="K242" s="418">
        <v>4056</v>
      </c>
    </row>
    <row r="243" spans="1:11" ht="14.4" customHeight="1" x14ac:dyDescent="0.3">
      <c r="A243" s="412" t="s">
        <v>391</v>
      </c>
      <c r="B243" s="413" t="s">
        <v>392</v>
      </c>
      <c r="C243" s="414" t="s">
        <v>400</v>
      </c>
      <c r="D243" s="415" t="s">
        <v>401</v>
      </c>
      <c r="E243" s="414" t="s">
        <v>890</v>
      </c>
      <c r="F243" s="415" t="s">
        <v>891</v>
      </c>
      <c r="G243" s="414" t="s">
        <v>982</v>
      </c>
      <c r="H243" s="414" t="s">
        <v>983</v>
      </c>
      <c r="I243" s="417">
        <v>54.299999237060547</v>
      </c>
      <c r="J243" s="417">
        <v>108</v>
      </c>
      <c r="K243" s="418">
        <v>5863.97021484375</v>
      </c>
    </row>
    <row r="244" spans="1:11" ht="14.4" customHeight="1" x14ac:dyDescent="0.3">
      <c r="A244" s="412" t="s">
        <v>391</v>
      </c>
      <c r="B244" s="413" t="s">
        <v>392</v>
      </c>
      <c r="C244" s="414" t="s">
        <v>400</v>
      </c>
      <c r="D244" s="415" t="s">
        <v>401</v>
      </c>
      <c r="E244" s="414" t="s">
        <v>890</v>
      </c>
      <c r="F244" s="415" t="s">
        <v>891</v>
      </c>
      <c r="G244" s="414" t="s">
        <v>984</v>
      </c>
      <c r="H244" s="414" t="s">
        <v>985</v>
      </c>
      <c r="I244" s="417">
        <v>86.25</v>
      </c>
      <c r="J244" s="417">
        <v>720</v>
      </c>
      <c r="K244" s="418">
        <v>62100</v>
      </c>
    </row>
    <row r="245" spans="1:11" ht="14.4" customHeight="1" x14ac:dyDescent="0.3">
      <c r="A245" s="412" t="s">
        <v>391</v>
      </c>
      <c r="B245" s="413" t="s">
        <v>392</v>
      </c>
      <c r="C245" s="414" t="s">
        <v>400</v>
      </c>
      <c r="D245" s="415" t="s">
        <v>401</v>
      </c>
      <c r="E245" s="414" t="s">
        <v>890</v>
      </c>
      <c r="F245" s="415" t="s">
        <v>891</v>
      </c>
      <c r="G245" s="414" t="s">
        <v>986</v>
      </c>
      <c r="H245" s="414" t="s">
        <v>987</v>
      </c>
      <c r="I245" s="417">
        <v>77.900001525878906</v>
      </c>
      <c r="J245" s="417">
        <v>528</v>
      </c>
      <c r="K245" s="418">
        <v>41132.7490234375</v>
      </c>
    </row>
    <row r="246" spans="1:11" ht="14.4" customHeight="1" x14ac:dyDescent="0.3">
      <c r="A246" s="412" t="s">
        <v>391</v>
      </c>
      <c r="B246" s="413" t="s">
        <v>392</v>
      </c>
      <c r="C246" s="414" t="s">
        <v>400</v>
      </c>
      <c r="D246" s="415" t="s">
        <v>401</v>
      </c>
      <c r="E246" s="414" t="s">
        <v>890</v>
      </c>
      <c r="F246" s="415" t="s">
        <v>891</v>
      </c>
      <c r="G246" s="414" t="s">
        <v>988</v>
      </c>
      <c r="H246" s="414" t="s">
        <v>989</v>
      </c>
      <c r="I246" s="417">
        <v>45.029998779296875</v>
      </c>
      <c r="J246" s="417">
        <v>216</v>
      </c>
      <c r="K246" s="418">
        <v>9725.5498046875</v>
      </c>
    </row>
    <row r="247" spans="1:11" ht="14.4" customHeight="1" x14ac:dyDescent="0.3">
      <c r="A247" s="412" t="s">
        <v>391</v>
      </c>
      <c r="B247" s="413" t="s">
        <v>392</v>
      </c>
      <c r="C247" s="414" t="s">
        <v>400</v>
      </c>
      <c r="D247" s="415" t="s">
        <v>401</v>
      </c>
      <c r="E247" s="414" t="s">
        <v>890</v>
      </c>
      <c r="F247" s="415" t="s">
        <v>891</v>
      </c>
      <c r="G247" s="414" t="s">
        <v>990</v>
      </c>
      <c r="H247" s="414" t="s">
        <v>991</v>
      </c>
      <c r="I247" s="417">
        <v>45.029998779296875</v>
      </c>
      <c r="J247" s="417">
        <v>864</v>
      </c>
      <c r="K247" s="418">
        <v>38902.2001953125</v>
      </c>
    </row>
    <row r="248" spans="1:11" ht="14.4" customHeight="1" x14ac:dyDescent="0.3">
      <c r="A248" s="412" t="s">
        <v>391</v>
      </c>
      <c r="B248" s="413" t="s">
        <v>392</v>
      </c>
      <c r="C248" s="414" t="s">
        <v>400</v>
      </c>
      <c r="D248" s="415" t="s">
        <v>401</v>
      </c>
      <c r="E248" s="414" t="s">
        <v>890</v>
      </c>
      <c r="F248" s="415" t="s">
        <v>891</v>
      </c>
      <c r="G248" s="414" t="s">
        <v>992</v>
      </c>
      <c r="H248" s="414" t="s">
        <v>993</v>
      </c>
      <c r="I248" s="417">
        <v>45.029998779296875</v>
      </c>
      <c r="J248" s="417">
        <v>144</v>
      </c>
      <c r="K248" s="418">
        <v>6483.7001953125</v>
      </c>
    </row>
    <row r="249" spans="1:11" ht="14.4" customHeight="1" x14ac:dyDescent="0.3">
      <c r="A249" s="412" t="s">
        <v>391</v>
      </c>
      <c r="B249" s="413" t="s">
        <v>392</v>
      </c>
      <c r="C249" s="414" t="s">
        <v>400</v>
      </c>
      <c r="D249" s="415" t="s">
        <v>401</v>
      </c>
      <c r="E249" s="414" t="s">
        <v>890</v>
      </c>
      <c r="F249" s="415" t="s">
        <v>891</v>
      </c>
      <c r="G249" s="414" t="s">
        <v>994</v>
      </c>
      <c r="H249" s="414" t="s">
        <v>995</v>
      </c>
      <c r="I249" s="417">
        <v>42</v>
      </c>
      <c r="J249" s="417">
        <v>216</v>
      </c>
      <c r="K249" s="418">
        <v>9071.4296875</v>
      </c>
    </row>
    <row r="250" spans="1:11" ht="14.4" customHeight="1" x14ac:dyDescent="0.3">
      <c r="A250" s="412" t="s">
        <v>391</v>
      </c>
      <c r="B250" s="413" t="s">
        <v>392</v>
      </c>
      <c r="C250" s="414" t="s">
        <v>400</v>
      </c>
      <c r="D250" s="415" t="s">
        <v>401</v>
      </c>
      <c r="E250" s="414" t="s">
        <v>890</v>
      </c>
      <c r="F250" s="415" t="s">
        <v>891</v>
      </c>
      <c r="G250" s="414" t="s">
        <v>996</v>
      </c>
      <c r="H250" s="414" t="s">
        <v>997</v>
      </c>
      <c r="I250" s="417">
        <v>50.479999542236328</v>
      </c>
      <c r="J250" s="417">
        <v>180</v>
      </c>
      <c r="K250" s="418">
        <v>9085.580078125</v>
      </c>
    </row>
    <row r="251" spans="1:11" ht="14.4" customHeight="1" x14ac:dyDescent="0.3">
      <c r="A251" s="412" t="s">
        <v>391</v>
      </c>
      <c r="B251" s="413" t="s">
        <v>392</v>
      </c>
      <c r="C251" s="414" t="s">
        <v>400</v>
      </c>
      <c r="D251" s="415" t="s">
        <v>401</v>
      </c>
      <c r="E251" s="414" t="s">
        <v>890</v>
      </c>
      <c r="F251" s="415" t="s">
        <v>891</v>
      </c>
      <c r="G251" s="414" t="s">
        <v>998</v>
      </c>
      <c r="H251" s="414" t="s">
        <v>999</v>
      </c>
      <c r="I251" s="417">
        <v>75.650001525878906</v>
      </c>
      <c r="J251" s="417">
        <v>540</v>
      </c>
      <c r="K251" s="418">
        <v>40851.44873046875</v>
      </c>
    </row>
    <row r="252" spans="1:11" ht="14.4" customHeight="1" x14ac:dyDescent="0.3">
      <c r="A252" s="412" t="s">
        <v>391</v>
      </c>
      <c r="B252" s="413" t="s">
        <v>392</v>
      </c>
      <c r="C252" s="414" t="s">
        <v>400</v>
      </c>
      <c r="D252" s="415" t="s">
        <v>401</v>
      </c>
      <c r="E252" s="414" t="s">
        <v>890</v>
      </c>
      <c r="F252" s="415" t="s">
        <v>891</v>
      </c>
      <c r="G252" s="414" t="s">
        <v>1000</v>
      </c>
      <c r="H252" s="414" t="s">
        <v>1001</v>
      </c>
      <c r="I252" s="417">
        <v>34.159999847412109</v>
      </c>
      <c r="J252" s="417">
        <v>1512</v>
      </c>
      <c r="K252" s="418">
        <v>51647.58984375</v>
      </c>
    </row>
    <row r="253" spans="1:11" ht="14.4" customHeight="1" x14ac:dyDescent="0.3">
      <c r="A253" s="412" t="s">
        <v>391</v>
      </c>
      <c r="B253" s="413" t="s">
        <v>392</v>
      </c>
      <c r="C253" s="414" t="s">
        <v>400</v>
      </c>
      <c r="D253" s="415" t="s">
        <v>401</v>
      </c>
      <c r="E253" s="414" t="s">
        <v>890</v>
      </c>
      <c r="F253" s="415" t="s">
        <v>891</v>
      </c>
      <c r="G253" s="414" t="s">
        <v>1002</v>
      </c>
      <c r="H253" s="414" t="s">
        <v>1003</v>
      </c>
      <c r="I253" s="417">
        <v>41.810001373291016</v>
      </c>
      <c r="J253" s="417">
        <v>1440</v>
      </c>
      <c r="K253" s="418">
        <v>60204.798828125</v>
      </c>
    </row>
    <row r="254" spans="1:11" ht="14.4" customHeight="1" x14ac:dyDescent="0.3">
      <c r="A254" s="412" t="s">
        <v>391</v>
      </c>
      <c r="B254" s="413" t="s">
        <v>392</v>
      </c>
      <c r="C254" s="414" t="s">
        <v>400</v>
      </c>
      <c r="D254" s="415" t="s">
        <v>401</v>
      </c>
      <c r="E254" s="414" t="s">
        <v>890</v>
      </c>
      <c r="F254" s="415" t="s">
        <v>891</v>
      </c>
      <c r="G254" s="414" t="s">
        <v>1004</v>
      </c>
      <c r="H254" s="414" t="s">
        <v>1005</v>
      </c>
      <c r="I254" s="417">
        <v>47.74400100708008</v>
      </c>
      <c r="J254" s="417">
        <v>540</v>
      </c>
      <c r="K254" s="418">
        <v>25781.849853515625</v>
      </c>
    </row>
    <row r="255" spans="1:11" ht="14.4" customHeight="1" x14ac:dyDescent="0.3">
      <c r="A255" s="412" t="s">
        <v>391</v>
      </c>
      <c r="B255" s="413" t="s">
        <v>392</v>
      </c>
      <c r="C255" s="414" t="s">
        <v>400</v>
      </c>
      <c r="D255" s="415" t="s">
        <v>401</v>
      </c>
      <c r="E255" s="414" t="s">
        <v>890</v>
      </c>
      <c r="F255" s="415" t="s">
        <v>891</v>
      </c>
      <c r="G255" s="414" t="s">
        <v>1006</v>
      </c>
      <c r="H255" s="414" t="s">
        <v>1007</v>
      </c>
      <c r="I255" s="417">
        <v>40.639999389648438</v>
      </c>
      <c r="J255" s="417">
        <v>2232</v>
      </c>
      <c r="K255" s="418">
        <v>90700.732421875</v>
      </c>
    </row>
    <row r="256" spans="1:11" ht="14.4" customHeight="1" x14ac:dyDescent="0.3">
      <c r="A256" s="412" t="s">
        <v>391</v>
      </c>
      <c r="B256" s="413" t="s">
        <v>392</v>
      </c>
      <c r="C256" s="414" t="s">
        <v>400</v>
      </c>
      <c r="D256" s="415" t="s">
        <v>401</v>
      </c>
      <c r="E256" s="414" t="s">
        <v>890</v>
      </c>
      <c r="F256" s="415" t="s">
        <v>891</v>
      </c>
      <c r="G256" s="414" t="s">
        <v>1008</v>
      </c>
      <c r="H256" s="414" t="s">
        <v>1009</v>
      </c>
      <c r="I256" s="417">
        <v>40.006665547688804</v>
      </c>
      <c r="J256" s="417">
        <v>396</v>
      </c>
      <c r="K256" s="418">
        <v>15842.85986328125</v>
      </c>
    </row>
    <row r="257" spans="1:11" ht="14.4" customHeight="1" x14ac:dyDescent="0.3">
      <c r="A257" s="412" t="s">
        <v>391</v>
      </c>
      <c r="B257" s="413" t="s">
        <v>392</v>
      </c>
      <c r="C257" s="414" t="s">
        <v>400</v>
      </c>
      <c r="D257" s="415" t="s">
        <v>401</v>
      </c>
      <c r="E257" s="414" t="s">
        <v>890</v>
      </c>
      <c r="F257" s="415" t="s">
        <v>891</v>
      </c>
      <c r="G257" s="414" t="s">
        <v>1010</v>
      </c>
      <c r="H257" s="414" t="s">
        <v>1011</v>
      </c>
      <c r="I257" s="417">
        <v>48.610000610351563</v>
      </c>
      <c r="J257" s="417">
        <v>216</v>
      </c>
      <c r="K257" s="418">
        <v>10499.729736328125</v>
      </c>
    </row>
    <row r="258" spans="1:11" ht="14.4" customHeight="1" x14ac:dyDescent="0.3">
      <c r="A258" s="412" t="s">
        <v>391</v>
      </c>
      <c r="B258" s="413" t="s">
        <v>392</v>
      </c>
      <c r="C258" s="414" t="s">
        <v>400</v>
      </c>
      <c r="D258" s="415" t="s">
        <v>401</v>
      </c>
      <c r="E258" s="414" t="s">
        <v>890</v>
      </c>
      <c r="F258" s="415" t="s">
        <v>891</v>
      </c>
      <c r="G258" s="414" t="s">
        <v>1012</v>
      </c>
      <c r="H258" s="414" t="s">
        <v>1013</v>
      </c>
      <c r="I258" s="417">
        <v>129.25999450683594</v>
      </c>
      <c r="J258" s="417">
        <v>216</v>
      </c>
      <c r="K258" s="418">
        <v>27919.1298828125</v>
      </c>
    </row>
    <row r="259" spans="1:11" ht="14.4" customHeight="1" x14ac:dyDescent="0.3">
      <c r="A259" s="412" t="s">
        <v>391</v>
      </c>
      <c r="B259" s="413" t="s">
        <v>392</v>
      </c>
      <c r="C259" s="414" t="s">
        <v>400</v>
      </c>
      <c r="D259" s="415" t="s">
        <v>401</v>
      </c>
      <c r="E259" s="414" t="s">
        <v>890</v>
      </c>
      <c r="F259" s="415" t="s">
        <v>891</v>
      </c>
      <c r="G259" s="414" t="s">
        <v>1014</v>
      </c>
      <c r="H259" s="414" t="s">
        <v>1015</v>
      </c>
      <c r="I259" s="417">
        <v>733.1300048828125</v>
      </c>
      <c r="J259" s="417">
        <v>24</v>
      </c>
      <c r="K259" s="418">
        <v>17595</v>
      </c>
    </row>
    <row r="260" spans="1:11" ht="14.4" customHeight="1" x14ac:dyDescent="0.3">
      <c r="A260" s="412" t="s">
        <v>391</v>
      </c>
      <c r="B260" s="413" t="s">
        <v>392</v>
      </c>
      <c r="C260" s="414" t="s">
        <v>400</v>
      </c>
      <c r="D260" s="415" t="s">
        <v>401</v>
      </c>
      <c r="E260" s="414" t="s">
        <v>890</v>
      </c>
      <c r="F260" s="415" t="s">
        <v>891</v>
      </c>
      <c r="G260" s="414" t="s">
        <v>1016</v>
      </c>
      <c r="H260" s="414" t="s">
        <v>1017</v>
      </c>
      <c r="I260" s="417">
        <v>85.30999755859375</v>
      </c>
      <c r="J260" s="417">
        <v>36</v>
      </c>
      <c r="K260" s="418">
        <v>3071</v>
      </c>
    </row>
    <row r="261" spans="1:11" ht="14.4" customHeight="1" x14ac:dyDescent="0.3">
      <c r="A261" s="412" t="s">
        <v>391</v>
      </c>
      <c r="B261" s="413" t="s">
        <v>392</v>
      </c>
      <c r="C261" s="414" t="s">
        <v>400</v>
      </c>
      <c r="D261" s="415" t="s">
        <v>401</v>
      </c>
      <c r="E261" s="414" t="s">
        <v>890</v>
      </c>
      <c r="F261" s="415" t="s">
        <v>891</v>
      </c>
      <c r="G261" s="414" t="s">
        <v>1018</v>
      </c>
      <c r="H261" s="414" t="s">
        <v>1019</v>
      </c>
      <c r="I261" s="417">
        <v>73.800003051757812</v>
      </c>
      <c r="J261" s="417">
        <v>72</v>
      </c>
      <c r="K261" s="418">
        <v>5313.2900390625</v>
      </c>
    </row>
    <row r="262" spans="1:11" ht="14.4" customHeight="1" x14ac:dyDescent="0.3">
      <c r="A262" s="412" t="s">
        <v>391</v>
      </c>
      <c r="B262" s="413" t="s">
        <v>392</v>
      </c>
      <c r="C262" s="414" t="s">
        <v>400</v>
      </c>
      <c r="D262" s="415" t="s">
        <v>401</v>
      </c>
      <c r="E262" s="414" t="s">
        <v>890</v>
      </c>
      <c r="F262" s="415" t="s">
        <v>891</v>
      </c>
      <c r="G262" s="414" t="s">
        <v>1020</v>
      </c>
      <c r="H262" s="414" t="s">
        <v>1021</v>
      </c>
      <c r="I262" s="417">
        <v>414.29000854492187</v>
      </c>
      <c r="J262" s="417">
        <v>36</v>
      </c>
      <c r="K262" s="418">
        <v>14914.35009765625</v>
      </c>
    </row>
    <row r="263" spans="1:11" ht="14.4" customHeight="1" x14ac:dyDescent="0.3">
      <c r="A263" s="412" t="s">
        <v>391</v>
      </c>
      <c r="B263" s="413" t="s">
        <v>392</v>
      </c>
      <c r="C263" s="414" t="s">
        <v>400</v>
      </c>
      <c r="D263" s="415" t="s">
        <v>401</v>
      </c>
      <c r="E263" s="414" t="s">
        <v>890</v>
      </c>
      <c r="F263" s="415" t="s">
        <v>891</v>
      </c>
      <c r="G263" s="414" t="s">
        <v>1022</v>
      </c>
      <c r="H263" s="414" t="s">
        <v>1023</v>
      </c>
      <c r="I263" s="417">
        <v>105.56999969482422</v>
      </c>
      <c r="J263" s="417">
        <v>72</v>
      </c>
      <c r="K263" s="418">
        <v>7601.0400390625</v>
      </c>
    </row>
    <row r="264" spans="1:11" ht="14.4" customHeight="1" x14ac:dyDescent="0.3">
      <c r="A264" s="412" t="s">
        <v>391</v>
      </c>
      <c r="B264" s="413" t="s">
        <v>392</v>
      </c>
      <c r="C264" s="414" t="s">
        <v>400</v>
      </c>
      <c r="D264" s="415" t="s">
        <v>401</v>
      </c>
      <c r="E264" s="414" t="s">
        <v>890</v>
      </c>
      <c r="F264" s="415" t="s">
        <v>891</v>
      </c>
      <c r="G264" s="414" t="s">
        <v>1024</v>
      </c>
      <c r="H264" s="414" t="s">
        <v>1025</v>
      </c>
      <c r="I264" s="417">
        <v>112.41000366210937</v>
      </c>
      <c r="J264" s="417">
        <v>72</v>
      </c>
      <c r="K264" s="418">
        <v>8093.7001953125</v>
      </c>
    </row>
    <row r="265" spans="1:11" ht="14.4" customHeight="1" x14ac:dyDescent="0.3">
      <c r="A265" s="412" t="s">
        <v>391</v>
      </c>
      <c r="B265" s="413" t="s">
        <v>392</v>
      </c>
      <c r="C265" s="414" t="s">
        <v>400</v>
      </c>
      <c r="D265" s="415" t="s">
        <v>401</v>
      </c>
      <c r="E265" s="414" t="s">
        <v>890</v>
      </c>
      <c r="F265" s="415" t="s">
        <v>891</v>
      </c>
      <c r="G265" s="414" t="s">
        <v>1026</v>
      </c>
      <c r="H265" s="414" t="s">
        <v>1027</v>
      </c>
      <c r="I265" s="417">
        <v>94.819999694824219</v>
      </c>
      <c r="J265" s="417">
        <v>144</v>
      </c>
      <c r="K265" s="418">
        <v>13653.7197265625</v>
      </c>
    </row>
    <row r="266" spans="1:11" ht="14.4" customHeight="1" x14ac:dyDescent="0.3">
      <c r="A266" s="412" t="s">
        <v>391</v>
      </c>
      <c r="B266" s="413" t="s">
        <v>392</v>
      </c>
      <c r="C266" s="414" t="s">
        <v>400</v>
      </c>
      <c r="D266" s="415" t="s">
        <v>401</v>
      </c>
      <c r="E266" s="414" t="s">
        <v>890</v>
      </c>
      <c r="F266" s="415" t="s">
        <v>891</v>
      </c>
      <c r="G266" s="414" t="s">
        <v>1028</v>
      </c>
      <c r="H266" s="414" t="s">
        <v>1029</v>
      </c>
      <c r="I266" s="417">
        <v>115.34999847412109</v>
      </c>
      <c r="J266" s="417">
        <v>72</v>
      </c>
      <c r="K266" s="418">
        <v>8304.83984375</v>
      </c>
    </row>
    <row r="267" spans="1:11" ht="14.4" customHeight="1" x14ac:dyDescent="0.3">
      <c r="A267" s="412" t="s">
        <v>391</v>
      </c>
      <c r="B267" s="413" t="s">
        <v>392</v>
      </c>
      <c r="C267" s="414" t="s">
        <v>400</v>
      </c>
      <c r="D267" s="415" t="s">
        <v>401</v>
      </c>
      <c r="E267" s="414" t="s">
        <v>890</v>
      </c>
      <c r="F267" s="415" t="s">
        <v>891</v>
      </c>
      <c r="G267" s="414" t="s">
        <v>1030</v>
      </c>
      <c r="H267" s="414" t="s">
        <v>1031</v>
      </c>
      <c r="I267" s="417">
        <v>106.55000305175781</v>
      </c>
      <c r="J267" s="417">
        <v>72</v>
      </c>
      <c r="K267" s="418">
        <v>7671.419921875</v>
      </c>
    </row>
    <row r="268" spans="1:11" ht="14.4" customHeight="1" x14ac:dyDescent="0.3">
      <c r="A268" s="412" t="s">
        <v>391</v>
      </c>
      <c r="B268" s="413" t="s">
        <v>392</v>
      </c>
      <c r="C268" s="414" t="s">
        <v>400</v>
      </c>
      <c r="D268" s="415" t="s">
        <v>401</v>
      </c>
      <c r="E268" s="414" t="s">
        <v>890</v>
      </c>
      <c r="F268" s="415" t="s">
        <v>891</v>
      </c>
      <c r="G268" s="414" t="s">
        <v>1032</v>
      </c>
      <c r="H268" s="414" t="s">
        <v>1033</v>
      </c>
      <c r="I268" s="417">
        <v>80.160003662109375</v>
      </c>
      <c r="J268" s="417">
        <v>48</v>
      </c>
      <c r="K268" s="418">
        <v>3847.43994140625</v>
      </c>
    </row>
    <row r="269" spans="1:11" ht="14.4" customHeight="1" x14ac:dyDescent="0.3">
      <c r="A269" s="412" t="s">
        <v>391</v>
      </c>
      <c r="B269" s="413" t="s">
        <v>392</v>
      </c>
      <c r="C269" s="414" t="s">
        <v>400</v>
      </c>
      <c r="D269" s="415" t="s">
        <v>401</v>
      </c>
      <c r="E269" s="414" t="s">
        <v>1034</v>
      </c>
      <c r="F269" s="415" t="s">
        <v>1035</v>
      </c>
      <c r="G269" s="414" t="s">
        <v>1036</v>
      </c>
      <c r="H269" s="414" t="s">
        <v>1037</v>
      </c>
      <c r="I269" s="417">
        <v>925.6500244140625</v>
      </c>
      <c r="J269" s="417">
        <v>20</v>
      </c>
      <c r="K269" s="418">
        <v>18513</v>
      </c>
    </row>
    <row r="270" spans="1:11" ht="14.4" customHeight="1" x14ac:dyDescent="0.3">
      <c r="A270" s="412" t="s">
        <v>391</v>
      </c>
      <c r="B270" s="413" t="s">
        <v>392</v>
      </c>
      <c r="C270" s="414" t="s">
        <v>400</v>
      </c>
      <c r="D270" s="415" t="s">
        <v>401</v>
      </c>
      <c r="E270" s="414" t="s">
        <v>1034</v>
      </c>
      <c r="F270" s="415" t="s">
        <v>1035</v>
      </c>
      <c r="G270" s="414" t="s">
        <v>1038</v>
      </c>
      <c r="H270" s="414" t="s">
        <v>1039</v>
      </c>
      <c r="I270" s="417">
        <v>7.2199997901916504</v>
      </c>
      <c r="J270" s="417">
        <v>30</v>
      </c>
      <c r="K270" s="418">
        <v>216.71000671386719</v>
      </c>
    </row>
    <row r="271" spans="1:11" ht="14.4" customHeight="1" x14ac:dyDescent="0.3">
      <c r="A271" s="412" t="s">
        <v>391</v>
      </c>
      <c r="B271" s="413" t="s">
        <v>392</v>
      </c>
      <c r="C271" s="414" t="s">
        <v>400</v>
      </c>
      <c r="D271" s="415" t="s">
        <v>401</v>
      </c>
      <c r="E271" s="414" t="s">
        <v>1034</v>
      </c>
      <c r="F271" s="415" t="s">
        <v>1035</v>
      </c>
      <c r="G271" s="414" t="s">
        <v>1040</v>
      </c>
      <c r="H271" s="414" t="s">
        <v>1041</v>
      </c>
      <c r="I271" s="417">
        <v>7.2199997901916504</v>
      </c>
      <c r="J271" s="417">
        <v>50</v>
      </c>
      <c r="K271" s="418">
        <v>361.19000244140625</v>
      </c>
    </row>
    <row r="272" spans="1:11" ht="14.4" customHeight="1" x14ac:dyDescent="0.3">
      <c r="A272" s="412" t="s">
        <v>391</v>
      </c>
      <c r="B272" s="413" t="s">
        <v>392</v>
      </c>
      <c r="C272" s="414" t="s">
        <v>400</v>
      </c>
      <c r="D272" s="415" t="s">
        <v>401</v>
      </c>
      <c r="E272" s="414" t="s">
        <v>1034</v>
      </c>
      <c r="F272" s="415" t="s">
        <v>1035</v>
      </c>
      <c r="G272" s="414" t="s">
        <v>1042</v>
      </c>
      <c r="H272" s="414" t="s">
        <v>1043</v>
      </c>
      <c r="I272" s="417">
        <v>12.119999885559082</v>
      </c>
      <c r="J272" s="417">
        <v>30</v>
      </c>
      <c r="K272" s="418">
        <v>363.73001098632812</v>
      </c>
    </row>
    <row r="273" spans="1:11" ht="14.4" customHeight="1" x14ac:dyDescent="0.3">
      <c r="A273" s="412" t="s">
        <v>391</v>
      </c>
      <c r="B273" s="413" t="s">
        <v>392</v>
      </c>
      <c r="C273" s="414" t="s">
        <v>400</v>
      </c>
      <c r="D273" s="415" t="s">
        <v>401</v>
      </c>
      <c r="E273" s="414" t="s">
        <v>1034</v>
      </c>
      <c r="F273" s="415" t="s">
        <v>1035</v>
      </c>
      <c r="G273" s="414" t="s">
        <v>1044</v>
      </c>
      <c r="H273" s="414" t="s">
        <v>1045</v>
      </c>
      <c r="I273" s="417">
        <v>11.539999961853027</v>
      </c>
      <c r="J273" s="417">
        <v>30</v>
      </c>
      <c r="K273" s="418">
        <v>346.07000732421875</v>
      </c>
    </row>
    <row r="274" spans="1:11" ht="14.4" customHeight="1" x14ac:dyDescent="0.3">
      <c r="A274" s="412" t="s">
        <v>391</v>
      </c>
      <c r="B274" s="413" t="s">
        <v>392</v>
      </c>
      <c r="C274" s="414" t="s">
        <v>400</v>
      </c>
      <c r="D274" s="415" t="s">
        <v>401</v>
      </c>
      <c r="E274" s="414" t="s">
        <v>1034</v>
      </c>
      <c r="F274" s="415" t="s">
        <v>1035</v>
      </c>
      <c r="G274" s="414" t="s">
        <v>1046</v>
      </c>
      <c r="H274" s="414" t="s">
        <v>1047</v>
      </c>
      <c r="I274" s="417">
        <v>12.130000114440918</v>
      </c>
      <c r="J274" s="417">
        <v>70</v>
      </c>
      <c r="K274" s="418">
        <v>849.05999755859375</v>
      </c>
    </row>
    <row r="275" spans="1:11" ht="14.4" customHeight="1" x14ac:dyDescent="0.3">
      <c r="A275" s="412" t="s">
        <v>391</v>
      </c>
      <c r="B275" s="413" t="s">
        <v>392</v>
      </c>
      <c r="C275" s="414" t="s">
        <v>400</v>
      </c>
      <c r="D275" s="415" t="s">
        <v>401</v>
      </c>
      <c r="E275" s="414" t="s">
        <v>1034</v>
      </c>
      <c r="F275" s="415" t="s">
        <v>1035</v>
      </c>
      <c r="G275" s="414" t="s">
        <v>1048</v>
      </c>
      <c r="H275" s="414" t="s">
        <v>1049</v>
      </c>
      <c r="I275" s="417">
        <v>12.119999885559082</v>
      </c>
      <c r="J275" s="417">
        <v>70</v>
      </c>
      <c r="K275" s="418">
        <v>848.70001220703125</v>
      </c>
    </row>
    <row r="276" spans="1:11" ht="14.4" customHeight="1" x14ac:dyDescent="0.3">
      <c r="A276" s="412" t="s">
        <v>391</v>
      </c>
      <c r="B276" s="413" t="s">
        <v>392</v>
      </c>
      <c r="C276" s="414" t="s">
        <v>400</v>
      </c>
      <c r="D276" s="415" t="s">
        <v>401</v>
      </c>
      <c r="E276" s="414" t="s">
        <v>1034</v>
      </c>
      <c r="F276" s="415" t="s">
        <v>1035</v>
      </c>
      <c r="G276" s="414" t="s">
        <v>1050</v>
      </c>
      <c r="H276" s="414" t="s">
        <v>1051</v>
      </c>
      <c r="I276" s="417">
        <v>12.119999885559082</v>
      </c>
      <c r="J276" s="417">
        <v>120</v>
      </c>
      <c r="K276" s="418">
        <v>1454.9100341796875</v>
      </c>
    </row>
    <row r="277" spans="1:11" ht="14.4" customHeight="1" x14ac:dyDescent="0.3">
      <c r="A277" s="412" t="s">
        <v>391</v>
      </c>
      <c r="B277" s="413" t="s">
        <v>392</v>
      </c>
      <c r="C277" s="414" t="s">
        <v>400</v>
      </c>
      <c r="D277" s="415" t="s">
        <v>401</v>
      </c>
      <c r="E277" s="414" t="s">
        <v>1034</v>
      </c>
      <c r="F277" s="415" t="s">
        <v>1035</v>
      </c>
      <c r="G277" s="414" t="s">
        <v>1052</v>
      </c>
      <c r="H277" s="414" t="s">
        <v>1053</v>
      </c>
      <c r="I277" s="417">
        <v>12.119999885559082</v>
      </c>
      <c r="J277" s="417">
        <v>30</v>
      </c>
      <c r="K277" s="418">
        <v>363.73001098632812</v>
      </c>
    </row>
    <row r="278" spans="1:11" ht="14.4" customHeight="1" x14ac:dyDescent="0.3">
      <c r="A278" s="412" t="s">
        <v>391</v>
      </c>
      <c r="B278" s="413" t="s">
        <v>392</v>
      </c>
      <c r="C278" s="414" t="s">
        <v>400</v>
      </c>
      <c r="D278" s="415" t="s">
        <v>401</v>
      </c>
      <c r="E278" s="414" t="s">
        <v>1034</v>
      </c>
      <c r="F278" s="415" t="s">
        <v>1035</v>
      </c>
      <c r="G278" s="414" t="s">
        <v>1054</v>
      </c>
      <c r="H278" s="414" t="s">
        <v>1055</v>
      </c>
      <c r="I278" s="417">
        <v>12.119999885559082</v>
      </c>
      <c r="J278" s="417">
        <v>120</v>
      </c>
      <c r="K278" s="418">
        <v>1454.9100341796875</v>
      </c>
    </row>
    <row r="279" spans="1:11" ht="14.4" customHeight="1" x14ac:dyDescent="0.3">
      <c r="A279" s="412" t="s">
        <v>391</v>
      </c>
      <c r="B279" s="413" t="s">
        <v>392</v>
      </c>
      <c r="C279" s="414" t="s">
        <v>400</v>
      </c>
      <c r="D279" s="415" t="s">
        <v>401</v>
      </c>
      <c r="E279" s="414" t="s">
        <v>1034</v>
      </c>
      <c r="F279" s="415" t="s">
        <v>1035</v>
      </c>
      <c r="G279" s="414" t="s">
        <v>1056</v>
      </c>
      <c r="H279" s="414" t="s">
        <v>1057</v>
      </c>
      <c r="I279" s="417">
        <v>12.119999885559082</v>
      </c>
      <c r="J279" s="417">
        <v>70</v>
      </c>
      <c r="K279" s="418">
        <v>848.70001983642578</v>
      </c>
    </row>
    <row r="280" spans="1:11" ht="14.4" customHeight="1" x14ac:dyDescent="0.3">
      <c r="A280" s="412" t="s">
        <v>391</v>
      </c>
      <c r="B280" s="413" t="s">
        <v>392</v>
      </c>
      <c r="C280" s="414" t="s">
        <v>400</v>
      </c>
      <c r="D280" s="415" t="s">
        <v>401</v>
      </c>
      <c r="E280" s="414" t="s">
        <v>1034</v>
      </c>
      <c r="F280" s="415" t="s">
        <v>1035</v>
      </c>
      <c r="G280" s="414" t="s">
        <v>1058</v>
      </c>
      <c r="H280" s="414" t="s">
        <v>1059</v>
      </c>
      <c r="I280" s="417">
        <v>14.569999694824219</v>
      </c>
      <c r="J280" s="417">
        <v>40</v>
      </c>
      <c r="K280" s="418">
        <v>582.739990234375</v>
      </c>
    </row>
    <row r="281" spans="1:11" ht="14.4" customHeight="1" x14ac:dyDescent="0.3">
      <c r="A281" s="412" t="s">
        <v>391</v>
      </c>
      <c r="B281" s="413" t="s">
        <v>392</v>
      </c>
      <c r="C281" s="414" t="s">
        <v>400</v>
      </c>
      <c r="D281" s="415" t="s">
        <v>401</v>
      </c>
      <c r="E281" s="414" t="s">
        <v>1034</v>
      </c>
      <c r="F281" s="415" t="s">
        <v>1035</v>
      </c>
      <c r="G281" s="414" t="s">
        <v>1060</v>
      </c>
      <c r="H281" s="414" t="s">
        <v>1061</v>
      </c>
      <c r="I281" s="417">
        <v>0.4699999988079071</v>
      </c>
      <c r="J281" s="417">
        <v>200</v>
      </c>
      <c r="K281" s="418">
        <v>94</v>
      </c>
    </row>
    <row r="282" spans="1:11" ht="14.4" customHeight="1" x14ac:dyDescent="0.3">
      <c r="A282" s="412" t="s">
        <v>391</v>
      </c>
      <c r="B282" s="413" t="s">
        <v>392</v>
      </c>
      <c r="C282" s="414" t="s">
        <v>400</v>
      </c>
      <c r="D282" s="415" t="s">
        <v>401</v>
      </c>
      <c r="E282" s="414" t="s">
        <v>1034</v>
      </c>
      <c r="F282" s="415" t="s">
        <v>1035</v>
      </c>
      <c r="G282" s="414" t="s">
        <v>1062</v>
      </c>
      <c r="H282" s="414" t="s">
        <v>1063</v>
      </c>
      <c r="I282" s="417">
        <v>0.30500000715255737</v>
      </c>
      <c r="J282" s="417">
        <v>1300</v>
      </c>
      <c r="K282" s="418">
        <v>397</v>
      </c>
    </row>
    <row r="283" spans="1:11" ht="14.4" customHeight="1" x14ac:dyDescent="0.3">
      <c r="A283" s="412" t="s">
        <v>391</v>
      </c>
      <c r="B283" s="413" t="s">
        <v>392</v>
      </c>
      <c r="C283" s="414" t="s">
        <v>400</v>
      </c>
      <c r="D283" s="415" t="s">
        <v>401</v>
      </c>
      <c r="E283" s="414" t="s">
        <v>1034</v>
      </c>
      <c r="F283" s="415" t="s">
        <v>1035</v>
      </c>
      <c r="G283" s="414" t="s">
        <v>1064</v>
      </c>
      <c r="H283" s="414" t="s">
        <v>1065</v>
      </c>
      <c r="I283" s="417">
        <v>3.0299999713897705</v>
      </c>
      <c r="J283" s="417">
        <v>700</v>
      </c>
      <c r="K283" s="418">
        <v>2117.5800170898437</v>
      </c>
    </row>
    <row r="284" spans="1:11" ht="14.4" customHeight="1" x14ac:dyDescent="0.3">
      <c r="A284" s="412" t="s">
        <v>391</v>
      </c>
      <c r="B284" s="413" t="s">
        <v>392</v>
      </c>
      <c r="C284" s="414" t="s">
        <v>400</v>
      </c>
      <c r="D284" s="415" t="s">
        <v>401</v>
      </c>
      <c r="E284" s="414" t="s">
        <v>1034</v>
      </c>
      <c r="F284" s="415" t="s">
        <v>1035</v>
      </c>
      <c r="G284" s="414" t="s">
        <v>1066</v>
      </c>
      <c r="H284" s="414" t="s">
        <v>1067</v>
      </c>
      <c r="I284" s="417">
        <v>0.30500000715255737</v>
      </c>
      <c r="J284" s="417">
        <v>400</v>
      </c>
      <c r="K284" s="418">
        <v>122</v>
      </c>
    </row>
    <row r="285" spans="1:11" ht="14.4" customHeight="1" x14ac:dyDescent="0.3">
      <c r="A285" s="412" t="s">
        <v>391</v>
      </c>
      <c r="B285" s="413" t="s">
        <v>392</v>
      </c>
      <c r="C285" s="414" t="s">
        <v>400</v>
      </c>
      <c r="D285" s="415" t="s">
        <v>401</v>
      </c>
      <c r="E285" s="414" t="s">
        <v>1034</v>
      </c>
      <c r="F285" s="415" t="s">
        <v>1035</v>
      </c>
      <c r="G285" s="414" t="s">
        <v>1068</v>
      </c>
      <c r="H285" s="414" t="s">
        <v>1069</v>
      </c>
      <c r="I285" s="417">
        <v>0.68000000715255737</v>
      </c>
      <c r="J285" s="417">
        <v>100</v>
      </c>
      <c r="K285" s="418">
        <v>68</v>
      </c>
    </row>
    <row r="286" spans="1:11" ht="14.4" customHeight="1" x14ac:dyDescent="0.3">
      <c r="A286" s="412" t="s">
        <v>391</v>
      </c>
      <c r="B286" s="413" t="s">
        <v>392</v>
      </c>
      <c r="C286" s="414" t="s">
        <v>400</v>
      </c>
      <c r="D286" s="415" t="s">
        <v>401</v>
      </c>
      <c r="E286" s="414" t="s">
        <v>1034</v>
      </c>
      <c r="F286" s="415" t="s">
        <v>1035</v>
      </c>
      <c r="G286" s="414" t="s">
        <v>1070</v>
      </c>
      <c r="H286" s="414" t="s">
        <v>1071</v>
      </c>
      <c r="I286" s="417">
        <v>0.54000002145767212</v>
      </c>
      <c r="J286" s="417">
        <v>200</v>
      </c>
      <c r="K286" s="418">
        <v>108</v>
      </c>
    </row>
    <row r="287" spans="1:11" ht="14.4" customHeight="1" x14ac:dyDescent="0.3">
      <c r="A287" s="412" t="s">
        <v>391</v>
      </c>
      <c r="B287" s="413" t="s">
        <v>392</v>
      </c>
      <c r="C287" s="414" t="s">
        <v>400</v>
      </c>
      <c r="D287" s="415" t="s">
        <v>401</v>
      </c>
      <c r="E287" s="414" t="s">
        <v>1072</v>
      </c>
      <c r="F287" s="415" t="s">
        <v>1073</v>
      </c>
      <c r="G287" s="414" t="s">
        <v>1074</v>
      </c>
      <c r="H287" s="414" t="s">
        <v>1075</v>
      </c>
      <c r="I287" s="417">
        <v>0.62999999523162842</v>
      </c>
      <c r="J287" s="417">
        <v>4000</v>
      </c>
      <c r="K287" s="418">
        <v>2520</v>
      </c>
    </row>
    <row r="288" spans="1:11" ht="14.4" customHeight="1" x14ac:dyDescent="0.3">
      <c r="A288" s="412" t="s">
        <v>391</v>
      </c>
      <c r="B288" s="413" t="s">
        <v>392</v>
      </c>
      <c r="C288" s="414" t="s">
        <v>400</v>
      </c>
      <c r="D288" s="415" t="s">
        <v>401</v>
      </c>
      <c r="E288" s="414" t="s">
        <v>1072</v>
      </c>
      <c r="F288" s="415" t="s">
        <v>1073</v>
      </c>
      <c r="G288" s="414" t="s">
        <v>1076</v>
      </c>
      <c r="H288" s="414" t="s">
        <v>1077</v>
      </c>
      <c r="I288" s="417">
        <v>17.180000305175781</v>
      </c>
      <c r="J288" s="417">
        <v>50</v>
      </c>
      <c r="K288" s="418">
        <v>859.0999755859375</v>
      </c>
    </row>
    <row r="289" spans="1:11" ht="14.4" customHeight="1" x14ac:dyDescent="0.3">
      <c r="A289" s="412" t="s">
        <v>391</v>
      </c>
      <c r="B289" s="413" t="s">
        <v>392</v>
      </c>
      <c r="C289" s="414" t="s">
        <v>400</v>
      </c>
      <c r="D289" s="415" t="s">
        <v>401</v>
      </c>
      <c r="E289" s="414" t="s">
        <v>1072</v>
      </c>
      <c r="F289" s="415" t="s">
        <v>1073</v>
      </c>
      <c r="G289" s="414" t="s">
        <v>1078</v>
      </c>
      <c r="H289" s="414" t="s">
        <v>1079</v>
      </c>
      <c r="I289" s="417">
        <v>17.180000305175781</v>
      </c>
      <c r="J289" s="417">
        <v>50</v>
      </c>
      <c r="K289" s="418">
        <v>859.0999755859375</v>
      </c>
    </row>
    <row r="290" spans="1:11" ht="14.4" customHeight="1" x14ac:dyDescent="0.3">
      <c r="A290" s="412" t="s">
        <v>391</v>
      </c>
      <c r="B290" s="413" t="s">
        <v>392</v>
      </c>
      <c r="C290" s="414" t="s">
        <v>400</v>
      </c>
      <c r="D290" s="415" t="s">
        <v>401</v>
      </c>
      <c r="E290" s="414" t="s">
        <v>1072</v>
      </c>
      <c r="F290" s="415" t="s">
        <v>1073</v>
      </c>
      <c r="G290" s="414" t="s">
        <v>1080</v>
      </c>
      <c r="H290" s="414" t="s">
        <v>1081</v>
      </c>
      <c r="I290" s="417">
        <v>1.8400000333786011</v>
      </c>
      <c r="J290" s="417">
        <v>1000</v>
      </c>
      <c r="K290" s="418">
        <v>1839.199951171875</v>
      </c>
    </row>
    <row r="291" spans="1:11" ht="14.4" customHeight="1" x14ac:dyDescent="0.3">
      <c r="A291" s="412" t="s">
        <v>391</v>
      </c>
      <c r="B291" s="413" t="s">
        <v>392</v>
      </c>
      <c r="C291" s="414" t="s">
        <v>400</v>
      </c>
      <c r="D291" s="415" t="s">
        <v>401</v>
      </c>
      <c r="E291" s="414" t="s">
        <v>1072</v>
      </c>
      <c r="F291" s="415" t="s">
        <v>1073</v>
      </c>
      <c r="G291" s="414" t="s">
        <v>1082</v>
      </c>
      <c r="H291" s="414" t="s">
        <v>1083</v>
      </c>
      <c r="I291" s="417">
        <v>2.940000057220459</v>
      </c>
      <c r="J291" s="417">
        <v>100</v>
      </c>
      <c r="K291" s="418">
        <v>293.92999267578125</v>
      </c>
    </row>
    <row r="292" spans="1:11" ht="14.4" customHeight="1" x14ac:dyDescent="0.3">
      <c r="A292" s="412" t="s">
        <v>391</v>
      </c>
      <c r="B292" s="413" t="s">
        <v>392</v>
      </c>
      <c r="C292" s="414" t="s">
        <v>400</v>
      </c>
      <c r="D292" s="415" t="s">
        <v>401</v>
      </c>
      <c r="E292" s="414" t="s">
        <v>1072</v>
      </c>
      <c r="F292" s="415" t="s">
        <v>1073</v>
      </c>
      <c r="G292" s="414" t="s">
        <v>1084</v>
      </c>
      <c r="H292" s="414" t="s">
        <v>1085</v>
      </c>
      <c r="I292" s="417">
        <v>2.940000057220459</v>
      </c>
      <c r="J292" s="417">
        <v>100</v>
      </c>
      <c r="K292" s="418">
        <v>293.92999267578125</v>
      </c>
    </row>
    <row r="293" spans="1:11" ht="14.4" customHeight="1" x14ac:dyDescent="0.3">
      <c r="A293" s="412" t="s">
        <v>391</v>
      </c>
      <c r="B293" s="413" t="s">
        <v>392</v>
      </c>
      <c r="C293" s="414" t="s">
        <v>400</v>
      </c>
      <c r="D293" s="415" t="s">
        <v>401</v>
      </c>
      <c r="E293" s="414" t="s">
        <v>1072</v>
      </c>
      <c r="F293" s="415" t="s">
        <v>1073</v>
      </c>
      <c r="G293" s="414" t="s">
        <v>1086</v>
      </c>
      <c r="H293" s="414" t="s">
        <v>1087</v>
      </c>
      <c r="I293" s="417">
        <v>12.579999923706055</v>
      </c>
      <c r="J293" s="417">
        <v>700</v>
      </c>
      <c r="K293" s="418">
        <v>8808.800048828125</v>
      </c>
    </row>
    <row r="294" spans="1:11" ht="14.4" customHeight="1" x14ac:dyDescent="0.3">
      <c r="A294" s="412" t="s">
        <v>391</v>
      </c>
      <c r="B294" s="413" t="s">
        <v>392</v>
      </c>
      <c r="C294" s="414" t="s">
        <v>400</v>
      </c>
      <c r="D294" s="415" t="s">
        <v>401</v>
      </c>
      <c r="E294" s="414" t="s">
        <v>1072</v>
      </c>
      <c r="F294" s="415" t="s">
        <v>1073</v>
      </c>
      <c r="G294" s="414" t="s">
        <v>1088</v>
      </c>
      <c r="H294" s="414" t="s">
        <v>1089</v>
      </c>
      <c r="I294" s="417">
        <v>12.586666742960611</v>
      </c>
      <c r="J294" s="417">
        <v>1200</v>
      </c>
      <c r="K294" s="418">
        <v>15102</v>
      </c>
    </row>
    <row r="295" spans="1:11" ht="14.4" customHeight="1" x14ac:dyDescent="0.3">
      <c r="A295" s="412" t="s">
        <v>391</v>
      </c>
      <c r="B295" s="413" t="s">
        <v>392</v>
      </c>
      <c r="C295" s="414" t="s">
        <v>400</v>
      </c>
      <c r="D295" s="415" t="s">
        <v>401</v>
      </c>
      <c r="E295" s="414" t="s">
        <v>1072</v>
      </c>
      <c r="F295" s="415" t="s">
        <v>1073</v>
      </c>
      <c r="G295" s="414" t="s">
        <v>1090</v>
      </c>
      <c r="H295" s="414" t="s">
        <v>1091</v>
      </c>
      <c r="I295" s="417">
        <v>12.584000015258789</v>
      </c>
      <c r="J295" s="417">
        <v>1800</v>
      </c>
      <c r="K295" s="418">
        <v>22652</v>
      </c>
    </row>
    <row r="296" spans="1:11" ht="14.4" customHeight="1" x14ac:dyDescent="0.3">
      <c r="A296" s="412" t="s">
        <v>391</v>
      </c>
      <c r="B296" s="413" t="s">
        <v>392</v>
      </c>
      <c r="C296" s="414" t="s">
        <v>400</v>
      </c>
      <c r="D296" s="415" t="s">
        <v>401</v>
      </c>
      <c r="E296" s="414" t="s">
        <v>1072</v>
      </c>
      <c r="F296" s="415" t="s">
        <v>1073</v>
      </c>
      <c r="G296" s="414" t="s">
        <v>1092</v>
      </c>
      <c r="H296" s="414" t="s">
        <v>1093</v>
      </c>
      <c r="I296" s="417">
        <v>12.585000038146973</v>
      </c>
      <c r="J296" s="417">
        <v>1400</v>
      </c>
      <c r="K296" s="418">
        <v>17619.999908447266</v>
      </c>
    </row>
    <row r="297" spans="1:11" ht="14.4" customHeight="1" x14ac:dyDescent="0.3">
      <c r="A297" s="412" t="s">
        <v>391</v>
      </c>
      <c r="B297" s="413" t="s">
        <v>392</v>
      </c>
      <c r="C297" s="414" t="s">
        <v>400</v>
      </c>
      <c r="D297" s="415" t="s">
        <v>401</v>
      </c>
      <c r="E297" s="414" t="s">
        <v>1072</v>
      </c>
      <c r="F297" s="415" t="s">
        <v>1073</v>
      </c>
      <c r="G297" s="414" t="s">
        <v>1094</v>
      </c>
      <c r="H297" s="414" t="s">
        <v>1095</v>
      </c>
      <c r="I297" s="417">
        <v>12.590000152587891</v>
      </c>
      <c r="J297" s="417">
        <v>1000</v>
      </c>
      <c r="K297" s="418">
        <v>12590</v>
      </c>
    </row>
    <row r="298" spans="1:11" ht="14.4" customHeight="1" x14ac:dyDescent="0.3">
      <c r="A298" s="412" t="s">
        <v>391</v>
      </c>
      <c r="B298" s="413" t="s">
        <v>392</v>
      </c>
      <c r="C298" s="414" t="s">
        <v>400</v>
      </c>
      <c r="D298" s="415" t="s">
        <v>401</v>
      </c>
      <c r="E298" s="414" t="s">
        <v>1072</v>
      </c>
      <c r="F298" s="415" t="s">
        <v>1073</v>
      </c>
      <c r="G298" s="414" t="s">
        <v>1096</v>
      </c>
      <c r="H298" s="414" t="s">
        <v>1097</v>
      </c>
      <c r="I298" s="417">
        <v>12.579999923706055</v>
      </c>
      <c r="J298" s="417">
        <v>400</v>
      </c>
      <c r="K298" s="418">
        <v>5032</v>
      </c>
    </row>
    <row r="299" spans="1:11" ht="14.4" customHeight="1" x14ac:dyDescent="0.3">
      <c r="A299" s="412" t="s">
        <v>391</v>
      </c>
      <c r="B299" s="413" t="s">
        <v>392</v>
      </c>
      <c r="C299" s="414" t="s">
        <v>400</v>
      </c>
      <c r="D299" s="415" t="s">
        <v>401</v>
      </c>
      <c r="E299" s="414" t="s">
        <v>1072</v>
      </c>
      <c r="F299" s="415" t="s">
        <v>1073</v>
      </c>
      <c r="G299" s="414" t="s">
        <v>1098</v>
      </c>
      <c r="H299" s="414" t="s">
        <v>1099</v>
      </c>
      <c r="I299" s="417">
        <v>12.579999923706055</v>
      </c>
      <c r="J299" s="417">
        <v>400</v>
      </c>
      <c r="K299" s="418">
        <v>5032.0001373291016</v>
      </c>
    </row>
    <row r="300" spans="1:11" ht="14.4" customHeight="1" x14ac:dyDescent="0.3">
      <c r="A300" s="412" t="s">
        <v>391</v>
      </c>
      <c r="B300" s="413" t="s">
        <v>392</v>
      </c>
      <c r="C300" s="414" t="s">
        <v>400</v>
      </c>
      <c r="D300" s="415" t="s">
        <v>401</v>
      </c>
      <c r="E300" s="414" t="s">
        <v>1072</v>
      </c>
      <c r="F300" s="415" t="s">
        <v>1073</v>
      </c>
      <c r="G300" s="414" t="s">
        <v>1100</v>
      </c>
      <c r="H300" s="414" t="s">
        <v>1101</v>
      </c>
      <c r="I300" s="417">
        <v>16.209999084472656</v>
      </c>
      <c r="J300" s="417">
        <v>600</v>
      </c>
      <c r="K300" s="418">
        <v>9728.2001953125</v>
      </c>
    </row>
    <row r="301" spans="1:11" ht="14.4" customHeight="1" x14ac:dyDescent="0.3">
      <c r="A301" s="412" t="s">
        <v>391</v>
      </c>
      <c r="B301" s="413" t="s">
        <v>392</v>
      </c>
      <c r="C301" s="414" t="s">
        <v>400</v>
      </c>
      <c r="D301" s="415" t="s">
        <v>401</v>
      </c>
      <c r="E301" s="414" t="s">
        <v>1072</v>
      </c>
      <c r="F301" s="415" t="s">
        <v>1073</v>
      </c>
      <c r="G301" s="414" t="s">
        <v>1102</v>
      </c>
      <c r="H301" s="414" t="s">
        <v>1103</v>
      </c>
      <c r="I301" s="417">
        <v>16.209999084472656</v>
      </c>
      <c r="J301" s="417">
        <v>600</v>
      </c>
      <c r="K301" s="418">
        <v>9728.400390625</v>
      </c>
    </row>
    <row r="302" spans="1:11" ht="14.4" customHeight="1" x14ac:dyDescent="0.3">
      <c r="A302" s="412" t="s">
        <v>391</v>
      </c>
      <c r="B302" s="413" t="s">
        <v>392</v>
      </c>
      <c r="C302" s="414" t="s">
        <v>400</v>
      </c>
      <c r="D302" s="415" t="s">
        <v>401</v>
      </c>
      <c r="E302" s="414" t="s">
        <v>1072</v>
      </c>
      <c r="F302" s="415" t="s">
        <v>1073</v>
      </c>
      <c r="G302" s="414" t="s">
        <v>1104</v>
      </c>
      <c r="H302" s="414" t="s">
        <v>1105</v>
      </c>
      <c r="I302" s="417">
        <v>20.159999847412109</v>
      </c>
      <c r="J302" s="417">
        <v>200</v>
      </c>
      <c r="K302" s="418">
        <v>4031.719970703125</v>
      </c>
    </row>
    <row r="303" spans="1:11" ht="14.4" customHeight="1" x14ac:dyDescent="0.3">
      <c r="A303" s="412" t="s">
        <v>391</v>
      </c>
      <c r="B303" s="413" t="s">
        <v>392</v>
      </c>
      <c r="C303" s="414" t="s">
        <v>400</v>
      </c>
      <c r="D303" s="415" t="s">
        <v>401</v>
      </c>
      <c r="E303" s="414" t="s">
        <v>1072</v>
      </c>
      <c r="F303" s="415" t="s">
        <v>1073</v>
      </c>
      <c r="G303" s="414" t="s">
        <v>1106</v>
      </c>
      <c r="H303" s="414" t="s">
        <v>1107</v>
      </c>
      <c r="I303" s="417">
        <v>20.159999847412109</v>
      </c>
      <c r="J303" s="417">
        <v>200</v>
      </c>
      <c r="K303" s="418">
        <v>4031.719970703125</v>
      </c>
    </row>
    <row r="304" spans="1:11" ht="14.4" customHeight="1" x14ac:dyDescent="0.3">
      <c r="A304" s="412" t="s">
        <v>391</v>
      </c>
      <c r="B304" s="413" t="s">
        <v>392</v>
      </c>
      <c r="C304" s="414" t="s">
        <v>400</v>
      </c>
      <c r="D304" s="415" t="s">
        <v>401</v>
      </c>
      <c r="E304" s="414" t="s">
        <v>1072</v>
      </c>
      <c r="F304" s="415" t="s">
        <v>1073</v>
      </c>
      <c r="G304" s="414" t="s">
        <v>1108</v>
      </c>
      <c r="H304" s="414" t="s">
        <v>1109</v>
      </c>
      <c r="I304" s="417">
        <v>20.159999847412109</v>
      </c>
      <c r="J304" s="417">
        <v>200</v>
      </c>
      <c r="K304" s="418">
        <v>4031.719970703125</v>
      </c>
    </row>
    <row r="305" spans="1:11" ht="14.4" customHeight="1" x14ac:dyDescent="0.3">
      <c r="A305" s="412" t="s">
        <v>391</v>
      </c>
      <c r="B305" s="413" t="s">
        <v>392</v>
      </c>
      <c r="C305" s="414" t="s">
        <v>400</v>
      </c>
      <c r="D305" s="415" t="s">
        <v>401</v>
      </c>
      <c r="E305" s="414" t="s">
        <v>1072</v>
      </c>
      <c r="F305" s="415" t="s">
        <v>1073</v>
      </c>
      <c r="G305" s="414" t="s">
        <v>1102</v>
      </c>
      <c r="H305" s="414" t="s">
        <v>1110</v>
      </c>
      <c r="I305" s="417">
        <v>20.770000457763672</v>
      </c>
      <c r="J305" s="417">
        <v>400</v>
      </c>
      <c r="K305" s="418">
        <v>8307.960205078125</v>
      </c>
    </row>
    <row r="306" spans="1:11" ht="14.4" customHeight="1" x14ac:dyDescent="0.3">
      <c r="A306" s="412" t="s">
        <v>391</v>
      </c>
      <c r="B306" s="413" t="s">
        <v>392</v>
      </c>
      <c r="C306" s="414" t="s">
        <v>400</v>
      </c>
      <c r="D306" s="415" t="s">
        <v>401</v>
      </c>
      <c r="E306" s="414" t="s">
        <v>1072</v>
      </c>
      <c r="F306" s="415" t="s">
        <v>1073</v>
      </c>
      <c r="G306" s="414" t="s">
        <v>1111</v>
      </c>
      <c r="H306" s="414" t="s">
        <v>1112</v>
      </c>
      <c r="I306" s="417">
        <v>20.770000457763672</v>
      </c>
      <c r="J306" s="417">
        <v>200</v>
      </c>
      <c r="K306" s="418">
        <v>4153.97998046875</v>
      </c>
    </row>
    <row r="307" spans="1:11" ht="14.4" customHeight="1" x14ac:dyDescent="0.3">
      <c r="A307" s="412" t="s">
        <v>391</v>
      </c>
      <c r="B307" s="413" t="s">
        <v>392</v>
      </c>
      <c r="C307" s="414" t="s">
        <v>400</v>
      </c>
      <c r="D307" s="415" t="s">
        <v>401</v>
      </c>
      <c r="E307" s="414" t="s">
        <v>1072</v>
      </c>
      <c r="F307" s="415" t="s">
        <v>1073</v>
      </c>
      <c r="G307" s="414" t="s">
        <v>1086</v>
      </c>
      <c r="H307" s="414" t="s">
        <v>1113</v>
      </c>
      <c r="I307" s="417">
        <v>12.579999923706055</v>
      </c>
      <c r="J307" s="417">
        <v>200</v>
      </c>
      <c r="K307" s="418">
        <v>2516.800048828125</v>
      </c>
    </row>
    <row r="308" spans="1:11" ht="14.4" customHeight="1" x14ac:dyDescent="0.3">
      <c r="A308" s="412" t="s">
        <v>391</v>
      </c>
      <c r="B308" s="413" t="s">
        <v>392</v>
      </c>
      <c r="C308" s="414" t="s">
        <v>400</v>
      </c>
      <c r="D308" s="415" t="s">
        <v>401</v>
      </c>
      <c r="E308" s="414" t="s">
        <v>1072</v>
      </c>
      <c r="F308" s="415" t="s">
        <v>1073</v>
      </c>
      <c r="G308" s="414" t="s">
        <v>1088</v>
      </c>
      <c r="H308" s="414" t="s">
        <v>1114</v>
      </c>
      <c r="I308" s="417">
        <v>14.899999618530273</v>
      </c>
      <c r="J308" s="417">
        <v>400</v>
      </c>
      <c r="K308" s="418">
        <v>5960</v>
      </c>
    </row>
    <row r="309" spans="1:11" ht="14.4" customHeight="1" x14ac:dyDescent="0.3">
      <c r="A309" s="412" t="s">
        <v>391</v>
      </c>
      <c r="B309" s="413" t="s">
        <v>392</v>
      </c>
      <c r="C309" s="414" t="s">
        <v>400</v>
      </c>
      <c r="D309" s="415" t="s">
        <v>401</v>
      </c>
      <c r="E309" s="414" t="s">
        <v>1072</v>
      </c>
      <c r="F309" s="415" t="s">
        <v>1073</v>
      </c>
      <c r="G309" s="414" t="s">
        <v>1090</v>
      </c>
      <c r="H309" s="414" t="s">
        <v>1115</v>
      </c>
      <c r="I309" s="417">
        <v>17.736666361490887</v>
      </c>
      <c r="J309" s="417">
        <v>840</v>
      </c>
      <c r="K309" s="418">
        <v>14820.89990234375</v>
      </c>
    </row>
    <row r="310" spans="1:11" ht="14.4" customHeight="1" x14ac:dyDescent="0.3">
      <c r="A310" s="412" t="s">
        <v>391</v>
      </c>
      <c r="B310" s="413" t="s">
        <v>392</v>
      </c>
      <c r="C310" s="414" t="s">
        <v>400</v>
      </c>
      <c r="D310" s="415" t="s">
        <v>401</v>
      </c>
      <c r="E310" s="414" t="s">
        <v>1072</v>
      </c>
      <c r="F310" s="415" t="s">
        <v>1073</v>
      </c>
      <c r="G310" s="414" t="s">
        <v>1092</v>
      </c>
      <c r="H310" s="414" t="s">
        <v>1116</v>
      </c>
      <c r="I310" s="417">
        <v>15.673999786376953</v>
      </c>
      <c r="J310" s="417">
        <v>1890</v>
      </c>
      <c r="K310" s="418">
        <v>29576.39990234375</v>
      </c>
    </row>
    <row r="311" spans="1:11" ht="14.4" customHeight="1" x14ac:dyDescent="0.3">
      <c r="A311" s="412" t="s">
        <v>391</v>
      </c>
      <c r="B311" s="413" t="s">
        <v>392</v>
      </c>
      <c r="C311" s="414" t="s">
        <v>400</v>
      </c>
      <c r="D311" s="415" t="s">
        <v>401</v>
      </c>
      <c r="E311" s="414" t="s">
        <v>1072</v>
      </c>
      <c r="F311" s="415" t="s">
        <v>1073</v>
      </c>
      <c r="G311" s="414" t="s">
        <v>1098</v>
      </c>
      <c r="H311" s="414" t="s">
        <v>1117</v>
      </c>
      <c r="I311" s="417">
        <v>12.579999923706055</v>
      </c>
      <c r="J311" s="417">
        <v>200</v>
      </c>
      <c r="K311" s="418">
        <v>2516</v>
      </c>
    </row>
    <row r="312" spans="1:11" ht="14.4" customHeight="1" x14ac:dyDescent="0.3">
      <c r="A312" s="412" t="s">
        <v>391</v>
      </c>
      <c r="B312" s="413" t="s">
        <v>392</v>
      </c>
      <c r="C312" s="414" t="s">
        <v>400</v>
      </c>
      <c r="D312" s="415" t="s">
        <v>401</v>
      </c>
      <c r="E312" s="414" t="s">
        <v>1072</v>
      </c>
      <c r="F312" s="415" t="s">
        <v>1073</v>
      </c>
      <c r="G312" s="414" t="s">
        <v>1094</v>
      </c>
      <c r="H312" s="414" t="s">
        <v>1118</v>
      </c>
      <c r="I312" s="417">
        <v>14.443333307902018</v>
      </c>
      <c r="J312" s="417">
        <v>1600</v>
      </c>
      <c r="K312" s="418">
        <v>22364</v>
      </c>
    </row>
    <row r="313" spans="1:11" ht="14.4" customHeight="1" x14ac:dyDescent="0.3">
      <c r="A313" s="412" t="s">
        <v>391</v>
      </c>
      <c r="B313" s="413" t="s">
        <v>392</v>
      </c>
      <c r="C313" s="414" t="s">
        <v>400</v>
      </c>
      <c r="D313" s="415" t="s">
        <v>401</v>
      </c>
      <c r="E313" s="414" t="s">
        <v>1072</v>
      </c>
      <c r="F313" s="415" t="s">
        <v>1073</v>
      </c>
      <c r="G313" s="414" t="s">
        <v>1119</v>
      </c>
      <c r="H313" s="414" t="s">
        <v>1120</v>
      </c>
      <c r="I313" s="417">
        <v>25.389999389648438</v>
      </c>
      <c r="J313" s="417">
        <v>50</v>
      </c>
      <c r="K313" s="418">
        <v>1269.280029296875</v>
      </c>
    </row>
    <row r="314" spans="1:11" ht="14.4" customHeight="1" x14ac:dyDescent="0.3">
      <c r="A314" s="412" t="s">
        <v>391</v>
      </c>
      <c r="B314" s="413" t="s">
        <v>392</v>
      </c>
      <c r="C314" s="414" t="s">
        <v>400</v>
      </c>
      <c r="D314" s="415" t="s">
        <v>401</v>
      </c>
      <c r="E314" s="414" t="s">
        <v>1072</v>
      </c>
      <c r="F314" s="415" t="s">
        <v>1073</v>
      </c>
      <c r="G314" s="414" t="s">
        <v>1121</v>
      </c>
      <c r="H314" s="414" t="s">
        <v>1122</v>
      </c>
      <c r="I314" s="417">
        <v>20.690000534057617</v>
      </c>
      <c r="J314" s="417">
        <v>400</v>
      </c>
      <c r="K314" s="418">
        <v>8276.39990234375</v>
      </c>
    </row>
    <row r="315" spans="1:11" ht="14.4" customHeight="1" x14ac:dyDescent="0.3">
      <c r="A315" s="412" t="s">
        <v>391</v>
      </c>
      <c r="B315" s="413" t="s">
        <v>392</v>
      </c>
      <c r="C315" s="414" t="s">
        <v>400</v>
      </c>
      <c r="D315" s="415" t="s">
        <v>401</v>
      </c>
      <c r="E315" s="414" t="s">
        <v>1072</v>
      </c>
      <c r="F315" s="415" t="s">
        <v>1073</v>
      </c>
      <c r="G315" s="414" t="s">
        <v>1123</v>
      </c>
      <c r="H315" s="414" t="s">
        <v>1124</v>
      </c>
      <c r="I315" s="417">
        <v>25.389999389648438</v>
      </c>
      <c r="J315" s="417">
        <v>200</v>
      </c>
      <c r="K315" s="418">
        <v>5077.10986328125</v>
      </c>
    </row>
    <row r="316" spans="1:11" ht="14.4" customHeight="1" x14ac:dyDescent="0.3">
      <c r="A316" s="412" t="s">
        <v>391</v>
      </c>
      <c r="B316" s="413" t="s">
        <v>392</v>
      </c>
      <c r="C316" s="414" t="s">
        <v>400</v>
      </c>
      <c r="D316" s="415" t="s">
        <v>401</v>
      </c>
      <c r="E316" s="414" t="s">
        <v>1072</v>
      </c>
      <c r="F316" s="415" t="s">
        <v>1073</v>
      </c>
      <c r="G316" s="414" t="s">
        <v>1125</v>
      </c>
      <c r="H316" s="414" t="s">
        <v>1126</v>
      </c>
      <c r="I316" s="417">
        <v>10.550000190734863</v>
      </c>
      <c r="J316" s="417">
        <v>400</v>
      </c>
      <c r="K316" s="418">
        <v>4220.47998046875</v>
      </c>
    </row>
    <row r="317" spans="1:11" ht="14.4" customHeight="1" x14ac:dyDescent="0.3">
      <c r="A317" s="412" t="s">
        <v>391</v>
      </c>
      <c r="B317" s="413" t="s">
        <v>392</v>
      </c>
      <c r="C317" s="414" t="s">
        <v>400</v>
      </c>
      <c r="D317" s="415" t="s">
        <v>401</v>
      </c>
      <c r="E317" s="414" t="s">
        <v>1072</v>
      </c>
      <c r="F317" s="415" t="s">
        <v>1073</v>
      </c>
      <c r="G317" s="414" t="s">
        <v>1127</v>
      </c>
      <c r="H317" s="414" t="s">
        <v>1128</v>
      </c>
      <c r="I317" s="417">
        <v>7.5100002288818359</v>
      </c>
      <c r="J317" s="417">
        <v>200</v>
      </c>
      <c r="K317" s="418">
        <v>1502</v>
      </c>
    </row>
    <row r="318" spans="1:11" ht="14.4" customHeight="1" x14ac:dyDescent="0.3">
      <c r="A318" s="412" t="s">
        <v>391</v>
      </c>
      <c r="B318" s="413" t="s">
        <v>392</v>
      </c>
      <c r="C318" s="414" t="s">
        <v>400</v>
      </c>
      <c r="D318" s="415" t="s">
        <v>401</v>
      </c>
      <c r="E318" s="414" t="s">
        <v>1072</v>
      </c>
      <c r="F318" s="415" t="s">
        <v>1073</v>
      </c>
      <c r="G318" s="414" t="s">
        <v>1129</v>
      </c>
      <c r="H318" s="414" t="s">
        <v>1130</v>
      </c>
      <c r="I318" s="417">
        <v>7.4049999713897705</v>
      </c>
      <c r="J318" s="417">
        <v>400</v>
      </c>
      <c r="K318" s="418">
        <v>2962</v>
      </c>
    </row>
    <row r="319" spans="1:11" ht="14.4" customHeight="1" x14ac:dyDescent="0.3">
      <c r="A319" s="412" t="s">
        <v>391</v>
      </c>
      <c r="B319" s="413" t="s">
        <v>392</v>
      </c>
      <c r="C319" s="414" t="s">
        <v>400</v>
      </c>
      <c r="D319" s="415" t="s">
        <v>401</v>
      </c>
      <c r="E319" s="414" t="s">
        <v>1072</v>
      </c>
      <c r="F319" s="415" t="s">
        <v>1073</v>
      </c>
      <c r="G319" s="414" t="s">
        <v>1119</v>
      </c>
      <c r="H319" s="414" t="s">
        <v>1131</v>
      </c>
      <c r="I319" s="417">
        <v>20.690000534057617</v>
      </c>
      <c r="J319" s="417">
        <v>50</v>
      </c>
      <c r="K319" s="418">
        <v>1034.6199951171875</v>
      </c>
    </row>
    <row r="320" spans="1:11" ht="14.4" customHeight="1" x14ac:dyDescent="0.3">
      <c r="A320" s="412" t="s">
        <v>391</v>
      </c>
      <c r="B320" s="413" t="s">
        <v>392</v>
      </c>
      <c r="C320" s="414" t="s">
        <v>400</v>
      </c>
      <c r="D320" s="415" t="s">
        <v>401</v>
      </c>
      <c r="E320" s="414" t="s">
        <v>1072</v>
      </c>
      <c r="F320" s="415" t="s">
        <v>1073</v>
      </c>
      <c r="G320" s="414" t="s">
        <v>1132</v>
      </c>
      <c r="H320" s="414" t="s">
        <v>1133</v>
      </c>
      <c r="I320" s="417">
        <v>20.695000648498535</v>
      </c>
      <c r="J320" s="417">
        <v>300</v>
      </c>
      <c r="K320" s="418">
        <v>6207.3199462890625</v>
      </c>
    </row>
    <row r="321" spans="1:11" ht="14.4" customHeight="1" x14ac:dyDescent="0.3">
      <c r="A321" s="412" t="s">
        <v>391</v>
      </c>
      <c r="B321" s="413" t="s">
        <v>392</v>
      </c>
      <c r="C321" s="414" t="s">
        <v>400</v>
      </c>
      <c r="D321" s="415" t="s">
        <v>401</v>
      </c>
      <c r="E321" s="414" t="s">
        <v>1072</v>
      </c>
      <c r="F321" s="415" t="s">
        <v>1073</v>
      </c>
      <c r="G321" s="414" t="s">
        <v>1121</v>
      </c>
      <c r="H321" s="414" t="s">
        <v>1134</v>
      </c>
      <c r="I321" s="417">
        <v>20.690000534057617</v>
      </c>
      <c r="J321" s="417">
        <v>300</v>
      </c>
      <c r="K321" s="418">
        <v>6207.2998046875</v>
      </c>
    </row>
    <row r="322" spans="1:11" ht="14.4" customHeight="1" x14ac:dyDescent="0.3">
      <c r="A322" s="412" t="s">
        <v>391</v>
      </c>
      <c r="B322" s="413" t="s">
        <v>392</v>
      </c>
      <c r="C322" s="414" t="s">
        <v>400</v>
      </c>
      <c r="D322" s="415" t="s">
        <v>401</v>
      </c>
      <c r="E322" s="414" t="s">
        <v>1072</v>
      </c>
      <c r="F322" s="415" t="s">
        <v>1073</v>
      </c>
      <c r="G322" s="414" t="s">
        <v>1123</v>
      </c>
      <c r="H322" s="414" t="s">
        <v>1135</v>
      </c>
      <c r="I322" s="417">
        <v>20.690000534057617</v>
      </c>
      <c r="J322" s="417">
        <v>300</v>
      </c>
      <c r="K322" s="418">
        <v>6207.2998046875</v>
      </c>
    </row>
    <row r="323" spans="1:11" ht="14.4" customHeight="1" x14ac:dyDescent="0.3">
      <c r="A323" s="412" t="s">
        <v>391</v>
      </c>
      <c r="B323" s="413" t="s">
        <v>392</v>
      </c>
      <c r="C323" s="414" t="s">
        <v>400</v>
      </c>
      <c r="D323" s="415" t="s">
        <v>401</v>
      </c>
      <c r="E323" s="414" t="s">
        <v>1072</v>
      </c>
      <c r="F323" s="415" t="s">
        <v>1073</v>
      </c>
      <c r="G323" s="414" t="s">
        <v>1127</v>
      </c>
      <c r="H323" s="414" t="s">
        <v>1136</v>
      </c>
      <c r="I323" s="417">
        <v>7.5</v>
      </c>
      <c r="J323" s="417">
        <v>400</v>
      </c>
      <c r="K323" s="418">
        <v>3000</v>
      </c>
    </row>
    <row r="324" spans="1:11" ht="14.4" customHeight="1" x14ac:dyDescent="0.3">
      <c r="A324" s="412" t="s">
        <v>391</v>
      </c>
      <c r="B324" s="413" t="s">
        <v>392</v>
      </c>
      <c r="C324" s="414" t="s">
        <v>400</v>
      </c>
      <c r="D324" s="415" t="s">
        <v>401</v>
      </c>
      <c r="E324" s="414" t="s">
        <v>1072</v>
      </c>
      <c r="F324" s="415" t="s">
        <v>1073</v>
      </c>
      <c r="G324" s="414" t="s">
        <v>1137</v>
      </c>
      <c r="H324" s="414" t="s">
        <v>1138</v>
      </c>
      <c r="I324" s="417">
        <v>21.559999465942383</v>
      </c>
      <c r="J324" s="417">
        <v>50</v>
      </c>
      <c r="K324" s="418">
        <v>1078.06005859375</v>
      </c>
    </row>
    <row r="325" spans="1:11" ht="14.4" customHeight="1" x14ac:dyDescent="0.3">
      <c r="A325" s="412" t="s">
        <v>391</v>
      </c>
      <c r="B325" s="413" t="s">
        <v>392</v>
      </c>
      <c r="C325" s="414" t="s">
        <v>400</v>
      </c>
      <c r="D325" s="415" t="s">
        <v>401</v>
      </c>
      <c r="E325" s="414" t="s">
        <v>1072</v>
      </c>
      <c r="F325" s="415" t="s">
        <v>1073</v>
      </c>
      <c r="G325" s="414" t="s">
        <v>1139</v>
      </c>
      <c r="H325" s="414" t="s">
        <v>1140</v>
      </c>
      <c r="I325" s="417">
        <v>21.559999465942383</v>
      </c>
      <c r="J325" s="417">
        <v>50</v>
      </c>
      <c r="K325" s="418">
        <v>1078.06005859375</v>
      </c>
    </row>
    <row r="326" spans="1:11" ht="14.4" customHeight="1" x14ac:dyDescent="0.3">
      <c r="A326" s="412" t="s">
        <v>391</v>
      </c>
      <c r="B326" s="413" t="s">
        <v>392</v>
      </c>
      <c r="C326" s="414" t="s">
        <v>400</v>
      </c>
      <c r="D326" s="415" t="s">
        <v>401</v>
      </c>
      <c r="E326" s="414" t="s">
        <v>1072</v>
      </c>
      <c r="F326" s="415" t="s">
        <v>1073</v>
      </c>
      <c r="G326" s="414" t="s">
        <v>1141</v>
      </c>
      <c r="H326" s="414" t="s">
        <v>1142</v>
      </c>
      <c r="I326" s="417">
        <v>21.559999465942383</v>
      </c>
      <c r="J326" s="417">
        <v>50</v>
      </c>
      <c r="K326" s="418">
        <v>1078.06005859375</v>
      </c>
    </row>
    <row r="327" spans="1:11" ht="14.4" customHeight="1" x14ac:dyDescent="0.3">
      <c r="A327" s="412" t="s">
        <v>391</v>
      </c>
      <c r="B327" s="413" t="s">
        <v>392</v>
      </c>
      <c r="C327" s="414" t="s">
        <v>400</v>
      </c>
      <c r="D327" s="415" t="s">
        <v>401</v>
      </c>
      <c r="E327" s="414" t="s">
        <v>1072</v>
      </c>
      <c r="F327" s="415" t="s">
        <v>1073</v>
      </c>
      <c r="G327" s="414" t="s">
        <v>1143</v>
      </c>
      <c r="H327" s="414" t="s">
        <v>1144</v>
      </c>
      <c r="I327" s="417">
        <v>21.559999465942383</v>
      </c>
      <c r="J327" s="417">
        <v>50</v>
      </c>
      <c r="K327" s="418">
        <v>1078.0699462890625</v>
      </c>
    </row>
    <row r="328" spans="1:11" ht="14.4" customHeight="1" x14ac:dyDescent="0.3">
      <c r="A328" s="412" t="s">
        <v>391</v>
      </c>
      <c r="B328" s="413" t="s">
        <v>392</v>
      </c>
      <c r="C328" s="414" t="s">
        <v>400</v>
      </c>
      <c r="D328" s="415" t="s">
        <v>401</v>
      </c>
      <c r="E328" s="414" t="s">
        <v>1072</v>
      </c>
      <c r="F328" s="415" t="s">
        <v>1073</v>
      </c>
      <c r="G328" s="414" t="s">
        <v>1074</v>
      </c>
      <c r="H328" s="414" t="s">
        <v>1145</v>
      </c>
      <c r="I328" s="417">
        <v>0.62999999523162842</v>
      </c>
      <c r="J328" s="417">
        <v>4000</v>
      </c>
      <c r="K328" s="418">
        <v>2520</v>
      </c>
    </row>
    <row r="329" spans="1:11" ht="14.4" customHeight="1" x14ac:dyDescent="0.3">
      <c r="A329" s="412" t="s">
        <v>391</v>
      </c>
      <c r="B329" s="413" t="s">
        <v>392</v>
      </c>
      <c r="C329" s="414" t="s">
        <v>400</v>
      </c>
      <c r="D329" s="415" t="s">
        <v>401</v>
      </c>
      <c r="E329" s="414" t="s">
        <v>1072</v>
      </c>
      <c r="F329" s="415" t="s">
        <v>1073</v>
      </c>
      <c r="G329" s="414" t="s">
        <v>1146</v>
      </c>
      <c r="H329" s="414" t="s">
        <v>1147</v>
      </c>
      <c r="I329" s="417">
        <v>0.62000000476837158</v>
      </c>
      <c r="J329" s="417">
        <v>1000</v>
      </c>
      <c r="K329" s="418">
        <v>620</v>
      </c>
    </row>
    <row r="330" spans="1:11" ht="14.4" customHeight="1" x14ac:dyDescent="0.3">
      <c r="A330" s="412" t="s">
        <v>391</v>
      </c>
      <c r="B330" s="413" t="s">
        <v>392</v>
      </c>
      <c r="C330" s="414" t="s">
        <v>400</v>
      </c>
      <c r="D330" s="415" t="s">
        <v>401</v>
      </c>
      <c r="E330" s="414" t="s">
        <v>1072</v>
      </c>
      <c r="F330" s="415" t="s">
        <v>1073</v>
      </c>
      <c r="G330" s="414" t="s">
        <v>1148</v>
      </c>
      <c r="H330" s="414" t="s">
        <v>1149</v>
      </c>
      <c r="I330" s="417">
        <v>0.62999999523162842</v>
      </c>
      <c r="J330" s="417">
        <v>15810</v>
      </c>
      <c r="K330" s="418">
        <v>9960.2998657226562</v>
      </c>
    </row>
    <row r="331" spans="1:11" ht="14.4" customHeight="1" x14ac:dyDescent="0.3">
      <c r="A331" s="412" t="s">
        <v>391</v>
      </c>
      <c r="B331" s="413" t="s">
        <v>392</v>
      </c>
      <c r="C331" s="414" t="s">
        <v>400</v>
      </c>
      <c r="D331" s="415" t="s">
        <v>401</v>
      </c>
      <c r="E331" s="414" t="s">
        <v>1150</v>
      </c>
      <c r="F331" s="415" t="s">
        <v>1151</v>
      </c>
      <c r="G331" s="414" t="s">
        <v>1152</v>
      </c>
      <c r="H331" s="414" t="s">
        <v>1153</v>
      </c>
      <c r="I331" s="417">
        <v>173.02999877929687</v>
      </c>
      <c r="J331" s="417">
        <v>20</v>
      </c>
      <c r="K331" s="418">
        <v>3460.60009765625</v>
      </c>
    </row>
    <row r="332" spans="1:11" ht="14.4" customHeight="1" x14ac:dyDescent="0.3">
      <c r="A332" s="412" t="s">
        <v>391</v>
      </c>
      <c r="B332" s="413" t="s">
        <v>392</v>
      </c>
      <c r="C332" s="414" t="s">
        <v>400</v>
      </c>
      <c r="D332" s="415" t="s">
        <v>401</v>
      </c>
      <c r="E332" s="414" t="s">
        <v>1150</v>
      </c>
      <c r="F332" s="415" t="s">
        <v>1151</v>
      </c>
      <c r="G332" s="414" t="s">
        <v>1154</v>
      </c>
      <c r="H332" s="414" t="s">
        <v>1155</v>
      </c>
      <c r="I332" s="417">
        <v>173.02999877929687</v>
      </c>
      <c r="J332" s="417">
        <v>5</v>
      </c>
      <c r="K332" s="418">
        <v>865.1500244140625</v>
      </c>
    </row>
    <row r="333" spans="1:11" ht="14.4" customHeight="1" x14ac:dyDescent="0.3">
      <c r="A333" s="412" t="s">
        <v>391</v>
      </c>
      <c r="B333" s="413" t="s">
        <v>392</v>
      </c>
      <c r="C333" s="414" t="s">
        <v>400</v>
      </c>
      <c r="D333" s="415" t="s">
        <v>401</v>
      </c>
      <c r="E333" s="414" t="s">
        <v>1156</v>
      </c>
      <c r="F333" s="415" t="s">
        <v>1157</v>
      </c>
      <c r="G333" s="414" t="s">
        <v>1158</v>
      </c>
      <c r="H333" s="414" t="s">
        <v>1159</v>
      </c>
      <c r="I333" s="417">
        <v>30.25</v>
      </c>
      <c r="J333" s="417">
        <v>300</v>
      </c>
      <c r="K333" s="418">
        <v>9075</v>
      </c>
    </row>
    <row r="334" spans="1:11" ht="14.4" customHeight="1" x14ac:dyDescent="0.3">
      <c r="A334" s="412" t="s">
        <v>391</v>
      </c>
      <c r="B334" s="413" t="s">
        <v>392</v>
      </c>
      <c r="C334" s="414" t="s">
        <v>400</v>
      </c>
      <c r="D334" s="415" t="s">
        <v>401</v>
      </c>
      <c r="E334" s="414" t="s">
        <v>1156</v>
      </c>
      <c r="F334" s="415" t="s">
        <v>1157</v>
      </c>
      <c r="G334" s="414" t="s">
        <v>1160</v>
      </c>
      <c r="H334" s="414" t="s">
        <v>1161</v>
      </c>
      <c r="I334" s="417">
        <v>10.739999771118164</v>
      </c>
      <c r="J334" s="417">
        <v>500</v>
      </c>
      <c r="K334" s="418">
        <v>5372.39990234375</v>
      </c>
    </row>
    <row r="335" spans="1:11" ht="14.4" customHeight="1" x14ac:dyDescent="0.3">
      <c r="A335" s="412" t="s">
        <v>391</v>
      </c>
      <c r="B335" s="413" t="s">
        <v>392</v>
      </c>
      <c r="C335" s="414" t="s">
        <v>400</v>
      </c>
      <c r="D335" s="415" t="s">
        <v>401</v>
      </c>
      <c r="E335" s="414" t="s">
        <v>1156</v>
      </c>
      <c r="F335" s="415" t="s">
        <v>1157</v>
      </c>
      <c r="G335" s="414" t="s">
        <v>1162</v>
      </c>
      <c r="H335" s="414" t="s">
        <v>1163</v>
      </c>
      <c r="I335" s="417">
        <v>27.709999084472656</v>
      </c>
      <c r="J335" s="417">
        <v>20</v>
      </c>
      <c r="K335" s="418">
        <v>554.17999267578125</v>
      </c>
    </row>
    <row r="336" spans="1:11" ht="14.4" customHeight="1" x14ac:dyDescent="0.3">
      <c r="A336" s="412" t="s">
        <v>391</v>
      </c>
      <c r="B336" s="413" t="s">
        <v>392</v>
      </c>
      <c r="C336" s="414" t="s">
        <v>400</v>
      </c>
      <c r="D336" s="415" t="s">
        <v>401</v>
      </c>
      <c r="E336" s="414" t="s">
        <v>1156</v>
      </c>
      <c r="F336" s="415" t="s">
        <v>1157</v>
      </c>
      <c r="G336" s="414" t="s">
        <v>1164</v>
      </c>
      <c r="H336" s="414" t="s">
        <v>1165</v>
      </c>
      <c r="I336" s="417">
        <v>11.130000114440918</v>
      </c>
      <c r="J336" s="417">
        <v>150</v>
      </c>
      <c r="K336" s="418">
        <v>1669.7999267578125</v>
      </c>
    </row>
    <row r="337" spans="1:11" ht="14.4" customHeight="1" x14ac:dyDescent="0.3">
      <c r="A337" s="412" t="s">
        <v>391</v>
      </c>
      <c r="B337" s="413" t="s">
        <v>392</v>
      </c>
      <c r="C337" s="414" t="s">
        <v>400</v>
      </c>
      <c r="D337" s="415" t="s">
        <v>401</v>
      </c>
      <c r="E337" s="414" t="s">
        <v>1156</v>
      </c>
      <c r="F337" s="415" t="s">
        <v>1157</v>
      </c>
      <c r="G337" s="414" t="s">
        <v>1166</v>
      </c>
      <c r="H337" s="414" t="s">
        <v>1167</v>
      </c>
      <c r="I337" s="417">
        <v>13.789999961853027</v>
      </c>
      <c r="J337" s="417">
        <v>500</v>
      </c>
      <c r="K337" s="418">
        <v>6897.0002746582031</v>
      </c>
    </row>
    <row r="338" spans="1:11" ht="14.4" customHeight="1" x14ac:dyDescent="0.3">
      <c r="A338" s="412" t="s">
        <v>391</v>
      </c>
      <c r="B338" s="413" t="s">
        <v>392</v>
      </c>
      <c r="C338" s="414" t="s">
        <v>400</v>
      </c>
      <c r="D338" s="415" t="s">
        <v>401</v>
      </c>
      <c r="E338" s="414" t="s">
        <v>1156</v>
      </c>
      <c r="F338" s="415" t="s">
        <v>1157</v>
      </c>
      <c r="G338" s="414" t="s">
        <v>1168</v>
      </c>
      <c r="H338" s="414" t="s">
        <v>1169</v>
      </c>
      <c r="I338" s="417">
        <v>31.340000152587891</v>
      </c>
      <c r="J338" s="417">
        <v>30</v>
      </c>
      <c r="K338" s="418">
        <v>940.1300048828125</v>
      </c>
    </row>
    <row r="339" spans="1:11" ht="14.4" customHeight="1" x14ac:dyDescent="0.3">
      <c r="A339" s="412" t="s">
        <v>391</v>
      </c>
      <c r="B339" s="413" t="s">
        <v>392</v>
      </c>
      <c r="C339" s="414" t="s">
        <v>400</v>
      </c>
      <c r="D339" s="415" t="s">
        <v>401</v>
      </c>
      <c r="E339" s="414" t="s">
        <v>1156</v>
      </c>
      <c r="F339" s="415" t="s">
        <v>1157</v>
      </c>
      <c r="G339" s="414" t="s">
        <v>1170</v>
      </c>
      <c r="H339" s="414" t="s">
        <v>1171</v>
      </c>
      <c r="I339" s="417">
        <v>83.25</v>
      </c>
      <c r="J339" s="417">
        <v>90</v>
      </c>
      <c r="K339" s="418">
        <v>7492.52001953125</v>
      </c>
    </row>
    <row r="340" spans="1:11" ht="14.4" customHeight="1" x14ac:dyDescent="0.3">
      <c r="A340" s="412" t="s">
        <v>391</v>
      </c>
      <c r="B340" s="413" t="s">
        <v>392</v>
      </c>
      <c r="C340" s="414" t="s">
        <v>400</v>
      </c>
      <c r="D340" s="415" t="s">
        <v>401</v>
      </c>
      <c r="E340" s="414" t="s">
        <v>1156</v>
      </c>
      <c r="F340" s="415" t="s">
        <v>1157</v>
      </c>
      <c r="G340" s="414" t="s">
        <v>1172</v>
      </c>
      <c r="H340" s="414" t="s">
        <v>1173</v>
      </c>
      <c r="I340" s="417">
        <v>91.839996337890625</v>
      </c>
      <c r="J340" s="417">
        <v>80</v>
      </c>
      <c r="K340" s="418">
        <v>7347.1201171875</v>
      </c>
    </row>
    <row r="341" spans="1:11" ht="14.4" customHeight="1" x14ac:dyDescent="0.3">
      <c r="A341" s="412" t="s">
        <v>391</v>
      </c>
      <c r="B341" s="413" t="s">
        <v>392</v>
      </c>
      <c r="C341" s="414" t="s">
        <v>400</v>
      </c>
      <c r="D341" s="415" t="s">
        <v>401</v>
      </c>
      <c r="E341" s="414" t="s">
        <v>1156</v>
      </c>
      <c r="F341" s="415" t="s">
        <v>1157</v>
      </c>
      <c r="G341" s="414" t="s">
        <v>1174</v>
      </c>
      <c r="H341" s="414" t="s">
        <v>1175</v>
      </c>
      <c r="I341" s="417">
        <v>56.389090451327235</v>
      </c>
      <c r="J341" s="417">
        <v>1650</v>
      </c>
      <c r="K341" s="418">
        <v>93036.901245117188</v>
      </c>
    </row>
    <row r="342" spans="1:11" ht="14.4" customHeight="1" x14ac:dyDescent="0.3">
      <c r="A342" s="412" t="s">
        <v>391</v>
      </c>
      <c r="B342" s="413" t="s">
        <v>392</v>
      </c>
      <c r="C342" s="414" t="s">
        <v>405</v>
      </c>
      <c r="D342" s="415" t="s">
        <v>406</v>
      </c>
      <c r="E342" s="414" t="s">
        <v>501</v>
      </c>
      <c r="F342" s="415" t="s">
        <v>502</v>
      </c>
      <c r="G342" s="414" t="s">
        <v>513</v>
      </c>
      <c r="H342" s="414" t="s">
        <v>514</v>
      </c>
      <c r="I342" s="417">
        <v>0.625</v>
      </c>
      <c r="J342" s="417">
        <v>1600</v>
      </c>
      <c r="K342" s="418">
        <v>1002</v>
      </c>
    </row>
    <row r="343" spans="1:11" ht="14.4" customHeight="1" x14ac:dyDescent="0.3">
      <c r="A343" s="412" t="s">
        <v>391</v>
      </c>
      <c r="B343" s="413" t="s">
        <v>392</v>
      </c>
      <c r="C343" s="414" t="s">
        <v>405</v>
      </c>
      <c r="D343" s="415" t="s">
        <v>406</v>
      </c>
      <c r="E343" s="414" t="s">
        <v>501</v>
      </c>
      <c r="F343" s="415" t="s">
        <v>502</v>
      </c>
      <c r="G343" s="414" t="s">
        <v>517</v>
      </c>
      <c r="H343" s="414" t="s">
        <v>519</v>
      </c>
      <c r="I343" s="417">
        <v>5.6399998664855957</v>
      </c>
      <c r="J343" s="417">
        <v>540</v>
      </c>
      <c r="K343" s="418">
        <v>3042.8999633789062</v>
      </c>
    </row>
    <row r="344" spans="1:11" ht="14.4" customHeight="1" x14ac:dyDescent="0.3">
      <c r="A344" s="412" t="s">
        <v>391</v>
      </c>
      <c r="B344" s="413" t="s">
        <v>392</v>
      </c>
      <c r="C344" s="414" t="s">
        <v>405</v>
      </c>
      <c r="D344" s="415" t="s">
        <v>406</v>
      </c>
      <c r="E344" s="414" t="s">
        <v>501</v>
      </c>
      <c r="F344" s="415" t="s">
        <v>502</v>
      </c>
      <c r="G344" s="414" t="s">
        <v>524</v>
      </c>
      <c r="H344" s="414" t="s">
        <v>525</v>
      </c>
      <c r="I344" s="417">
        <v>517.5</v>
      </c>
      <c r="J344" s="417">
        <v>60</v>
      </c>
      <c r="K344" s="418">
        <v>31050</v>
      </c>
    </row>
    <row r="345" spans="1:11" ht="14.4" customHeight="1" x14ac:dyDescent="0.3">
      <c r="A345" s="412" t="s">
        <v>391</v>
      </c>
      <c r="B345" s="413" t="s">
        <v>392</v>
      </c>
      <c r="C345" s="414" t="s">
        <v>405</v>
      </c>
      <c r="D345" s="415" t="s">
        <v>406</v>
      </c>
      <c r="E345" s="414" t="s">
        <v>501</v>
      </c>
      <c r="F345" s="415" t="s">
        <v>502</v>
      </c>
      <c r="G345" s="414" t="s">
        <v>538</v>
      </c>
      <c r="H345" s="414" t="s">
        <v>539</v>
      </c>
      <c r="I345" s="417">
        <v>352.27999877929687</v>
      </c>
      <c r="J345" s="417">
        <v>60</v>
      </c>
      <c r="K345" s="418">
        <v>21137</v>
      </c>
    </row>
    <row r="346" spans="1:11" ht="14.4" customHeight="1" x14ac:dyDescent="0.3">
      <c r="A346" s="412" t="s">
        <v>391</v>
      </c>
      <c r="B346" s="413" t="s">
        <v>392</v>
      </c>
      <c r="C346" s="414" t="s">
        <v>405</v>
      </c>
      <c r="D346" s="415" t="s">
        <v>406</v>
      </c>
      <c r="E346" s="414" t="s">
        <v>501</v>
      </c>
      <c r="F346" s="415" t="s">
        <v>502</v>
      </c>
      <c r="G346" s="414" t="s">
        <v>548</v>
      </c>
      <c r="H346" s="414" t="s">
        <v>549</v>
      </c>
      <c r="I346" s="417">
        <v>69</v>
      </c>
      <c r="J346" s="417">
        <v>50</v>
      </c>
      <c r="K346" s="418">
        <v>3450</v>
      </c>
    </row>
    <row r="347" spans="1:11" ht="14.4" customHeight="1" x14ac:dyDescent="0.3">
      <c r="A347" s="412" t="s">
        <v>391</v>
      </c>
      <c r="B347" s="413" t="s">
        <v>392</v>
      </c>
      <c r="C347" s="414" t="s">
        <v>405</v>
      </c>
      <c r="D347" s="415" t="s">
        <v>406</v>
      </c>
      <c r="E347" s="414" t="s">
        <v>501</v>
      </c>
      <c r="F347" s="415" t="s">
        <v>502</v>
      </c>
      <c r="G347" s="414" t="s">
        <v>550</v>
      </c>
      <c r="H347" s="414" t="s">
        <v>551</v>
      </c>
      <c r="I347" s="417">
        <v>113.27999877929687</v>
      </c>
      <c r="J347" s="417">
        <v>50</v>
      </c>
      <c r="K347" s="418">
        <v>5663.75</v>
      </c>
    </row>
    <row r="348" spans="1:11" ht="14.4" customHeight="1" x14ac:dyDescent="0.3">
      <c r="A348" s="412" t="s">
        <v>391</v>
      </c>
      <c r="B348" s="413" t="s">
        <v>392</v>
      </c>
      <c r="C348" s="414" t="s">
        <v>405</v>
      </c>
      <c r="D348" s="415" t="s">
        <v>406</v>
      </c>
      <c r="E348" s="414" t="s">
        <v>501</v>
      </c>
      <c r="F348" s="415" t="s">
        <v>502</v>
      </c>
      <c r="G348" s="414" t="s">
        <v>580</v>
      </c>
      <c r="H348" s="414" t="s">
        <v>581</v>
      </c>
      <c r="I348" s="417">
        <v>805</v>
      </c>
      <c r="J348" s="417">
        <v>10</v>
      </c>
      <c r="K348" s="418">
        <v>8050</v>
      </c>
    </row>
    <row r="349" spans="1:11" ht="14.4" customHeight="1" x14ac:dyDescent="0.3">
      <c r="A349" s="412" t="s">
        <v>391</v>
      </c>
      <c r="B349" s="413" t="s">
        <v>392</v>
      </c>
      <c r="C349" s="414" t="s">
        <v>405</v>
      </c>
      <c r="D349" s="415" t="s">
        <v>406</v>
      </c>
      <c r="E349" s="414" t="s">
        <v>501</v>
      </c>
      <c r="F349" s="415" t="s">
        <v>502</v>
      </c>
      <c r="G349" s="414" t="s">
        <v>1176</v>
      </c>
      <c r="H349" s="414" t="s">
        <v>1177</v>
      </c>
      <c r="I349" s="417">
        <v>68.150001525878906</v>
      </c>
      <c r="J349" s="417">
        <v>600</v>
      </c>
      <c r="K349" s="418">
        <v>40889.400390625</v>
      </c>
    </row>
    <row r="350" spans="1:11" ht="14.4" customHeight="1" x14ac:dyDescent="0.3">
      <c r="A350" s="412" t="s">
        <v>391</v>
      </c>
      <c r="B350" s="413" t="s">
        <v>392</v>
      </c>
      <c r="C350" s="414" t="s">
        <v>405</v>
      </c>
      <c r="D350" s="415" t="s">
        <v>406</v>
      </c>
      <c r="E350" s="414" t="s">
        <v>501</v>
      </c>
      <c r="F350" s="415" t="s">
        <v>502</v>
      </c>
      <c r="G350" s="414" t="s">
        <v>594</v>
      </c>
      <c r="H350" s="414" t="s">
        <v>595</v>
      </c>
      <c r="I350" s="417">
        <v>3.9700000286102295</v>
      </c>
      <c r="J350" s="417">
        <v>20</v>
      </c>
      <c r="K350" s="418">
        <v>79.400001525878906</v>
      </c>
    </row>
    <row r="351" spans="1:11" ht="14.4" customHeight="1" x14ac:dyDescent="0.3">
      <c r="A351" s="412" t="s">
        <v>391</v>
      </c>
      <c r="B351" s="413" t="s">
        <v>392</v>
      </c>
      <c r="C351" s="414" t="s">
        <v>405</v>
      </c>
      <c r="D351" s="415" t="s">
        <v>406</v>
      </c>
      <c r="E351" s="414" t="s">
        <v>501</v>
      </c>
      <c r="F351" s="415" t="s">
        <v>502</v>
      </c>
      <c r="G351" s="414" t="s">
        <v>604</v>
      </c>
      <c r="H351" s="414" t="s">
        <v>605</v>
      </c>
      <c r="I351" s="417">
        <v>72.220001220703125</v>
      </c>
      <c r="J351" s="417">
        <v>2</v>
      </c>
      <c r="K351" s="418">
        <v>144.44000244140625</v>
      </c>
    </row>
    <row r="352" spans="1:11" ht="14.4" customHeight="1" x14ac:dyDescent="0.3">
      <c r="A352" s="412" t="s">
        <v>391</v>
      </c>
      <c r="B352" s="413" t="s">
        <v>392</v>
      </c>
      <c r="C352" s="414" t="s">
        <v>405</v>
      </c>
      <c r="D352" s="415" t="s">
        <v>406</v>
      </c>
      <c r="E352" s="414" t="s">
        <v>501</v>
      </c>
      <c r="F352" s="415" t="s">
        <v>502</v>
      </c>
      <c r="G352" s="414" t="s">
        <v>1178</v>
      </c>
      <c r="H352" s="414" t="s">
        <v>1179</v>
      </c>
      <c r="I352" s="417">
        <v>1783.97998046875</v>
      </c>
      <c r="J352" s="417">
        <v>5</v>
      </c>
      <c r="K352" s="418">
        <v>8919.8798828125</v>
      </c>
    </row>
    <row r="353" spans="1:11" ht="14.4" customHeight="1" x14ac:dyDescent="0.3">
      <c r="A353" s="412" t="s">
        <v>391</v>
      </c>
      <c r="B353" s="413" t="s">
        <v>392</v>
      </c>
      <c r="C353" s="414" t="s">
        <v>405</v>
      </c>
      <c r="D353" s="415" t="s">
        <v>406</v>
      </c>
      <c r="E353" s="414" t="s">
        <v>501</v>
      </c>
      <c r="F353" s="415" t="s">
        <v>502</v>
      </c>
      <c r="G353" s="414" t="s">
        <v>618</v>
      </c>
      <c r="H353" s="414" t="s">
        <v>619</v>
      </c>
      <c r="I353" s="417">
        <v>16.219999313354492</v>
      </c>
      <c r="J353" s="417">
        <v>9000</v>
      </c>
      <c r="K353" s="418">
        <v>145935</v>
      </c>
    </row>
    <row r="354" spans="1:11" ht="14.4" customHeight="1" x14ac:dyDescent="0.3">
      <c r="A354" s="412" t="s">
        <v>391</v>
      </c>
      <c r="B354" s="413" t="s">
        <v>392</v>
      </c>
      <c r="C354" s="414" t="s">
        <v>405</v>
      </c>
      <c r="D354" s="415" t="s">
        <v>406</v>
      </c>
      <c r="E354" s="414" t="s">
        <v>501</v>
      </c>
      <c r="F354" s="415" t="s">
        <v>502</v>
      </c>
      <c r="G354" s="414" t="s">
        <v>620</v>
      </c>
      <c r="H354" s="414" t="s">
        <v>621</v>
      </c>
      <c r="I354" s="417">
        <v>29.100000381469727</v>
      </c>
      <c r="J354" s="417">
        <v>960</v>
      </c>
      <c r="K354" s="418">
        <v>27931.19921875</v>
      </c>
    </row>
    <row r="355" spans="1:11" ht="14.4" customHeight="1" x14ac:dyDescent="0.3">
      <c r="A355" s="412" t="s">
        <v>391</v>
      </c>
      <c r="B355" s="413" t="s">
        <v>392</v>
      </c>
      <c r="C355" s="414" t="s">
        <v>405</v>
      </c>
      <c r="D355" s="415" t="s">
        <v>406</v>
      </c>
      <c r="E355" s="414" t="s">
        <v>501</v>
      </c>
      <c r="F355" s="415" t="s">
        <v>502</v>
      </c>
      <c r="G355" s="414" t="s">
        <v>630</v>
      </c>
      <c r="H355" s="414" t="s">
        <v>631</v>
      </c>
      <c r="I355" s="417">
        <v>4714.33984375</v>
      </c>
      <c r="J355" s="417">
        <v>7</v>
      </c>
      <c r="K355" s="418">
        <v>33000.37890625</v>
      </c>
    </row>
    <row r="356" spans="1:11" ht="14.4" customHeight="1" x14ac:dyDescent="0.3">
      <c r="A356" s="412" t="s">
        <v>391</v>
      </c>
      <c r="B356" s="413" t="s">
        <v>392</v>
      </c>
      <c r="C356" s="414" t="s">
        <v>405</v>
      </c>
      <c r="D356" s="415" t="s">
        <v>406</v>
      </c>
      <c r="E356" s="414" t="s">
        <v>501</v>
      </c>
      <c r="F356" s="415" t="s">
        <v>502</v>
      </c>
      <c r="G356" s="414" t="s">
        <v>1180</v>
      </c>
      <c r="H356" s="414" t="s">
        <v>1181</v>
      </c>
      <c r="I356" s="417">
        <v>0.6600000262260437</v>
      </c>
      <c r="J356" s="417">
        <v>500</v>
      </c>
      <c r="K356" s="418">
        <v>330</v>
      </c>
    </row>
    <row r="357" spans="1:11" ht="14.4" customHeight="1" x14ac:dyDescent="0.3">
      <c r="A357" s="412" t="s">
        <v>391</v>
      </c>
      <c r="B357" s="413" t="s">
        <v>392</v>
      </c>
      <c r="C357" s="414" t="s">
        <v>405</v>
      </c>
      <c r="D357" s="415" t="s">
        <v>406</v>
      </c>
      <c r="E357" s="414" t="s">
        <v>646</v>
      </c>
      <c r="F357" s="415" t="s">
        <v>647</v>
      </c>
      <c r="G357" s="414" t="s">
        <v>1182</v>
      </c>
      <c r="H357" s="414" t="s">
        <v>1183</v>
      </c>
      <c r="I357" s="417">
        <v>539.969970703125</v>
      </c>
      <c r="J357" s="417">
        <v>2</v>
      </c>
      <c r="K357" s="418">
        <v>1079.9300537109375</v>
      </c>
    </row>
    <row r="358" spans="1:11" ht="14.4" customHeight="1" x14ac:dyDescent="0.3">
      <c r="A358" s="412" t="s">
        <v>391</v>
      </c>
      <c r="B358" s="413" t="s">
        <v>392</v>
      </c>
      <c r="C358" s="414" t="s">
        <v>405</v>
      </c>
      <c r="D358" s="415" t="s">
        <v>406</v>
      </c>
      <c r="E358" s="414" t="s">
        <v>646</v>
      </c>
      <c r="F358" s="415" t="s">
        <v>647</v>
      </c>
      <c r="G358" s="414" t="s">
        <v>1184</v>
      </c>
      <c r="H358" s="414" t="s">
        <v>1185</v>
      </c>
      <c r="I358" s="417">
        <v>539.969970703125</v>
      </c>
      <c r="J358" s="417">
        <v>2</v>
      </c>
      <c r="K358" s="418">
        <v>1079.9300537109375</v>
      </c>
    </row>
    <row r="359" spans="1:11" ht="14.4" customHeight="1" x14ac:dyDescent="0.3">
      <c r="A359" s="412" t="s">
        <v>391</v>
      </c>
      <c r="B359" s="413" t="s">
        <v>392</v>
      </c>
      <c r="C359" s="414" t="s">
        <v>405</v>
      </c>
      <c r="D359" s="415" t="s">
        <v>406</v>
      </c>
      <c r="E359" s="414" t="s">
        <v>646</v>
      </c>
      <c r="F359" s="415" t="s">
        <v>647</v>
      </c>
      <c r="G359" s="414" t="s">
        <v>648</v>
      </c>
      <c r="H359" s="414" t="s">
        <v>649</v>
      </c>
      <c r="I359" s="417">
        <v>16.979999542236328</v>
      </c>
      <c r="J359" s="417">
        <v>40</v>
      </c>
      <c r="K359" s="418">
        <v>679.20001220703125</v>
      </c>
    </row>
    <row r="360" spans="1:11" ht="14.4" customHeight="1" x14ac:dyDescent="0.3">
      <c r="A360" s="412" t="s">
        <v>391</v>
      </c>
      <c r="B360" s="413" t="s">
        <v>392</v>
      </c>
      <c r="C360" s="414" t="s">
        <v>405</v>
      </c>
      <c r="D360" s="415" t="s">
        <v>406</v>
      </c>
      <c r="E360" s="414" t="s">
        <v>646</v>
      </c>
      <c r="F360" s="415" t="s">
        <v>647</v>
      </c>
      <c r="G360" s="414" t="s">
        <v>653</v>
      </c>
      <c r="H360" s="414" t="s">
        <v>654</v>
      </c>
      <c r="I360" s="417">
        <v>11.680000305175781</v>
      </c>
      <c r="J360" s="417">
        <v>40</v>
      </c>
      <c r="K360" s="418">
        <v>467.20001220703125</v>
      </c>
    </row>
    <row r="361" spans="1:11" ht="14.4" customHeight="1" x14ac:dyDescent="0.3">
      <c r="A361" s="412" t="s">
        <v>391</v>
      </c>
      <c r="B361" s="413" t="s">
        <v>392</v>
      </c>
      <c r="C361" s="414" t="s">
        <v>405</v>
      </c>
      <c r="D361" s="415" t="s">
        <v>406</v>
      </c>
      <c r="E361" s="414" t="s">
        <v>646</v>
      </c>
      <c r="F361" s="415" t="s">
        <v>647</v>
      </c>
      <c r="G361" s="414" t="s">
        <v>659</v>
      </c>
      <c r="H361" s="414" t="s">
        <v>660</v>
      </c>
      <c r="I361" s="417">
        <v>2.9050000905990601</v>
      </c>
      <c r="J361" s="417">
        <v>500</v>
      </c>
      <c r="K361" s="418">
        <v>1453</v>
      </c>
    </row>
    <row r="362" spans="1:11" ht="14.4" customHeight="1" x14ac:dyDescent="0.3">
      <c r="A362" s="412" t="s">
        <v>391</v>
      </c>
      <c r="B362" s="413" t="s">
        <v>392</v>
      </c>
      <c r="C362" s="414" t="s">
        <v>405</v>
      </c>
      <c r="D362" s="415" t="s">
        <v>406</v>
      </c>
      <c r="E362" s="414" t="s">
        <v>646</v>
      </c>
      <c r="F362" s="415" t="s">
        <v>647</v>
      </c>
      <c r="G362" s="414" t="s">
        <v>671</v>
      </c>
      <c r="H362" s="414" t="s">
        <v>672</v>
      </c>
      <c r="I362" s="417">
        <v>8.4700002670288086</v>
      </c>
      <c r="J362" s="417">
        <v>200</v>
      </c>
      <c r="K362" s="418">
        <v>1694</v>
      </c>
    </row>
    <row r="363" spans="1:11" ht="14.4" customHeight="1" x14ac:dyDescent="0.3">
      <c r="A363" s="412" t="s">
        <v>391</v>
      </c>
      <c r="B363" s="413" t="s">
        <v>392</v>
      </c>
      <c r="C363" s="414" t="s">
        <v>405</v>
      </c>
      <c r="D363" s="415" t="s">
        <v>406</v>
      </c>
      <c r="E363" s="414" t="s">
        <v>646</v>
      </c>
      <c r="F363" s="415" t="s">
        <v>647</v>
      </c>
      <c r="G363" s="414" t="s">
        <v>679</v>
      </c>
      <c r="H363" s="414" t="s">
        <v>680</v>
      </c>
      <c r="I363" s="417">
        <v>839.97998046875</v>
      </c>
      <c r="J363" s="417">
        <v>60</v>
      </c>
      <c r="K363" s="418">
        <v>50398.560546875</v>
      </c>
    </row>
    <row r="364" spans="1:11" ht="14.4" customHeight="1" x14ac:dyDescent="0.3">
      <c r="A364" s="412" t="s">
        <v>391</v>
      </c>
      <c r="B364" s="413" t="s">
        <v>392</v>
      </c>
      <c r="C364" s="414" t="s">
        <v>405</v>
      </c>
      <c r="D364" s="415" t="s">
        <v>406</v>
      </c>
      <c r="E364" s="414" t="s">
        <v>646</v>
      </c>
      <c r="F364" s="415" t="s">
        <v>647</v>
      </c>
      <c r="G364" s="414" t="s">
        <v>689</v>
      </c>
      <c r="H364" s="414" t="s">
        <v>690</v>
      </c>
      <c r="I364" s="417">
        <v>87.819999694824219</v>
      </c>
      <c r="J364" s="417">
        <v>100</v>
      </c>
      <c r="K364" s="418">
        <v>8782.1796875</v>
      </c>
    </row>
    <row r="365" spans="1:11" ht="14.4" customHeight="1" x14ac:dyDescent="0.3">
      <c r="A365" s="412" t="s">
        <v>391</v>
      </c>
      <c r="B365" s="413" t="s">
        <v>392</v>
      </c>
      <c r="C365" s="414" t="s">
        <v>405</v>
      </c>
      <c r="D365" s="415" t="s">
        <v>406</v>
      </c>
      <c r="E365" s="414" t="s">
        <v>646</v>
      </c>
      <c r="F365" s="415" t="s">
        <v>647</v>
      </c>
      <c r="G365" s="414" t="s">
        <v>691</v>
      </c>
      <c r="H365" s="414" t="s">
        <v>692</v>
      </c>
      <c r="I365" s="417">
        <v>61.530000686645508</v>
      </c>
      <c r="J365" s="417">
        <v>500</v>
      </c>
      <c r="K365" s="418">
        <v>30867.099609375</v>
      </c>
    </row>
    <row r="366" spans="1:11" ht="14.4" customHeight="1" x14ac:dyDescent="0.3">
      <c r="A366" s="412" t="s">
        <v>391</v>
      </c>
      <c r="B366" s="413" t="s">
        <v>392</v>
      </c>
      <c r="C366" s="414" t="s">
        <v>405</v>
      </c>
      <c r="D366" s="415" t="s">
        <v>406</v>
      </c>
      <c r="E366" s="414" t="s">
        <v>646</v>
      </c>
      <c r="F366" s="415" t="s">
        <v>647</v>
      </c>
      <c r="G366" s="414" t="s">
        <v>693</v>
      </c>
      <c r="H366" s="414" t="s">
        <v>694</v>
      </c>
      <c r="I366" s="417">
        <v>57.718572344098774</v>
      </c>
      <c r="J366" s="417">
        <v>2000</v>
      </c>
      <c r="K366" s="418">
        <v>115433.0986328125</v>
      </c>
    </row>
    <row r="367" spans="1:11" ht="14.4" customHeight="1" x14ac:dyDescent="0.3">
      <c r="A367" s="412" t="s">
        <v>391</v>
      </c>
      <c r="B367" s="413" t="s">
        <v>392</v>
      </c>
      <c r="C367" s="414" t="s">
        <v>405</v>
      </c>
      <c r="D367" s="415" t="s">
        <v>406</v>
      </c>
      <c r="E367" s="414" t="s">
        <v>646</v>
      </c>
      <c r="F367" s="415" t="s">
        <v>647</v>
      </c>
      <c r="G367" s="414" t="s">
        <v>1186</v>
      </c>
      <c r="H367" s="414" t="s">
        <v>1187</v>
      </c>
      <c r="I367" s="417">
        <v>23173.919921875</v>
      </c>
      <c r="J367" s="417">
        <v>1</v>
      </c>
      <c r="K367" s="418">
        <v>23173.919921875</v>
      </c>
    </row>
    <row r="368" spans="1:11" ht="14.4" customHeight="1" x14ac:dyDescent="0.3">
      <c r="A368" s="412" t="s">
        <v>391</v>
      </c>
      <c r="B368" s="413" t="s">
        <v>392</v>
      </c>
      <c r="C368" s="414" t="s">
        <v>405</v>
      </c>
      <c r="D368" s="415" t="s">
        <v>406</v>
      </c>
      <c r="E368" s="414" t="s">
        <v>646</v>
      </c>
      <c r="F368" s="415" t="s">
        <v>647</v>
      </c>
      <c r="G368" s="414" t="s">
        <v>1188</v>
      </c>
      <c r="H368" s="414" t="s">
        <v>1189</v>
      </c>
      <c r="I368" s="417">
        <v>2142.550048828125</v>
      </c>
      <c r="J368" s="417">
        <v>3</v>
      </c>
      <c r="K368" s="418">
        <v>6427.64013671875</v>
      </c>
    </row>
    <row r="369" spans="1:11" ht="14.4" customHeight="1" x14ac:dyDescent="0.3">
      <c r="A369" s="412" t="s">
        <v>391</v>
      </c>
      <c r="B369" s="413" t="s">
        <v>392</v>
      </c>
      <c r="C369" s="414" t="s">
        <v>405</v>
      </c>
      <c r="D369" s="415" t="s">
        <v>406</v>
      </c>
      <c r="E369" s="414" t="s">
        <v>646</v>
      </c>
      <c r="F369" s="415" t="s">
        <v>647</v>
      </c>
      <c r="G369" s="414" t="s">
        <v>1190</v>
      </c>
      <c r="H369" s="414" t="s">
        <v>1191</v>
      </c>
      <c r="I369" s="417">
        <v>64.129997253417969</v>
      </c>
      <c r="J369" s="417">
        <v>36</v>
      </c>
      <c r="K369" s="418">
        <v>2308.679931640625</v>
      </c>
    </row>
    <row r="370" spans="1:11" ht="14.4" customHeight="1" x14ac:dyDescent="0.3">
      <c r="A370" s="412" t="s">
        <v>391</v>
      </c>
      <c r="B370" s="413" t="s">
        <v>392</v>
      </c>
      <c r="C370" s="414" t="s">
        <v>405</v>
      </c>
      <c r="D370" s="415" t="s">
        <v>406</v>
      </c>
      <c r="E370" s="414" t="s">
        <v>646</v>
      </c>
      <c r="F370" s="415" t="s">
        <v>647</v>
      </c>
      <c r="G370" s="414" t="s">
        <v>717</v>
      </c>
      <c r="H370" s="414" t="s">
        <v>718</v>
      </c>
      <c r="I370" s="417">
        <v>80.575000762939453</v>
      </c>
      <c r="J370" s="417">
        <v>360</v>
      </c>
      <c r="K370" s="418">
        <v>29007.2001953125</v>
      </c>
    </row>
    <row r="371" spans="1:11" ht="14.4" customHeight="1" x14ac:dyDescent="0.3">
      <c r="A371" s="412" t="s">
        <v>391</v>
      </c>
      <c r="B371" s="413" t="s">
        <v>392</v>
      </c>
      <c r="C371" s="414" t="s">
        <v>405</v>
      </c>
      <c r="D371" s="415" t="s">
        <v>406</v>
      </c>
      <c r="E371" s="414" t="s">
        <v>646</v>
      </c>
      <c r="F371" s="415" t="s">
        <v>647</v>
      </c>
      <c r="G371" s="414" t="s">
        <v>729</v>
      </c>
      <c r="H371" s="414" t="s">
        <v>730</v>
      </c>
      <c r="I371" s="417">
        <v>20.149999618530273</v>
      </c>
      <c r="J371" s="417">
        <v>70</v>
      </c>
      <c r="K371" s="418">
        <v>1410.260009765625</v>
      </c>
    </row>
    <row r="372" spans="1:11" ht="14.4" customHeight="1" x14ac:dyDescent="0.3">
      <c r="A372" s="412" t="s">
        <v>391</v>
      </c>
      <c r="B372" s="413" t="s">
        <v>392</v>
      </c>
      <c r="C372" s="414" t="s">
        <v>405</v>
      </c>
      <c r="D372" s="415" t="s">
        <v>406</v>
      </c>
      <c r="E372" s="414" t="s">
        <v>646</v>
      </c>
      <c r="F372" s="415" t="s">
        <v>647</v>
      </c>
      <c r="G372" s="414" t="s">
        <v>731</v>
      </c>
      <c r="H372" s="414" t="s">
        <v>732</v>
      </c>
      <c r="I372" s="417">
        <v>5.3600001335144043</v>
      </c>
      <c r="J372" s="417">
        <v>100</v>
      </c>
      <c r="K372" s="418">
        <v>536.04998779296875</v>
      </c>
    </row>
    <row r="373" spans="1:11" ht="14.4" customHeight="1" x14ac:dyDescent="0.3">
      <c r="A373" s="412" t="s">
        <v>391</v>
      </c>
      <c r="B373" s="413" t="s">
        <v>392</v>
      </c>
      <c r="C373" s="414" t="s">
        <v>405</v>
      </c>
      <c r="D373" s="415" t="s">
        <v>406</v>
      </c>
      <c r="E373" s="414" t="s">
        <v>646</v>
      </c>
      <c r="F373" s="415" t="s">
        <v>647</v>
      </c>
      <c r="G373" s="414" t="s">
        <v>735</v>
      </c>
      <c r="H373" s="414" t="s">
        <v>736</v>
      </c>
      <c r="I373" s="417">
        <v>83.800003051757813</v>
      </c>
      <c r="J373" s="417">
        <v>60</v>
      </c>
      <c r="K373" s="418">
        <v>5028</v>
      </c>
    </row>
    <row r="374" spans="1:11" ht="14.4" customHeight="1" x14ac:dyDescent="0.3">
      <c r="A374" s="412" t="s">
        <v>391</v>
      </c>
      <c r="B374" s="413" t="s">
        <v>392</v>
      </c>
      <c r="C374" s="414" t="s">
        <v>405</v>
      </c>
      <c r="D374" s="415" t="s">
        <v>406</v>
      </c>
      <c r="E374" s="414" t="s">
        <v>646</v>
      </c>
      <c r="F374" s="415" t="s">
        <v>647</v>
      </c>
      <c r="G374" s="414" t="s">
        <v>739</v>
      </c>
      <c r="H374" s="414" t="s">
        <v>740</v>
      </c>
      <c r="I374" s="417">
        <v>79.620002746582031</v>
      </c>
      <c r="J374" s="417">
        <v>70</v>
      </c>
      <c r="K374" s="418">
        <v>5573.259765625</v>
      </c>
    </row>
    <row r="375" spans="1:11" ht="14.4" customHeight="1" x14ac:dyDescent="0.3">
      <c r="A375" s="412" t="s">
        <v>391</v>
      </c>
      <c r="B375" s="413" t="s">
        <v>392</v>
      </c>
      <c r="C375" s="414" t="s">
        <v>405</v>
      </c>
      <c r="D375" s="415" t="s">
        <v>406</v>
      </c>
      <c r="E375" s="414" t="s">
        <v>646</v>
      </c>
      <c r="F375" s="415" t="s">
        <v>647</v>
      </c>
      <c r="G375" s="414" t="s">
        <v>1192</v>
      </c>
      <c r="H375" s="414" t="s">
        <v>1193</v>
      </c>
      <c r="I375" s="417">
        <v>652.29998779296875</v>
      </c>
      <c r="J375" s="417">
        <v>4</v>
      </c>
      <c r="K375" s="418">
        <v>2609.199951171875</v>
      </c>
    </row>
    <row r="376" spans="1:11" ht="14.4" customHeight="1" x14ac:dyDescent="0.3">
      <c r="A376" s="412" t="s">
        <v>391</v>
      </c>
      <c r="B376" s="413" t="s">
        <v>392</v>
      </c>
      <c r="C376" s="414" t="s">
        <v>405</v>
      </c>
      <c r="D376" s="415" t="s">
        <v>406</v>
      </c>
      <c r="E376" s="414" t="s">
        <v>646</v>
      </c>
      <c r="F376" s="415" t="s">
        <v>647</v>
      </c>
      <c r="G376" s="414" t="s">
        <v>1194</v>
      </c>
      <c r="H376" s="414" t="s">
        <v>1195</v>
      </c>
      <c r="I376" s="417">
        <v>573.6400146484375</v>
      </c>
      <c r="J376" s="417">
        <v>10</v>
      </c>
      <c r="K376" s="418">
        <v>5736.3701171875</v>
      </c>
    </row>
    <row r="377" spans="1:11" ht="14.4" customHeight="1" x14ac:dyDescent="0.3">
      <c r="A377" s="412" t="s">
        <v>391</v>
      </c>
      <c r="B377" s="413" t="s">
        <v>392</v>
      </c>
      <c r="C377" s="414" t="s">
        <v>405</v>
      </c>
      <c r="D377" s="415" t="s">
        <v>406</v>
      </c>
      <c r="E377" s="414" t="s">
        <v>646</v>
      </c>
      <c r="F377" s="415" t="s">
        <v>647</v>
      </c>
      <c r="G377" s="414" t="s">
        <v>1196</v>
      </c>
      <c r="H377" s="414" t="s">
        <v>1197</v>
      </c>
      <c r="I377" s="417">
        <v>1755.8599853515625</v>
      </c>
      <c r="J377" s="417">
        <v>6</v>
      </c>
      <c r="K377" s="418">
        <v>10535.1298828125</v>
      </c>
    </row>
    <row r="378" spans="1:11" ht="14.4" customHeight="1" x14ac:dyDescent="0.3">
      <c r="A378" s="412" t="s">
        <v>391</v>
      </c>
      <c r="B378" s="413" t="s">
        <v>392</v>
      </c>
      <c r="C378" s="414" t="s">
        <v>405</v>
      </c>
      <c r="D378" s="415" t="s">
        <v>406</v>
      </c>
      <c r="E378" s="414" t="s">
        <v>646</v>
      </c>
      <c r="F378" s="415" t="s">
        <v>647</v>
      </c>
      <c r="G378" s="414" t="s">
        <v>757</v>
      </c>
      <c r="H378" s="414" t="s">
        <v>758</v>
      </c>
      <c r="I378" s="417">
        <v>30.860000610351562</v>
      </c>
      <c r="J378" s="417">
        <v>25</v>
      </c>
      <c r="K378" s="418">
        <v>771.3800048828125</v>
      </c>
    </row>
    <row r="379" spans="1:11" ht="14.4" customHeight="1" x14ac:dyDescent="0.3">
      <c r="A379" s="412" t="s">
        <v>391</v>
      </c>
      <c r="B379" s="413" t="s">
        <v>392</v>
      </c>
      <c r="C379" s="414" t="s">
        <v>405</v>
      </c>
      <c r="D379" s="415" t="s">
        <v>406</v>
      </c>
      <c r="E379" s="414" t="s">
        <v>646</v>
      </c>
      <c r="F379" s="415" t="s">
        <v>647</v>
      </c>
      <c r="G379" s="414" t="s">
        <v>1198</v>
      </c>
      <c r="H379" s="414" t="s">
        <v>1199</v>
      </c>
      <c r="I379" s="417">
        <v>496.35000610351562</v>
      </c>
      <c r="J379" s="417">
        <v>70</v>
      </c>
      <c r="K379" s="418">
        <v>34744.7802734375</v>
      </c>
    </row>
    <row r="380" spans="1:11" ht="14.4" customHeight="1" x14ac:dyDescent="0.3">
      <c r="A380" s="412" t="s">
        <v>391</v>
      </c>
      <c r="B380" s="413" t="s">
        <v>392</v>
      </c>
      <c r="C380" s="414" t="s">
        <v>405</v>
      </c>
      <c r="D380" s="415" t="s">
        <v>406</v>
      </c>
      <c r="E380" s="414" t="s">
        <v>646</v>
      </c>
      <c r="F380" s="415" t="s">
        <v>647</v>
      </c>
      <c r="G380" s="414" t="s">
        <v>766</v>
      </c>
      <c r="H380" s="414" t="s">
        <v>767</v>
      </c>
      <c r="I380" s="417">
        <v>6.1700000762939453</v>
      </c>
      <c r="J380" s="417">
        <v>50</v>
      </c>
      <c r="K380" s="418">
        <v>308.5</v>
      </c>
    </row>
    <row r="381" spans="1:11" ht="14.4" customHeight="1" x14ac:dyDescent="0.3">
      <c r="A381" s="412" t="s">
        <v>391</v>
      </c>
      <c r="B381" s="413" t="s">
        <v>392</v>
      </c>
      <c r="C381" s="414" t="s">
        <v>405</v>
      </c>
      <c r="D381" s="415" t="s">
        <v>406</v>
      </c>
      <c r="E381" s="414" t="s">
        <v>646</v>
      </c>
      <c r="F381" s="415" t="s">
        <v>647</v>
      </c>
      <c r="G381" s="414" t="s">
        <v>1200</v>
      </c>
      <c r="H381" s="414" t="s">
        <v>1201</v>
      </c>
      <c r="I381" s="417">
        <v>8.3599996566772461</v>
      </c>
      <c r="J381" s="417">
        <v>50</v>
      </c>
      <c r="K381" s="418">
        <v>418.19000244140625</v>
      </c>
    </row>
    <row r="382" spans="1:11" ht="14.4" customHeight="1" x14ac:dyDescent="0.3">
      <c r="A382" s="412" t="s">
        <v>391</v>
      </c>
      <c r="B382" s="413" t="s">
        <v>392</v>
      </c>
      <c r="C382" s="414" t="s">
        <v>405</v>
      </c>
      <c r="D382" s="415" t="s">
        <v>406</v>
      </c>
      <c r="E382" s="414" t="s">
        <v>646</v>
      </c>
      <c r="F382" s="415" t="s">
        <v>647</v>
      </c>
      <c r="G382" s="414" t="s">
        <v>1202</v>
      </c>
      <c r="H382" s="414" t="s">
        <v>1203</v>
      </c>
      <c r="I382" s="417">
        <v>37.509998321533203</v>
      </c>
      <c r="J382" s="417">
        <v>50</v>
      </c>
      <c r="K382" s="418">
        <v>1875.5</v>
      </c>
    </row>
    <row r="383" spans="1:11" ht="14.4" customHeight="1" x14ac:dyDescent="0.3">
      <c r="A383" s="412" t="s">
        <v>391</v>
      </c>
      <c r="B383" s="413" t="s">
        <v>392</v>
      </c>
      <c r="C383" s="414" t="s">
        <v>405</v>
      </c>
      <c r="D383" s="415" t="s">
        <v>406</v>
      </c>
      <c r="E383" s="414" t="s">
        <v>646</v>
      </c>
      <c r="F383" s="415" t="s">
        <v>647</v>
      </c>
      <c r="G383" s="414" t="s">
        <v>775</v>
      </c>
      <c r="H383" s="414" t="s">
        <v>1204</v>
      </c>
      <c r="I383" s="417">
        <v>37.509998321533203</v>
      </c>
      <c r="J383" s="417">
        <v>300</v>
      </c>
      <c r="K383" s="418">
        <v>11253</v>
      </c>
    </row>
    <row r="384" spans="1:11" ht="14.4" customHeight="1" x14ac:dyDescent="0.3">
      <c r="A384" s="412" t="s">
        <v>391</v>
      </c>
      <c r="B384" s="413" t="s">
        <v>392</v>
      </c>
      <c r="C384" s="414" t="s">
        <v>405</v>
      </c>
      <c r="D384" s="415" t="s">
        <v>406</v>
      </c>
      <c r="E384" s="414" t="s">
        <v>646</v>
      </c>
      <c r="F384" s="415" t="s">
        <v>647</v>
      </c>
      <c r="G384" s="414" t="s">
        <v>779</v>
      </c>
      <c r="H384" s="414" t="s">
        <v>780</v>
      </c>
      <c r="I384" s="417">
        <v>313.08999633789062</v>
      </c>
      <c r="J384" s="417">
        <v>20</v>
      </c>
      <c r="K384" s="418">
        <v>6261.75</v>
      </c>
    </row>
    <row r="385" spans="1:11" ht="14.4" customHeight="1" x14ac:dyDescent="0.3">
      <c r="A385" s="412" t="s">
        <v>391</v>
      </c>
      <c r="B385" s="413" t="s">
        <v>392</v>
      </c>
      <c r="C385" s="414" t="s">
        <v>405</v>
      </c>
      <c r="D385" s="415" t="s">
        <v>406</v>
      </c>
      <c r="E385" s="414" t="s">
        <v>646</v>
      </c>
      <c r="F385" s="415" t="s">
        <v>647</v>
      </c>
      <c r="G385" s="414" t="s">
        <v>787</v>
      </c>
      <c r="H385" s="414" t="s">
        <v>788</v>
      </c>
      <c r="I385" s="417">
        <v>0.47499999403953552</v>
      </c>
      <c r="J385" s="417">
        <v>400</v>
      </c>
      <c r="K385" s="418">
        <v>190</v>
      </c>
    </row>
    <row r="386" spans="1:11" ht="14.4" customHeight="1" x14ac:dyDescent="0.3">
      <c r="A386" s="412" t="s">
        <v>391</v>
      </c>
      <c r="B386" s="413" t="s">
        <v>392</v>
      </c>
      <c r="C386" s="414" t="s">
        <v>405</v>
      </c>
      <c r="D386" s="415" t="s">
        <v>406</v>
      </c>
      <c r="E386" s="414" t="s">
        <v>646</v>
      </c>
      <c r="F386" s="415" t="s">
        <v>647</v>
      </c>
      <c r="G386" s="414" t="s">
        <v>793</v>
      </c>
      <c r="H386" s="414" t="s">
        <v>794</v>
      </c>
      <c r="I386" s="417">
        <v>0.67000001668930054</v>
      </c>
      <c r="J386" s="417">
        <v>400</v>
      </c>
      <c r="K386" s="418">
        <v>268</v>
      </c>
    </row>
    <row r="387" spans="1:11" ht="14.4" customHeight="1" x14ac:dyDescent="0.3">
      <c r="A387" s="412" t="s">
        <v>391</v>
      </c>
      <c r="B387" s="413" t="s">
        <v>392</v>
      </c>
      <c r="C387" s="414" t="s">
        <v>405</v>
      </c>
      <c r="D387" s="415" t="s">
        <v>406</v>
      </c>
      <c r="E387" s="414" t="s">
        <v>646</v>
      </c>
      <c r="F387" s="415" t="s">
        <v>647</v>
      </c>
      <c r="G387" s="414" t="s">
        <v>1205</v>
      </c>
      <c r="H387" s="414" t="s">
        <v>1206</v>
      </c>
      <c r="I387" s="417">
        <v>3894.1298828125</v>
      </c>
      <c r="J387" s="417">
        <v>4</v>
      </c>
      <c r="K387" s="418">
        <v>15576.51953125</v>
      </c>
    </row>
    <row r="388" spans="1:11" ht="14.4" customHeight="1" x14ac:dyDescent="0.3">
      <c r="A388" s="412" t="s">
        <v>391</v>
      </c>
      <c r="B388" s="413" t="s">
        <v>392</v>
      </c>
      <c r="C388" s="414" t="s">
        <v>405</v>
      </c>
      <c r="D388" s="415" t="s">
        <v>406</v>
      </c>
      <c r="E388" s="414" t="s">
        <v>646</v>
      </c>
      <c r="F388" s="415" t="s">
        <v>647</v>
      </c>
      <c r="G388" s="414" t="s">
        <v>1207</v>
      </c>
      <c r="H388" s="414" t="s">
        <v>1208</v>
      </c>
      <c r="I388" s="417">
        <v>912.3499755859375</v>
      </c>
      <c r="J388" s="417">
        <v>10</v>
      </c>
      <c r="K388" s="418">
        <v>9123.51953125</v>
      </c>
    </row>
    <row r="389" spans="1:11" ht="14.4" customHeight="1" x14ac:dyDescent="0.3">
      <c r="A389" s="412" t="s">
        <v>391</v>
      </c>
      <c r="B389" s="413" t="s">
        <v>392</v>
      </c>
      <c r="C389" s="414" t="s">
        <v>405</v>
      </c>
      <c r="D389" s="415" t="s">
        <v>406</v>
      </c>
      <c r="E389" s="414" t="s">
        <v>646</v>
      </c>
      <c r="F389" s="415" t="s">
        <v>647</v>
      </c>
      <c r="G389" s="414" t="s">
        <v>815</v>
      </c>
      <c r="H389" s="414" t="s">
        <v>816</v>
      </c>
      <c r="I389" s="417">
        <v>21.229999542236328</v>
      </c>
      <c r="J389" s="417">
        <v>200</v>
      </c>
      <c r="K389" s="418">
        <v>4246</v>
      </c>
    </row>
    <row r="390" spans="1:11" ht="14.4" customHeight="1" x14ac:dyDescent="0.3">
      <c r="A390" s="412" t="s">
        <v>391</v>
      </c>
      <c r="B390" s="413" t="s">
        <v>392</v>
      </c>
      <c r="C390" s="414" t="s">
        <v>405</v>
      </c>
      <c r="D390" s="415" t="s">
        <v>406</v>
      </c>
      <c r="E390" s="414" t="s">
        <v>890</v>
      </c>
      <c r="F390" s="415" t="s">
        <v>891</v>
      </c>
      <c r="G390" s="414" t="s">
        <v>1209</v>
      </c>
      <c r="H390" s="414" t="s">
        <v>1210</v>
      </c>
      <c r="I390" s="417">
        <v>65.169998168945313</v>
      </c>
      <c r="J390" s="417">
        <v>144</v>
      </c>
      <c r="K390" s="418">
        <v>9384.919921875</v>
      </c>
    </row>
    <row r="391" spans="1:11" ht="14.4" customHeight="1" x14ac:dyDescent="0.3">
      <c r="A391" s="412" t="s">
        <v>391</v>
      </c>
      <c r="B391" s="413" t="s">
        <v>392</v>
      </c>
      <c r="C391" s="414" t="s">
        <v>405</v>
      </c>
      <c r="D391" s="415" t="s">
        <v>406</v>
      </c>
      <c r="E391" s="414" t="s">
        <v>890</v>
      </c>
      <c r="F391" s="415" t="s">
        <v>891</v>
      </c>
      <c r="G391" s="414" t="s">
        <v>932</v>
      </c>
      <c r="H391" s="414" t="s">
        <v>933</v>
      </c>
      <c r="I391" s="417">
        <v>103.39500045776367</v>
      </c>
      <c r="J391" s="417">
        <v>180</v>
      </c>
      <c r="K391" s="418">
        <v>18611.119873046875</v>
      </c>
    </row>
    <row r="392" spans="1:11" ht="14.4" customHeight="1" x14ac:dyDescent="0.3">
      <c r="A392" s="412" t="s">
        <v>391</v>
      </c>
      <c r="B392" s="413" t="s">
        <v>392</v>
      </c>
      <c r="C392" s="414" t="s">
        <v>405</v>
      </c>
      <c r="D392" s="415" t="s">
        <v>406</v>
      </c>
      <c r="E392" s="414" t="s">
        <v>890</v>
      </c>
      <c r="F392" s="415" t="s">
        <v>891</v>
      </c>
      <c r="G392" s="414" t="s">
        <v>948</v>
      </c>
      <c r="H392" s="414" t="s">
        <v>949</v>
      </c>
      <c r="I392" s="417">
        <v>32.409999847412109</v>
      </c>
      <c r="J392" s="417">
        <v>1020</v>
      </c>
      <c r="K392" s="418">
        <v>33059.0498046875</v>
      </c>
    </row>
    <row r="393" spans="1:11" ht="14.4" customHeight="1" x14ac:dyDescent="0.3">
      <c r="A393" s="412" t="s">
        <v>391</v>
      </c>
      <c r="B393" s="413" t="s">
        <v>392</v>
      </c>
      <c r="C393" s="414" t="s">
        <v>405</v>
      </c>
      <c r="D393" s="415" t="s">
        <v>406</v>
      </c>
      <c r="E393" s="414" t="s">
        <v>890</v>
      </c>
      <c r="F393" s="415" t="s">
        <v>891</v>
      </c>
      <c r="G393" s="414" t="s">
        <v>952</v>
      </c>
      <c r="H393" s="414" t="s">
        <v>953</v>
      </c>
      <c r="I393" s="417">
        <v>30.309999465942383</v>
      </c>
      <c r="J393" s="417">
        <v>1200</v>
      </c>
      <c r="K393" s="418">
        <v>36374.5107421875</v>
      </c>
    </row>
    <row r="394" spans="1:11" ht="14.4" customHeight="1" x14ac:dyDescent="0.3">
      <c r="A394" s="412" t="s">
        <v>391</v>
      </c>
      <c r="B394" s="413" t="s">
        <v>392</v>
      </c>
      <c r="C394" s="414" t="s">
        <v>405</v>
      </c>
      <c r="D394" s="415" t="s">
        <v>406</v>
      </c>
      <c r="E394" s="414" t="s">
        <v>890</v>
      </c>
      <c r="F394" s="415" t="s">
        <v>891</v>
      </c>
      <c r="G394" s="414" t="s">
        <v>954</v>
      </c>
      <c r="H394" s="414" t="s">
        <v>955</v>
      </c>
      <c r="I394" s="417">
        <v>39.740001678466797</v>
      </c>
      <c r="J394" s="417">
        <v>144</v>
      </c>
      <c r="K394" s="418">
        <v>5722.39990234375</v>
      </c>
    </row>
    <row r="395" spans="1:11" ht="14.4" customHeight="1" x14ac:dyDescent="0.3">
      <c r="A395" s="412" t="s">
        <v>391</v>
      </c>
      <c r="B395" s="413" t="s">
        <v>392</v>
      </c>
      <c r="C395" s="414" t="s">
        <v>405</v>
      </c>
      <c r="D395" s="415" t="s">
        <v>406</v>
      </c>
      <c r="E395" s="414" t="s">
        <v>890</v>
      </c>
      <c r="F395" s="415" t="s">
        <v>891</v>
      </c>
      <c r="G395" s="414" t="s">
        <v>958</v>
      </c>
      <c r="H395" s="414" t="s">
        <v>959</v>
      </c>
      <c r="I395" s="417">
        <v>40.139999389648438</v>
      </c>
      <c r="J395" s="417">
        <v>144</v>
      </c>
      <c r="K395" s="418">
        <v>5780.35986328125</v>
      </c>
    </row>
    <row r="396" spans="1:11" ht="14.4" customHeight="1" x14ac:dyDescent="0.3">
      <c r="A396" s="412" t="s">
        <v>391</v>
      </c>
      <c r="B396" s="413" t="s">
        <v>392</v>
      </c>
      <c r="C396" s="414" t="s">
        <v>405</v>
      </c>
      <c r="D396" s="415" t="s">
        <v>406</v>
      </c>
      <c r="E396" s="414" t="s">
        <v>890</v>
      </c>
      <c r="F396" s="415" t="s">
        <v>891</v>
      </c>
      <c r="G396" s="414" t="s">
        <v>960</v>
      </c>
      <c r="H396" s="414" t="s">
        <v>961</v>
      </c>
      <c r="I396" s="417">
        <v>31.360000610351563</v>
      </c>
      <c r="J396" s="417">
        <v>1560</v>
      </c>
      <c r="K396" s="418">
        <v>48916.380859375</v>
      </c>
    </row>
    <row r="397" spans="1:11" ht="14.4" customHeight="1" x14ac:dyDescent="0.3">
      <c r="A397" s="412" t="s">
        <v>391</v>
      </c>
      <c r="B397" s="413" t="s">
        <v>392</v>
      </c>
      <c r="C397" s="414" t="s">
        <v>405</v>
      </c>
      <c r="D397" s="415" t="s">
        <v>406</v>
      </c>
      <c r="E397" s="414" t="s">
        <v>890</v>
      </c>
      <c r="F397" s="415" t="s">
        <v>891</v>
      </c>
      <c r="G397" s="414" t="s">
        <v>974</v>
      </c>
      <c r="H397" s="414" t="s">
        <v>975</v>
      </c>
      <c r="I397" s="417">
        <v>210.16999816894531</v>
      </c>
      <c r="J397" s="417">
        <v>60</v>
      </c>
      <c r="K397" s="418">
        <v>12609.900390625</v>
      </c>
    </row>
    <row r="398" spans="1:11" ht="14.4" customHeight="1" x14ac:dyDescent="0.3">
      <c r="A398" s="412" t="s">
        <v>391</v>
      </c>
      <c r="B398" s="413" t="s">
        <v>392</v>
      </c>
      <c r="C398" s="414" t="s">
        <v>405</v>
      </c>
      <c r="D398" s="415" t="s">
        <v>406</v>
      </c>
      <c r="E398" s="414" t="s">
        <v>890</v>
      </c>
      <c r="F398" s="415" t="s">
        <v>891</v>
      </c>
      <c r="G398" s="414" t="s">
        <v>1211</v>
      </c>
      <c r="H398" s="414" t="s">
        <v>1212</v>
      </c>
      <c r="I398" s="417">
        <v>53.209999084472656</v>
      </c>
      <c r="J398" s="417">
        <v>180</v>
      </c>
      <c r="K398" s="418">
        <v>9578.23046875</v>
      </c>
    </row>
    <row r="399" spans="1:11" ht="14.4" customHeight="1" x14ac:dyDescent="0.3">
      <c r="A399" s="412" t="s">
        <v>391</v>
      </c>
      <c r="B399" s="413" t="s">
        <v>392</v>
      </c>
      <c r="C399" s="414" t="s">
        <v>405</v>
      </c>
      <c r="D399" s="415" t="s">
        <v>406</v>
      </c>
      <c r="E399" s="414" t="s">
        <v>890</v>
      </c>
      <c r="F399" s="415" t="s">
        <v>891</v>
      </c>
      <c r="G399" s="414" t="s">
        <v>1213</v>
      </c>
      <c r="H399" s="414" t="s">
        <v>1214</v>
      </c>
      <c r="I399" s="417">
        <v>45.029998779296875</v>
      </c>
      <c r="J399" s="417">
        <v>144</v>
      </c>
      <c r="K399" s="418">
        <v>6483.7001953125</v>
      </c>
    </row>
    <row r="400" spans="1:11" ht="14.4" customHeight="1" x14ac:dyDescent="0.3">
      <c r="A400" s="412" t="s">
        <v>391</v>
      </c>
      <c r="B400" s="413" t="s">
        <v>392</v>
      </c>
      <c r="C400" s="414" t="s">
        <v>405</v>
      </c>
      <c r="D400" s="415" t="s">
        <v>406</v>
      </c>
      <c r="E400" s="414" t="s">
        <v>890</v>
      </c>
      <c r="F400" s="415" t="s">
        <v>891</v>
      </c>
      <c r="G400" s="414" t="s">
        <v>988</v>
      </c>
      <c r="H400" s="414" t="s">
        <v>989</v>
      </c>
      <c r="I400" s="417">
        <v>45.029998779296875</v>
      </c>
      <c r="J400" s="417">
        <v>108</v>
      </c>
      <c r="K400" s="418">
        <v>4862.77978515625</v>
      </c>
    </row>
    <row r="401" spans="1:11" ht="14.4" customHeight="1" x14ac:dyDescent="0.3">
      <c r="A401" s="412" t="s">
        <v>391</v>
      </c>
      <c r="B401" s="413" t="s">
        <v>392</v>
      </c>
      <c r="C401" s="414" t="s">
        <v>405</v>
      </c>
      <c r="D401" s="415" t="s">
        <v>406</v>
      </c>
      <c r="E401" s="414" t="s">
        <v>890</v>
      </c>
      <c r="F401" s="415" t="s">
        <v>891</v>
      </c>
      <c r="G401" s="414" t="s">
        <v>996</v>
      </c>
      <c r="H401" s="414" t="s">
        <v>997</v>
      </c>
      <c r="I401" s="417">
        <v>50.479999542236328</v>
      </c>
      <c r="J401" s="417">
        <v>180</v>
      </c>
      <c r="K401" s="418">
        <v>9085.580078125</v>
      </c>
    </row>
    <row r="402" spans="1:11" ht="14.4" customHeight="1" x14ac:dyDescent="0.3">
      <c r="A402" s="412" t="s">
        <v>391</v>
      </c>
      <c r="B402" s="413" t="s">
        <v>392</v>
      </c>
      <c r="C402" s="414" t="s">
        <v>405</v>
      </c>
      <c r="D402" s="415" t="s">
        <v>406</v>
      </c>
      <c r="E402" s="414" t="s">
        <v>890</v>
      </c>
      <c r="F402" s="415" t="s">
        <v>891</v>
      </c>
      <c r="G402" s="414" t="s">
        <v>1000</v>
      </c>
      <c r="H402" s="414" t="s">
        <v>1001</v>
      </c>
      <c r="I402" s="417">
        <v>34.159999847412109</v>
      </c>
      <c r="J402" s="417">
        <v>288</v>
      </c>
      <c r="K402" s="418">
        <v>9837.559814453125</v>
      </c>
    </row>
    <row r="403" spans="1:11" ht="14.4" customHeight="1" x14ac:dyDescent="0.3">
      <c r="A403" s="412" t="s">
        <v>391</v>
      </c>
      <c r="B403" s="413" t="s">
        <v>392</v>
      </c>
      <c r="C403" s="414" t="s">
        <v>405</v>
      </c>
      <c r="D403" s="415" t="s">
        <v>406</v>
      </c>
      <c r="E403" s="414" t="s">
        <v>890</v>
      </c>
      <c r="F403" s="415" t="s">
        <v>891</v>
      </c>
      <c r="G403" s="414" t="s">
        <v>1215</v>
      </c>
      <c r="H403" s="414" t="s">
        <v>1216</v>
      </c>
      <c r="I403" s="417">
        <v>159.33000183105469</v>
      </c>
      <c r="J403" s="417">
        <v>144</v>
      </c>
      <c r="K403" s="418">
        <v>22943.880859375</v>
      </c>
    </row>
    <row r="404" spans="1:11" ht="14.4" customHeight="1" x14ac:dyDescent="0.3">
      <c r="A404" s="412" t="s">
        <v>391</v>
      </c>
      <c r="B404" s="413" t="s">
        <v>392</v>
      </c>
      <c r="C404" s="414" t="s">
        <v>405</v>
      </c>
      <c r="D404" s="415" t="s">
        <v>406</v>
      </c>
      <c r="E404" s="414" t="s">
        <v>1034</v>
      </c>
      <c r="F404" s="415" t="s">
        <v>1035</v>
      </c>
      <c r="G404" s="414" t="s">
        <v>1217</v>
      </c>
      <c r="H404" s="414" t="s">
        <v>1218</v>
      </c>
      <c r="I404" s="417">
        <v>25.510000228881836</v>
      </c>
      <c r="J404" s="417">
        <v>48</v>
      </c>
      <c r="K404" s="418">
        <v>1224.52001953125</v>
      </c>
    </row>
    <row r="405" spans="1:11" ht="14.4" customHeight="1" x14ac:dyDescent="0.3">
      <c r="A405" s="412" t="s">
        <v>391</v>
      </c>
      <c r="B405" s="413" t="s">
        <v>392</v>
      </c>
      <c r="C405" s="414" t="s">
        <v>405</v>
      </c>
      <c r="D405" s="415" t="s">
        <v>406</v>
      </c>
      <c r="E405" s="414" t="s">
        <v>1072</v>
      </c>
      <c r="F405" s="415" t="s">
        <v>1073</v>
      </c>
      <c r="G405" s="414" t="s">
        <v>1090</v>
      </c>
      <c r="H405" s="414" t="s">
        <v>1091</v>
      </c>
      <c r="I405" s="417">
        <v>12.590000152587891</v>
      </c>
      <c r="J405" s="417">
        <v>50</v>
      </c>
      <c r="K405" s="418">
        <v>629.5</v>
      </c>
    </row>
    <row r="406" spans="1:11" ht="14.4" customHeight="1" x14ac:dyDescent="0.3">
      <c r="A406" s="412" t="s">
        <v>391</v>
      </c>
      <c r="B406" s="413" t="s">
        <v>392</v>
      </c>
      <c r="C406" s="414" t="s">
        <v>405</v>
      </c>
      <c r="D406" s="415" t="s">
        <v>406</v>
      </c>
      <c r="E406" s="414" t="s">
        <v>1072</v>
      </c>
      <c r="F406" s="415" t="s">
        <v>1073</v>
      </c>
      <c r="G406" s="414" t="s">
        <v>1096</v>
      </c>
      <c r="H406" s="414" t="s">
        <v>1097</v>
      </c>
      <c r="I406" s="417">
        <v>12.579999923706055</v>
      </c>
      <c r="J406" s="417">
        <v>50</v>
      </c>
      <c r="K406" s="418">
        <v>629</v>
      </c>
    </row>
    <row r="407" spans="1:11" ht="14.4" customHeight="1" x14ac:dyDescent="0.3">
      <c r="A407" s="412" t="s">
        <v>391</v>
      </c>
      <c r="B407" s="413" t="s">
        <v>392</v>
      </c>
      <c r="C407" s="414" t="s">
        <v>405</v>
      </c>
      <c r="D407" s="415" t="s">
        <v>406</v>
      </c>
      <c r="E407" s="414" t="s">
        <v>1072</v>
      </c>
      <c r="F407" s="415" t="s">
        <v>1073</v>
      </c>
      <c r="G407" s="414" t="s">
        <v>1111</v>
      </c>
      <c r="H407" s="414" t="s">
        <v>1219</v>
      </c>
      <c r="I407" s="417">
        <v>16.209999084472656</v>
      </c>
      <c r="J407" s="417">
        <v>200</v>
      </c>
      <c r="K407" s="418">
        <v>3242.800048828125</v>
      </c>
    </row>
    <row r="408" spans="1:11" ht="14.4" customHeight="1" x14ac:dyDescent="0.3">
      <c r="A408" s="412" t="s">
        <v>391</v>
      </c>
      <c r="B408" s="413" t="s">
        <v>392</v>
      </c>
      <c r="C408" s="414" t="s">
        <v>405</v>
      </c>
      <c r="D408" s="415" t="s">
        <v>406</v>
      </c>
      <c r="E408" s="414" t="s">
        <v>1072</v>
      </c>
      <c r="F408" s="415" t="s">
        <v>1073</v>
      </c>
      <c r="G408" s="414" t="s">
        <v>1090</v>
      </c>
      <c r="H408" s="414" t="s">
        <v>1115</v>
      </c>
      <c r="I408" s="417">
        <v>12.579999923706055</v>
      </c>
      <c r="J408" s="417">
        <v>200</v>
      </c>
      <c r="K408" s="418">
        <v>2516</v>
      </c>
    </row>
    <row r="409" spans="1:11" ht="14.4" customHeight="1" x14ac:dyDescent="0.3">
      <c r="A409" s="412" t="s">
        <v>391</v>
      </c>
      <c r="B409" s="413" t="s">
        <v>392</v>
      </c>
      <c r="C409" s="414" t="s">
        <v>405</v>
      </c>
      <c r="D409" s="415" t="s">
        <v>406</v>
      </c>
      <c r="E409" s="414" t="s">
        <v>1072</v>
      </c>
      <c r="F409" s="415" t="s">
        <v>1073</v>
      </c>
      <c r="G409" s="414" t="s">
        <v>1092</v>
      </c>
      <c r="H409" s="414" t="s">
        <v>1116</v>
      </c>
      <c r="I409" s="417">
        <v>12.579999923706055</v>
      </c>
      <c r="J409" s="417">
        <v>200</v>
      </c>
      <c r="K409" s="418">
        <v>2516</v>
      </c>
    </row>
    <row r="410" spans="1:11" ht="14.4" customHeight="1" x14ac:dyDescent="0.3">
      <c r="A410" s="412" t="s">
        <v>391</v>
      </c>
      <c r="B410" s="413" t="s">
        <v>392</v>
      </c>
      <c r="C410" s="414" t="s">
        <v>405</v>
      </c>
      <c r="D410" s="415" t="s">
        <v>406</v>
      </c>
      <c r="E410" s="414" t="s">
        <v>1072</v>
      </c>
      <c r="F410" s="415" t="s">
        <v>1073</v>
      </c>
      <c r="G410" s="414" t="s">
        <v>1074</v>
      </c>
      <c r="H410" s="414" t="s">
        <v>1145</v>
      </c>
      <c r="I410" s="417">
        <v>0.62000000476837158</v>
      </c>
      <c r="J410" s="417">
        <v>400</v>
      </c>
      <c r="K410" s="418">
        <v>248</v>
      </c>
    </row>
    <row r="411" spans="1:11" ht="14.4" customHeight="1" x14ac:dyDescent="0.3">
      <c r="A411" s="412" t="s">
        <v>391</v>
      </c>
      <c r="B411" s="413" t="s">
        <v>392</v>
      </c>
      <c r="C411" s="414" t="s">
        <v>405</v>
      </c>
      <c r="D411" s="415" t="s">
        <v>406</v>
      </c>
      <c r="E411" s="414" t="s">
        <v>1220</v>
      </c>
      <c r="F411" s="415" t="s">
        <v>1221</v>
      </c>
      <c r="G411" s="414" t="s">
        <v>1222</v>
      </c>
      <c r="H411" s="414" t="s">
        <v>1223</v>
      </c>
      <c r="I411" s="417">
        <v>58408.51953125</v>
      </c>
      <c r="J411" s="417">
        <v>2</v>
      </c>
      <c r="K411" s="418">
        <v>116817.0390625</v>
      </c>
    </row>
    <row r="412" spans="1:11" ht="14.4" customHeight="1" thickBot="1" x14ac:dyDescent="0.35">
      <c r="A412" s="419" t="s">
        <v>391</v>
      </c>
      <c r="B412" s="420" t="s">
        <v>392</v>
      </c>
      <c r="C412" s="421" t="s">
        <v>405</v>
      </c>
      <c r="D412" s="422" t="s">
        <v>406</v>
      </c>
      <c r="E412" s="421" t="s">
        <v>1220</v>
      </c>
      <c r="F412" s="422" t="s">
        <v>1221</v>
      </c>
      <c r="G412" s="421" t="s">
        <v>1224</v>
      </c>
      <c r="H412" s="421" t="s">
        <v>1225</v>
      </c>
      <c r="I412" s="424">
        <v>170.69999694824219</v>
      </c>
      <c r="J412" s="424">
        <v>36</v>
      </c>
      <c r="K412" s="425">
        <v>6145.2001953125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51.942857142857143</v>
      </c>
      <c r="D6" s="249"/>
      <c r="E6" s="249"/>
      <c r="F6" s="248"/>
      <c r="G6" s="250">
        <f ca="1">SUM(Tabulka[05 h_vram])/2</f>
        <v>52552.2</v>
      </c>
      <c r="H6" s="249">
        <f ca="1">SUM(Tabulka[06 h_naduv])/2</f>
        <v>3408</v>
      </c>
      <c r="I6" s="249">
        <f ca="1">SUM(Tabulka[07 h_nadzk])/2</f>
        <v>81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583427</v>
      </c>
      <c r="N6" s="249">
        <f ca="1">SUM(Tabulka[12 m_oc])/2</f>
        <v>583427</v>
      </c>
      <c r="O6" s="248">
        <f ca="1">SUM(Tabulka[13 m_sk])/2</f>
        <v>14299971</v>
      </c>
      <c r="P6" s="247">
        <f ca="1">SUM(Tabulka[14_vzsk])/2</f>
        <v>34510</v>
      </c>
      <c r="Q6" s="247">
        <f ca="1">SUM(Tabulka[15_vzpl])/2</f>
        <v>20416.666666666668</v>
      </c>
      <c r="R6" s="246">
        <f ca="1">IF(Q6=0,0,P6/Q6)</f>
        <v>1.6902857142857142</v>
      </c>
      <c r="S6" s="245">
        <f ca="1">Q6-P6</f>
        <v>-14093.333333333332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227.19999999999996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116185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1236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227.19999999999996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116185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1227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51.742857142857147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52325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3408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583427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583427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14183786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20416.666666666668</v>
      </c>
      <c r="R10" s="229">
        <f ca="1">IF(Tabulka[[#This Row],[15_vzpl]]=0,"",Tabulka[[#This Row],[14_vzsk]]/Tabulka[[#This Row],[15_vzpl]])</f>
        <v>1.6902857142857142</v>
      </c>
      <c r="S10" s="228">
        <f ca="1">IF(Tabulka[[#This Row],[15_vzpl]]-Tabulka[[#This Row],[14_vzsk]]=0,"",Tabulka[[#This Row],[15_vzpl]]-Tabulka[[#This Row],[14_vzsk]])</f>
        <v>-14093.333333333332</v>
      </c>
    </row>
    <row r="11" spans="1:19" x14ac:dyDescent="0.3">
      <c r="A11" s="227">
        <v>303</v>
      </c>
      <c r="B11" s="226" t="s">
        <v>1237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14.714285714285714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14387.5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148038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148038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3830138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20416.666666666668</v>
      </c>
      <c r="R11" s="229">
        <f ca="1">IF(Tabulka[[#This Row],[15_vzpl]]=0,"",Tabulka[[#This Row],[14_vzsk]]/Tabulka[[#This Row],[15_vzpl]])</f>
        <v>1.6902857142857142</v>
      </c>
      <c r="S11" s="228">
        <f ca="1">IF(Tabulka[[#This Row],[15_vzpl]]-Tabulka[[#This Row],[14_vzsk]]=0,"",Tabulka[[#This Row],[15_vzpl]]-Tabulka[[#This Row],[14_vzsk]])</f>
        <v>-14093.333333333332</v>
      </c>
    </row>
    <row r="12" spans="1:19" x14ac:dyDescent="0.3">
      <c r="A12" s="227">
        <v>304</v>
      </c>
      <c r="B12" s="226" t="s">
        <v>1238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19.028571428571428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19519.5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235089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235089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5837182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1239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2904.5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78836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78836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1191439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1240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18238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18238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342565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1241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14627.5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103226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103226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2982462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1235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1227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1228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1227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1229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1227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1230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1227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1231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1227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1232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1227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1233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153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1227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200689</v>
      </c>
      <c r="P62">
        <v>200689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78836</v>
      </c>
      <c r="P63">
        <v>78836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1234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45895.198755187987</v>
      </c>
      <c r="D4" s="134">
        <f ca="1">IF(ISERROR(VLOOKUP("Náklady celkem",INDIRECT("HI!$A:$G"),5,0)),0,VLOOKUP("Náklady celkem",INDIRECT("HI!$A:$G"),5,0))</f>
        <v>41430.245100000007</v>
      </c>
      <c r="E4" s="135">
        <f ca="1">IF(C4=0,0,D4/C4)</f>
        <v>0.9027141449151419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526.74998437500005</v>
      </c>
      <c r="D7" s="142">
        <f>IF(ISERROR(HI!E5),"",HI!E5)</f>
        <v>523.62761000000012</v>
      </c>
      <c r="E7" s="139">
        <f t="shared" ref="E7:E13" si="0">IF(C7=0,0,D7/C7)</f>
        <v>0.99407237879901467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3.5643564356435641E-2</v>
      </c>
      <c r="E9" s="139">
        <f>IF(C9=0,0,D9/C9)</f>
        <v>0.11881188118811881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6262.0833659667969</v>
      </c>
      <c r="D13" s="142">
        <f>IF(ISERROR(HI!E6),"",HI!E6)</f>
        <v>6767.0023099999953</v>
      </c>
      <c r="E13" s="139">
        <f t="shared" si="0"/>
        <v>1.0806311437463982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18463.017416015628</v>
      </c>
      <c r="D14" s="138">
        <f ca="1">IF(ISERROR(VLOOKUP("Osobní náklady (Kč) *",INDIRECT("HI!$A:$G"),5,0)),0,VLOOKUP("Osobní náklady (Kč) *",INDIRECT("HI!$A:$G"),5,0))</f>
        <v>19476.228320000002</v>
      </c>
      <c r="E14" s="139">
        <f ca="1">IF(C14=0,0,D14/C14)</f>
        <v>1.0548778610318306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522.53758000000028</v>
      </c>
      <c r="C5" s="29">
        <v>511.68324999999993</v>
      </c>
      <c r="D5" s="8"/>
      <c r="E5" s="94">
        <v>523.62761000000012</v>
      </c>
      <c r="F5" s="28">
        <v>526.74998437500005</v>
      </c>
      <c r="G5" s="93">
        <f>E5-F5</f>
        <v>-3.1223743749999358</v>
      </c>
      <c r="H5" s="99">
        <f>IF(F5&lt;0.00000001,"",E5/F5)</f>
        <v>0.99407237879901467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8451.5000999999975</v>
      </c>
      <c r="C6" s="31">
        <v>8271.945929999998</v>
      </c>
      <c r="D6" s="8"/>
      <c r="E6" s="95">
        <v>6767.0023099999953</v>
      </c>
      <c r="F6" s="30">
        <v>6262.0833659667969</v>
      </c>
      <c r="G6" s="96">
        <f>E6-F6</f>
        <v>504.91894403319839</v>
      </c>
      <c r="H6" s="100">
        <f>IF(F6&lt;0.00000001,"",E6/F6)</f>
        <v>1.0806311437463982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14575.402670000001</v>
      </c>
      <c r="C7" s="31">
        <v>17076.756579999997</v>
      </c>
      <c r="D7" s="8"/>
      <c r="E7" s="95">
        <v>19476.228320000002</v>
      </c>
      <c r="F7" s="30">
        <v>18463.017416015628</v>
      </c>
      <c r="G7" s="96">
        <f>E7-F7</f>
        <v>1013.2109039843745</v>
      </c>
      <c r="H7" s="100">
        <f>IF(F7&lt;0.00000001,"",E7/F7)</f>
        <v>1.0548778610318306</v>
      </c>
    </row>
    <row r="8" spans="1:10" ht="14.4" customHeight="1" thickBot="1" x14ac:dyDescent="0.35">
      <c r="A8" s="1" t="s">
        <v>60</v>
      </c>
      <c r="B8" s="11">
        <v>24515.463769999995</v>
      </c>
      <c r="C8" s="33">
        <v>22787.964080000002</v>
      </c>
      <c r="D8" s="8"/>
      <c r="E8" s="97">
        <v>14663.38686000001</v>
      </c>
      <c r="F8" s="32">
        <v>20643.347988830559</v>
      </c>
      <c r="G8" s="98">
        <f>E8-F8</f>
        <v>-5979.9611288305496</v>
      </c>
      <c r="H8" s="101">
        <f>IF(F8&lt;0.00000001,"",E8/F8)</f>
        <v>0.71032018972571154</v>
      </c>
    </row>
    <row r="9" spans="1:10" ht="14.4" customHeight="1" thickBot="1" x14ac:dyDescent="0.35">
      <c r="A9" s="2" t="s">
        <v>61</v>
      </c>
      <c r="B9" s="3">
        <v>48064.904119999992</v>
      </c>
      <c r="C9" s="35">
        <v>48648.349839999995</v>
      </c>
      <c r="D9" s="8"/>
      <c r="E9" s="3">
        <v>41430.245100000007</v>
      </c>
      <c r="F9" s="34">
        <v>45895.198755187987</v>
      </c>
      <c r="G9" s="34">
        <f>E9-F9</f>
        <v>-4464.9536551879792</v>
      </c>
      <c r="H9" s="102">
        <f>IF(F9&lt;0.00000001,"",E9/F9)</f>
        <v>0.9027141449151419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69.837689999999995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523.62761</v>
      </c>
      <c r="Q7" s="78">
        <v>0.99407234931099997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1110.7211600000001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6767.0023100000099</v>
      </c>
      <c r="Q9" s="78">
        <v>1.080631149377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18.32423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435.20506999999998</v>
      </c>
      <c r="Q11" s="78">
        <v>0.95913228528799999</v>
      </c>
    </row>
    <row r="12" spans="1:17" ht="14.4" customHeight="1" x14ac:dyDescent="0.3">
      <c r="A12" s="15" t="s">
        <v>27</v>
      </c>
      <c r="B12" s="51">
        <v>335.85414851431301</v>
      </c>
      <c r="C12" s="52">
        <v>27.987845709525999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12.07029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62.2866</v>
      </c>
      <c r="Q12" s="78">
        <v>0.31792678174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478.09514999999999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4108.2189699999999</v>
      </c>
      <c r="Q13" s="78">
        <v>1.000465624706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177.554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1345.337</v>
      </c>
      <c r="Q14" s="78">
        <v>1.020317474764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170.60309000000001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1241.8692699999999</v>
      </c>
      <c r="Q17" s="78">
        <v>1.3174320380290001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27.780740000000002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424.59688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2911.0808000000002</v>
      </c>
      <c r="Q19" s="78">
        <v>0.59418288882299997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3584.5180700000001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19476.228319999998</v>
      </c>
      <c r="Q20" s="78">
        <v>1.0548778609939999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666.08900000000006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4222.1790000000001</v>
      </c>
      <c r="Q21" s="78">
        <v>0.48473094323100002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201.76898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0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37.691909999998998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107.66043000000001</v>
      </c>
      <c r="Q24" s="78"/>
    </row>
    <row r="25" spans="1:17" ht="14.4" customHeight="1" x14ac:dyDescent="0.3">
      <c r="A25" s="17" t="s">
        <v>40</v>
      </c>
      <c r="B25" s="54">
        <v>78677.483471735395</v>
      </c>
      <c r="C25" s="55">
        <v>6556.4569559779502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6750.1014699999996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41430.245100000102</v>
      </c>
      <c r="Q25" s="79">
        <v>0.90271414616099999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481.58332999999999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2796.8608199999999</v>
      </c>
      <c r="Q26" s="78">
        <v>1.081128393902</v>
      </c>
    </row>
    <row r="27" spans="1:17" ht="14.4" customHeight="1" x14ac:dyDescent="0.3">
      <c r="A27" s="18" t="s">
        <v>42</v>
      </c>
      <c r="B27" s="54">
        <v>83112.311541751304</v>
      </c>
      <c r="C27" s="55">
        <v>6926.0259618126101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7231.6848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44227.105920000096</v>
      </c>
      <c r="Q27" s="79">
        <v>0.91223423409100002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78677.483471735395</v>
      </c>
      <c r="G6" s="365">
        <v>45895.198691845697</v>
      </c>
      <c r="H6" s="367">
        <v>6750.1014699999996</v>
      </c>
      <c r="I6" s="364">
        <v>41430.245100000102</v>
      </c>
      <c r="J6" s="365">
        <v>-4464.9535918456104</v>
      </c>
      <c r="K6" s="368">
        <v>0.52658325192699995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22079.7952783045</v>
      </c>
      <c r="G7" s="365">
        <v>12879.880579011</v>
      </c>
      <c r="H7" s="367">
        <v>1866.6039599999999</v>
      </c>
      <c r="I7" s="364">
        <v>13241.70407</v>
      </c>
      <c r="J7" s="365">
        <v>361.82349098905098</v>
      </c>
      <c r="K7" s="368">
        <v>0.59972041874000004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19819.428228790701</v>
      </c>
      <c r="G8" s="365">
        <v>11561.333133461299</v>
      </c>
      <c r="H8" s="367">
        <v>1689.0499600000001</v>
      </c>
      <c r="I8" s="364">
        <v>11896.36707</v>
      </c>
      <c r="J8" s="365">
        <v>335.03393653875497</v>
      </c>
      <c r="K8" s="368">
        <v>0.60023765230100001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1.4400000000000001E-3</v>
      </c>
      <c r="I9" s="369">
        <v>2.6509999999999999E-2</v>
      </c>
      <c r="J9" s="370">
        <v>2.6509999999999999E-2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1.4400000000000001E-3</v>
      </c>
      <c r="I10" s="364">
        <v>2.6509999999999999E-2</v>
      </c>
      <c r="J10" s="365">
        <v>2.6509999999999999E-2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526.75</v>
      </c>
      <c r="H11" s="372">
        <v>69.837689999999995</v>
      </c>
      <c r="I11" s="369">
        <v>523.62761</v>
      </c>
      <c r="J11" s="370">
        <v>-3.1223899999990001</v>
      </c>
      <c r="K11" s="377">
        <v>0.57987553709799999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392.58333333333297</v>
      </c>
      <c r="H12" s="367">
        <v>59.327219999999997</v>
      </c>
      <c r="I12" s="364">
        <v>425.90375000000103</v>
      </c>
      <c r="J12" s="365">
        <v>33.320416666667001</v>
      </c>
      <c r="K12" s="368">
        <v>0.63284361069799999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23.333333333333002</v>
      </c>
      <c r="H13" s="367">
        <v>9.7262699999999995</v>
      </c>
      <c r="I13" s="364">
        <v>9.7262699999999995</v>
      </c>
      <c r="J13" s="365">
        <v>-13.607063333333</v>
      </c>
      <c r="K13" s="368">
        <v>0.24315675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8.75</v>
      </c>
      <c r="H14" s="367">
        <v>0.78420000000000001</v>
      </c>
      <c r="I14" s="364">
        <v>7.7732999999999999</v>
      </c>
      <c r="J14" s="365">
        <v>-0.97669999999900003</v>
      </c>
      <c r="K14" s="368">
        <v>0.51822000000000001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102.083333333333</v>
      </c>
      <c r="H15" s="367">
        <v>0</v>
      </c>
      <c r="I15" s="364">
        <v>80.224289999999996</v>
      </c>
      <c r="J15" s="365">
        <v>-21.859043333332998</v>
      </c>
      <c r="K15" s="368">
        <v>0.45842451428499997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6262.0833333333303</v>
      </c>
      <c r="H16" s="372">
        <v>1110.7211600000001</v>
      </c>
      <c r="I16" s="369">
        <v>6767.0023100000099</v>
      </c>
      <c r="J16" s="370">
        <v>504.91897666668001</v>
      </c>
      <c r="K16" s="377">
        <v>0.63036817047000004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1.1666666666659999</v>
      </c>
      <c r="H18" s="367">
        <v>0</v>
      </c>
      <c r="I18" s="364">
        <v>0</v>
      </c>
      <c r="J18" s="365">
        <v>-1.1666666666659999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1983.3333333333301</v>
      </c>
      <c r="H19" s="367">
        <v>310.90956</v>
      </c>
      <c r="I19" s="364">
        <v>1835.5264099999999</v>
      </c>
      <c r="J19" s="365">
        <v>-147.80692333333101</v>
      </c>
      <c r="K19" s="368">
        <v>0.53986070882299997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1050</v>
      </c>
      <c r="H20" s="367">
        <v>120.53643</v>
      </c>
      <c r="I20" s="364">
        <v>1030.06286</v>
      </c>
      <c r="J20" s="365">
        <v>-19.937139999999001</v>
      </c>
      <c r="K20" s="368">
        <v>0.572257144444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247.10533000000001</v>
      </c>
      <c r="I21" s="364">
        <v>1007.17519000001</v>
      </c>
      <c r="J21" s="365">
        <v>1007.17519000001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23.333333333333002</v>
      </c>
      <c r="H22" s="367">
        <v>0</v>
      </c>
      <c r="I22" s="364">
        <v>16.11138</v>
      </c>
      <c r="J22" s="365">
        <v>-7.2219533333330004</v>
      </c>
      <c r="K22" s="368">
        <v>0.40278449999999999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2275</v>
      </c>
      <c r="H23" s="367">
        <v>346.92284000000001</v>
      </c>
      <c r="I23" s="364">
        <v>2299.6913599999998</v>
      </c>
      <c r="J23" s="365">
        <v>24.691360000003002</v>
      </c>
      <c r="K23" s="368">
        <v>0.58966445128199996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58.333333333333002</v>
      </c>
      <c r="H24" s="367">
        <v>0.42251</v>
      </c>
      <c r="I24" s="364">
        <v>30.33455</v>
      </c>
      <c r="J24" s="365">
        <v>-27.998783333333002</v>
      </c>
      <c r="K24" s="368">
        <v>0.30334549999999999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449.16666666666703</v>
      </c>
      <c r="H25" s="367">
        <v>61.62153</v>
      </c>
      <c r="I25" s="364">
        <v>288.42752000000002</v>
      </c>
      <c r="J25" s="365">
        <v>-160.73914666666599</v>
      </c>
      <c r="K25" s="368">
        <v>0.37458119480500002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2.9166666666659999</v>
      </c>
      <c r="H26" s="367">
        <v>0</v>
      </c>
      <c r="I26" s="364">
        <v>4.3257500000000002</v>
      </c>
      <c r="J26" s="365">
        <v>1.409083333333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105</v>
      </c>
      <c r="H27" s="367">
        <v>23.202960000000001</v>
      </c>
      <c r="I27" s="364">
        <v>132.38505000000001</v>
      </c>
      <c r="J27" s="365">
        <v>27.38505</v>
      </c>
      <c r="K27" s="368">
        <v>0.73547249999999997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313.83333333333297</v>
      </c>
      <c r="H28" s="367">
        <v>0</v>
      </c>
      <c r="I28" s="364">
        <v>122.96223999999999</v>
      </c>
      <c r="J28" s="365">
        <v>-190.87109333333299</v>
      </c>
      <c r="K28" s="368">
        <v>0.22855434944200001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16.529163911274999</v>
      </c>
      <c r="H29" s="372">
        <v>0</v>
      </c>
      <c r="I29" s="369">
        <v>0</v>
      </c>
      <c r="J29" s="370">
        <v>-16.529163911274999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16.529163911274999</v>
      </c>
      <c r="H30" s="367">
        <v>0</v>
      </c>
      <c r="I30" s="364">
        <v>0</v>
      </c>
      <c r="J30" s="365">
        <v>-16.529163911274999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453.74874422994202</v>
      </c>
      <c r="H31" s="372">
        <v>18.32423</v>
      </c>
      <c r="I31" s="369">
        <v>435.20506999999998</v>
      </c>
      <c r="J31" s="370">
        <v>-18.543674229941001</v>
      </c>
      <c r="K31" s="377">
        <v>0.55949383308400003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1.1495</v>
      </c>
      <c r="J32" s="365">
        <v>1.1495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12.25</v>
      </c>
      <c r="H33" s="367">
        <v>1.7737099999999999</v>
      </c>
      <c r="I33" s="364">
        <v>10.72348</v>
      </c>
      <c r="J33" s="365">
        <v>-1.526519999999</v>
      </c>
      <c r="K33" s="368">
        <v>0.51064190476100002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265.85464670087703</v>
      </c>
      <c r="H34" s="367">
        <v>4.5930400000000002</v>
      </c>
      <c r="I34" s="364">
        <v>263.63546000000002</v>
      </c>
      <c r="J34" s="365">
        <v>-2.2191867008770001</v>
      </c>
      <c r="K34" s="368">
        <v>0.57846403504699995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14.583333333333</v>
      </c>
      <c r="H35" s="367">
        <v>2.2107199999999998</v>
      </c>
      <c r="I35" s="364">
        <v>15.22218</v>
      </c>
      <c r="J35" s="365">
        <v>0.63884666666599998</v>
      </c>
      <c r="K35" s="368">
        <v>0.60888719999999996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5.6587512905240001</v>
      </c>
      <c r="H36" s="367">
        <v>2.6951100000000001</v>
      </c>
      <c r="I36" s="364">
        <v>7.5326700000000004</v>
      </c>
      <c r="J36" s="365">
        <v>1.8739187094750001</v>
      </c>
      <c r="K36" s="368">
        <v>0.776506560264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0.26612887220600001</v>
      </c>
      <c r="H37" s="367">
        <v>0</v>
      </c>
      <c r="I37" s="364">
        <v>0.75436999999999999</v>
      </c>
      <c r="J37" s="365">
        <v>0.488241127793</v>
      </c>
      <c r="K37" s="368">
        <v>1.6535190752410001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0.23474</v>
      </c>
      <c r="I38" s="364">
        <v>1.4994799999999999</v>
      </c>
      <c r="J38" s="365">
        <v>1.4994799999999999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7.5738420334659997</v>
      </c>
      <c r="H39" s="367">
        <v>0.33538000000000001</v>
      </c>
      <c r="I39" s="364">
        <v>1.8447899999999999</v>
      </c>
      <c r="J39" s="365">
        <v>-5.729052033466</v>
      </c>
      <c r="K39" s="368">
        <v>0.14208475635500001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29.166666666666</v>
      </c>
      <c r="H40" s="367">
        <v>0</v>
      </c>
      <c r="I40" s="364">
        <v>6.1649500000000002</v>
      </c>
      <c r="J40" s="365">
        <v>-23.001716666665999</v>
      </c>
      <c r="K40" s="368">
        <v>0.12329900000000001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8.4742764315169996</v>
      </c>
      <c r="H41" s="367">
        <v>1.7105300000000001</v>
      </c>
      <c r="I41" s="364">
        <v>5.5341300000000002</v>
      </c>
      <c r="J41" s="365">
        <v>-2.9401464315169998</v>
      </c>
      <c r="K41" s="368">
        <v>0.38094609328399998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109.921098901349</v>
      </c>
      <c r="H44" s="367">
        <v>4.7709999999999999</v>
      </c>
      <c r="I44" s="364">
        <v>108.76406</v>
      </c>
      <c r="J44" s="365">
        <v>-1.157038901348</v>
      </c>
      <c r="K44" s="368">
        <v>0.57719311670600004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335.85414851431301</v>
      </c>
      <c r="G45" s="370">
        <v>195.91491996668299</v>
      </c>
      <c r="H45" s="372">
        <v>12.07029</v>
      </c>
      <c r="I45" s="369">
        <v>62.2866</v>
      </c>
      <c r="J45" s="370">
        <v>-133.62831996668299</v>
      </c>
      <c r="K45" s="377">
        <v>0.18545728934799999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118.550963733599</v>
      </c>
      <c r="G46" s="365">
        <v>69.154728844599006</v>
      </c>
      <c r="H46" s="367">
        <v>0</v>
      </c>
      <c r="I46" s="364">
        <v>2.4910000000000001</v>
      </c>
      <c r="J46" s="365">
        <v>-66.663728844599007</v>
      </c>
      <c r="K46" s="368">
        <v>2.1012060310999999E-2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107.38862317020801</v>
      </c>
      <c r="H47" s="367">
        <v>11.70462</v>
      </c>
      <c r="I47" s="364">
        <v>50.835270000000001</v>
      </c>
      <c r="J47" s="365">
        <v>-56.553353170207998</v>
      </c>
      <c r="K47" s="368">
        <v>0.27613639717600003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</v>
      </c>
      <c r="I48" s="364">
        <v>1.089</v>
      </c>
      <c r="J48" s="365">
        <v>1.089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19.371567951875001</v>
      </c>
      <c r="H49" s="367">
        <v>0.36567</v>
      </c>
      <c r="I49" s="364">
        <v>7.8713300000000004</v>
      </c>
      <c r="J49" s="365">
        <v>-11.500237951875</v>
      </c>
      <c r="K49" s="368">
        <v>0.23702826627500001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4106.3069720200301</v>
      </c>
      <c r="H50" s="372">
        <v>478.09514999999999</v>
      </c>
      <c r="I50" s="369">
        <v>4108.2189699999999</v>
      </c>
      <c r="J50" s="370">
        <v>1.91199797997</v>
      </c>
      <c r="K50" s="377">
        <v>0.58360494774500005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22.748538548969002</v>
      </c>
      <c r="H51" s="367">
        <v>7.8215300000000001</v>
      </c>
      <c r="I51" s="364">
        <v>38.08126</v>
      </c>
      <c r="J51" s="365">
        <v>15.33272145103</v>
      </c>
      <c r="K51" s="368">
        <v>0.97650529441699996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0</v>
      </c>
      <c r="I53" s="364">
        <v>0</v>
      </c>
      <c r="J53" s="365">
        <v>0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1551.8917668044</v>
      </c>
      <c r="H54" s="367">
        <v>159.83824999999999</v>
      </c>
      <c r="I54" s="364">
        <v>1399.77178</v>
      </c>
      <c r="J54" s="365">
        <v>-152.119986804397</v>
      </c>
      <c r="K54" s="368">
        <v>0.52615366341799996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1948.3333333333301</v>
      </c>
      <c r="H55" s="367">
        <v>266.10748999999998</v>
      </c>
      <c r="I55" s="364">
        <v>2097.4547200000002</v>
      </c>
      <c r="J55" s="365">
        <v>149.121386666669</v>
      </c>
      <c r="K55" s="368">
        <v>0.62798045508900002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583.33333333333303</v>
      </c>
      <c r="H56" s="367">
        <v>44.32788</v>
      </c>
      <c r="I56" s="364">
        <v>571.57536000000096</v>
      </c>
      <c r="J56" s="365">
        <v>-11.757973333332</v>
      </c>
      <c r="K56" s="368">
        <v>0.57157535999999998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1318.5474455497099</v>
      </c>
      <c r="H57" s="367">
        <v>177.554</v>
      </c>
      <c r="I57" s="364">
        <v>1345.337</v>
      </c>
      <c r="J57" s="365">
        <v>26.789554450293998</v>
      </c>
      <c r="K57" s="368">
        <v>0.59518519361199995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1318.5474455497099</v>
      </c>
      <c r="H58" s="372">
        <v>177.554</v>
      </c>
      <c r="I58" s="369">
        <v>1345.337</v>
      </c>
      <c r="J58" s="370">
        <v>26.789554450293998</v>
      </c>
      <c r="K58" s="377">
        <v>0.59518519361199995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287.03926870952199</v>
      </c>
      <c r="H59" s="367">
        <v>45.204000000000001</v>
      </c>
      <c r="I59" s="364">
        <v>291.45400000000001</v>
      </c>
      <c r="J59" s="365">
        <v>4.4147312904779996</v>
      </c>
      <c r="K59" s="368">
        <v>0.59230513684599995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597.008270888683</v>
      </c>
      <c r="H60" s="367">
        <v>107.333</v>
      </c>
      <c r="I60" s="364">
        <v>637.22000000000105</v>
      </c>
      <c r="J60" s="365">
        <v>40.211729111316998</v>
      </c>
      <c r="K60" s="368">
        <v>0.62262398159599996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434.49990595150098</v>
      </c>
      <c r="H61" s="367">
        <v>25.016999999999999</v>
      </c>
      <c r="I61" s="364">
        <v>416.66300000000001</v>
      </c>
      <c r="J61" s="365">
        <v>-17.8369059515</v>
      </c>
      <c r="K61" s="368">
        <v>0.55938658061199997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5841.9448607138102</v>
      </c>
      <c r="H62" s="372">
        <v>595.19997000000001</v>
      </c>
      <c r="I62" s="369">
        <v>4180.73081</v>
      </c>
      <c r="J62" s="370">
        <v>-1661.2140507138099</v>
      </c>
      <c r="K62" s="377">
        <v>0.41745680544899999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942.64389672617995</v>
      </c>
      <c r="H63" s="367">
        <v>170.60309000000001</v>
      </c>
      <c r="I63" s="364">
        <v>1241.8692699999999</v>
      </c>
      <c r="J63" s="365">
        <v>299.22537327382099</v>
      </c>
      <c r="K63" s="368">
        <v>0.76850202218300001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942.64389672617995</v>
      </c>
      <c r="H64" s="367">
        <v>170.60309000000001</v>
      </c>
      <c r="I64" s="364">
        <v>1241.8692699999999</v>
      </c>
      <c r="J64" s="365">
        <v>299.22537327382099</v>
      </c>
      <c r="K64" s="368">
        <v>0.76850202218300001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694.86614312256302</v>
      </c>
      <c r="H65" s="367">
        <v>42.35</v>
      </c>
      <c r="I65" s="364">
        <v>868.23149999999998</v>
      </c>
      <c r="J65" s="365">
        <v>173.36535687743799</v>
      </c>
      <c r="K65" s="368">
        <v>0.72887185540999999</v>
      </c>
    </row>
    <row r="66" spans="1:11" ht="14.4" customHeight="1" thickBot="1" x14ac:dyDescent="0.35">
      <c r="A66" s="386" t="s">
        <v>267</v>
      </c>
      <c r="B66" s="364">
        <v>143.35634769305099</v>
      </c>
      <c r="C66" s="364">
        <v>90.9542</v>
      </c>
      <c r="D66" s="365">
        <v>-52.402147693050999</v>
      </c>
      <c r="E66" s="366">
        <v>0.63446231341399995</v>
      </c>
      <c r="F66" s="364">
        <v>75.305616903569998</v>
      </c>
      <c r="G66" s="365">
        <v>43.928276527081998</v>
      </c>
      <c r="H66" s="367">
        <v>77.012</v>
      </c>
      <c r="I66" s="364">
        <v>174.97468000000001</v>
      </c>
      <c r="J66" s="365">
        <v>131.04640347291701</v>
      </c>
      <c r="K66" s="368">
        <v>2.3235276091560002</v>
      </c>
    </row>
    <row r="67" spans="1:11" ht="14.4" customHeight="1" thickBot="1" x14ac:dyDescent="0.35">
      <c r="A67" s="386" t="s">
        <v>268</v>
      </c>
      <c r="B67" s="364">
        <v>216.63435143007001</v>
      </c>
      <c r="C67" s="364">
        <v>241.45477</v>
      </c>
      <c r="D67" s="365">
        <v>24.820418569929998</v>
      </c>
      <c r="E67" s="366">
        <v>1.114572866242</v>
      </c>
      <c r="F67" s="364">
        <v>277.947932746292</v>
      </c>
      <c r="G67" s="365">
        <v>162.136294102004</v>
      </c>
      <c r="H67" s="367">
        <v>14.18008</v>
      </c>
      <c r="I67" s="364">
        <v>95.345699999999994</v>
      </c>
      <c r="J67" s="365">
        <v>-66.790594102002999</v>
      </c>
      <c r="K67" s="368">
        <v>0.34303439157799998</v>
      </c>
    </row>
    <row r="68" spans="1:11" ht="14.4" customHeight="1" thickBot="1" x14ac:dyDescent="0.35">
      <c r="A68" s="386" t="s">
        <v>269</v>
      </c>
      <c r="B68" s="364">
        <v>69.999999999999005</v>
      </c>
      <c r="C68" s="364">
        <v>103.80677</v>
      </c>
      <c r="D68" s="365">
        <v>33.80677</v>
      </c>
      <c r="E68" s="366">
        <v>1.482953857142</v>
      </c>
      <c r="F68" s="364">
        <v>71.508313670622996</v>
      </c>
      <c r="G68" s="365">
        <v>41.71318297453</v>
      </c>
      <c r="H68" s="367">
        <v>37.061010000000003</v>
      </c>
      <c r="I68" s="364">
        <v>103.31739</v>
      </c>
      <c r="J68" s="365">
        <v>61.604207025469002</v>
      </c>
      <c r="K68" s="368">
        <v>1.444830463712</v>
      </c>
    </row>
    <row r="69" spans="1:11" ht="14.4" customHeight="1" thickBot="1" x14ac:dyDescent="0.35">
      <c r="A69" s="389" t="s">
        <v>33</v>
      </c>
      <c r="B69" s="369">
        <v>0</v>
      </c>
      <c r="C69" s="369">
        <v>31.925000000000001</v>
      </c>
      <c r="D69" s="370">
        <v>31.925000000000001</v>
      </c>
      <c r="E69" s="371" t="s">
        <v>206</v>
      </c>
      <c r="F69" s="369">
        <v>0</v>
      </c>
      <c r="G69" s="370">
        <v>0</v>
      </c>
      <c r="H69" s="372">
        <v>0</v>
      </c>
      <c r="I69" s="369">
        <v>27.780740000000002</v>
      </c>
      <c r="J69" s="370">
        <v>27.780740000000002</v>
      </c>
      <c r="K69" s="373" t="s">
        <v>206</v>
      </c>
    </row>
    <row r="70" spans="1:11" ht="14.4" customHeight="1" thickBot="1" x14ac:dyDescent="0.35">
      <c r="A70" s="385" t="s">
        <v>270</v>
      </c>
      <c r="B70" s="369">
        <v>0</v>
      </c>
      <c r="C70" s="369">
        <v>22.981999999999999</v>
      </c>
      <c r="D70" s="370">
        <v>22.981999999999999</v>
      </c>
      <c r="E70" s="371" t="s">
        <v>206</v>
      </c>
      <c r="F70" s="369">
        <v>0</v>
      </c>
      <c r="G70" s="370">
        <v>0</v>
      </c>
      <c r="H70" s="372">
        <v>0</v>
      </c>
      <c r="I70" s="369">
        <v>21.82</v>
      </c>
      <c r="J70" s="370">
        <v>21.82</v>
      </c>
      <c r="K70" s="373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14.587</v>
      </c>
      <c r="D71" s="365">
        <v>14.587</v>
      </c>
      <c r="E71" s="374" t="s">
        <v>206</v>
      </c>
      <c r="F71" s="364">
        <v>0</v>
      </c>
      <c r="G71" s="365">
        <v>0</v>
      </c>
      <c r="H71" s="367">
        <v>0</v>
      </c>
      <c r="I71" s="364">
        <v>13.316000000000001</v>
      </c>
      <c r="J71" s="365">
        <v>13.316000000000001</v>
      </c>
      <c r="K71" s="375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8.3949999999989995</v>
      </c>
      <c r="D72" s="365">
        <v>8.3949999999989995</v>
      </c>
      <c r="E72" s="374" t="s">
        <v>206</v>
      </c>
      <c r="F72" s="364">
        <v>0</v>
      </c>
      <c r="G72" s="365">
        <v>0</v>
      </c>
      <c r="H72" s="367">
        <v>0</v>
      </c>
      <c r="I72" s="364">
        <v>8.5039999999999996</v>
      </c>
      <c r="J72" s="365">
        <v>8.5039999999999996</v>
      </c>
      <c r="K72" s="375" t="s">
        <v>206</v>
      </c>
    </row>
    <row r="73" spans="1:11" ht="14.4" customHeight="1" thickBot="1" x14ac:dyDescent="0.35">
      <c r="A73" s="385" t="s">
        <v>273</v>
      </c>
      <c r="B73" s="369">
        <v>0</v>
      </c>
      <c r="C73" s="369">
        <v>8.9429999999999996</v>
      </c>
      <c r="D73" s="370">
        <v>8.9429999999999996</v>
      </c>
      <c r="E73" s="371" t="s">
        <v>216</v>
      </c>
      <c r="F73" s="369">
        <v>0</v>
      </c>
      <c r="G73" s="370">
        <v>0</v>
      </c>
      <c r="H73" s="372">
        <v>0</v>
      </c>
      <c r="I73" s="369">
        <v>5.9607400000000004</v>
      </c>
      <c r="J73" s="370">
        <v>5.9607400000000004</v>
      </c>
      <c r="K73" s="373" t="s">
        <v>206</v>
      </c>
    </row>
    <row r="74" spans="1:11" ht="14.4" customHeight="1" thickBot="1" x14ac:dyDescent="0.35">
      <c r="A74" s="386" t="s">
        <v>274</v>
      </c>
      <c r="B74" s="364">
        <v>0</v>
      </c>
      <c r="C74" s="364">
        <v>8.9429999999999996</v>
      </c>
      <c r="D74" s="365">
        <v>8.9429999999999996</v>
      </c>
      <c r="E74" s="374" t="s">
        <v>216</v>
      </c>
      <c r="F74" s="364">
        <v>0</v>
      </c>
      <c r="G74" s="365">
        <v>0</v>
      </c>
      <c r="H74" s="367">
        <v>0</v>
      </c>
      <c r="I74" s="364">
        <v>0</v>
      </c>
      <c r="J74" s="365">
        <v>0</v>
      </c>
      <c r="K74" s="375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0</v>
      </c>
      <c r="D75" s="365">
        <v>0</v>
      </c>
      <c r="E75" s="366">
        <v>1</v>
      </c>
      <c r="F75" s="364">
        <v>0</v>
      </c>
      <c r="G75" s="365">
        <v>0</v>
      </c>
      <c r="H75" s="367">
        <v>0</v>
      </c>
      <c r="I75" s="364">
        <v>5.9607400000000004</v>
      </c>
      <c r="J75" s="365">
        <v>5.9607400000000004</v>
      </c>
      <c r="K75" s="375" t="s">
        <v>216</v>
      </c>
    </row>
    <row r="76" spans="1:11" ht="14.4" customHeight="1" thickBot="1" x14ac:dyDescent="0.35">
      <c r="A76" s="384" t="s">
        <v>34</v>
      </c>
      <c r="B76" s="364">
        <v>10389.794443467499</v>
      </c>
      <c r="C76" s="364">
        <v>8299.1801400000004</v>
      </c>
      <c r="D76" s="365">
        <v>-2090.6143034675201</v>
      </c>
      <c r="E76" s="366">
        <v>0.79878193790600005</v>
      </c>
      <c r="F76" s="364">
        <v>8398.8016525502208</v>
      </c>
      <c r="G76" s="365">
        <v>4899.30096398763</v>
      </c>
      <c r="H76" s="367">
        <v>424.59688</v>
      </c>
      <c r="I76" s="364">
        <v>2911.0808000000002</v>
      </c>
      <c r="J76" s="365">
        <v>-1988.22016398763</v>
      </c>
      <c r="K76" s="368">
        <v>0.34660668514699999</v>
      </c>
    </row>
    <row r="77" spans="1:11" ht="14.4" customHeight="1" thickBot="1" x14ac:dyDescent="0.35">
      <c r="A77" s="385" t="s">
        <v>276</v>
      </c>
      <c r="B77" s="369">
        <v>0.15184136647900001</v>
      </c>
      <c r="C77" s="369">
        <v>0</v>
      </c>
      <c r="D77" s="370">
        <v>-0.15184136647900001</v>
      </c>
      <c r="E77" s="376">
        <v>0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7">
        <v>0</v>
      </c>
    </row>
    <row r="78" spans="1:11" ht="14.4" customHeight="1" thickBot="1" x14ac:dyDescent="0.35">
      <c r="A78" s="386" t="s">
        <v>277</v>
      </c>
      <c r="B78" s="364">
        <v>0.15184136647900001</v>
      </c>
      <c r="C78" s="364">
        <v>0</v>
      </c>
      <c r="D78" s="365">
        <v>-0.15184136647900001</v>
      </c>
      <c r="E78" s="366">
        <v>0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68">
        <v>0</v>
      </c>
    </row>
    <row r="79" spans="1:11" ht="14.4" customHeight="1" thickBot="1" x14ac:dyDescent="0.35">
      <c r="A79" s="385" t="s">
        <v>278</v>
      </c>
      <c r="B79" s="369">
        <v>3.2755072941479999</v>
      </c>
      <c r="C79" s="369">
        <v>3.7100599999999999</v>
      </c>
      <c r="D79" s="370">
        <v>0.43455270585099998</v>
      </c>
      <c r="E79" s="376">
        <v>1.1326672990860001</v>
      </c>
      <c r="F79" s="369">
        <v>3.8154604336309998</v>
      </c>
      <c r="G79" s="370">
        <v>2.2256852529510001</v>
      </c>
      <c r="H79" s="372">
        <v>0.96452000000000004</v>
      </c>
      <c r="I79" s="369">
        <v>5.1431500000000003</v>
      </c>
      <c r="J79" s="370">
        <v>2.9174647470480002</v>
      </c>
      <c r="K79" s="377">
        <v>1.3479762375890001</v>
      </c>
    </row>
    <row r="80" spans="1:11" ht="14.4" customHeight="1" thickBot="1" x14ac:dyDescent="0.35">
      <c r="A80" s="386" t="s">
        <v>279</v>
      </c>
      <c r="B80" s="364">
        <v>3.2755072941479999</v>
      </c>
      <c r="C80" s="364">
        <v>3.7100599999999999</v>
      </c>
      <c r="D80" s="365">
        <v>0.43455270585099998</v>
      </c>
      <c r="E80" s="366">
        <v>1.1326672990860001</v>
      </c>
      <c r="F80" s="364">
        <v>3.8154604336309998</v>
      </c>
      <c r="G80" s="365">
        <v>2.2256852529510001</v>
      </c>
      <c r="H80" s="367">
        <v>0.96452000000000004</v>
      </c>
      <c r="I80" s="364">
        <v>5.1431500000000003</v>
      </c>
      <c r="J80" s="365">
        <v>2.9174647470480002</v>
      </c>
      <c r="K80" s="368">
        <v>1.3479762375890001</v>
      </c>
    </row>
    <row r="81" spans="1:11" ht="14.4" customHeight="1" thickBot="1" x14ac:dyDescent="0.35">
      <c r="A81" s="385" t="s">
        <v>280</v>
      </c>
      <c r="B81" s="369">
        <v>21</v>
      </c>
      <c r="C81" s="369">
        <v>28.491040000000002</v>
      </c>
      <c r="D81" s="370">
        <v>7.4910399999989998</v>
      </c>
      <c r="E81" s="376">
        <v>1.3567161904759999</v>
      </c>
      <c r="F81" s="369">
        <v>37.051652865320001</v>
      </c>
      <c r="G81" s="370">
        <v>21.613464171436998</v>
      </c>
      <c r="H81" s="372">
        <v>2.2726799999999998</v>
      </c>
      <c r="I81" s="369">
        <v>21.27214</v>
      </c>
      <c r="J81" s="370">
        <v>-0.341324171437</v>
      </c>
      <c r="K81" s="377">
        <v>0.57412121605800004</v>
      </c>
    </row>
    <row r="82" spans="1:11" ht="14.4" customHeight="1" thickBot="1" x14ac:dyDescent="0.35">
      <c r="A82" s="386" t="s">
        <v>281</v>
      </c>
      <c r="B82" s="364">
        <v>6</v>
      </c>
      <c r="C82" s="364">
        <v>6.48</v>
      </c>
      <c r="D82" s="365">
        <v>0.479999999999</v>
      </c>
      <c r="E82" s="366">
        <v>1.08</v>
      </c>
      <c r="F82" s="364">
        <v>6.8146478873229999</v>
      </c>
      <c r="G82" s="365">
        <v>3.9752112676050002</v>
      </c>
      <c r="H82" s="367">
        <v>1.62</v>
      </c>
      <c r="I82" s="364">
        <v>4.8600000000000003</v>
      </c>
      <c r="J82" s="365">
        <v>0.88478873239400002</v>
      </c>
      <c r="K82" s="368">
        <v>0.71316964285700002</v>
      </c>
    </row>
    <row r="83" spans="1:11" ht="14.4" customHeight="1" thickBot="1" x14ac:dyDescent="0.35">
      <c r="A83" s="386" t="s">
        <v>282</v>
      </c>
      <c r="B83" s="364">
        <v>15</v>
      </c>
      <c r="C83" s="364">
        <v>22.011040000000001</v>
      </c>
      <c r="D83" s="365">
        <v>7.0110399999990003</v>
      </c>
      <c r="E83" s="366">
        <v>1.4674026666660001</v>
      </c>
      <c r="F83" s="364">
        <v>30.237004977996001</v>
      </c>
      <c r="G83" s="365">
        <v>17.638252903830999</v>
      </c>
      <c r="H83" s="367">
        <v>0.65268000000000004</v>
      </c>
      <c r="I83" s="364">
        <v>16.412140000000001</v>
      </c>
      <c r="J83" s="365">
        <v>-1.2261129038309999</v>
      </c>
      <c r="K83" s="368">
        <v>0.542783255548</v>
      </c>
    </row>
    <row r="84" spans="1:11" ht="14.4" customHeight="1" thickBot="1" x14ac:dyDescent="0.35">
      <c r="A84" s="385" t="s">
        <v>283</v>
      </c>
      <c r="B84" s="369">
        <v>2773.9174441896498</v>
      </c>
      <c r="C84" s="369">
        <v>2927.1750499999998</v>
      </c>
      <c r="D84" s="370">
        <v>153.25760581034899</v>
      </c>
      <c r="E84" s="376">
        <v>1.0552495194580001</v>
      </c>
      <c r="F84" s="369">
        <v>3297.8573459286699</v>
      </c>
      <c r="G84" s="370">
        <v>1923.75011845839</v>
      </c>
      <c r="H84" s="372">
        <v>271.55119999999999</v>
      </c>
      <c r="I84" s="369">
        <v>2065.8890799999999</v>
      </c>
      <c r="J84" s="370">
        <v>142.138961541611</v>
      </c>
      <c r="K84" s="377">
        <v>0.62643373053999996</v>
      </c>
    </row>
    <row r="85" spans="1:11" ht="14.4" customHeight="1" thickBot="1" x14ac:dyDescent="0.35">
      <c r="A85" s="386" t="s">
        <v>284</v>
      </c>
      <c r="B85" s="364">
        <v>2334</v>
      </c>
      <c r="C85" s="364">
        <v>2494.4370100000001</v>
      </c>
      <c r="D85" s="365">
        <v>160.437009999998</v>
      </c>
      <c r="E85" s="366">
        <v>1.0687390788340001</v>
      </c>
      <c r="F85" s="364">
        <v>2858.42902036652</v>
      </c>
      <c r="G85" s="365">
        <v>1667.4169285471401</v>
      </c>
      <c r="H85" s="367">
        <v>242.12702999999999</v>
      </c>
      <c r="I85" s="364">
        <v>1816.3085900000001</v>
      </c>
      <c r="J85" s="365">
        <v>148.89166145286501</v>
      </c>
      <c r="K85" s="368">
        <v>0.63542196677200002</v>
      </c>
    </row>
    <row r="86" spans="1:11" ht="14.4" customHeight="1" thickBot="1" x14ac:dyDescent="0.35">
      <c r="A86" s="386" t="s">
        <v>285</v>
      </c>
      <c r="B86" s="364">
        <v>0</v>
      </c>
      <c r="C86" s="364">
        <v>51.9816</v>
      </c>
      <c r="D86" s="365">
        <v>51.9816</v>
      </c>
      <c r="E86" s="374" t="s">
        <v>206</v>
      </c>
      <c r="F86" s="364">
        <v>52.742948564635</v>
      </c>
      <c r="G86" s="365">
        <v>30.766719996037001</v>
      </c>
      <c r="H86" s="367">
        <v>1.452</v>
      </c>
      <c r="I86" s="364">
        <v>39.349200000000003</v>
      </c>
      <c r="J86" s="365">
        <v>8.5824800039620008</v>
      </c>
      <c r="K86" s="368">
        <v>0.74605612827599999</v>
      </c>
    </row>
    <row r="87" spans="1:11" ht="14.4" customHeight="1" thickBot="1" x14ac:dyDescent="0.35">
      <c r="A87" s="386" t="s">
        <v>286</v>
      </c>
      <c r="B87" s="364">
        <v>4.0425223442000002E-2</v>
      </c>
      <c r="C87" s="364">
        <v>0</v>
      </c>
      <c r="D87" s="365">
        <v>-4.0425223442000002E-2</v>
      </c>
      <c r="E87" s="366">
        <v>0</v>
      </c>
      <c r="F87" s="364">
        <v>0</v>
      </c>
      <c r="G87" s="365">
        <v>0</v>
      </c>
      <c r="H87" s="367">
        <v>0</v>
      </c>
      <c r="I87" s="364">
        <v>1.464</v>
      </c>
      <c r="J87" s="365">
        <v>1.464</v>
      </c>
      <c r="K87" s="375" t="s">
        <v>216</v>
      </c>
    </row>
    <row r="88" spans="1:11" ht="14.4" customHeight="1" thickBot="1" x14ac:dyDescent="0.35">
      <c r="A88" s="386" t="s">
        <v>287</v>
      </c>
      <c r="B88" s="364">
        <v>439.877018966207</v>
      </c>
      <c r="C88" s="364">
        <v>380.75644</v>
      </c>
      <c r="D88" s="365">
        <v>-59.120578966205997</v>
      </c>
      <c r="E88" s="366">
        <v>0.86559748198399999</v>
      </c>
      <c r="F88" s="364">
        <v>386.68537699751602</v>
      </c>
      <c r="G88" s="365">
        <v>225.56646991521799</v>
      </c>
      <c r="H88" s="367">
        <v>27.972169999999998</v>
      </c>
      <c r="I88" s="364">
        <v>208.76729</v>
      </c>
      <c r="J88" s="365">
        <v>-16.799179915217</v>
      </c>
      <c r="K88" s="368">
        <v>0.53988928058499996</v>
      </c>
    </row>
    <row r="89" spans="1:11" ht="14.4" customHeight="1" thickBot="1" x14ac:dyDescent="0.35">
      <c r="A89" s="385" t="s">
        <v>288</v>
      </c>
      <c r="B89" s="369">
        <v>7348.11801918938</v>
      </c>
      <c r="C89" s="369">
        <v>4892.7400799999996</v>
      </c>
      <c r="D89" s="370">
        <v>-2455.37793918938</v>
      </c>
      <c r="E89" s="376">
        <v>0.66584941439699996</v>
      </c>
      <c r="F89" s="369">
        <v>4723.5377199121904</v>
      </c>
      <c r="G89" s="370">
        <v>2755.3970032821098</v>
      </c>
      <c r="H89" s="372">
        <v>15.4275</v>
      </c>
      <c r="I89" s="369">
        <v>466.58213999999998</v>
      </c>
      <c r="J89" s="370">
        <v>-2288.8148632821099</v>
      </c>
      <c r="K89" s="377">
        <v>9.8778112437000007E-2</v>
      </c>
    </row>
    <row r="90" spans="1:11" ht="14.4" customHeight="1" thickBot="1" x14ac:dyDescent="0.35">
      <c r="A90" s="386" t="s">
        <v>289</v>
      </c>
      <c r="B90" s="364">
        <v>43.978999999998997</v>
      </c>
      <c r="C90" s="364">
        <v>63.915999999999997</v>
      </c>
      <c r="D90" s="365">
        <v>19.937000000000001</v>
      </c>
      <c r="E90" s="366">
        <v>1.4533299984079999</v>
      </c>
      <c r="F90" s="364">
        <v>0</v>
      </c>
      <c r="G90" s="365">
        <v>0</v>
      </c>
      <c r="H90" s="367">
        <v>0</v>
      </c>
      <c r="I90" s="364">
        <v>0</v>
      </c>
      <c r="J90" s="365">
        <v>0</v>
      </c>
      <c r="K90" s="375" t="s">
        <v>206</v>
      </c>
    </row>
    <row r="91" spans="1:11" ht="14.4" customHeight="1" thickBot="1" x14ac:dyDescent="0.35">
      <c r="A91" s="386" t="s">
        <v>290</v>
      </c>
      <c r="B91" s="364">
        <v>1003.27567721477</v>
      </c>
      <c r="C91" s="364">
        <v>634.79615999999999</v>
      </c>
      <c r="D91" s="365">
        <v>-368.47951721477398</v>
      </c>
      <c r="E91" s="366">
        <v>0.632723561845</v>
      </c>
      <c r="F91" s="364">
        <v>724.31582267720603</v>
      </c>
      <c r="G91" s="365">
        <v>422.51756322837002</v>
      </c>
      <c r="H91" s="367">
        <v>15.4275</v>
      </c>
      <c r="I91" s="364">
        <v>381.05486000000002</v>
      </c>
      <c r="J91" s="365">
        <v>-41.462703228369001</v>
      </c>
      <c r="K91" s="368">
        <v>0.52608937713299997</v>
      </c>
    </row>
    <row r="92" spans="1:11" ht="14.4" customHeight="1" thickBot="1" x14ac:dyDescent="0.35">
      <c r="A92" s="386" t="s">
        <v>291</v>
      </c>
      <c r="B92" s="364">
        <v>8</v>
      </c>
      <c r="C92" s="364">
        <v>0</v>
      </c>
      <c r="D92" s="365">
        <v>-8</v>
      </c>
      <c r="E92" s="366">
        <v>0</v>
      </c>
      <c r="F92" s="364">
        <v>0</v>
      </c>
      <c r="G92" s="365">
        <v>0</v>
      </c>
      <c r="H92" s="367">
        <v>0</v>
      </c>
      <c r="I92" s="364">
        <v>2.5249999999999999</v>
      </c>
      <c r="J92" s="365">
        <v>2.5249999999999999</v>
      </c>
      <c r="K92" s="375" t="s">
        <v>216</v>
      </c>
    </row>
    <row r="93" spans="1:11" ht="14.4" customHeight="1" thickBot="1" x14ac:dyDescent="0.35">
      <c r="A93" s="386" t="s">
        <v>292</v>
      </c>
      <c r="B93" s="364">
        <v>2.6148587720130001</v>
      </c>
      <c r="C93" s="364">
        <v>0</v>
      </c>
      <c r="D93" s="365">
        <v>-2.6148587720130001</v>
      </c>
      <c r="E93" s="366">
        <v>0</v>
      </c>
      <c r="F93" s="364">
        <v>0</v>
      </c>
      <c r="G93" s="365">
        <v>0</v>
      </c>
      <c r="H93" s="367">
        <v>0</v>
      </c>
      <c r="I93" s="364">
        <v>3.3060299999999998</v>
      </c>
      <c r="J93" s="365">
        <v>3.3060299999999998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6290.2484832025903</v>
      </c>
      <c r="C94" s="364">
        <v>4189.0681199999999</v>
      </c>
      <c r="D94" s="365">
        <v>-2101.1803632025899</v>
      </c>
      <c r="E94" s="366">
        <v>0.66596226384099999</v>
      </c>
      <c r="F94" s="364">
        <v>3999.2218972349801</v>
      </c>
      <c r="G94" s="365">
        <v>2332.8794400537399</v>
      </c>
      <c r="H94" s="367">
        <v>0</v>
      </c>
      <c r="I94" s="364">
        <v>79.103350000000006</v>
      </c>
      <c r="J94" s="365">
        <v>-2253.7760900537401</v>
      </c>
      <c r="K94" s="368">
        <v>1.9779685155999999E-2</v>
      </c>
    </row>
    <row r="95" spans="1:11" ht="14.4" customHeight="1" thickBot="1" x14ac:dyDescent="0.35">
      <c r="A95" s="386" t="s">
        <v>294</v>
      </c>
      <c r="B95" s="364">
        <v>0</v>
      </c>
      <c r="C95" s="364">
        <v>4.9598000000000004</v>
      </c>
      <c r="D95" s="365">
        <v>4.9598000000000004</v>
      </c>
      <c r="E95" s="374" t="s">
        <v>216</v>
      </c>
      <c r="F95" s="364">
        <v>0</v>
      </c>
      <c r="G95" s="365">
        <v>0</v>
      </c>
      <c r="H95" s="367">
        <v>0</v>
      </c>
      <c r="I95" s="364">
        <v>0.59289999999999998</v>
      </c>
      <c r="J95" s="365">
        <v>0.59289999999999998</v>
      </c>
      <c r="K95" s="375" t="s">
        <v>206</v>
      </c>
    </row>
    <row r="96" spans="1:11" ht="14.4" customHeight="1" thickBot="1" x14ac:dyDescent="0.35">
      <c r="A96" s="385" t="s">
        <v>295</v>
      </c>
      <c r="B96" s="369">
        <v>0</v>
      </c>
      <c r="C96" s="369">
        <v>0</v>
      </c>
      <c r="D96" s="370">
        <v>0</v>
      </c>
      <c r="E96" s="376">
        <v>1</v>
      </c>
      <c r="F96" s="369">
        <v>0</v>
      </c>
      <c r="G96" s="370">
        <v>0</v>
      </c>
      <c r="H96" s="372">
        <v>4.26</v>
      </c>
      <c r="I96" s="369">
        <v>4.26</v>
      </c>
      <c r="J96" s="370">
        <v>4.26</v>
      </c>
      <c r="K96" s="373" t="s">
        <v>216</v>
      </c>
    </row>
    <row r="97" spans="1:11" ht="14.4" customHeight="1" thickBot="1" x14ac:dyDescent="0.35">
      <c r="A97" s="386" t="s">
        <v>296</v>
      </c>
      <c r="B97" s="364">
        <v>0</v>
      </c>
      <c r="C97" s="364">
        <v>0</v>
      </c>
      <c r="D97" s="365">
        <v>0</v>
      </c>
      <c r="E97" s="366">
        <v>1</v>
      </c>
      <c r="F97" s="364">
        <v>0</v>
      </c>
      <c r="G97" s="365">
        <v>0</v>
      </c>
      <c r="H97" s="367">
        <v>4.26</v>
      </c>
      <c r="I97" s="364">
        <v>4.26</v>
      </c>
      <c r="J97" s="365">
        <v>4.26</v>
      </c>
      <c r="K97" s="375" t="s">
        <v>216</v>
      </c>
    </row>
    <row r="98" spans="1:11" ht="14.4" customHeight="1" thickBot="1" x14ac:dyDescent="0.35">
      <c r="A98" s="385" t="s">
        <v>297</v>
      </c>
      <c r="B98" s="369">
        <v>243.33163142785301</v>
      </c>
      <c r="C98" s="369">
        <v>447.06391000000002</v>
      </c>
      <c r="D98" s="370">
        <v>203.73227857214701</v>
      </c>
      <c r="E98" s="376">
        <v>1.8372617952570001</v>
      </c>
      <c r="F98" s="369">
        <v>336.53947341041101</v>
      </c>
      <c r="G98" s="370">
        <v>196.31469282274</v>
      </c>
      <c r="H98" s="372">
        <v>130.12098</v>
      </c>
      <c r="I98" s="369">
        <v>347.93428999999998</v>
      </c>
      <c r="J98" s="370">
        <v>151.61959717726</v>
      </c>
      <c r="K98" s="377">
        <v>1.033858781777</v>
      </c>
    </row>
    <row r="99" spans="1:11" ht="14.4" customHeight="1" thickBot="1" x14ac:dyDescent="0.35">
      <c r="A99" s="386" t="s">
        <v>298</v>
      </c>
      <c r="B99" s="364">
        <v>243.33163142785301</v>
      </c>
      <c r="C99" s="364">
        <v>446.02490999999998</v>
      </c>
      <c r="D99" s="365">
        <v>202.69327857214699</v>
      </c>
      <c r="E99" s="366">
        <v>1.832991902379</v>
      </c>
      <c r="F99" s="364">
        <v>336.53947341041101</v>
      </c>
      <c r="G99" s="365">
        <v>196.31469282274</v>
      </c>
      <c r="H99" s="367">
        <v>130.12098</v>
      </c>
      <c r="I99" s="364">
        <v>346.80293999999998</v>
      </c>
      <c r="J99" s="365">
        <v>150.48824717726001</v>
      </c>
      <c r="K99" s="368">
        <v>1.0304970661699999</v>
      </c>
    </row>
    <row r="100" spans="1:11" ht="14.4" customHeight="1" thickBot="1" x14ac:dyDescent="0.35">
      <c r="A100" s="386" t="s">
        <v>299</v>
      </c>
      <c r="B100" s="364">
        <v>0</v>
      </c>
      <c r="C100" s="364">
        <v>1.0389999999999999</v>
      </c>
      <c r="D100" s="365">
        <v>1.0389999999999999</v>
      </c>
      <c r="E100" s="374" t="s">
        <v>216</v>
      </c>
      <c r="F100" s="364">
        <v>0</v>
      </c>
      <c r="G100" s="365">
        <v>0</v>
      </c>
      <c r="H100" s="367">
        <v>0</v>
      </c>
      <c r="I100" s="364">
        <v>0</v>
      </c>
      <c r="J100" s="365">
        <v>0</v>
      </c>
      <c r="K100" s="375" t="s">
        <v>206</v>
      </c>
    </row>
    <row r="101" spans="1:11" ht="14.4" customHeight="1" thickBot="1" x14ac:dyDescent="0.35">
      <c r="A101" s="386" t="s">
        <v>300</v>
      </c>
      <c r="B101" s="364">
        <v>0</v>
      </c>
      <c r="C101" s="364">
        <v>0</v>
      </c>
      <c r="D101" s="365">
        <v>0</v>
      </c>
      <c r="E101" s="366">
        <v>1</v>
      </c>
      <c r="F101" s="364">
        <v>0</v>
      </c>
      <c r="G101" s="365">
        <v>0</v>
      </c>
      <c r="H101" s="367">
        <v>0</v>
      </c>
      <c r="I101" s="364">
        <v>1.1313500000000001</v>
      </c>
      <c r="J101" s="365">
        <v>1.1313500000000001</v>
      </c>
      <c r="K101" s="375" t="s">
        <v>216</v>
      </c>
    </row>
    <row r="102" spans="1:11" ht="14.4" customHeight="1" thickBot="1" x14ac:dyDescent="0.35">
      <c r="A102" s="383" t="s">
        <v>35</v>
      </c>
      <c r="B102" s="364">
        <v>26938</v>
      </c>
      <c r="C102" s="364">
        <v>30154.527839999999</v>
      </c>
      <c r="D102" s="365">
        <v>3216.5278400000002</v>
      </c>
      <c r="E102" s="366">
        <v>1.1194048496539999</v>
      </c>
      <c r="F102" s="364">
        <v>31650.886999999901</v>
      </c>
      <c r="G102" s="365">
        <v>18463.0174166666</v>
      </c>
      <c r="H102" s="367">
        <v>3584.5180700000001</v>
      </c>
      <c r="I102" s="364">
        <v>19476.228319999998</v>
      </c>
      <c r="J102" s="365">
        <v>1013.21090333339</v>
      </c>
      <c r="K102" s="368">
        <v>0.61534541891299999</v>
      </c>
    </row>
    <row r="103" spans="1:11" ht="14.4" customHeight="1" thickBot="1" x14ac:dyDescent="0.35">
      <c r="A103" s="389" t="s">
        <v>301</v>
      </c>
      <c r="B103" s="369">
        <v>19822</v>
      </c>
      <c r="C103" s="369">
        <v>22195.195</v>
      </c>
      <c r="D103" s="370">
        <v>2373.1949999999902</v>
      </c>
      <c r="E103" s="376">
        <v>1.1197253052160001</v>
      </c>
      <c r="F103" s="369">
        <v>23287.3669999999</v>
      </c>
      <c r="G103" s="370">
        <v>13584.297416666601</v>
      </c>
      <c r="H103" s="372">
        <v>2638.779</v>
      </c>
      <c r="I103" s="369">
        <v>14339.971</v>
      </c>
      <c r="J103" s="370">
        <v>755.67358333338996</v>
      </c>
      <c r="K103" s="377">
        <v>0.61578326995900001</v>
      </c>
    </row>
    <row r="104" spans="1:11" ht="14.4" customHeight="1" thickBot="1" x14ac:dyDescent="0.35">
      <c r="A104" s="385" t="s">
        <v>302</v>
      </c>
      <c r="B104" s="369">
        <v>19767</v>
      </c>
      <c r="C104" s="369">
        <v>22030.600999999999</v>
      </c>
      <c r="D104" s="370">
        <v>2263.6009999999801</v>
      </c>
      <c r="E104" s="376">
        <v>1.114514139727</v>
      </c>
      <c r="F104" s="369">
        <v>23231.999999999902</v>
      </c>
      <c r="G104" s="370">
        <v>13552</v>
      </c>
      <c r="H104" s="372">
        <v>2612.2559999999999</v>
      </c>
      <c r="I104" s="369">
        <v>14225.468000000001</v>
      </c>
      <c r="J104" s="370">
        <v>673.46800000005499</v>
      </c>
      <c r="K104" s="377">
        <v>0.61232214187300005</v>
      </c>
    </row>
    <row r="105" spans="1:11" ht="14.4" customHeight="1" thickBot="1" x14ac:dyDescent="0.35">
      <c r="A105" s="386" t="s">
        <v>303</v>
      </c>
      <c r="B105" s="364">
        <v>19767</v>
      </c>
      <c r="C105" s="364">
        <v>22030.600999999999</v>
      </c>
      <c r="D105" s="365">
        <v>2263.6009999999801</v>
      </c>
      <c r="E105" s="366">
        <v>1.114514139727</v>
      </c>
      <c r="F105" s="364">
        <v>23231.999999999902</v>
      </c>
      <c r="G105" s="365">
        <v>13552</v>
      </c>
      <c r="H105" s="367">
        <v>2612.2559999999999</v>
      </c>
      <c r="I105" s="364">
        <v>14225.468000000001</v>
      </c>
      <c r="J105" s="365">
        <v>673.46800000005499</v>
      </c>
      <c r="K105" s="368">
        <v>0.61232214187300005</v>
      </c>
    </row>
    <row r="106" spans="1:11" ht="14.4" customHeight="1" thickBot="1" x14ac:dyDescent="0.35">
      <c r="A106" s="385" t="s">
        <v>304</v>
      </c>
      <c r="B106" s="369">
        <v>55</v>
      </c>
      <c r="C106" s="369">
        <v>86.343999999999994</v>
      </c>
      <c r="D106" s="370">
        <v>31.344000000000001</v>
      </c>
      <c r="E106" s="376">
        <v>1.56989090909</v>
      </c>
      <c r="F106" s="369">
        <v>55.366999999999997</v>
      </c>
      <c r="G106" s="370">
        <v>32.297416666666003</v>
      </c>
      <c r="H106" s="372">
        <v>11.523</v>
      </c>
      <c r="I106" s="369">
        <v>74.503</v>
      </c>
      <c r="J106" s="370">
        <v>42.205583333333003</v>
      </c>
      <c r="K106" s="377">
        <v>1.3456210378019999</v>
      </c>
    </row>
    <row r="107" spans="1:11" ht="14.4" customHeight="1" thickBot="1" x14ac:dyDescent="0.35">
      <c r="A107" s="386" t="s">
        <v>305</v>
      </c>
      <c r="B107" s="364">
        <v>55</v>
      </c>
      <c r="C107" s="364">
        <v>86.343999999999994</v>
      </c>
      <c r="D107" s="365">
        <v>31.344000000000001</v>
      </c>
      <c r="E107" s="366">
        <v>1.56989090909</v>
      </c>
      <c r="F107" s="364">
        <v>55.366999999999997</v>
      </c>
      <c r="G107" s="365">
        <v>32.297416666666003</v>
      </c>
      <c r="H107" s="367">
        <v>11.523</v>
      </c>
      <c r="I107" s="364">
        <v>74.503</v>
      </c>
      <c r="J107" s="365">
        <v>42.205583333333003</v>
      </c>
      <c r="K107" s="368">
        <v>1.3456210378019999</v>
      </c>
    </row>
    <row r="108" spans="1:11" ht="14.4" customHeight="1" thickBot="1" x14ac:dyDescent="0.35">
      <c r="A108" s="388" t="s">
        <v>306</v>
      </c>
      <c r="B108" s="364">
        <v>0</v>
      </c>
      <c r="C108" s="364">
        <v>78.25</v>
      </c>
      <c r="D108" s="365">
        <v>78.25</v>
      </c>
      <c r="E108" s="374" t="s">
        <v>216</v>
      </c>
      <c r="F108" s="364">
        <v>0</v>
      </c>
      <c r="G108" s="365">
        <v>0</v>
      </c>
      <c r="H108" s="367">
        <v>15</v>
      </c>
      <c r="I108" s="364">
        <v>40</v>
      </c>
      <c r="J108" s="365">
        <v>40</v>
      </c>
      <c r="K108" s="375" t="s">
        <v>206</v>
      </c>
    </row>
    <row r="109" spans="1:11" ht="14.4" customHeight="1" thickBot="1" x14ac:dyDescent="0.35">
      <c r="A109" s="386" t="s">
        <v>307</v>
      </c>
      <c r="B109" s="364">
        <v>0</v>
      </c>
      <c r="C109" s="364">
        <v>78.25</v>
      </c>
      <c r="D109" s="365">
        <v>78.25</v>
      </c>
      <c r="E109" s="374" t="s">
        <v>216</v>
      </c>
      <c r="F109" s="364">
        <v>0</v>
      </c>
      <c r="G109" s="365">
        <v>0</v>
      </c>
      <c r="H109" s="367">
        <v>15</v>
      </c>
      <c r="I109" s="364">
        <v>40</v>
      </c>
      <c r="J109" s="365">
        <v>40</v>
      </c>
      <c r="K109" s="375" t="s">
        <v>206</v>
      </c>
    </row>
    <row r="110" spans="1:11" ht="14.4" customHeight="1" thickBot="1" x14ac:dyDescent="0.35">
      <c r="A110" s="384" t="s">
        <v>308</v>
      </c>
      <c r="B110" s="364">
        <v>6720.99999999999</v>
      </c>
      <c r="C110" s="364">
        <v>7516.9919499999996</v>
      </c>
      <c r="D110" s="365">
        <v>795.99195000000702</v>
      </c>
      <c r="E110" s="366">
        <v>1.118433558994</v>
      </c>
      <c r="F110" s="364">
        <v>7898.88</v>
      </c>
      <c r="G110" s="365">
        <v>4607.68</v>
      </c>
      <c r="H110" s="367">
        <v>893.26409999999998</v>
      </c>
      <c r="I110" s="364">
        <v>4850.2632999999996</v>
      </c>
      <c r="J110" s="365">
        <v>242.583300000007</v>
      </c>
      <c r="K110" s="368">
        <v>0.61404443414700005</v>
      </c>
    </row>
    <row r="111" spans="1:11" ht="14.4" customHeight="1" thickBot="1" x14ac:dyDescent="0.35">
      <c r="A111" s="385" t="s">
        <v>309</v>
      </c>
      <c r="B111" s="369">
        <v>1778.99999999999</v>
      </c>
      <c r="C111" s="369">
        <v>1989.7791999999999</v>
      </c>
      <c r="D111" s="370">
        <v>210.77920000000699</v>
      </c>
      <c r="E111" s="376">
        <v>1.1184818437320001</v>
      </c>
      <c r="F111" s="369">
        <v>2090.8800000000101</v>
      </c>
      <c r="G111" s="370">
        <v>1219.68</v>
      </c>
      <c r="H111" s="372">
        <v>236.45009999999999</v>
      </c>
      <c r="I111" s="369">
        <v>1283.8963000000001</v>
      </c>
      <c r="J111" s="370">
        <v>64.216299999998</v>
      </c>
      <c r="K111" s="377">
        <v>0.61404590411600002</v>
      </c>
    </row>
    <row r="112" spans="1:11" ht="14.4" customHeight="1" thickBot="1" x14ac:dyDescent="0.35">
      <c r="A112" s="386" t="s">
        <v>310</v>
      </c>
      <c r="B112" s="364">
        <v>1778.99999999999</v>
      </c>
      <c r="C112" s="364">
        <v>1989.7791999999999</v>
      </c>
      <c r="D112" s="365">
        <v>210.77920000000699</v>
      </c>
      <c r="E112" s="366">
        <v>1.1184818437320001</v>
      </c>
      <c r="F112" s="364">
        <v>2090.8800000000101</v>
      </c>
      <c r="G112" s="365">
        <v>1219.68</v>
      </c>
      <c r="H112" s="367">
        <v>236.45009999999999</v>
      </c>
      <c r="I112" s="364">
        <v>1283.8963000000001</v>
      </c>
      <c r="J112" s="365">
        <v>64.216299999998</v>
      </c>
      <c r="K112" s="368">
        <v>0.61404590411600002</v>
      </c>
    </row>
    <row r="113" spans="1:11" ht="14.4" customHeight="1" thickBot="1" x14ac:dyDescent="0.35">
      <c r="A113" s="385" t="s">
        <v>311</v>
      </c>
      <c r="B113" s="369">
        <v>4942</v>
      </c>
      <c r="C113" s="369">
        <v>5527.2127499999997</v>
      </c>
      <c r="D113" s="370">
        <v>585.21275000000003</v>
      </c>
      <c r="E113" s="376">
        <v>1.1184161776599999</v>
      </c>
      <c r="F113" s="369">
        <v>5807.99999999999</v>
      </c>
      <c r="G113" s="370">
        <v>3388</v>
      </c>
      <c r="H113" s="372">
        <v>656.81399999999996</v>
      </c>
      <c r="I113" s="369">
        <v>3566.3670000000002</v>
      </c>
      <c r="J113" s="370">
        <v>178.36700000000701</v>
      </c>
      <c r="K113" s="377">
        <v>0.61404390495799999</v>
      </c>
    </row>
    <row r="114" spans="1:11" ht="14.4" customHeight="1" thickBot="1" x14ac:dyDescent="0.35">
      <c r="A114" s="386" t="s">
        <v>312</v>
      </c>
      <c r="B114" s="364">
        <v>4942</v>
      </c>
      <c r="C114" s="364">
        <v>5527.2127499999997</v>
      </c>
      <c r="D114" s="365">
        <v>585.21275000000003</v>
      </c>
      <c r="E114" s="366">
        <v>1.1184161776599999</v>
      </c>
      <c r="F114" s="364">
        <v>5807.99999999999</v>
      </c>
      <c r="G114" s="365">
        <v>3388</v>
      </c>
      <c r="H114" s="367">
        <v>656.81399999999996</v>
      </c>
      <c r="I114" s="364">
        <v>3566.3670000000002</v>
      </c>
      <c r="J114" s="365">
        <v>178.36700000000701</v>
      </c>
      <c r="K114" s="368">
        <v>0.61404390495799999</v>
      </c>
    </row>
    <row r="115" spans="1:11" ht="14.4" customHeight="1" thickBot="1" x14ac:dyDescent="0.35">
      <c r="A115" s="384" t="s">
        <v>313</v>
      </c>
      <c r="B115" s="364">
        <v>395</v>
      </c>
      <c r="C115" s="364">
        <v>442.34089</v>
      </c>
      <c r="D115" s="365">
        <v>47.340889999999</v>
      </c>
      <c r="E115" s="366">
        <v>1.11985035443</v>
      </c>
      <c r="F115" s="364">
        <v>464.64000000000198</v>
      </c>
      <c r="G115" s="365">
        <v>271.04000000000099</v>
      </c>
      <c r="H115" s="367">
        <v>52.474969999999999</v>
      </c>
      <c r="I115" s="364">
        <v>285.99401999999998</v>
      </c>
      <c r="J115" s="365">
        <v>14.954019999999</v>
      </c>
      <c r="K115" s="368">
        <v>0.61551743285100002</v>
      </c>
    </row>
    <row r="116" spans="1:11" ht="14.4" customHeight="1" thickBot="1" x14ac:dyDescent="0.35">
      <c r="A116" s="385" t="s">
        <v>314</v>
      </c>
      <c r="B116" s="369">
        <v>395</v>
      </c>
      <c r="C116" s="369">
        <v>442.34089</v>
      </c>
      <c r="D116" s="370">
        <v>47.340889999999</v>
      </c>
      <c r="E116" s="376">
        <v>1.11985035443</v>
      </c>
      <c r="F116" s="369">
        <v>464.64000000000198</v>
      </c>
      <c r="G116" s="370">
        <v>271.04000000000099</v>
      </c>
      <c r="H116" s="372">
        <v>52.474969999999999</v>
      </c>
      <c r="I116" s="369">
        <v>285.99401999999998</v>
      </c>
      <c r="J116" s="370">
        <v>14.954019999999</v>
      </c>
      <c r="K116" s="377">
        <v>0.61551743285100002</v>
      </c>
    </row>
    <row r="117" spans="1:11" ht="14.4" customHeight="1" thickBot="1" x14ac:dyDescent="0.35">
      <c r="A117" s="386" t="s">
        <v>315</v>
      </c>
      <c r="B117" s="364">
        <v>395</v>
      </c>
      <c r="C117" s="364">
        <v>442.34089</v>
      </c>
      <c r="D117" s="365">
        <v>47.340889999999</v>
      </c>
      <c r="E117" s="366">
        <v>1.11985035443</v>
      </c>
      <c r="F117" s="364">
        <v>464.64000000000198</v>
      </c>
      <c r="G117" s="365">
        <v>271.04000000000099</v>
      </c>
      <c r="H117" s="367">
        <v>52.474969999999999</v>
      </c>
      <c r="I117" s="364">
        <v>285.99401999999998</v>
      </c>
      <c r="J117" s="365">
        <v>14.954019999999</v>
      </c>
      <c r="K117" s="368">
        <v>0.61551743285100002</v>
      </c>
    </row>
    <row r="118" spans="1:11" ht="14.4" customHeight="1" thickBot="1" x14ac:dyDescent="0.35">
      <c r="A118" s="383" t="s">
        <v>316</v>
      </c>
      <c r="B118" s="364">
        <v>0</v>
      </c>
      <c r="C118" s="364">
        <v>63.963769999999997</v>
      </c>
      <c r="D118" s="365">
        <v>63.963769999999997</v>
      </c>
      <c r="E118" s="374" t="s">
        <v>206</v>
      </c>
      <c r="F118" s="364">
        <v>0</v>
      </c>
      <c r="G118" s="365">
        <v>0</v>
      </c>
      <c r="H118" s="367">
        <v>17.057500000000001</v>
      </c>
      <c r="I118" s="364">
        <v>34.357500000000002</v>
      </c>
      <c r="J118" s="365">
        <v>34.357500000000002</v>
      </c>
      <c r="K118" s="375" t="s">
        <v>206</v>
      </c>
    </row>
    <row r="119" spans="1:11" ht="14.4" customHeight="1" thickBot="1" x14ac:dyDescent="0.35">
      <c r="A119" s="384" t="s">
        <v>317</v>
      </c>
      <c r="B119" s="364">
        <v>0</v>
      </c>
      <c r="C119" s="364">
        <v>63.963769999999997</v>
      </c>
      <c r="D119" s="365">
        <v>63.963769999999997</v>
      </c>
      <c r="E119" s="374" t="s">
        <v>206</v>
      </c>
      <c r="F119" s="364">
        <v>0</v>
      </c>
      <c r="G119" s="365">
        <v>0</v>
      </c>
      <c r="H119" s="367">
        <v>17.057500000000001</v>
      </c>
      <c r="I119" s="364">
        <v>34.357500000000002</v>
      </c>
      <c r="J119" s="365">
        <v>34.357500000000002</v>
      </c>
      <c r="K119" s="375" t="s">
        <v>206</v>
      </c>
    </row>
    <row r="120" spans="1:11" ht="14.4" customHeight="1" thickBot="1" x14ac:dyDescent="0.35">
      <c r="A120" s="385" t="s">
        <v>318</v>
      </c>
      <c r="B120" s="369">
        <v>0</v>
      </c>
      <c r="C120" s="369">
        <v>34.679769999999998</v>
      </c>
      <c r="D120" s="370">
        <v>34.679769999999998</v>
      </c>
      <c r="E120" s="371" t="s">
        <v>206</v>
      </c>
      <c r="F120" s="369">
        <v>0</v>
      </c>
      <c r="G120" s="370">
        <v>0</v>
      </c>
      <c r="H120" s="372">
        <v>5.9499999999999997E-2</v>
      </c>
      <c r="I120" s="369">
        <v>16.509499999999999</v>
      </c>
      <c r="J120" s="370">
        <v>16.509499999999999</v>
      </c>
      <c r="K120" s="373" t="s">
        <v>206</v>
      </c>
    </row>
    <row r="121" spans="1:11" ht="14.4" customHeight="1" thickBot="1" x14ac:dyDescent="0.35">
      <c r="A121" s="386" t="s">
        <v>319</v>
      </c>
      <c r="B121" s="364">
        <v>0</v>
      </c>
      <c r="C121" s="364">
        <v>4.7141000000000002</v>
      </c>
      <c r="D121" s="365">
        <v>4.7141000000000002</v>
      </c>
      <c r="E121" s="374" t="s">
        <v>206</v>
      </c>
      <c r="F121" s="364">
        <v>0</v>
      </c>
      <c r="G121" s="365">
        <v>0</v>
      </c>
      <c r="H121" s="367">
        <v>5.9499999999999997E-2</v>
      </c>
      <c r="I121" s="364">
        <v>0.29749999999999999</v>
      </c>
      <c r="J121" s="365">
        <v>0.29749999999999999</v>
      </c>
      <c r="K121" s="375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29.965669999999999</v>
      </c>
      <c r="D122" s="365">
        <v>29.965669999999999</v>
      </c>
      <c r="E122" s="374" t="s">
        <v>206</v>
      </c>
      <c r="F122" s="364">
        <v>0</v>
      </c>
      <c r="G122" s="365">
        <v>0</v>
      </c>
      <c r="H122" s="367">
        <v>0</v>
      </c>
      <c r="I122" s="364">
        <v>16.212</v>
      </c>
      <c r="J122" s="365">
        <v>16.212</v>
      </c>
      <c r="K122" s="375" t="s">
        <v>206</v>
      </c>
    </row>
    <row r="123" spans="1:11" ht="14.4" customHeight="1" thickBot="1" x14ac:dyDescent="0.35">
      <c r="A123" s="388" t="s">
        <v>321</v>
      </c>
      <c r="B123" s="364">
        <v>0</v>
      </c>
      <c r="C123" s="364">
        <v>22.404</v>
      </c>
      <c r="D123" s="365">
        <v>22.404</v>
      </c>
      <c r="E123" s="374" t="s">
        <v>216</v>
      </c>
      <c r="F123" s="364">
        <v>0</v>
      </c>
      <c r="G123" s="365">
        <v>0</v>
      </c>
      <c r="H123" s="367">
        <v>16.998000000000001</v>
      </c>
      <c r="I123" s="364">
        <v>16.998000000000001</v>
      </c>
      <c r="J123" s="365">
        <v>16.998000000000001</v>
      </c>
      <c r="K123" s="375" t="s">
        <v>206</v>
      </c>
    </row>
    <row r="124" spans="1:11" ht="14.4" customHeight="1" thickBot="1" x14ac:dyDescent="0.35">
      <c r="A124" s="386" t="s">
        <v>322</v>
      </c>
      <c r="B124" s="364">
        <v>0</v>
      </c>
      <c r="C124" s="364">
        <v>22.404</v>
      </c>
      <c r="D124" s="365">
        <v>22.404</v>
      </c>
      <c r="E124" s="374" t="s">
        <v>216</v>
      </c>
      <c r="F124" s="364">
        <v>0</v>
      </c>
      <c r="G124" s="365">
        <v>0</v>
      </c>
      <c r="H124" s="367">
        <v>16.998000000000001</v>
      </c>
      <c r="I124" s="364">
        <v>16.998000000000001</v>
      </c>
      <c r="J124" s="365">
        <v>16.998000000000001</v>
      </c>
      <c r="K124" s="375" t="s">
        <v>206</v>
      </c>
    </row>
    <row r="125" spans="1:11" ht="14.4" customHeight="1" thickBot="1" x14ac:dyDescent="0.35">
      <c r="A125" s="388" t="s">
        <v>323</v>
      </c>
      <c r="B125" s="364">
        <v>0</v>
      </c>
      <c r="C125" s="364">
        <v>6.88</v>
      </c>
      <c r="D125" s="365">
        <v>6.88</v>
      </c>
      <c r="E125" s="374" t="s">
        <v>206</v>
      </c>
      <c r="F125" s="364">
        <v>0</v>
      </c>
      <c r="G125" s="365">
        <v>0</v>
      </c>
      <c r="H125" s="367">
        <v>0</v>
      </c>
      <c r="I125" s="364">
        <v>0.85</v>
      </c>
      <c r="J125" s="365">
        <v>0.85</v>
      </c>
      <c r="K125" s="375" t="s">
        <v>206</v>
      </c>
    </row>
    <row r="126" spans="1:11" ht="14.4" customHeight="1" thickBot="1" x14ac:dyDescent="0.35">
      <c r="A126" s="386" t="s">
        <v>324</v>
      </c>
      <c r="B126" s="364">
        <v>0</v>
      </c>
      <c r="C126" s="364">
        <v>6.88</v>
      </c>
      <c r="D126" s="365">
        <v>6.88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0.85</v>
      </c>
      <c r="J126" s="365">
        <v>0.85</v>
      </c>
      <c r="K126" s="375" t="s">
        <v>206</v>
      </c>
    </row>
    <row r="127" spans="1:11" ht="14.4" customHeight="1" thickBot="1" x14ac:dyDescent="0.35">
      <c r="A127" s="383" t="s">
        <v>325</v>
      </c>
      <c r="B127" s="364">
        <v>14396</v>
      </c>
      <c r="C127" s="364">
        <v>14204.084800000001</v>
      </c>
      <c r="D127" s="365">
        <v>-191.91520000001799</v>
      </c>
      <c r="E127" s="366">
        <v>0.98666885245900005</v>
      </c>
      <c r="F127" s="364">
        <v>14932.0385750644</v>
      </c>
      <c r="G127" s="365">
        <v>8710.3558354542402</v>
      </c>
      <c r="H127" s="367">
        <v>666.08900000000006</v>
      </c>
      <c r="I127" s="364">
        <v>4423.9479799999999</v>
      </c>
      <c r="J127" s="365">
        <v>-4286.4078554542402</v>
      </c>
      <c r="K127" s="368">
        <v>0.296272204077</v>
      </c>
    </row>
    <row r="128" spans="1:11" ht="14.4" customHeight="1" thickBot="1" x14ac:dyDescent="0.35">
      <c r="A128" s="384" t="s">
        <v>326</v>
      </c>
      <c r="B128" s="364">
        <v>14372</v>
      </c>
      <c r="C128" s="364">
        <v>14057.805</v>
      </c>
      <c r="D128" s="365">
        <v>-314.19500000001801</v>
      </c>
      <c r="E128" s="366">
        <v>0.97813839409900005</v>
      </c>
      <c r="F128" s="364">
        <v>14932.0385750644</v>
      </c>
      <c r="G128" s="365">
        <v>8710.3558354542402</v>
      </c>
      <c r="H128" s="367">
        <v>666.08900000000006</v>
      </c>
      <c r="I128" s="364">
        <v>4222.1790000000001</v>
      </c>
      <c r="J128" s="365">
        <v>-4488.1768354542401</v>
      </c>
      <c r="K128" s="368">
        <v>0.28275971688399998</v>
      </c>
    </row>
    <row r="129" spans="1:11" ht="14.4" customHeight="1" thickBot="1" x14ac:dyDescent="0.35">
      <c r="A129" s="385" t="s">
        <v>327</v>
      </c>
      <c r="B129" s="369">
        <v>14372</v>
      </c>
      <c r="C129" s="369">
        <v>14057.805</v>
      </c>
      <c r="D129" s="370">
        <v>-314.19500000001801</v>
      </c>
      <c r="E129" s="376">
        <v>0.97813839409900005</v>
      </c>
      <c r="F129" s="369">
        <v>14932.0385750644</v>
      </c>
      <c r="G129" s="370">
        <v>8710.3558354542402</v>
      </c>
      <c r="H129" s="372">
        <v>666.08900000000006</v>
      </c>
      <c r="I129" s="369">
        <v>4220.1639999999998</v>
      </c>
      <c r="J129" s="370">
        <v>-4490.1918354542404</v>
      </c>
      <c r="K129" s="377">
        <v>0.282624772149</v>
      </c>
    </row>
    <row r="130" spans="1:11" ht="14.4" customHeight="1" thickBot="1" x14ac:dyDescent="0.35">
      <c r="A130" s="386" t="s">
        <v>328</v>
      </c>
      <c r="B130" s="364">
        <v>381.00000000000102</v>
      </c>
      <c r="C130" s="364">
        <v>387.56700000000001</v>
      </c>
      <c r="D130" s="365">
        <v>6.5669999999990001</v>
      </c>
      <c r="E130" s="366">
        <v>1.017236220472</v>
      </c>
      <c r="F130" s="364">
        <v>411.315268444232</v>
      </c>
      <c r="G130" s="365">
        <v>239.93390659246899</v>
      </c>
      <c r="H130" s="367">
        <v>31.259</v>
      </c>
      <c r="I130" s="364">
        <v>218.727</v>
      </c>
      <c r="J130" s="365">
        <v>-21.206906592467998</v>
      </c>
      <c r="K130" s="368">
        <v>0.53177456997200001</v>
      </c>
    </row>
    <row r="131" spans="1:11" ht="14.4" customHeight="1" thickBot="1" x14ac:dyDescent="0.35">
      <c r="A131" s="386" t="s">
        <v>329</v>
      </c>
      <c r="B131" s="364">
        <v>5847.00000000001</v>
      </c>
      <c r="C131" s="364">
        <v>5524.2449999999999</v>
      </c>
      <c r="D131" s="365">
        <v>-322.75500000000699</v>
      </c>
      <c r="E131" s="366">
        <v>0.94479989738299996</v>
      </c>
      <c r="F131" s="364">
        <v>5863.6648619552798</v>
      </c>
      <c r="G131" s="365">
        <v>3420.4711694739099</v>
      </c>
      <c r="H131" s="367">
        <v>229.14699999999999</v>
      </c>
      <c r="I131" s="364">
        <v>1605.2570000000001</v>
      </c>
      <c r="J131" s="365">
        <v>-1815.21416947391</v>
      </c>
      <c r="K131" s="368">
        <v>0.27376342915000001</v>
      </c>
    </row>
    <row r="132" spans="1:11" ht="14.4" customHeight="1" thickBot="1" x14ac:dyDescent="0.35">
      <c r="A132" s="386" t="s">
        <v>330</v>
      </c>
      <c r="B132" s="364">
        <v>394.00000000000102</v>
      </c>
      <c r="C132" s="364">
        <v>394.02</v>
      </c>
      <c r="D132" s="365">
        <v>1.9999999999000002E-2</v>
      </c>
      <c r="E132" s="366">
        <v>1.0000507614209999</v>
      </c>
      <c r="F132" s="364">
        <v>418.74712118895201</v>
      </c>
      <c r="G132" s="365">
        <v>244.269154026888</v>
      </c>
      <c r="H132" s="367">
        <v>32.832000000000001</v>
      </c>
      <c r="I132" s="364">
        <v>229.84100000000001</v>
      </c>
      <c r="J132" s="365">
        <v>-14.428154026888</v>
      </c>
      <c r="K132" s="368">
        <v>0.54887780326000002</v>
      </c>
    </row>
    <row r="133" spans="1:11" ht="14.4" customHeight="1" thickBot="1" x14ac:dyDescent="0.35">
      <c r="A133" s="386" t="s">
        <v>331</v>
      </c>
      <c r="B133" s="364">
        <v>2202</v>
      </c>
      <c r="C133" s="364">
        <v>2203.3200000000002</v>
      </c>
      <c r="D133" s="365">
        <v>1.3199999999959999</v>
      </c>
      <c r="E133" s="366">
        <v>1.0005994550399999</v>
      </c>
      <c r="F133" s="364">
        <v>2341.4470266726498</v>
      </c>
      <c r="G133" s="365">
        <v>1365.8440988923801</v>
      </c>
      <c r="H133" s="367">
        <v>181.494</v>
      </c>
      <c r="I133" s="364">
        <v>1270.4469999999999</v>
      </c>
      <c r="J133" s="365">
        <v>-95.397098892380001</v>
      </c>
      <c r="K133" s="368">
        <v>0.54259053718799999</v>
      </c>
    </row>
    <row r="134" spans="1:11" ht="14.4" customHeight="1" thickBot="1" x14ac:dyDescent="0.35">
      <c r="A134" s="386" t="s">
        <v>332</v>
      </c>
      <c r="B134" s="364">
        <v>5520.00000000001</v>
      </c>
      <c r="C134" s="364">
        <v>5520.2110000000002</v>
      </c>
      <c r="D134" s="365">
        <v>0.21099999999399999</v>
      </c>
      <c r="E134" s="366">
        <v>1.0000382246370001</v>
      </c>
      <c r="F134" s="364">
        <v>5866.63739050196</v>
      </c>
      <c r="G134" s="365">
        <v>3422.2051444594799</v>
      </c>
      <c r="H134" s="367">
        <v>159.27500000000001</v>
      </c>
      <c r="I134" s="364">
        <v>730.74200000000098</v>
      </c>
      <c r="J134" s="365">
        <v>-2691.4631444594802</v>
      </c>
      <c r="K134" s="368">
        <v>0.12455891703499999</v>
      </c>
    </row>
    <row r="135" spans="1:11" ht="14.4" customHeight="1" thickBot="1" x14ac:dyDescent="0.35">
      <c r="A135" s="386" t="s">
        <v>333</v>
      </c>
      <c r="B135" s="364">
        <v>28</v>
      </c>
      <c r="C135" s="364">
        <v>28.442</v>
      </c>
      <c r="D135" s="365">
        <v>0.44199999999900003</v>
      </c>
      <c r="E135" s="366">
        <v>1.015785714285</v>
      </c>
      <c r="F135" s="364">
        <v>30.226906301345</v>
      </c>
      <c r="G135" s="365">
        <v>17.632362009118001</v>
      </c>
      <c r="H135" s="367">
        <v>32.082000000000001</v>
      </c>
      <c r="I135" s="364">
        <v>165.15</v>
      </c>
      <c r="J135" s="365">
        <v>147.51763799088201</v>
      </c>
      <c r="K135" s="368">
        <v>5.4636752552020003</v>
      </c>
    </row>
    <row r="136" spans="1:11" ht="14.4" customHeight="1" thickBot="1" x14ac:dyDescent="0.35">
      <c r="A136" s="385" t="s">
        <v>334</v>
      </c>
      <c r="B136" s="369">
        <v>0</v>
      </c>
      <c r="C136" s="369">
        <v>0</v>
      </c>
      <c r="D136" s="370">
        <v>0</v>
      </c>
      <c r="E136" s="376">
        <v>1</v>
      </c>
      <c r="F136" s="369">
        <v>0</v>
      </c>
      <c r="G136" s="370">
        <v>0</v>
      </c>
      <c r="H136" s="372">
        <v>0</v>
      </c>
      <c r="I136" s="369">
        <v>2.0150000000000001</v>
      </c>
      <c r="J136" s="370">
        <v>2.0150000000000001</v>
      </c>
      <c r="K136" s="373" t="s">
        <v>216</v>
      </c>
    </row>
    <row r="137" spans="1:11" ht="14.4" customHeight="1" thickBot="1" x14ac:dyDescent="0.35">
      <c r="A137" s="386" t="s">
        <v>335</v>
      </c>
      <c r="B137" s="364">
        <v>0</v>
      </c>
      <c r="C137" s="364">
        <v>0</v>
      </c>
      <c r="D137" s="365">
        <v>0</v>
      </c>
      <c r="E137" s="366">
        <v>1</v>
      </c>
      <c r="F137" s="364">
        <v>0</v>
      </c>
      <c r="G137" s="365">
        <v>0</v>
      </c>
      <c r="H137" s="367">
        <v>0</v>
      </c>
      <c r="I137" s="364">
        <v>2.0150000000000001</v>
      </c>
      <c r="J137" s="365">
        <v>2.0150000000000001</v>
      </c>
      <c r="K137" s="375" t="s">
        <v>216</v>
      </c>
    </row>
    <row r="138" spans="1:11" ht="14.4" customHeight="1" thickBot="1" x14ac:dyDescent="0.35">
      <c r="A138" s="384" t="s">
        <v>336</v>
      </c>
      <c r="B138" s="364">
        <v>24</v>
      </c>
      <c r="C138" s="364">
        <v>146.27979999999999</v>
      </c>
      <c r="D138" s="365">
        <v>122.27979999999999</v>
      </c>
      <c r="E138" s="366">
        <v>6.094991666666</v>
      </c>
      <c r="F138" s="364">
        <v>0</v>
      </c>
      <c r="G138" s="365">
        <v>0</v>
      </c>
      <c r="H138" s="367">
        <v>0</v>
      </c>
      <c r="I138" s="364">
        <v>201.76898</v>
      </c>
      <c r="J138" s="365">
        <v>201.76898</v>
      </c>
      <c r="K138" s="375" t="s">
        <v>206</v>
      </c>
    </row>
    <row r="139" spans="1:11" ht="14.4" customHeight="1" thickBot="1" x14ac:dyDescent="0.35">
      <c r="A139" s="385" t="s">
        <v>337</v>
      </c>
      <c r="B139" s="369">
        <v>24</v>
      </c>
      <c r="C139" s="369">
        <v>32.394599999999997</v>
      </c>
      <c r="D139" s="370">
        <v>8.3946000000000005</v>
      </c>
      <c r="E139" s="376">
        <v>1.3497749999999999</v>
      </c>
      <c r="F139" s="369">
        <v>0</v>
      </c>
      <c r="G139" s="370">
        <v>0</v>
      </c>
      <c r="H139" s="372">
        <v>0</v>
      </c>
      <c r="I139" s="369">
        <v>189.52377999999999</v>
      </c>
      <c r="J139" s="370">
        <v>189.52377999999999</v>
      </c>
      <c r="K139" s="373" t="s">
        <v>206</v>
      </c>
    </row>
    <row r="140" spans="1:11" ht="14.4" customHeight="1" thickBot="1" x14ac:dyDescent="0.35">
      <c r="A140" s="386" t="s">
        <v>338</v>
      </c>
      <c r="B140" s="364">
        <v>24</v>
      </c>
      <c r="C140" s="364">
        <v>0</v>
      </c>
      <c r="D140" s="365">
        <v>-24</v>
      </c>
      <c r="E140" s="366">
        <v>0</v>
      </c>
      <c r="F140" s="364">
        <v>0</v>
      </c>
      <c r="G140" s="365">
        <v>0</v>
      </c>
      <c r="H140" s="367">
        <v>0</v>
      </c>
      <c r="I140" s="364">
        <v>140.01</v>
      </c>
      <c r="J140" s="365">
        <v>140.01</v>
      </c>
      <c r="K140" s="375" t="s">
        <v>216</v>
      </c>
    </row>
    <row r="141" spans="1:11" ht="14.4" customHeight="1" thickBot="1" x14ac:dyDescent="0.35">
      <c r="A141" s="386" t="s">
        <v>339</v>
      </c>
      <c r="B141" s="364">
        <v>0</v>
      </c>
      <c r="C141" s="364">
        <v>32.394599999999997</v>
      </c>
      <c r="D141" s="365">
        <v>32.394599999999997</v>
      </c>
      <c r="E141" s="374" t="s">
        <v>206</v>
      </c>
      <c r="F141" s="364">
        <v>0</v>
      </c>
      <c r="G141" s="365">
        <v>0</v>
      </c>
      <c r="H141" s="367">
        <v>0</v>
      </c>
      <c r="I141" s="364">
        <v>49.513779999999997</v>
      </c>
      <c r="J141" s="365">
        <v>49.513779999999997</v>
      </c>
      <c r="K141" s="375" t="s">
        <v>206</v>
      </c>
    </row>
    <row r="142" spans="1:11" ht="14.4" customHeight="1" thickBot="1" x14ac:dyDescent="0.35">
      <c r="A142" s="385" t="s">
        <v>340</v>
      </c>
      <c r="B142" s="369">
        <v>0</v>
      </c>
      <c r="C142" s="369">
        <v>15.3912</v>
      </c>
      <c r="D142" s="370">
        <v>15.3912</v>
      </c>
      <c r="E142" s="371" t="s">
        <v>216</v>
      </c>
      <c r="F142" s="369">
        <v>0</v>
      </c>
      <c r="G142" s="370">
        <v>0</v>
      </c>
      <c r="H142" s="372">
        <v>0</v>
      </c>
      <c r="I142" s="369">
        <v>12.245200000000001</v>
      </c>
      <c r="J142" s="370">
        <v>12.245200000000001</v>
      </c>
      <c r="K142" s="373" t="s">
        <v>206</v>
      </c>
    </row>
    <row r="143" spans="1:11" ht="14.4" customHeight="1" thickBot="1" x14ac:dyDescent="0.35">
      <c r="A143" s="386" t="s">
        <v>341</v>
      </c>
      <c r="B143" s="364">
        <v>0</v>
      </c>
      <c r="C143" s="364">
        <v>15.3912</v>
      </c>
      <c r="D143" s="365">
        <v>15.3912</v>
      </c>
      <c r="E143" s="374" t="s">
        <v>216</v>
      </c>
      <c r="F143" s="364">
        <v>0</v>
      </c>
      <c r="G143" s="365">
        <v>0</v>
      </c>
      <c r="H143" s="367">
        <v>0</v>
      </c>
      <c r="I143" s="364">
        <v>12.245200000000001</v>
      </c>
      <c r="J143" s="365">
        <v>12.245200000000001</v>
      </c>
      <c r="K143" s="375" t="s">
        <v>206</v>
      </c>
    </row>
    <row r="144" spans="1:11" ht="14.4" customHeight="1" thickBot="1" x14ac:dyDescent="0.35">
      <c r="A144" s="385" t="s">
        <v>342</v>
      </c>
      <c r="B144" s="369">
        <v>0</v>
      </c>
      <c r="C144" s="369">
        <v>98.494</v>
      </c>
      <c r="D144" s="370">
        <v>98.494</v>
      </c>
      <c r="E144" s="371" t="s">
        <v>206</v>
      </c>
      <c r="F144" s="369">
        <v>0</v>
      </c>
      <c r="G144" s="370">
        <v>0</v>
      </c>
      <c r="H144" s="372">
        <v>0</v>
      </c>
      <c r="I144" s="369">
        <v>0</v>
      </c>
      <c r="J144" s="370">
        <v>0</v>
      </c>
      <c r="K144" s="373" t="s">
        <v>206</v>
      </c>
    </row>
    <row r="145" spans="1:11" ht="14.4" customHeight="1" thickBot="1" x14ac:dyDescent="0.35">
      <c r="A145" s="386" t="s">
        <v>343</v>
      </c>
      <c r="B145" s="364">
        <v>0</v>
      </c>
      <c r="C145" s="364">
        <v>98.494</v>
      </c>
      <c r="D145" s="365">
        <v>98.494</v>
      </c>
      <c r="E145" s="374" t="s">
        <v>206</v>
      </c>
      <c r="F145" s="364">
        <v>0</v>
      </c>
      <c r="G145" s="365">
        <v>0</v>
      </c>
      <c r="H145" s="367">
        <v>0</v>
      </c>
      <c r="I145" s="364">
        <v>0</v>
      </c>
      <c r="J145" s="365">
        <v>0</v>
      </c>
      <c r="K145" s="375" t="s">
        <v>206</v>
      </c>
    </row>
    <row r="146" spans="1:11" ht="14.4" customHeight="1" thickBot="1" x14ac:dyDescent="0.35">
      <c r="A146" s="383" t="s">
        <v>344</v>
      </c>
      <c r="B146" s="364">
        <v>0</v>
      </c>
      <c r="C146" s="364">
        <v>57.06559</v>
      </c>
      <c r="D146" s="365">
        <v>57.06559</v>
      </c>
      <c r="E146" s="374" t="s">
        <v>206</v>
      </c>
      <c r="F146" s="364">
        <v>0</v>
      </c>
      <c r="G146" s="365">
        <v>0</v>
      </c>
      <c r="H146" s="367">
        <v>20.63297</v>
      </c>
      <c r="I146" s="364">
        <v>73.276420000000002</v>
      </c>
      <c r="J146" s="365">
        <v>73.276420000000002</v>
      </c>
      <c r="K146" s="375" t="s">
        <v>206</v>
      </c>
    </row>
    <row r="147" spans="1:11" ht="14.4" customHeight="1" thickBot="1" x14ac:dyDescent="0.35">
      <c r="A147" s="384" t="s">
        <v>345</v>
      </c>
      <c r="B147" s="364">
        <v>0</v>
      </c>
      <c r="C147" s="364">
        <v>57.06559</v>
      </c>
      <c r="D147" s="365">
        <v>57.06559</v>
      </c>
      <c r="E147" s="374" t="s">
        <v>206</v>
      </c>
      <c r="F147" s="364">
        <v>0</v>
      </c>
      <c r="G147" s="365">
        <v>0</v>
      </c>
      <c r="H147" s="367">
        <v>20.63297</v>
      </c>
      <c r="I147" s="364">
        <v>73.276420000000002</v>
      </c>
      <c r="J147" s="365">
        <v>73.276420000000002</v>
      </c>
      <c r="K147" s="375" t="s">
        <v>206</v>
      </c>
    </row>
    <row r="148" spans="1:11" ht="14.4" customHeight="1" thickBot="1" x14ac:dyDescent="0.35">
      <c r="A148" s="385" t="s">
        <v>346</v>
      </c>
      <c r="B148" s="369">
        <v>0</v>
      </c>
      <c r="C148" s="369">
        <v>57.06559</v>
      </c>
      <c r="D148" s="370">
        <v>57.06559</v>
      </c>
      <c r="E148" s="371" t="s">
        <v>206</v>
      </c>
      <c r="F148" s="369">
        <v>0</v>
      </c>
      <c r="G148" s="370">
        <v>0</v>
      </c>
      <c r="H148" s="372">
        <v>20.63297</v>
      </c>
      <c r="I148" s="369">
        <v>73.276420000000002</v>
      </c>
      <c r="J148" s="370">
        <v>73.276420000000002</v>
      </c>
      <c r="K148" s="373" t="s">
        <v>206</v>
      </c>
    </row>
    <row r="149" spans="1:11" ht="14.4" customHeight="1" thickBot="1" x14ac:dyDescent="0.35">
      <c r="A149" s="386" t="s">
        <v>347</v>
      </c>
      <c r="B149" s="364">
        <v>0</v>
      </c>
      <c r="C149" s="364">
        <v>57.06559</v>
      </c>
      <c r="D149" s="365">
        <v>57.06559</v>
      </c>
      <c r="E149" s="374" t="s">
        <v>206</v>
      </c>
      <c r="F149" s="364">
        <v>0</v>
      </c>
      <c r="G149" s="365">
        <v>0</v>
      </c>
      <c r="H149" s="367">
        <v>20.63297</v>
      </c>
      <c r="I149" s="364">
        <v>73.276420000000002</v>
      </c>
      <c r="J149" s="365">
        <v>73.276420000000002</v>
      </c>
      <c r="K149" s="375" t="s">
        <v>206</v>
      </c>
    </row>
    <row r="150" spans="1:11" ht="14.4" customHeight="1" thickBot="1" x14ac:dyDescent="0.35">
      <c r="A150" s="382" t="s">
        <v>348</v>
      </c>
      <c r="B150" s="364">
        <v>26.700846153850001</v>
      </c>
      <c r="C150" s="364">
        <v>650.66727000000003</v>
      </c>
      <c r="D150" s="365">
        <v>623.96642384614995</v>
      </c>
      <c r="E150" s="366">
        <v>24.368788399096001</v>
      </c>
      <c r="F150" s="364">
        <v>10.263191115606</v>
      </c>
      <c r="G150" s="365">
        <v>5.9868614841029997</v>
      </c>
      <c r="H150" s="367">
        <v>20.157</v>
      </c>
      <c r="I150" s="364">
        <v>106.21747999999999</v>
      </c>
      <c r="J150" s="365">
        <v>100.230618515896</v>
      </c>
      <c r="K150" s="368">
        <v>10.349361987275</v>
      </c>
    </row>
    <row r="151" spans="1:11" ht="14.4" customHeight="1" thickBot="1" x14ac:dyDescent="0.35">
      <c r="A151" s="383" t="s">
        <v>349</v>
      </c>
      <c r="B151" s="364">
        <v>4.1150187620000001</v>
      </c>
      <c r="C151" s="364">
        <v>89.902929999999998</v>
      </c>
      <c r="D151" s="365">
        <v>85.787911237998998</v>
      </c>
      <c r="E151" s="366">
        <v>21.847513996823</v>
      </c>
      <c r="F151" s="364">
        <v>10.263191115606</v>
      </c>
      <c r="G151" s="365">
        <v>5.9868614841029997</v>
      </c>
      <c r="H151" s="367">
        <v>15</v>
      </c>
      <c r="I151" s="364">
        <v>69.281000000000006</v>
      </c>
      <c r="J151" s="365">
        <v>63.294138515896002</v>
      </c>
      <c r="K151" s="368">
        <v>6.7504345597390003</v>
      </c>
    </row>
    <row r="152" spans="1:11" ht="14.4" customHeight="1" thickBot="1" x14ac:dyDescent="0.35">
      <c r="A152" s="384" t="s">
        <v>350</v>
      </c>
      <c r="B152" s="364">
        <v>0</v>
      </c>
      <c r="C152" s="364">
        <v>78.25</v>
      </c>
      <c r="D152" s="365">
        <v>78.25</v>
      </c>
      <c r="E152" s="374" t="s">
        <v>216</v>
      </c>
      <c r="F152" s="364">
        <v>0</v>
      </c>
      <c r="G152" s="365">
        <v>0</v>
      </c>
      <c r="H152" s="367">
        <v>15</v>
      </c>
      <c r="I152" s="364">
        <v>40</v>
      </c>
      <c r="J152" s="365">
        <v>40</v>
      </c>
      <c r="K152" s="375" t="s">
        <v>206</v>
      </c>
    </row>
    <row r="153" spans="1:11" ht="14.4" customHeight="1" thickBot="1" x14ac:dyDescent="0.35">
      <c r="A153" s="385" t="s">
        <v>351</v>
      </c>
      <c r="B153" s="369">
        <v>0</v>
      </c>
      <c r="C153" s="369">
        <v>78.25</v>
      </c>
      <c r="D153" s="370">
        <v>78.25</v>
      </c>
      <c r="E153" s="371" t="s">
        <v>216</v>
      </c>
      <c r="F153" s="369">
        <v>0</v>
      </c>
      <c r="G153" s="370">
        <v>0</v>
      </c>
      <c r="H153" s="372">
        <v>15</v>
      </c>
      <c r="I153" s="369">
        <v>40</v>
      </c>
      <c r="J153" s="370">
        <v>40</v>
      </c>
      <c r="K153" s="373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78.25</v>
      </c>
      <c r="D154" s="365">
        <v>78.25</v>
      </c>
      <c r="E154" s="374" t="s">
        <v>216</v>
      </c>
      <c r="F154" s="364">
        <v>0</v>
      </c>
      <c r="G154" s="365">
        <v>0</v>
      </c>
      <c r="H154" s="367">
        <v>15</v>
      </c>
      <c r="I154" s="364">
        <v>40</v>
      </c>
      <c r="J154" s="365">
        <v>40</v>
      </c>
      <c r="K154" s="375" t="s">
        <v>206</v>
      </c>
    </row>
    <row r="155" spans="1:11" ht="14.4" customHeight="1" thickBot="1" x14ac:dyDescent="0.35">
      <c r="A155" s="389" t="s">
        <v>353</v>
      </c>
      <c r="B155" s="369">
        <v>4.1150187620000001</v>
      </c>
      <c r="C155" s="369">
        <v>11.65293</v>
      </c>
      <c r="D155" s="370">
        <v>7.5379112379990003</v>
      </c>
      <c r="E155" s="376">
        <v>2.8318048285959998</v>
      </c>
      <c r="F155" s="369">
        <v>10.263191115606</v>
      </c>
      <c r="G155" s="370">
        <v>5.9868614841029997</v>
      </c>
      <c r="H155" s="372">
        <v>0</v>
      </c>
      <c r="I155" s="369">
        <v>29.280999999999999</v>
      </c>
      <c r="J155" s="370">
        <v>23.294138515896002</v>
      </c>
      <c r="K155" s="377">
        <v>2.8530112778930001</v>
      </c>
    </row>
    <row r="156" spans="1:11" ht="14.4" customHeight="1" thickBot="1" x14ac:dyDescent="0.35">
      <c r="A156" s="385" t="s">
        <v>354</v>
      </c>
      <c r="B156" s="369">
        <v>0</v>
      </c>
      <c r="C156" s="369">
        <v>1.2999999999999999E-4</v>
      </c>
      <c r="D156" s="370">
        <v>1.2999999999999999E-4</v>
      </c>
      <c r="E156" s="371" t="s">
        <v>206</v>
      </c>
      <c r="F156" s="369">
        <v>0</v>
      </c>
      <c r="G156" s="370">
        <v>0</v>
      </c>
      <c r="H156" s="372">
        <v>0</v>
      </c>
      <c r="I156" s="369">
        <v>15.00004</v>
      </c>
      <c r="J156" s="370">
        <v>15.00004</v>
      </c>
      <c r="K156" s="373" t="s">
        <v>206</v>
      </c>
    </row>
    <row r="157" spans="1:11" ht="14.4" customHeight="1" thickBot="1" x14ac:dyDescent="0.35">
      <c r="A157" s="386" t="s">
        <v>355</v>
      </c>
      <c r="B157" s="364">
        <v>0</v>
      </c>
      <c r="C157" s="364">
        <v>1.2999999999999999E-4</v>
      </c>
      <c r="D157" s="365">
        <v>1.2999999999999999E-4</v>
      </c>
      <c r="E157" s="374" t="s">
        <v>206</v>
      </c>
      <c r="F157" s="364">
        <v>0</v>
      </c>
      <c r="G157" s="365">
        <v>0</v>
      </c>
      <c r="H157" s="367">
        <v>0</v>
      </c>
      <c r="I157" s="364">
        <v>4.0000000000000003E-5</v>
      </c>
      <c r="J157" s="365">
        <v>4.0000000000000003E-5</v>
      </c>
      <c r="K157" s="375" t="s">
        <v>206</v>
      </c>
    </row>
    <row r="158" spans="1:11" ht="14.4" customHeight="1" thickBot="1" x14ac:dyDescent="0.35">
      <c r="A158" s="386" t="s">
        <v>356</v>
      </c>
      <c r="B158" s="364">
        <v>0</v>
      </c>
      <c r="C158" s="364">
        <v>0</v>
      </c>
      <c r="D158" s="365">
        <v>0</v>
      </c>
      <c r="E158" s="366">
        <v>1</v>
      </c>
      <c r="F158" s="364">
        <v>0</v>
      </c>
      <c r="G158" s="365">
        <v>0</v>
      </c>
      <c r="H158" s="367">
        <v>0</v>
      </c>
      <c r="I158" s="364">
        <v>15</v>
      </c>
      <c r="J158" s="365">
        <v>15</v>
      </c>
      <c r="K158" s="375" t="s">
        <v>216</v>
      </c>
    </row>
    <row r="159" spans="1:11" ht="14.4" customHeight="1" thickBot="1" x14ac:dyDescent="0.35">
      <c r="A159" s="385" t="s">
        <v>357</v>
      </c>
      <c r="B159" s="369">
        <v>4.1150187620000001</v>
      </c>
      <c r="C159" s="369">
        <v>11.652799999999999</v>
      </c>
      <c r="D159" s="370">
        <v>7.5377812379989999</v>
      </c>
      <c r="E159" s="376">
        <v>2.831773237003</v>
      </c>
      <c r="F159" s="369">
        <v>10.263191115606</v>
      </c>
      <c r="G159" s="370">
        <v>5.9868614841029997</v>
      </c>
      <c r="H159" s="372">
        <v>0</v>
      </c>
      <c r="I159" s="369">
        <v>14.28096</v>
      </c>
      <c r="J159" s="370">
        <v>8.2940985158959997</v>
      </c>
      <c r="K159" s="377">
        <v>1.3914736497769999</v>
      </c>
    </row>
    <row r="160" spans="1:11" ht="14.4" customHeight="1" thickBot="1" x14ac:dyDescent="0.35">
      <c r="A160" s="386" t="s">
        <v>358</v>
      </c>
      <c r="B160" s="364">
        <v>4.1150187620000001</v>
      </c>
      <c r="C160" s="364">
        <v>11.652799999999999</v>
      </c>
      <c r="D160" s="365">
        <v>7.5377812379989999</v>
      </c>
      <c r="E160" s="366">
        <v>2.831773237003</v>
      </c>
      <c r="F160" s="364">
        <v>10.263191115606</v>
      </c>
      <c r="G160" s="365">
        <v>5.9868614841029997</v>
      </c>
      <c r="H160" s="367">
        <v>0</v>
      </c>
      <c r="I160" s="364">
        <v>14.28096</v>
      </c>
      <c r="J160" s="365">
        <v>8.2940985158959997</v>
      </c>
      <c r="K160" s="368">
        <v>1.3914736497769999</v>
      </c>
    </row>
    <row r="161" spans="1:11" ht="14.4" customHeight="1" thickBot="1" x14ac:dyDescent="0.35">
      <c r="A161" s="383" t="s">
        <v>359</v>
      </c>
      <c r="B161" s="364">
        <v>0</v>
      </c>
      <c r="C161" s="364">
        <v>110.94934000000001</v>
      </c>
      <c r="D161" s="365">
        <v>110.94934000000001</v>
      </c>
      <c r="E161" s="374" t="s">
        <v>206</v>
      </c>
      <c r="F161" s="364">
        <v>0</v>
      </c>
      <c r="G161" s="365">
        <v>0</v>
      </c>
      <c r="H161" s="367">
        <v>0</v>
      </c>
      <c r="I161" s="364">
        <v>0.84048</v>
      </c>
      <c r="J161" s="365">
        <v>0.84048</v>
      </c>
      <c r="K161" s="375" t="s">
        <v>206</v>
      </c>
    </row>
    <row r="162" spans="1:11" ht="14.4" customHeight="1" thickBot="1" x14ac:dyDescent="0.35">
      <c r="A162" s="389" t="s">
        <v>360</v>
      </c>
      <c r="B162" s="369">
        <v>0</v>
      </c>
      <c r="C162" s="369">
        <v>110.94934000000001</v>
      </c>
      <c r="D162" s="370">
        <v>110.94934000000001</v>
      </c>
      <c r="E162" s="371" t="s">
        <v>206</v>
      </c>
      <c r="F162" s="369">
        <v>0</v>
      </c>
      <c r="G162" s="370">
        <v>0</v>
      </c>
      <c r="H162" s="372">
        <v>0</v>
      </c>
      <c r="I162" s="369">
        <v>0.84048</v>
      </c>
      <c r="J162" s="370">
        <v>0.84048</v>
      </c>
      <c r="K162" s="373" t="s">
        <v>206</v>
      </c>
    </row>
    <row r="163" spans="1:11" ht="14.4" customHeight="1" thickBot="1" x14ac:dyDescent="0.35">
      <c r="A163" s="385" t="s">
        <v>361</v>
      </c>
      <c r="B163" s="369">
        <v>0</v>
      </c>
      <c r="C163" s="369">
        <v>110.94934000000001</v>
      </c>
      <c r="D163" s="370">
        <v>110.94934000000001</v>
      </c>
      <c r="E163" s="371" t="s">
        <v>206</v>
      </c>
      <c r="F163" s="369">
        <v>0</v>
      </c>
      <c r="G163" s="370">
        <v>0</v>
      </c>
      <c r="H163" s="372">
        <v>0</v>
      </c>
      <c r="I163" s="369">
        <v>0.84048</v>
      </c>
      <c r="J163" s="370">
        <v>0.84048</v>
      </c>
      <c r="K163" s="373" t="s">
        <v>206</v>
      </c>
    </row>
    <row r="164" spans="1:11" ht="14.4" customHeight="1" thickBot="1" x14ac:dyDescent="0.35">
      <c r="A164" s="386" t="s">
        <v>362</v>
      </c>
      <c r="B164" s="364">
        <v>0</v>
      </c>
      <c r="C164" s="364">
        <v>110.94934000000001</v>
      </c>
      <c r="D164" s="365">
        <v>110.94934000000001</v>
      </c>
      <c r="E164" s="374" t="s">
        <v>206</v>
      </c>
      <c r="F164" s="364">
        <v>0</v>
      </c>
      <c r="G164" s="365">
        <v>0</v>
      </c>
      <c r="H164" s="367">
        <v>0</v>
      </c>
      <c r="I164" s="364">
        <v>0.84048</v>
      </c>
      <c r="J164" s="365">
        <v>0.84048</v>
      </c>
      <c r="K164" s="375" t="s">
        <v>206</v>
      </c>
    </row>
    <row r="165" spans="1:11" ht="14.4" customHeight="1" thickBot="1" x14ac:dyDescent="0.35">
      <c r="A165" s="383" t="s">
        <v>363</v>
      </c>
      <c r="B165" s="364">
        <v>22.585827391849001</v>
      </c>
      <c r="C165" s="364">
        <v>449.815</v>
      </c>
      <c r="D165" s="365">
        <v>427.22917260815098</v>
      </c>
      <c r="E165" s="366">
        <v>19.91580791777</v>
      </c>
      <c r="F165" s="364">
        <v>0</v>
      </c>
      <c r="G165" s="365">
        <v>0</v>
      </c>
      <c r="H165" s="367">
        <v>5.157</v>
      </c>
      <c r="I165" s="364">
        <v>36.095999999999997</v>
      </c>
      <c r="J165" s="365">
        <v>36.095999999999997</v>
      </c>
      <c r="K165" s="375" t="s">
        <v>206</v>
      </c>
    </row>
    <row r="166" spans="1:11" ht="14.4" customHeight="1" thickBot="1" x14ac:dyDescent="0.35">
      <c r="A166" s="389" t="s">
        <v>364</v>
      </c>
      <c r="B166" s="369">
        <v>22.585827391849001</v>
      </c>
      <c r="C166" s="369">
        <v>449.815</v>
      </c>
      <c r="D166" s="370">
        <v>427.22917260815098</v>
      </c>
      <c r="E166" s="376">
        <v>19.91580791777</v>
      </c>
      <c r="F166" s="369">
        <v>0</v>
      </c>
      <c r="G166" s="370">
        <v>0</v>
      </c>
      <c r="H166" s="372">
        <v>5.157</v>
      </c>
      <c r="I166" s="369">
        <v>36.095999999999997</v>
      </c>
      <c r="J166" s="370">
        <v>36.095999999999997</v>
      </c>
      <c r="K166" s="373" t="s">
        <v>206</v>
      </c>
    </row>
    <row r="167" spans="1:11" ht="14.4" customHeight="1" thickBot="1" x14ac:dyDescent="0.35">
      <c r="A167" s="385" t="s">
        <v>365</v>
      </c>
      <c r="B167" s="369">
        <v>22.585827391849001</v>
      </c>
      <c r="C167" s="369">
        <v>387.93900000000002</v>
      </c>
      <c r="D167" s="370">
        <v>365.353172608151</v>
      </c>
      <c r="E167" s="376">
        <v>17.176213794142001</v>
      </c>
      <c r="F167" s="369">
        <v>0</v>
      </c>
      <c r="G167" s="370">
        <v>0</v>
      </c>
      <c r="H167" s="372">
        <v>0</v>
      </c>
      <c r="I167" s="369">
        <v>0</v>
      </c>
      <c r="J167" s="370">
        <v>0</v>
      </c>
      <c r="K167" s="377">
        <v>7</v>
      </c>
    </row>
    <row r="168" spans="1:11" ht="14.4" customHeight="1" thickBot="1" x14ac:dyDescent="0.35">
      <c r="A168" s="386" t="s">
        <v>366</v>
      </c>
      <c r="B168" s="364">
        <v>0</v>
      </c>
      <c r="C168" s="364">
        <v>387.93900000000002</v>
      </c>
      <c r="D168" s="365">
        <v>387.93900000000002</v>
      </c>
      <c r="E168" s="374" t="s">
        <v>216</v>
      </c>
      <c r="F168" s="364">
        <v>0</v>
      </c>
      <c r="G168" s="365">
        <v>0</v>
      </c>
      <c r="H168" s="367">
        <v>0</v>
      </c>
      <c r="I168" s="364">
        <v>0</v>
      </c>
      <c r="J168" s="365">
        <v>0</v>
      </c>
      <c r="K168" s="368">
        <v>7</v>
      </c>
    </row>
    <row r="169" spans="1:11" ht="14.4" customHeight="1" thickBot="1" x14ac:dyDescent="0.35">
      <c r="A169" s="386" t="s">
        <v>367</v>
      </c>
      <c r="B169" s="364">
        <v>22.585827391849001</v>
      </c>
      <c r="C169" s="364">
        <v>0</v>
      </c>
      <c r="D169" s="365">
        <v>-22.585827391849001</v>
      </c>
      <c r="E169" s="366">
        <v>0</v>
      </c>
      <c r="F169" s="364">
        <v>0</v>
      </c>
      <c r="G169" s="365">
        <v>0</v>
      </c>
      <c r="H169" s="367">
        <v>0</v>
      </c>
      <c r="I169" s="364">
        <v>0</v>
      </c>
      <c r="J169" s="365">
        <v>0</v>
      </c>
      <c r="K169" s="368">
        <v>7</v>
      </c>
    </row>
    <row r="170" spans="1:11" ht="14.4" customHeight="1" thickBot="1" x14ac:dyDescent="0.35">
      <c r="A170" s="388" t="s">
        <v>368</v>
      </c>
      <c r="B170" s="364">
        <v>0</v>
      </c>
      <c r="C170" s="364">
        <v>61.875999999999998</v>
      </c>
      <c r="D170" s="365">
        <v>61.875999999999998</v>
      </c>
      <c r="E170" s="374" t="s">
        <v>206</v>
      </c>
      <c r="F170" s="364">
        <v>0</v>
      </c>
      <c r="G170" s="365">
        <v>0</v>
      </c>
      <c r="H170" s="367">
        <v>5.157</v>
      </c>
      <c r="I170" s="364">
        <v>36.095999999999997</v>
      </c>
      <c r="J170" s="365">
        <v>36.095999999999997</v>
      </c>
      <c r="K170" s="375" t="s">
        <v>206</v>
      </c>
    </row>
    <row r="171" spans="1:11" ht="14.4" customHeight="1" thickBot="1" x14ac:dyDescent="0.35">
      <c r="A171" s="386" t="s">
        <v>369</v>
      </c>
      <c r="B171" s="364">
        <v>0</v>
      </c>
      <c r="C171" s="364">
        <v>61.875999999999998</v>
      </c>
      <c r="D171" s="365">
        <v>61.875999999999998</v>
      </c>
      <c r="E171" s="374" t="s">
        <v>206</v>
      </c>
      <c r="F171" s="364">
        <v>0</v>
      </c>
      <c r="G171" s="365">
        <v>0</v>
      </c>
      <c r="H171" s="367">
        <v>5.157</v>
      </c>
      <c r="I171" s="364">
        <v>36.095999999999997</v>
      </c>
      <c r="J171" s="365">
        <v>36.095999999999997</v>
      </c>
      <c r="K171" s="375" t="s">
        <v>206</v>
      </c>
    </row>
    <row r="172" spans="1:11" ht="14.4" customHeight="1" thickBot="1" x14ac:dyDescent="0.35">
      <c r="A172" s="382" t="s">
        <v>370</v>
      </c>
      <c r="B172" s="364">
        <v>3593.0573513791801</v>
      </c>
      <c r="C172" s="364">
        <v>4192.7314399999996</v>
      </c>
      <c r="D172" s="365">
        <v>599.67408862082402</v>
      </c>
      <c r="E172" s="366">
        <v>1.1668980007759999</v>
      </c>
      <c r="F172" s="364">
        <v>4434.8280700159403</v>
      </c>
      <c r="G172" s="365">
        <v>2586.9830408426301</v>
      </c>
      <c r="H172" s="367">
        <v>481.58332999999999</v>
      </c>
      <c r="I172" s="364">
        <v>2796.8608199999999</v>
      </c>
      <c r="J172" s="365">
        <v>209.87777915736899</v>
      </c>
      <c r="K172" s="368">
        <v>0.63065822977599995</v>
      </c>
    </row>
    <row r="173" spans="1:11" ht="14.4" customHeight="1" thickBot="1" x14ac:dyDescent="0.35">
      <c r="A173" s="387" t="s">
        <v>371</v>
      </c>
      <c r="B173" s="369">
        <v>3593.0573513791801</v>
      </c>
      <c r="C173" s="369">
        <v>4192.7314399999996</v>
      </c>
      <c r="D173" s="370">
        <v>599.67408862082402</v>
      </c>
      <c r="E173" s="376">
        <v>1.1668980007759999</v>
      </c>
      <c r="F173" s="369">
        <v>4434.8280700159403</v>
      </c>
      <c r="G173" s="370">
        <v>2586.9830408426301</v>
      </c>
      <c r="H173" s="372">
        <v>481.58332999999999</v>
      </c>
      <c r="I173" s="369">
        <v>2796.8608199999999</v>
      </c>
      <c r="J173" s="370">
        <v>209.87777915736899</v>
      </c>
      <c r="K173" s="377">
        <v>0.63065822977599995</v>
      </c>
    </row>
    <row r="174" spans="1:11" ht="14.4" customHeight="1" thickBot="1" x14ac:dyDescent="0.35">
      <c r="A174" s="389" t="s">
        <v>41</v>
      </c>
      <c r="B174" s="369">
        <v>3593.0573513791801</v>
      </c>
      <c r="C174" s="369">
        <v>4192.7314399999996</v>
      </c>
      <c r="D174" s="370">
        <v>599.67408862082402</v>
      </c>
      <c r="E174" s="376">
        <v>1.1668980007759999</v>
      </c>
      <c r="F174" s="369">
        <v>4434.8280700159403</v>
      </c>
      <c r="G174" s="370">
        <v>2586.9830408426301</v>
      </c>
      <c r="H174" s="372">
        <v>481.58332999999999</v>
      </c>
      <c r="I174" s="369">
        <v>2796.8608199999999</v>
      </c>
      <c r="J174" s="370">
        <v>209.87777915736899</v>
      </c>
      <c r="K174" s="377">
        <v>0.63065822977599995</v>
      </c>
    </row>
    <row r="175" spans="1:11" ht="14.4" customHeight="1" thickBot="1" x14ac:dyDescent="0.35">
      <c r="A175" s="388" t="s">
        <v>372</v>
      </c>
      <c r="B175" s="364">
        <v>3.0983290467820002</v>
      </c>
      <c r="C175" s="364">
        <v>6.0999600000000003</v>
      </c>
      <c r="D175" s="365">
        <v>3.001630953217</v>
      </c>
      <c r="E175" s="366">
        <v>1.968790243997</v>
      </c>
      <c r="F175" s="364">
        <v>0</v>
      </c>
      <c r="G175" s="365">
        <v>0</v>
      </c>
      <c r="H175" s="367">
        <v>0.85726999999999998</v>
      </c>
      <c r="I175" s="364">
        <v>14.043240000000001</v>
      </c>
      <c r="J175" s="365">
        <v>14.043240000000001</v>
      </c>
      <c r="K175" s="375" t="s">
        <v>216</v>
      </c>
    </row>
    <row r="176" spans="1:11" ht="14.4" customHeight="1" thickBot="1" x14ac:dyDescent="0.35">
      <c r="A176" s="386" t="s">
        <v>373</v>
      </c>
      <c r="B176" s="364">
        <v>3.0983290467820002</v>
      </c>
      <c r="C176" s="364">
        <v>6.0999600000000003</v>
      </c>
      <c r="D176" s="365">
        <v>3.001630953217</v>
      </c>
      <c r="E176" s="366">
        <v>1.968790243997</v>
      </c>
      <c r="F176" s="364">
        <v>0</v>
      </c>
      <c r="G176" s="365">
        <v>0</v>
      </c>
      <c r="H176" s="367">
        <v>0.85726999999999998</v>
      </c>
      <c r="I176" s="364">
        <v>14.043240000000001</v>
      </c>
      <c r="J176" s="365">
        <v>14.043240000000001</v>
      </c>
      <c r="K176" s="375" t="s">
        <v>216</v>
      </c>
    </row>
    <row r="177" spans="1:11" ht="14.4" customHeight="1" thickBot="1" x14ac:dyDescent="0.35">
      <c r="A177" s="385" t="s">
        <v>374</v>
      </c>
      <c r="B177" s="369">
        <v>26.573888807132999</v>
      </c>
      <c r="C177" s="369">
        <v>24.6</v>
      </c>
      <c r="D177" s="370">
        <v>-1.9738888071330001</v>
      </c>
      <c r="E177" s="376">
        <v>0.92572073957699996</v>
      </c>
      <c r="F177" s="369">
        <v>82.462242851582999</v>
      </c>
      <c r="G177" s="370">
        <v>48.102974996755997</v>
      </c>
      <c r="H177" s="372">
        <v>17.324999999999999</v>
      </c>
      <c r="I177" s="369">
        <v>57.465499999999999</v>
      </c>
      <c r="J177" s="370">
        <v>9.3625250032430003</v>
      </c>
      <c r="K177" s="377">
        <v>0.69687044655599995</v>
      </c>
    </row>
    <row r="178" spans="1:11" ht="14.4" customHeight="1" thickBot="1" x14ac:dyDescent="0.35">
      <c r="A178" s="386" t="s">
        <v>375</v>
      </c>
      <c r="B178" s="364">
        <v>26.573888807132999</v>
      </c>
      <c r="C178" s="364">
        <v>24.6</v>
      </c>
      <c r="D178" s="365">
        <v>-1.9738888071330001</v>
      </c>
      <c r="E178" s="366">
        <v>0.92572073957699996</v>
      </c>
      <c r="F178" s="364">
        <v>82.462242851582999</v>
      </c>
      <c r="G178" s="365">
        <v>48.102974996755997</v>
      </c>
      <c r="H178" s="367">
        <v>17.324999999999999</v>
      </c>
      <c r="I178" s="364">
        <v>57.465499999999999</v>
      </c>
      <c r="J178" s="365">
        <v>9.3625250032430003</v>
      </c>
      <c r="K178" s="368">
        <v>0.69687044655599995</v>
      </c>
    </row>
    <row r="179" spans="1:11" ht="14.4" customHeight="1" thickBot="1" x14ac:dyDescent="0.35">
      <c r="A179" s="385" t="s">
        <v>376</v>
      </c>
      <c r="B179" s="369">
        <v>139.162049169103</v>
      </c>
      <c r="C179" s="369">
        <v>145.2817</v>
      </c>
      <c r="D179" s="370">
        <v>6.119650830896</v>
      </c>
      <c r="E179" s="376">
        <v>1.043974997978</v>
      </c>
      <c r="F179" s="369">
        <v>181.70754848733699</v>
      </c>
      <c r="G179" s="370">
        <v>105.996069950947</v>
      </c>
      <c r="H179" s="372">
        <v>23.671800000000001</v>
      </c>
      <c r="I179" s="369">
        <v>131.04730000000001</v>
      </c>
      <c r="J179" s="370">
        <v>25.051230049053</v>
      </c>
      <c r="K179" s="377">
        <v>0.72119898755400003</v>
      </c>
    </row>
    <row r="180" spans="1:11" ht="14.4" customHeight="1" thickBot="1" x14ac:dyDescent="0.35">
      <c r="A180" s="386" t="s">
        <v>377</v>
      </c>
      <c r="B180" s="364">
        <v>0</v>
      </c>
      <c r="C180" s="364">
        <v>3.03</v>
      </c>
      <c r="D180" s="365">
        <v>3.03</v>
      </c>
      <c r="E180" s="374" t="s">
        <v>216</v>
      </c>
      <c r="F180" s="364">
        <v>10.580846485984001</v>
      </c>
      <c r="G180" s="365">
        <v>6.1721604501570004</v>
      </c>
      <c r="H180" s="367">
        <v>9.5259999999999998</v>
      </c>
      <c r="I180" s="364">
        <v>41.896000000000001</v>
      </c>
      <c r="J180" s="365">
        <v>35.723839549841998</v>
      </c>
      <c r="K180" s="368">
        <v>3.9596075848460002</v>
      </c>
    </row>
    <row r="181" spans="1:11" ht="14.4" customHeight="1" thickBot="1" x14ac:dyDescent="0.35">
      <c r="A181" s="386" t="s">
        <v>378</v>
      </c>
      <c r="B181" s="364">
        <v>1.3738715356569999</v>
      </c>
      <c r="C181" s="364">
        <v>0.75149999999999995</v>
      </c>
      <c r="D181" s="365">
        <v>-0.62237153565699999</v>
      </c>
      <c r="E181" s="366">
        <v>0.546994373561</v>
      </c>
      <c r="F181" s="364">
        <v>0</v>
      </c>
      <c r="G181" s="365">
        <v>0</v>
      </c>
      <c r="H181" s="367">
        <v>0</v>
      </c>
      <c r="I181" s="364">
        <v>0.2369</v>
      </c>
      <c r="J181" s="365">
        <v>0.2369</v>
      </c>
      <c r="K181" s="375" t="s">
        <v>216</v>
      </c>
    </row>
    <row r="182" spans="1:11" ht="14.4" customHeight="1" thickBot="1" x14ac:dyDescent="0.35">
      <c r="A182" s="386" t="s">
        <v>379</v>
      </c>
      <c r="B182" s="364">
        <v>137.788177633446</v>
      </c>
      <c r="C182" s="364">
        <v>141.50020000000001</v>
      </c>
      <c r="D182" s="365">
        <v>3.7120223665530001</v>
      </c>
      <c r="E182" s="366">
        <v>1.0269400643090001</v>
      </c>
      <c r="F182" s="364">
        <v>171.12670200135199</v>
      </c>
      <c r="G182" s="365">
        <v>99.823909500788005</v>
      </c>
      <c r="H182" s="367">
        <v>14.145799999999999</v>
      </c>
      <c r="I182" s="364">
        <v>88.914400000000001</v>
      </c>
      <c r="J182" s="365">
        <v>-10.909509500787999</v>
      </c>
      <c r="K182" s="368">
        <v>0.51958226834300003</v>
      </c>
    </row>
    <row r="183" spans="1:11" ht="14.4" customHeight="1" thickBot="1" x14ac:dyDescent="0.35">
      <c r="A183" s="385" t="s">
        <v>380</v>
      </c>
      <c r="B183" s="369">
        <v>71.421965203823007</v>
      </c>
      <c r="C183" s="369">
        <v>82.120890000000003</v>
      </c>
      <c r="D183" s="370">
        <v>10.698924796176</v>
      </c>
      <c r="E183" s="376">
        <v>1.14979880161</v>
      </c>
      <c r="F183" s="369">
        <v>67.874844395628998</v>
      </c>
      <c r="G183" s="370">
        <v>39.593659230782997</v>
      </c>
      <c r="H183" s="372">
        <v>6.9936999999999996</v>
      </c>
      <c r="I183" s="369">
        <v>46.211500000000001</v>
      </c>
      <c r="J183" s="370">
        <v>6.6178407692160004</v>
      </c>
      <c r="K183" s="377">
        <v>0.68083397334399998</v>
      </c>
    </row>
    <row r="184" spans="1:11" ht="14.4" customHeight="1" thickBot="1" x14ac:dyDescent="0.35">
      <c r="A184" s="386" t="s">
        <v>381</v>
      </c>
      <c r="B184" s="364">
        <v>71.421965203823007</v>
      </c>
      <c r="C184" s="364">
        <v>82.120890000000003</v>
      </c>
      <c r="D184" s="365">
        <v>10.698924796176</v>
      </c>
      <c r="E184" s="366">
        <v>1.14979880161</v>
      </c>
      <c r="F184" s="364">
        <v>67.874844395628998</v>
      </c>
      <c r="G184" s="365">
        <v>39.593659230782997</v>
      </c>
      <c r="H184" s="367">
        <v>6.9936999999999996</v>
      </c>
      <c r="I184" s="364">
        <v>46.211500000000001</v>
      </c>
      <c r="J184" s="365">
        <v>6.6178407692160004</v>
      </c>
      <c r="K184" s="368">
        <v>0.68083397334399998</v>
      </c>
    </row>
    <row r="185" spans="1:11" ht="14.4" customHeight="1" thickBot="1" x14ac:dyDescent="0.35">
      <c r="A185" s="385" t="s">
        <v>382</v>
      </c>
      <c r="B185" s="369">
        <v>850.19445950622605</v>
      </c>
      <c r="C185" s="369">
        <v>871.88912000000005</v>
      </c>
      <c r="D185" s="370">
        <v>21.694660493773998</v>
      </c>
      <c r="E185" s="376">
        <v>1.0255172922510001</v>
      </c>
      <c r="F185" s="369">
        <v>962.33148941776301</v>
      </c>
      <c r="G185" s="370">
        <v>561.36003549369502</v>
      </c>
      <c r="H185" s="372">
        <v>56.92315</v>
      </c>
      <c r="I185" s="369">
        <v>480.73903000000001</v>
      </c>
      <c r="J185" s="370">
        <v>-80.621005493694</v>
      </c>
      <c r="K185" s="377">
        <v>0.49955658241000001</v>
      </c>
    </row>
    <row r="186" spans="1:11" ht="14.4" customHeight="1" thickBot="1" x14ac:dyDescent="0.35">
      <c r="A186" s="386" t="s">
        <v>383</v>
      </c>
      <c r="B186" s="364">
        <v>850.19445950622605</v>
      </c>
      <c r="C186" s="364">
        <v>871.88912000000005</v>
      </c>
      <c r="D186" s="365">
        <v>21.694660493773998</v>
      </c>
      <c r="E186" s="366">
        <v>1.0255172922510001</v>
      </c>
      <c r="F186" s="364">
        <v>962.33148941776301</v>
      </c>
      <c r="G186" s="365">
        <v>561.36003549369502</v>
      </c>
      <c r="H186" s="367">
        <v>56.92315</v>
      </c>
      <c r="I186" s="364">
        <v>480.73903000000001</v>
      </c>
      <c r="J186" s="365">
        <v>-80.621005493694</v>
      </c>
      <c r="K186" s="368">
        <v>0.49955658241000001</v>
      </c>
    </row>
    <row r="187" spans="1:11" ht="14.4" customHeight="1" thickBot="1" x14ac:dyDescent="0.35">
      <c r="A187" s="385" t="s">
        <v>384</v>
      </c>
      <c r="B187" s="369">
        <v>2502.6066596461101</v>
      </c>
      <c r="C187" s="369">
        <v>3062.7397700000001</v>
      </c>
      <c r="D187" s="370">
        <v>560.13311035389097</v>
      </c>
      <c r="E187" s="376">
        <v>1.2238198752460001</v>
      </c>
      <c r="F187" s="369">
        <v>3140.4519448636302</v>
      </c>
      <c r="G187" s="370">
        <v>1831.9303011704501</v>
      </c>
      <c r="H187" s="372">
        <v>375.81241</v>
      </c>
      <c r="I187" s="369">
        <v>2067.3542499999999</v>
      </c>
      <c r="J187" s="370">
        <v>235.42394882955099</v>
      </c>
      <c r="K187" s="377">
        <v>0.65829832339200001</v>
      </c>
    </row>
    <row r="188" spans="1:11" ht="14.4" customHeight="1" thickBot="1" x14ac:dyDescent="0.35">
      <c r="A188" s="386" t="s">
        <v>385</v>
      </c>
      <c r="B188" s="364">
        <v>2502.6066596461101</v>
      </c>
      <c r="C188" s="364">
        <v>3062.7397700000001</v>
      </c>
      <c r="D188" s="365">
        <v>560.13311035389097</v>
      </c>
      <c r="E188" s="366">
        <v>1.2238198752460001</v>
      </c>
      <c r="F188" s="364">
        <v>3140.4519448636302</v>
      </c>
      <c r="G188" s="365">
        <v>1831.9303011704501</v>
      </c>
      <c r="H188" s="367">
        <v>375.81241</v>
      </c>
      <c r="I188" s="364">
        <v>2067.3542499999999</v>
      </c>
      <c r="J188" s="365">
        <v>235.42394882955099</v>
      </c>
      <c r="K188" s="368">
        <v>0.65829832339200001</v>
      </c>
    </row>
    <row r="189" spans="1:11" ht="14.4" customHeight="1" thickBot="1" x14ac:dyDescent="0.35">
      <c r="A189" s="382" t="s">
        <v>386</v>
      </c>
      <c r="B189" s="364">
        <v>0</v>
      </c>
      <c r="C189" s="364">
        <v>0</v>
      </c>
      <c r="D189" s="365">
        <v>0</v>
      </c>
      <c r="E189" s="366">
        <v>1</v>
      </c>
      <c r="F189" s="364">
        <v>0</v>
      </c>
      <c r="G189" s="365">
        <v>0</v>
      </c>
      <c r="H189" s="367">
        <v>0</v>
      </c>
      <c r="I189" s="364">
        <v>1</v>
      </c>
      <c r="J189" s="365">
        <v>1</v>
      </c>
      <c r="K189" s="375" t="s">
        <v>206</v>
      </c>
    </row>
    <row r="190" spans="1:11" ht="14.4" customHeight="1" thickBot="1" x14ac:dyDescent="0.35">
      <c r="A190" s="387" t="s">
        <v>387</v>
      </c>
      <c r="B190" s="369">
        <v>0</v>
      </c>
      <c r="C190" s="369">
        <v>0</v>
      </c>
      <c r="D190" s="370">
        <v>0</v>
      </c>
      <c r="E190" s="376">
        <v>1</v>
      </c>
      <c r="F190" s="369">
        <v>0</v>
      </c>
      <c r="G190" s="370">
        <v>0</v>
      </c>
      <c r="H190" s="372">
        <v>0</v>
      </c>
      <c r="I190" s="369">
        <v>1</v>
      </c>
      <c r="J190" s="370">
        <v>1</v>
      </c>
      <c r="K190" s="373" t="s">
        <v>206</v>
      </c>
    </row>
    <row r="191" spans="1:11" ht="14.4" customHeight="1" thickBot="1" x14ac:dyDescent="0.35">
      <c r="A191" s="389" t="s">
        <v>388</v>
      </c>
      <c r="B191" s="369">
        <v>0</v>
      </c>
      <c r="C191" s="369">
        <v>0</v>
      </c>
      <c r="D191" s="370">
        <v>0</v>
      </c>
      <c r="E191" s="376">
        <v>1</v>
      </c>
      <c r="F191" s="369">
        <v>0</v>
      </c>
      <c r="G191" s="370">
        <v>0</v>
      </c>
      <c r="H191" s="372">
        <v>0</v>
      </c>
      <c r="I191" s="369">
        <v>1</v>
      </c>
      <c r="J191" s="370">
        <v>1</v>
      </c>
      <c r="K191" s="373" t="s">
        <v>206</v>
      </c>
    </row>
    <row r="192" spans="1:11" ht="14.4" customHeight="1" thickBot="1" x14ac:dyDescent="0.35">
      <c r="A192" s="385" t="s">
        <v>389</v>
      </c>
      <c r="B192" s="369">
        <v>0</v>
      </c>
      <c r="C192" s="369">
        <v>0</v>
      </c>
      <c r="D192" s="370">
        <v>0</v>
      </c>
      <c r="E192" s="376">
        <v>1</v>
      </c>
      <c r="F192" s="369">
        <v>0</v>
      </c>
      <c r="G192" s="370">
        <v>0</v>
      </c>
      <c r="H192" s="372">
        <v>0</v>
      </c>
      <c r="I192" s="369">
        <v>1</v>
      </c>
      <c r="J192" s="370">
        <v>1</v>
      </c>
      <c r="K192" s="373" t="s">
        <v>216</v>
      </c>
    </row>
    <row r="193" spans="1:11" ht="14.4" customHeight="1" thickBot="1" x14ac:dyDescent="0.35">
      <c r="A193" s="386" t="s">
        <v>390</v>
      </c>
      <c r="B193" s="364">
        <v>0</v>
      </c>
      <c r="C193" s="364">
        <v>0</v>
      </c>
      <c r="D193" s="365">
        <v>0</v>
      </c>
      <c r="E193" s="366">
        <v>1</v>
      </c>
      <c r="F193" s="364">
        <v>0</v>
      </c>
      <c r="G193" s="365">
        <v>0</v>
      </c>
      <c r="H193" s="367">
        <v>0</v>
      </c>
      <c r="I193" s="364">
        <v>1</v>
      </c>
      <c r="J193" s="365">
        <v>1</v>
      </c>
      <c r="K193" s="375" t="s">
        <v>216</v>
      </c>
    </row>
    <row r="194" spans="1:11" ht="14.4" customHeight="1" thickBot="1" x14ac:dyDescent="0.35">
      <c r="A194" s="390"/>
      <c r="B194" s="364">
        <v>-80602.638627045802</v>
      </c>
      <c r="C194" s="364">
        <v>-83753.680720000004</v>
      </c>
      <c r="D194" s="365">
        <v>-3151.0420929541601</v>
      </c>
      <c r="E194" s="366">
        <v>1.039093535231</v>
      </c>
      <c r="F194" s="364">
        <v>-83102.048350635698</v>
      </c>
      <c r="G194" s="365">
        <v>-48476.194871204199</v>
      </c>
      <c r="H194" s="367">
        <v>-7211.5277999999998</v>
      </c>
      <c r="I194" s="364">
        <v>-44119.888440000097</v>
      </c>
      <c r="J194" s="365">
        <v>4356.3064312041197</v>
      </c>
      <c r="K194" s="368">
        <v>0.53091216541099995</v>
      </c>
    </row>
    <row r="195" spans="1:11" ht="14.4" customHeight="1" thickBot="1" x14ac:dyDescent="0.35">
      <c r="A195" s="391" t="s">
        <v>53</v>
      </c>
      <c r="B195" s="378">
        <v>-80602.638627045802</v>
      </c>
      <c r="C195" s="378">
        <v>-83753.680720000004</v>
      </c>
      <c r="D195" s="379">
        <v>-3151.0420929541601</v>
      </c>
      <c r="E195" s="380">
        <v>23.160671710959001</v>
      </c>
      <c r="F195" s="378">
        <v>-83102.048350635698</v>
      </c>
      <c r="G195" s="379">
        <v>-48476.194871204199</v>
      </c>
      <c r="H195" s="378">
        <v>-7211.5277999999998</v>
      </c>
      <c r="I195" s="378">
        <v>-44119.888440000097</v>
      </c>
      <c r="J195" s="379">
        <v>4356.3064312041397</v>
      </c>
      <c r="K195" s="381">
        <v>0.53091216541099995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391</v>
      </c>
      <c r="B5" s="393" t="s">
        <v>392</v>
      </c>
      <c r="C5" s="394" t="s">
        <v>393</v>
      </c>
      <c r="D5" s="394" t="s">
        <v>393</v>
      </c>
      <c r="E5" s="394"/>
      <c r="F5" s="394" t="s">
        <v>393</v>
      </c>
      <c r="G5" s="394" t="s">
        <v>393</v>
      </c>
      <c r="H5" s="394" t="s">
        <v>393</v>
      </c>
      <c r="I5" s="395" t="s">
        <v>393</v>
      </c>
      <c r="J5" s="396" t="s">
        <v>55</v>
      </c>
    </row>
    <row r="6" spans="1:10" ht="14.4" customHeight="1" x14ac:dyDescent="0.3">
      <c r="A6" s="392" t="s">
        <v>391</v>
      </c>
      <c r="B6" s="393" t="s">
        <v>394</v>
      </c>
      <c r="C6" s="394">
        <v>393.33391999999998</v>
      </c>
      <c r="D6" s="394">
        <v>399.24419999999981</v>
      </c>
      <c r="E6" s="394"/>
      <c r="F6" s="394">
        <v>425.90375000000017</v>
      </c>
      <c r="G6" s="394">
        <v>392.58332421875002</v>
      </c>
      <c r="H6" s="394">
        <v>33.320425781250151</v>
      </c>
      <c r="I6" s="395">
        <v>1.0848747863846702</v>
      </c>
      <c r="J6" s="396" t="s">
        <v>1</v>
      </c>
    </row>
    <row r="7" spans="1:10" ht="14.4" customHeight="1" x14ac:dyDescent="0.3">
      <c r="A7" s="392" t="s">
        <v>391</v>
      </c>
      <c r="B7" s="393" t="s">
        <v>395</v>
      </c>
      <c r="C7" s="394">
        <v>0</v>
      </c>
      <c r="D7" s="394">
        <v>0</v>
      </c>
      <c r="E7" s="394"/>
      <c r="F7" s="394">
        <v>9.7262700000000013</v>
      </c>
      <c r="G7" s="394">
        <v>23.333332031249999</v>
      </c>
      <c r="H7" s="394">
        <v>-13.607062031249997</v>
      </c>
      <c r="I7" s="395">
        <v>0.41684016611831293</v>
      </c>
      <c r="J7" s="396" t="s">
        <v>1</v>
      </c>
    </row>
    <row r="8" spans="1:10" ht="14.4" customHeight="1" x14ac:dyDescent="0.3">
      <c r="A8" s="392" t="s">
        <v>391</v>
      </c>
      <c r="B8" s="393" t="s">
        <v>396</v>
      </c>
      <c r="C8" s="394">
        <v>10.0884</v>
      </c>
      <c r="D8" s="394">
        <v>7.7454600000000005</v>
      </c>
      <c r="E8" s="394"/>
      <c r="F8" s="394">
        <v>7.773299999999999</v>
      </c>
      <c r="G8" s="394">
        <v>8.75</v>
      </c>
      <c r="H8" s="394">
        <v>-0.97670000000000101</v>
      </c>
      <c r="I8" s="395">
        <v>0.88837714285714275</v>
      </c>
      <c r="J8" s="396" t="s">
        <v>1</v>
      </c>
    </row>
    <row r="9" spans="1:10" ht="14.4" customHeight="1" x14ac:dyDescent="0.3">
      <c r="A9" s="392" t="s">
        <v>391</v>
      </c>
      <c r="B9" s="393" t="s">
        <v>397</v>
      </c>
      <c r="C9" s="394">
        <v>119.11526000000001</v>
      </c>
      <c r="D9" s="394">
        <v>104.69359</v>
      </c>
      <c r="E9" s="394"/>
      <c r="F9" s="394">
        <v>80.224290000000011</v>
      </c>
      <c r="G9" s="394">
        <v>102.08332812499999</v>
      </c>
      <c r="H9" s="394">
        <v>-21.859038124999984</v>
      </c>
      <c r="I9" s="395">
        <v>0.78587063601380813</v>
      </c>
      <c r="J9" s="396" t="s">
        <v>1</v>
      </c>
    </row>
    <row r="10" spans="1:10" ht="14.4" customHeight="1" x14ac:dyDescent="0.3">
      <c r="A10" s="392" t="s">
        <v>391</v>
      </c>
      <c r="B10" s="393" t="s">
        <v>398</v>
      </c>
      <c r="C10" s="394">
        <v>522.53757999999993</v>
      </c>
      <c r="D10" s="394">
        <v>511.68324999999982</v>
      </c>
      <c r="E10" s="394"/>
      <c r="F10" s="394">
        <v>523.62761000000023</v>
      </c>
      <c r="G10" s="394">
        <v>526.74998437500005</v>
      </c>
      <c r="H10" s="394">
        <v>-3.1223743749998221</v>
      </c>
      <c r="I10" s="395">
        <v>0.99407237879901489</v>
      </c>
      <c r="J10" s="396" t="s">
        <v>399</v>
      </c>
    </row>
    <row r="12" spans="1:10" ht="14.4" customHeight="1" x14ac:dyDescent="0.3">
      <c r="A12" s="392" t="s">
        <v>391</v>
      </c>
      <c r="B12" s="393" t="s">
        <v>392</v>
      </c>
      <c r="C12" s="394" t="s">
        <v>393</v>
      </c>
      <c r="D12" s="394" t="s">
        <v>393</v>
      </c>
      <c r="E12" s="394"/>
      <c r="F12" s="394" t="s">
        <v>393</v>
      </c>
      <c r="G12" s="394" t="s">
        <v>393</v>
      </c>
      <c r="H12" s="394" t="s">
        <v>393</v>
      </c>
      <c r="I12" s="395" t="s">
        <v>393</v>
      </c>
      <c r="J12" s="396" t="s">
        <v>55</v>
      </c>
    </row>
    <row r="13" spans="1:10" ht="14.4" customHeight="1" x14ac:dyDescent="0.3">
      <c r="A13" s="392" t="s">
        <v>400</v>
      </c>
      <c r="B13" s="393" t="s">
        <v>401</v>
      </c>
      <c r="C13" s="394" t="s">
        <v>393</v>
      </c>
      <c r="D13" s="394" t="s">
        <v>393</v>
      </c>
      <c r="E13" s="394"/>
      <c r="F13" s="394" t="s">
        <v>393</v>
      </c>
      <c r="G13" s="394" t="s">
        <v>393</v>
      </c>
      <c r="H13" s="394" t="s">
        <v>393</v>
      </c>
      <c r="I13" s="395" t="s">
        <v>393</v>
      </c>
      <c r="J13" s="396" t="s">
        <v>0</v>
      </c>
    </row>
    <row r="14" spans="1:10" ht="14.4" customHeight="1" x14ac:dyDescent="0.3">
      <c r="A14" s="392" t="s">
        <v>400</v>
      </c>
      <c r="B14" s="393" t="s">
        <v>394</v>
      </c>
      <c r="C14" s="394">
        <v>387.09647999999999</v>
      </c>
      <c r="D14" s="394">
        <v>391.26780999999983</v>
      </c>
      <c r="E14" s="394"/>
      <c r="F14" s="394">
        <v>420.12391000000019</v>
      </c>
      <c r="G14" s="394">
        <v>383</v>
      </c>
      <c r="H14" s="394">
        <v>37.123910000000194</v>
      </c>
      <c r="I14" s="395">
        <v>1.0969292689295045</v>
      </c>
      <c r="J14" s="396" t="s">
        <v>1</v>
      </c>
    </row>
    <row r="15" spans="1:10" ht="14.4" customHeight="1" x14ac:dyDescent="0.3">
      <c r="A15" s="392" t="s">
        <v>400</v>
      </c>
      <c r="B15" s="393" t="s">
        <v>395</v>
      </c>
      <c r="C15" s="394">
        <v>0</v>
      </c>
      <c r="D15" s="394">
        <v>0</v>
      </c>
      <c r="E15" s="394"/>
      <c r="F15" s="394">
        <v>9.7262700000000013</v>
      </c>
      <c r="G15" s="394">
        <v>23</v>
      </c>
      <c r="H15" s="394">
        <v>-13.273729999999999</v>
      </c>
      <c r="I15" s="395">
        <v>0.42288130434782617</v>
      </c>
      <c r="J15" s="396" t="s">
        <v>1</v>
      </c>
    </row>
    <row r="16" spans="1:10" ht="14.4" customHeight="1" x14ac:dyDescent="0.3">
      <c r="A16" s="392" t="s">
        <v>400</v>
      </c>
      <c r="B16" s="393" t="s">
        <v>396</v>
      </c>
      <c r="C16" s="394">
        <v>10.0884</v>
      </c>
      <c r="D16" s="394">
        <v>7.7454600000000005</v>
      </c>
      <c r="E16" s="394"/>
      <c r="F16" s="394">
        <v>6.3929999999999989</v>
      </c>
      <c r="G16" s="394">
        <v>9</v>
      </c>
      <c r="H16" s="394">
        <v>-2.6070000000000011</v>
      </c>
      <c r="I16" s="395">
        <v>0.71033333333333326</v>
      </c>
      <c r="J16" s="396" t="s">
        <v>1</v>
      </c>
    </row>
    <row r="17" spans="1:10" ht="14.4" customHeight="1" x14ac:dyDescent="0.3">
      <c r="A17" s="392" t="s">
        <v>400</v>
      </c>
      <c r="B17" s="393" t="s">
        <v>397</v>
      </c>
      <c r="C17" s="394">
        <v>119.11526000000001</v>
      </c>
      <c r="D17" s="394">
        <v>104.69359</v>
      </c>
      <c r="E17" s="394"/>
      <c r="F17" s="394">
        <v>80.224290000000011</v>
      </c>
      <c r="G17" s="394">
        <v>102</v>
      </c>
      <c r="H17" s="394">
        <v>-21.775709999999989</v>
      </c>
      <c r="I17" s="395">
        <v>0.78651264705882362</v>
      </c>
      <c r="J17" s="396" t="s">
        <v>1</v>
      </c>
    </row>
    <row r="18" spans="1:10" ht="14.4" customHeight="1" x14ac:dyDescent="0.3">
      <c r="A18" s="392" t="s">
        <v>400</v>
      </c>
      <c r="B18" s="393" t="s">
        <v>402</v>
      </c>
      <c r="C18" s="394">
        <v>516.30013999999994</v>
      </c>
      <c r="D18" s="394">
        <v>503.70685999999978</v>
      </c>
      <c r="E18" s="394"/>
      <c r="F18" s="394">
        <v>516.46747000000016</v>
      </c>
      <c r="G18" s="394">
        <v>517</v>
      </c>
      <c r="H18" s="394">
        <v>-0.53252999999983786</v>
      </c>
      <c r="I18" s="395">
        <v>0.99896996131528082</v>
      </c>
      <c r="J18" s="396" t="s">
        <v>403</v>
      </c>
    </row>
    <row r="19" spans="1:10" ht="14.4" customHeight="1" x14ac:dyDescent="0.3">
      <c r="A19" s="392" t="s">
        <v>393</v>
      </c>
      <c r="B19" s="393" t="s">
        <v>393</v>
      </c>
      <c r="C19" s="394" t="s">
        <v>393</v>
      </c>
      <c r="D19" s="394" t="s">
        <v>393</v>
      </c>
      <c r="E19" s="394"/>
      <c r="F19" s="394" t="s">
        <v>393</v>
      </c>
      <c r="G19" s="394" t="s">
        <v>393</v>
      </c>
      <c r="H19" s="394" t="s">
        <v>393</v>
      </c>
      <c r="I19" s="395" t="s">
        <v>393</v>
      </c>
      <c r="J19" s="396" t="s">
        <v>404</v>
      </c>
    </row>
    <row r="20" spans="1:10" ht="14.4" customHeight="1" x14ac:dyDescent="0.3">
      <c r="A20" s="392" t="s">
        <v>405</v>
      </c>
      <c r="B20" s="393" t="s">
        <v>406</v>
      </c>
      <c r="C20" s="394" t="s">
        <v>393</v>
      </c>
      <c r="D20" s="394" t="s">
        <v>393</v>
      </c>
      <c r="E20" s="394"/>
      <c r="F20" s="394" t="s">
        <v>393</v>
      </c>
      <c r="G20" s="394" t="s">
        <v>393</v>
      </c>
      <c r="H20" s="394" t="s">
        <v>393</v>
      </c>
      <c r="I20" s="395" t="s">
        <v>393</v>
      </c>
      <c r="J20" s="396" t="s">
        <v>0</v>
      </c>
    </row>
    <row r="21" spans="1:10" ht="14.4" customHeight="1" x14ac:dyDescent="0.3">
      <c r="A21" s="392" t="s">
        <v>405</v>
      </c>
      <c r="B21" s="393" t="s">
        <v>394</v>
      </c>
      <c r="C21" s="394">
        <v>6.2374400000000003</v>
      </c>
      <c r="D21" s="394">
        <v>7.9763900000000003</v>
      </c>
      <c r="E21" s="394"/>
      <c r="F21" s="394">
        <v>5.7798399999999992</v>
      </c>
      <c r="G21" s="394">
        <v>10</v>
      </c>
      <c r="H21" s="394">
        <v>-4.2201600000000008</v>
      </c>
      <c r="I21" s="395">
        <v>0.57798399999999994</v>
      </c>
      <c r="J21" s="396" t="s">
        <v>1</v>
      </c>
    </row>
    <row r="22" spans="1:10" ht="14.4" customHeight="1" x14ac:dyDescent="0.3">
      <c r="A22" s="392" t="s">
        <v>405</v>
      </c>
      <c r="B22" s="393" t="s">
        <v>396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393</v>
      </c>
      <c r="J22" s="396" t="s">
        <v>1</v>
      </c>
    </row>
    <row r="23" spans="1:10" ht="14.4" customHeight="1" x14ac:dyDescent="0.3">
      <c r="A23" s="392" t="s">
        <v>405</v>
      </c>
      <c r="B23" s="393" t="s">
        <v>407</v>
      </c>
      <c r="C23" s="394">
        <v>6.2374400000000003</v>
      </c>
      <c r="D23" s="394">
        <v>7.9763900000000003</v>
      </c>
      <c r="E23" s="394"/>
      <c r="F23" s="394">
        <v>7.1601399999999993</v>
      </c>
      <c r="G23" s="394">
        <v>10</v>
      </c>
      <c r="H23" s="394">
        <v>-2.8398600000000007</v>
      </c>
      <c r="I23" s="395">
        <v>0.71601399999999993</v>
      </c>
      <c r="J23" s="396" t="s">
        <v>403</v>
      </c>
    </row>
    <row r="24" spans="1:10" ht="14.4" customHeight="1" x14ac:dyDescent="0.3">
      <c r="A24" s="392" t="s">
        <v>393</v>
      </c>
      <c r="B24" s="393" t="s">
        <v>393</v>
      </c>
      <c r="C24" s="394" t="s">
        <v>393</v>
      </c>
      <c r="D24" s="394" t="s">
        <v>393</v>
      </c>
      <c r="E24" s="394"/>
      <c r="F24" s="394" t="s">
        <v>393</v>
      </c>
      <c r="G24" s="394" t="s">
        <v>393</v>
      </c>
      <c r="H24" s="394" t="s">
        <v>393</v>
      </c>
      <c r="I24" s="395" t="s">
        <v>393</v>
      </c>
      <c r="J24" s="396" t="s">
        <v>404</v>
      </c>
    </row>
    <row r="25" spans="1:10" ht="14.4" customHeight="1" x14ac:dyDescent="0.3">
      <c r="A25" s="392" t="s">
        <v>391</v>
      </c>
      <c r="B25" s="393" t="s">
        <v>398</v>
      </c>
      <c r="C25" s="394">
        <v>522.53757999999993</v>
      </c>
      <c r="D25" s="394">
        <v>511.68324999999976</v>
      </c>
      <c r="E25" s="394"/>
      <c r="F25" s="394">
        <v>523.62761000000023</v>
      </c>
      <c r="G25" s="394">
        <v>527</v>
      </c>
      <c r="H25" s="394">
        <v>-3.3723899999997684</v>
      </c>
      <c r="I25" s="395">
        <v>0.99360077798861524</v>
      </c>
      <c r="J25" s="396" t="s">
        <v>399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190.13863965040048</v>
      </c>
      <c r="M3" s="81">
        <f>SUBTOTAL(9,M5:M1048576)</f>
        <v>2332</v>
      </c>
      <c r="N3" s="82">
        <f>SUBTOTAL(9,N5:N1048576)</f>
        <v>443403.3076647339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391</v>
      </c>
      <c r="B5" s="406" t="s">
        <v>392</v>
      </c>
      <c r="C5" s="407" t="s">
        <v>400</v>
      </c>
      <c r="D5" s="408" t="s">
        <v>401</v>
      </c>
      <c r="E5" s="409">
        <v>50113001</v>
      </c>
      <c r="F5" s="408" t="s">
        <v>408</v>
      </c>
      <c r="G5" s="407" t="s">
        <v>409</v>
      </c>
      <c r="H5" s="407">
        <v>100362</v>
      </c>
      <c r="I5" s="407">
        <v>362</v>
      </c>
      <c r="J5" s="407" t="s">
        <v>410</v>
      </c>
      <c r="K5" s="407" t="s">
        <v>411</v>
      </c>
      <c r="L5" s="410">
        <v>86.652142857142849</v>
      </c>
      <c r="M5" s="410">
        <v>28</v>
      </c>
      <c r="N5" s="411">
        <v>2426.2599999999998</v>
      </c>
    </row>
    <row r="6" spans="1:14" ht="14.4" customHeight="1" x14ac:dyDescent="0.3">
      <c r="A6" s="412" t="s">
        <v>391</v>
      </c>
      <c r="B6" s="413" t="s">
        <v>392</v>
      </c>
      <c r="C6" s="414" t="s">
        <v>400</v>
      </c>
      <c r="D6" s="415" t="s">
        <v>401</v>
      </c>
      <c r="E6" s="416">
        <v>50113001</v>
      </c>
      <c r="F6" s="415" t="s">
        <v>408</v>
      </c>
      <c r="G6" s="414" t="s">
        <v>409</v>
      </c>
      <c r="H6" s="414">
        <v>124935</v>
      </c>
      <c r="I6" s="414">
        <v>124935</v>
      </c>
      <c r="J6" s="414" t="s">
        <v>412</v>
      </c>
      <c r="K6" s="414" t="s">
        <v>413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391</v>
      </c>
      <c r="B7" s="413" t="s">
        <v>392</v>
      </c>
      <c r="C7" s="414" t="s">
        <v>400</v>
      </c>
      <c r="D7" s="415" t="s">
        <v>401</v>
      </c>
      <c r="E7" s="416">
        <v>50113001</v>
      </c>
      <c r="F7" s="415" t="s">
        <v>408</v>
      </c>
      <c r="G7" s="414" t="s">
        <v>409</v>
      </c>
      <c r="H7" s="414">
        <v>124934</v>
      </c>
      <c r="I7" s="414">
        <v>124934</v>
      </c>
      <c r="J7" s="414" t="s">
        <v>414</v>
      </c>
      <c r="K7" s="414" t="s">
        <v>415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391</v>
      </c>
      <c r="B8" s="413" t="s">
        <v>392</v>
      </c>
      <c r="C8" s="414" t="s">
        <v>400</v>
      </c>
      <c r="D8" s="415" t="s">
        <v>401</v>
      </c>
      <c r="E8" s="416">
        <v>50113001</v>
      </c>
      <c r="F8" s="415" t="s">
        <v>408</v>
      </c>
      <c r="G8" s="414" t="s">
        <v>409</v>
      </c>
      <c r="H8" s="414">
        <v>162320</v>
      </c>
      <c r="I8" s="414">
        <v>62320</v>
      </c>
      <c r="J8" s="414" t="s">
        <v>416</v>
      </c>
      <c r="K8" s="414" t="s">
        <v>417</v>
      </c>
      <c r="L8" s="417">
        <v>74.216056338028167</v>
      </c>
      <c r="M8" s="417">
        <v>71</v>
      </c>
      <c r="N8" s="418">
        <v>5269.34</v>
      </c>
    </row>
    <row r="9" spans="1:14" ht="14.4" customHeight="1" x14ac:dyDescent="0.3">
      <c r="A9" s="412" t="s">
        <v>391</v>
      </c>
      <c r="B9" s="413" t="s">
        <v>392</v>
      </c>
      <c r="C9" s="414" t="s">
        <v>400</v>
      </c>
      <c r="D9" s="415" t="s">
        <v>401</v>
      </c>
      <c r="E9" s="416">
        <v>50113001</v>
      </c>
      <c r="F9" s="415" t="s">
        <v>408</v>
      </c>
      <c r="G9" s="414" t="s">
        <v>409</v>
      </c>
      <c r="H9" s="414">
        <v>116320</v>
      </c>
      <c r="I9" s="414">
        <v>16320</v>
      </c>
      <c r="J9" s="414" t="s">
        <v>418</v>
      </c>
      <c r="K9" s="414" t="s">
        <v>419</v>
      </c>
      <c r="L9" s="417">
        <v>118.68000000000002</v>
      </c>
      <c r="M9" s="417">
        <v>6</v>
      </c>
      <c r="N9" s="418">
        <v>712.08000000000015</v>
      </c>
    </row>
    <row r="10" spans="1:14" ht="14.4" customHeight="1" x14ac:dyDescent="0.3">
      <c r="A10" s="412" t="s">
        <v>391</v>
      </c>
      <c r="B10" s="413" t="s">
        <v>392</v>
      </c>
      <c r="C10" s="414" t="s">
        <v>400</v>
      </c>
      <c r="D10" s="415" t="s">
        <v>401</v>
      </c>
      <c r="E10" s="416">
        <v>50113001</v>
      </c>
      <c r="F10" s="415" t="s">
        <v>408</v>
      </c>
      <c r="G10" s="414" t="s">
        <v>409</v>
      </c>
      <c r="H10" s="414">
        <v>841498</v>
      </c>
      <c r="I10" s="414">
        <v>0</v>
      </c>
      <c r="J10" s="414" t="s">
        <v>420</v>
      </c>
      <c r="K10" s="414" t="s">
        <v>393</v>
      </c>
      <c r="L10" s="417">
        <v>46.100000000000009</v>
      </c>
      <c r="M10" s="417">
        <v>1</v>
      </c>
      <c r="N10" s="418">
        <v>46.100000000000009</v>
      </c>
    </row>
    <row r="11" spans="1:14" ht="14.4" customHeight="1" x14ac:dyDescent="0.3">
      <c r="A11" s="412" t="s">
        <v>391</v>
      </c>
      <c r="B11" s="413" t="s">
        <v>392</v>
      </c>
      <c r="C11" s="414" t="s">
        <v>400</v>
      </c>
      <c r="D11" s="415" t="s">
        <v>401</v>
      </c>
      <c r="E11" s="416">
        <v>50113001</v>
      </c>
      <c r="F11" s="415" t="s">
        <v>408</v>
      </c>
      <c r="G11" s="414" t="s">
        <v>409</v>
      </c>
      <c r="H11" s="414">
        <v>117011</v>
      </c>
      <c r="I11" s="414">
        <v>17011</v>
      </c>
      <c r="J11" s="414" t="s">
        <v>421</v>
      </c>
      <c r="K11" s="414" t="s">
        <v>422</v>
      </c>
      <c r="L11" s="417">
        <v>145.48999999999998</v>
      </c>
      <c r="M11" s="417">
        <v>32</v>
      </c>
      <c r="N11" s="418">
        <v>4655.6799999999994</v>
      </c>
    </row>
    <row r="12" spans="1:14" ht="14.4" customHeight="1" x14ac:dyDescent="0.3">
      <c r="A12" s="412" t="s">
        <v>391</v>
      </c>
      <c r="B12" s="413" t="s">
        <v>392</v>
      </c>
      <c r="C12" s="414" t="s">
        <v>400</v>
      </c>
      <c r="D12" s="415" t="s">
        <v>401</v>
      </c>
      <c r="E12" s="416">
        <v>50113001</v>
      </c>
      <c r="F12" s="415" t="s">
        <v>408</v>
      </c>
      <c r="G12" s="414" t="s">
        <v>409</v>
      </c>
      <c r="H12" s="414">
        <v>920200</v>
      </c>
      <c r="I12" s="414">
        <v>15877</v>
      </c>
      <c r="J12" s="414" t="s">
        <v>423</v>
      </c>
      <c r="K12" s="414" t="s">
        <v>393</v>
      </c>
      <c r="L12" s="417">
        <v>252.97800263816842</v>
      </c>
      <c r="M12" s="417">
        <v>94</v>
      </c>
      <c r="N12" s="418">
        <v>23779.932247987832</v>
      </c>
    </row>
    <row r="13" spans="1:14" ht="14.4" customHeight="1" x14ac:dyDescent="0.3">
      <c r="A13" s="412" t="s">
        <v>391</v>
      </c>
      <c r="B13" s="413" t="s">
        <v>392</v>
      </c>
      <c r="C13" s="414" t="s">
        <v>400</v>
      </c>
      <c r="D13" s="415" t="s">
        <v>401</v>
      </c>
      <c r="E13" s="416">
        <v>50113001</v>
      </c>
      <c r="F13" s="415" t="s">
        <v>408</v>
      </c>
      <c r="G13" s="414" t="s">
        <v>409</v>
      </c>
      <c r="H13" s="414">
        <v>905098</v>
      </c>
      <c r="I13" s="414">
        <v>23989</v>
      </c>
      <c r="J13" s="414" t="s">
        <v>424</v>
      </c>
      <c r="K13" s="414" t="s">
        <v>393</v>
      </c>
      <c r="L13" s="417">
        <v>416.99004508031891</v>
      </c>
      <c r="M13" s="417">
        <v>26</v>
      </c>
      <c r="N13" s="418">
        <v>10841.741172088292</v>
      </c>
    </row>
    <row r="14" spans="1:14" ht="14.4" customHeight="1" x14ac:dyDescent="0.3">
      <c r="A14" s="412" t="s">
        <v>391</v>
      </c>
      <c r="B14" s="413" t="s">
        <v>392</v>
      </c>
      <c r="C14" s="414" t="s">
        <v>400</v>
      </c>
      <c r="D14" s="415" t="s">
        <v>401</v>
      </c>
      <c r="E14" s="416">
        <v>50113001</v>
      </c>
      <c r="F14" s="415" t="s">
        <v>408</v>
      </c>
      <c r="G14" s="414" t="s">
        <v>409</v>
      </c>
      <c r="H14" s="414">
        <v>229191</v>
      </c>
      <c r="I14" s="414">
        <v>229191</v>
      </c>
      <c r="J14" s="414" t="s">
        <v>425</v>
      </c>
      <c r="K14" s="414" t="s">
        <v>426</v>
      </c>
      <c r="L14" s="417">
        <v>121.63</v>
      </c>
      <c r="M14" s="417">
        <v>1</v>
      </c>
      <c r="N14" s="418">
        <v>121.63</v>
      </c>
    </row>
    <row r="15" spans="1:14" ht="14.4" customHeight="1" x14ac:dyDescent="0.3">
      <c r="A15" s="412" t="s">
        <v>391</v>
      </c>
      <c r="B15" s="413" t="s">
        <v>392</v>
      </c>
      <c r="C15" s="414" t="s">
        <v>400</v>
      </c>
      <c r="D15" s="415" t="s">
        <v>401</v>
      </c>
      <c r="E15" s="416">
        <v>50113001</v>
      </c>
      <c r="F15" s="415" t="s">
        <v>408</v>
      </c>
      <c r="G15" s="414" t="s">
        <v>409</v>
      </c>
      <c r="H15" s="414">
        <v>198864</v>
      </c>
      <c r="I15" s="414">
        <v>98864</v>
      </c>
      <c r="J15" s="414" t="s">
        <v>427</v>
      </c>
      <c r="K15" s="414" t="s">
        <v>428</v>
      </c>
      <c r="L15" s="417">
        <v>537.87</v>
      </c>
      <c r="M15" s="417">
        <v>1</v>
      </c>
      <c r="N15" s="418">
        <v>537.87</v>
      </c>
    </row>
    <row r="16" spans="1:14" ht="14.4" customHeight="1" x14ac:dyDescent="0.3">
      <c r="A16" s="412" t="s">
        <v>391</v>
      </c>
      <c r="B16" s="413" t="s">
        <v>392</v>
      </c>
      <c r="C16" s="414" t="s">
        <v>400</v>
      </c>
      <c r="D16" s="415" t="s">
        <v>401</v>
      </c>
      <c r="E16" s="416">
        <v>50113001</v>
      </c>
      <c r="F16" s="415" t="s">
        <v>408</v>
      </c>
      <c r="G16" s="414" t="s">
        <v>409</v>
      </c>
      <c r="H16" s="414">
        <v>198872</v>
      </c>
      <c r="I16" s="414">
        <v>98872</v>
      </c>
      <c r="J16" s="414" t="s">
        <v>427</v>
      </c>
      <c r="K16" s="414" t="s">
        <v>429</v>
      </c>
      <c r="L16" s="417">
        <v>312.84000000000003</v>
      </c>
      <c r="M16" s="417">
        <v>10</v>
      </c>
      <c r="N16" s="418">
        <v>3128.4</v>
      </c>
    </row>
    <row r="17" spans="1:14" ht="14.4" customHeight="1" x14ac:dyDescent="0.3">
      <c r="A17" s="412" t="s">
        <v>391</v>
      </c>
      <c r="B17" s="413" t="s">
        <v>392</v>
      </c>
      <c r="C17" s="414" t="s">
        <v>400</v>
      </c>
      <c r="D17" s="415" t="s">
        <v>401</v>
      </c>
      <c r="E17" s="416">
        <v>50113001</v>
      </c>
      <c r="F17" s="415" t="s">
        <v>408</v>
      </c>
      <c r="G17" s="414" t="s">
        <v>409</v>
      </c>
      <c r="H17" s="414">
        <v>198876</v>
      </c>
      <c r="I17" s="414">
        <v>98876</v>
      </c>
      <c r="J17" s="414" t="s">
        <v>427</v>
      </c>
      <c r="K17" s="414" t="s">
        <v>430</v>
      </c>
      <c r="L17" s="417">
        <v>255.2</v>
      </c>
      <c r="M17" s="417">
        <v>1</v>
      </c>
      <c r="N17" s="418">
        <v>255.2</v>
      </c>
    </row>
    <row r="18" spans="1:14" ht="14.4" customHeight="1" x14ac:dyDescent="0.3">
      <c r="A18" s="412" t="s">
        <v>391</v>
      </c>
      <c r="B18" s="413" t="s">
        <v>392</v>
      </c>
      <c r="C18" s="414" t="s">
        <v>400</v>
      </c>
      <c r="D18" s="415" t="s">
        <v>401</v>
      </c>
      <c r="E18" s="416">
        <v>50113001</v>
      </c>
      <c r="F18" s="415" t="s">
        <v>408</v>
      </c>
      <c r="G18" s="414" t="s">
        <v>409</v>
      </c>
      <c r="H18" s="414">
        <v>198880</v>
      </c>
      <c r="I18" s="414">
        <v>98880</v>
      </c>
      <c r="J18" s="414" t="s">
        <v>427</v>
      </c>
      <c r="K18" s="414" t="s">
        <v>431</v>
      </c>
      <c r="L18" s="417">
        <v>201.30000307494862</v>
      </c>
      <c r="M18" s="417">
        <v>552</v>
      </c>
      <c r="N18" s="418">
        <v>111117.60169737163</v>
      </c>
    </row>
    <row r="19" spans="1:14" ht="14.4" customHeight="1" x14ac:dyDescent="0.3">
      <c r="A19" s="412" t="s">
        <v>391</v>
      </c>
      <c r="B19" s="413" t="s">
        <v>392</v>
      </c>
      <c r="C19" s="414" t="s">
        <v>400</v>
      </c>
      <c r="D19" s="415" t="s">
        <v>401</v>
      </c>
      <c r="E19" s="416">
        <v>50113001</v>
      </c>
      <c r="F19" s="415" t="s">
        <v>408</v>
      </c>
      <c r="G19" s="414" t="s">
        <v>409</v>
      </c>
      <c r="H19" s="414">
        <v>193746</v>
      </c>
      <c r="I19" s="414">
        <v>93746</v>
      </c>
      <c r="J19" s="414" t="s">
        <v>432</v>
      </c>
      <c r="K19" s="414" t="s">
        <v>433</v>
      </c>
      <c r="L19" s="417">
        <v>366.20162500000009</v>
      </c>
      <c r="M19" s="417">
        <v>16</v>
      </c>
      <c r="N19" s="418">
        <v>5859.2260000000015</v>
      </c>
    </row>
    <row r="20" spans="1:14" ht="14.4" customHeight="1" x14ac:dyDescent="0.3">
      <c r="A20" s="412" t="s">
        <v>391</v>
      </c>
      <c r="B20" s="413" t="s">
        <v>392</v>
      </c>
      <c r="C20" s="414" t="s">
        <v>400</v>
      </c>
      <c r="D20" s="415" t="s">
        <v>401</v>
      </c>
      <c r="E20" s="416">
        <v>50113001</v>
      </c>
      <c r="F20" s="415" t="s">
        <v>408</v>
      </c>
      <c r="G20" s="414" t="s">
        <v>409</v>
      </c>
      <c r="H20" s="414">
        <v>394712</v>
      </c>
      <c r="I20" s="414">
        <v>0</v>
      </c>
      <c r="J20" s="414" t="s">
        <v>434</v>
      </c>
      <c r="K20" s="414" t="s">
        <v>435</v>
      </c>
      <c r="L20" s="417">
        <v>23.700000000000003</v>
      </c>
      <c r="M20" s="417">
        <v>162</v>
      </c>
      <c r="N20" s="418">
        <v>3839.4000000000005</v>
      </c>
    </row>
    <row r="21" spans="1:14" ht="14.4" customHeight="1" x14ac:dyDescent="0.3">
      <c r="A21" s="412" t="s">
        <v>391</v>
      </c>
      <c r="B21" s="413" t="s">
        <v>392</v>
      </c>
      <c r="C21" s="414" t="s">
        <v>400</v>
      </c>
      <c r="D21" s="415" t="s">
        <v>401</v>
      </c>
      <c r="E21" s="416">
        <v>50113001</v>
      </c>
      <c r="F21" s="415" t="s">
        <v>408</v>
      </c>
      <c r="G21" s="414" t="s">
        <v>409</v>
      </c>
      <c r="H21" s="414">
        <v>501075</v>
      </c>
      <c r="I21" s="414">
        <v>0</v>
      </c>
      <c r="J21" s="414" t="s">
        <v>436</v>
      </c>
      <c r="K21" s="414" t="s">
        <v>437</v>
      </c>
      <c r="L21" s="417">
        <v>95.799999999999983</v>
      </c>
      <c r="M21" s="417">
        <v>756</v>
      </c>
      <c r="N21" s="418">
        <v>72424.799999999988</v>
      </c>
    </row>
    <row r="22" spans="1:14" ht="14.4" customHeight="1" x14ac:dyDescent="0.3">
      <c r="A22" s="412" t="s">
        <v>391</v>
      </c>
      <c r="B22" s="413" t="s">
        <v>392</v>
      </c>
      <c r="C22" s="414" t="s">
        <v>400</v>
      </c>
      <c r="D22" s="415" t="s">
        <v>401</v>
      </c>
      <c r="E22" s="416">
        <v>50113001</v>
      </c>
      <c r="F22" s="415" t="s">
        <v>408</v>
      </c>
      <c r="G22" s="414" t="s">
        <v>409</v>
      </c>
      <c r="H22" s="414">
        <v>100802</v>
      </c>
      <c r="I22" s="414">
        <v>0</v>
      </c>
      <c r="J22" s="414" t="s">
        <v>438</v>
      </c>
      <c r="K22" s="414" t="s">
        <v>439</v>
      </c>
      <c r="L22" s="417">
        <v>85.969897565765891</v>
      </c>
      <c r="M22" s="417">
        <v>26</v>
      </c>
      <c r="N22" s="418">
        <v>2235.2173367099131</v>
      </c>
    </row>
    <row r="23" spans="1:14" ht="14.4" customHeight="1" x14ac:dyDescent="0.3">
      <c r="A23" s="412" t="s">
        <v>391</v>
      </c>
      <c r="B23" s="413" t="s">
        <v>392</v>
      </c>
      <c r="C23" s="414" t="s">
        <v>400</v>
      </c>
      <c r="D23" s="415" t="s">
        <v>401</v>
      </c>
      <c r="E23" s="416">
        <v>50113001</v>
      </c>
      <c r="F23" s="415" t="s">
        <v>408</v>
      </c>
      <c r="G23" s="414" t="s">
        <v>409</v>
      </c>
      <c r="H23" s="414">
        <v>901171</v>
      </c>
      <c r="I23" s="414">
        <v>0</v>
      </c>
      <c r="J23" s="414" t="s">
        <v>440</v>
      </c>
      <c r="K23" s="414" t="s">
        <v>441</v>
      </c>
      <c r="L23" s="417">
        <v>63.226323615872694</v>
      </c>
      <c r="M23" s="417">
        <v>13</v>
      </c>
      <c r="N23" s="418">
        <v>821.94220700634503</v>
      </c>
    </row>
    <row r="24" spans="1:14" ht="14.4" customHeight="1" x14ac:dyDescent="0.3">
      <c r="A24" s="412" t="s">
        <v>391</v>
      </c>
      <c r="B24" s="413" t="s">
        <v>392</v>
      </c>
      <c r="C24" s="414" t="s">
        <v>400</v>
      </c>
      <c r="D24" s="415" t="s">
        <v>401</v>
      </c>
      <c r="E24" s="416">
        <v>50113001</v>
      </c>
      <c r="F24" s="415" t="s">
        <v>408</v>
      </c>
      <c r="G24" s="414" t="s">
        <v>409</v>
      </c>
      <c r="H24" s="414">
        <v>844940</v>
      </c>
      <c r="I24" s="414">
        <v>0</v>
      </c>
      <c r="J24" s="414" t="s">
        <v>442</v>
      </c>
      <c r="K24" s="414" t="s">
        <v>393</v>
      </c>
      <c r="L24" s="417">
        <v>84.819787430266786</v>
      </c>
      <c r="M24" s="417">
        <v>5</v>
      </c>
      <c r="N24" s="418">
        <v>424.09893715133393</v>
      </c>
    </row>
    <row r="25" spans="1:14" ht="14.4" customHeight="1" x14ac:dyDescent="0.3">
      <c r="A25" s="412" t="s">
        <v>391</v>
      </c>
      <c r="B25" s="413" t="s">
        <v>392</v>
      </c>
      <c r="C25" s="414" t="s">
        <v>400</v>
      </c>
      <c r="D25" s="415" t="s">
        <v>401</v>
      </c>
      <c r="E25" s="416">
        <v>50113001</v>
      </c>
      <c r="F25" s="415" t="s">
        <v>408</v>
      </c>
      <c r="G25" s="414" t="s">
        <v>409</v>
      </c>
      <c r="H25" s="414">
        <v>921458</v>
      </c>
      <c r="I25" s="414">
        <v>0</v>
      </c>
      <c r="J25" s="414" t="s">
        <v>443</v>
      </c>
      <c r="K25" s="414" t="s">
        <v>393</v>
      </c>
      <c r="L25" s="417">
        <v>105.40947771178749</v>
      </c>
      <c r="M25" s="417">
        <v>47</v>
      </c>
      <c r="N25" s="418">
        <v>4954.2454524540117</v>
      </c>
    </row>
    <row r="26" spans="1:14" ht="14.4" customHeight="1" x14ac:dyDescent="0.3">
      <c r="A26" s="412" t="s">
        <v>391</v>
      </c>
      <c r="B26" s="413" t="s">
        <v>392</v>
      </c>
      <c r="C26" s="414" t="s">
        <v>400</v>
      </c>
      <c r="D26" s="415" t="s">
        <v>401</v>
      </c>
      <c r="E26" s="416">
        <v>50113001</v>
      </c>
      <c r="F26" s="415" t="s">
        <v>408</v>
      </c>
      <c r="G26" s="414" t="s">
        <v>409</v>
      </c>
      <c r="H26" s="414">
        <v>500989</v>
      </c>
      <c r="I26" s="414">
        <v>0</v>
      </c>
      <c r="J26" s="414" t="s">
        <v>444</v>
      </c>
      <c r="K26" s="414" t="s">
        <v>393</v>
      </c>
      <c r="L26" s="417">
        <v>88.581671004831819</v>
      </c>
      <c r="M26" s="417">
        <v>52</v>
      </c>
      <c r="N26" s="418">
        <v>4606.2468922512544</v>
      </c>
    </row>
    <row r="27" spans="1:14" ht="14.4" customHeight="1" x14ac:dyDescent="0.3">
      <c r="A27" s="412" t="s">
        <v>391</v>
      </c>
      <c r="B27" s="413" t="s">
        <v>392</v>
      </c>
      <c r="C27" s="414" t="s">
        <v>400</v>
      </c>
      <c r="D27" s="415" t="s">
        <v>401</v>
      </c>
      <c r="E27" s="416">
        <v>50113001</v>
      </c>
      <c r="F27" s="415" t="s">
        <v>408</v>
      </c>
      <c r="G27" s="414" t="s">
        <v>409</v>
      </c>
      <c r="H27" s="414">
        <v>920273</v>
      </c>
      <c r="I27" s="414">
        <v>0</v>
      </c>
      <c r="J27" s="414" t="s">
        <v>445</v>
      </c>
      <c r="K27" s="414" t="s">
        <v>393</v>
      </c>
      <c r="L27" s="417">
        <v>535.55724413325709</v>
      </c>
      <c r="M27" s="417">
        <v>137</v>
      </c>
      <c r="N27" s="418">
        <v>73371.342446256225</v>
      </c>
    </row>
    <row r="28" spans="1:14" ht="14.4" customHeight="1" x14ac:dyDescent="0.3">
      <c r="A28" s="412" t="s">
        <v>391</v>
      </c>
      <c r="B28" s="413" t="s">
        <v>392</v>
      </c>
      <c r="C28" s="414" t="s">
        <v>400</v>
      </c>
      <c r="D28" s="415" t="s">
        <v>401</v>
      </c>
      <c r="E28" s="416">
        <v>50113001</v>
      </c>
      <c r="F28" s="415" t="s">
        <v>408</v>
      </c>
      <c r="G28" s="414" t="s">
        <v>409</v>
      </c>
      <c r="H28" s="414">
        <v>900012</v>
      </c>
      <c r="I28" s="414">
        <v>0</v>
      </c>
      <c r="J28" s="414" t="s">
        <v>446</v>
      </c>
      <c r="K28" s="414" t="s">
        <v>393</v>
      </c>
      <c r="L28" s="417">
        <v>81.412395854093461</v>
      </c>
      <c r="M28" s="417">
        <v>4</v>
      </c>
      <c r="N28" s="418">
        <v>325.64958341637384</v>
      </c>
    </row>
    <row r="29" spans="1:14" ht="14.4" customHeight="1" x14ac:dyDescent="0.3">
      <c r="A29" s="412" t="s">
        <v>391</v>
      </c>
      <c r="B29" s="413" t="s">
        <v>392</v>
      </c>
      <c r="C29" s="414" t="s">
        <v>400</v>
      </c>
      <c r="D29" s="415" t="s">
        <v>401</v>
      </c>
      <c r="E29" s="416">
        <v>50113001</v>
      </c>
      <c r="F29" s="415" t="s">
        <v>408</v>
      </c>
      <c r="G29" s="414" t="s">
        <v>409</v>
      </c>
      <c r="H29" s="414">
        <v>498367</v>
      </c>
      <c r="I29" s="414">
        <v>0</v>
      </c>
      <c r="J29" s="414" t="s">
        <v>447</v>
      </c>
      <c r="K29" s="414" t="s">
        <v>393</v>
      </c>
      <c r="L29" s="417">
        <v>157.63544012273164</v>
      </c>
      <c r="M29" s="417">
        <v>20</v>
      </c>
      <c r="N29" s="418">
        <v>3152.7088024546329</v>
      </c>
    </row>
    <row r="30" spans="1:14" ht="14.4" customHeight="1" x14ac:dyDescent="0.3">
      <c r="A30" s="412" t="s">
        <v>391</v>
      </c>
      <c r="B30" s="413" t="s">
        <v>392</v>
      </c>
      <c r="C30" s="414" t="s">
        <v>400</v>
      </c>
      <c r="D30" s="415" t="s">
        <v>401</v>
      </c>
      <c r="E30" s="416">
        <v>50113001</v>
      </c>
      <c r="F30" s="415" t="s">
        <v>408</v>
      </c>
      <c r="G30" s="414" t="s">
        <v>409</v>
      </c>
      <c r="H30" s="414">
        <v>501110</v>
      </c>
      <c r="I30" s="414">
        <v>0</v>
      </c>
      <c r="J30" s="414" t="s">
        <v>448</v>
      </c>
      <c r="K30" s="414" t="s">
        <v>393</v>
      </c>
      <c r="L30" s="417">
        <v>232.1845077620012</v>
      </c>
      <c r="M30" s="417">
        <v>10</v>
      </c>
      <c r="N30" s="418">
        <v>2321.845077620012</v>
      </c>
    </row>
    <row r="31" spans="1:14" ht="14.4" customHeight="1" x14ac:dyDescent="0.3">
      <c r="A31" s="412" t="s">
        <v>391</v>
      </c>
      <c r="B31" s="413" t="s">
        <v>392</v>
      </c>
      <c r="C31" s="414" t="s">
        <v>400</v>
      </c>
      <c r="D31" s="415" t="s">
        <v>401</v>
      </c>
      <c r="E31" s="416">
        <v>50113001</v>
      </c>
      <c r="F31" s="415" t="s">
        <v>408</v>
      </c>
      <c r="G31" s="414" t="s">
        <v>409</v>
      </c>
      <c r="H31" s="414">
        <v>500194</v>
      </c>
      <c r="I31" s="414">
        <v>0</v>
      </c>
      <c r="J31" s="414" t="s">
        <v>449</v>
      </c>
      <c r="K31" s="414" t="s">
        <v>450</v>
      </c>
      <c r="L31" s="417">
        <v>885.45216242125503</v>
      </c>
      <c r="M31" s="417">
        <v>1</v>
      </c>
      <c r="N31" s="418">
        <v>885.45216242125503</v>
      </c>
    </row>
    <row r="32" spans="1:14" ht="14.4" customHeight="1" x14ac:dyDescent="0.3">
      <c r="A32" s="412" t="s">
        <v>391</v>
      </c>
      <c r="B32" s="413" t="s">
        <v>392</v>
      </c>
      <c r="C32" s="414" t="s">
        <v>400</v>
      </c>
      <c r="D32" s="415" t="s">
        <v>401</v>
      </c>
      <c r="E32" s="416">
        <v>50113001</v>
      </c>
      <c r="F32" s="415" t="s">
        <v>408</v>
      </c>
      <c r="G32" s="414" t="s">
        <v>451</v>
      </c>
      <c r="H32" s="414">
        <v>197125</v>
      </c>
      <c r="I32" s="414">
        <v>197125</v>
      </c>
      <c r="J32" s="414" t="s">
        <v>452</v>
      </c>
      <c r="K32" s="414" t="s">
        <v>453</v>
      </c>
      <c r="L32" s="417">
        <v>110</v>
      </c>
      <c r="M32" s="417">
        <v>13</v>
      </c>
      <c r="N32" s="418">
        <v>1430</v>
      </c>
    </row>
    <row r="33" spans="1:14" ht="14.4" customHeight="1" x14ac:dyDescent="0.3">
      <c r="A33" s="412" t="s">
        <v>391</v>
      </c>
      <c r="B33" s="413" t="s">
        <v>392</v>
      </c>
      <c r="C33" s="414" t="s">
        <v>400</v>
      </c>
      <c r="D33" s="415" t="s">
        <v>401</v>
      </c>
      <c r="E33" s="416">
        <v>50113001</v>
      </c>
      <c r="F33" s="415" t="s">
        <v>408</v>
      </c>
      <c r="G33" s="414" t="s">
        <v>409</v>
      </c>
      <c r="H33" s="414">
        <v>102439</v>
      </c>
      <c r="I33" s="414">
        <v>2439</v>
      </c>
      <c r="J33" s="414" t="s">
        <v>454</v>
      </c>
      <c r="K33" s="414" t="s">
        <v>455</v>
      </c>
      <c r="L33" s="417">
        <v>285.08</v>
      </c>
      <c r="M33" s="417">
        <v>2</v>
      </c>
      <c r="N33" s="418">
        <v>570.16</v>
      </c>
    </row>
    <row r="34" spans="1:14" ht="14.4" customHeight="1" x14ac:dyDescent="0.3">
      <c r="A34" s="412" t="s">
        <v>391</v>
      </c>
      <c r="B34" s="413" t="s">
        <v>392</v>
      </c>
      <c r="C34" s="414" t="s">
        <v>400</v>
      </c>
      <c r="D34" s="415" t="s">
        <v>401</v>
      </c>
      <c r="E34" s="416">
        <v>50113001</v>
      </c>
      <c r="F34" s="415" t="s">
        <v>408</v>
      </c>
      <c r="G34" s="414" t="s">
        <v>409</v>
      </c>
      <c r="H34" s="414">
        <v>100502</v>
      </c>
      <c r="I34" s="414">
        <v>502</v>
      </c>
      <c r="J34" s="414" t="s">
        <v>456</v>
      </c>
      <c r="K34" s="414" t="s">
        <v>457</v>
      </c>
      <c r="L34" s="417">
        <v>238.66219178082187</v>
      </c>
      <c r="M34" s="417">
        <v>73</v>
      </c>
      <c r="N34" s="418">
        <v>17422.339999999997</v>
      </c>
    </row>
    <row r="35" spans="1:14" ht="14.4" customHeight="1" x14ac:dyDescent="0.3">
      <c r="A35" s="412" t="s">
        <v>391</v>
      </c>
      <c r="B35" s="413" t="s">
        <v>392</v>
      </c>
      <c r="C35" s="414" t="s">
        <v>400</v>
      </c>
      <c r="D35" s="415" t="s">
        <v>401</v>
      </c>
      <c r="E35" s="416">
        <v>50113001</v>
      </c>
      <c r="F35" s="415" t="s">
        <v>408</v>
      </c>
      <c r="G35" s="414" t="s">
        <v>409</v>
      </c>
      <c r="H35" s="414">
        <v>200863</v>
      </c>
      <c r="I35" s="414">
        <v>200863</v>
      </c>
      <c r="J35" s="414" t="s">
        <v>458</v>
      </c>
      <c r="K35" s="414" t="s">
        <v>459</v>
      </c>
      <c r="L35" s="417">
        <v>85.550000000000011</v>
      </c>
      <c r="M35" s="417">
        <v>3</v>
      </c>
      <c r="N35" s="418">
        <v>256.65000000000003</v>
      </c>
    </row>
    <row r="36" spans="1:14" ht="14.4" customHeight="1" x14ac:dyDescent="0.3">
      <c r="A36" s="412" t="s">
        <v>391</v>
      </c>
      <c r="B36" s="413" t="s">
        <v>392</v>
      </c>
      <c r="C36" s="414" t="s">
        <v>400</v>
      </c>
      <c r="D36" s="415" t="s">
        <v>401</v>
      </c>
      <c r="E36" s="416">
        <v>50113001</v>
      </c>
      <c r="F36" s="415" t="s">
        <v>408</v>
      </c>
      <c r="G36" s="414" t="s">
        <v>409</v>
      </c>
      <c r="H36" s="414">
        <v>128176</v>
      </c>
      <c r="I36" s="414">
        <v>28176</v>
      </c>
      <c r="J36" s="414" t="s">
        <v>460</v>
      </c>
      <c r="K36" s="414" t="s">
        <v>461</v>
      </c>
      <c r="L36" s="417">
        <v>6905.7599999999993</v>
      </c>
      <c r="M36" s="417">
        <v>5</v>
      </c>
      <c r="N36" s="418">
        <v>34528.799999999996</v>
      </c>
    </row>
    <row r="37" spans="1:14" ht="14.4" customHeight="1" x14ac:dyDescent="0.3">
      <c r="A37" s="412" t="s">
        <v>391</v>
      </c>
      <c r="B37" s="413" t="s">
        <v>392</v>
      </c>
      <c r="C37" s="414" t="s">
        <v>400</v>
      </c>
      <c r="D37" s="415" t="s">
        <v>401</v>
      </c>
      <c r="E37" s="416">
        <v>50113001</v>
      </c>
      <c r="F37" s="415" t="s">
        <v>408</v>
      </c>
      <c r="G37" s="414" t="s">
        <v>409</v>
      </c>
      <c r="H37" s="414">
        <v>128178</v>
      </c>
      <c r="I37" s="414">
        <v>28178</v>
      </c>
      <c r="J37" s="414" t="s">
        <v>460</v>
      </c>
      <c r="K37" s="414" t="s">
        <v>462</v>
      </c>
      <c r="L37" s="417">
        <v>1317.33</v>
      </c>
      <c r="M37" s="417">
        <v>5</v>
      </c>
      <c r="N37" s="418">
        <v>6586.65</v>
      </c>
    </row>
    <row r="38" spans="1:14" ht="14.4" customHeight="1" x14ac:dyDescent="0.3">
      <c r="A38" s="412" t="s">
        <v>391</v>
      </c>
      <c r="B38" s="413" t="s">
        <v>392</v>
      </c>
      <c r="C38" s="414" t="s">
        <v>400</v>
      </c>
      <c r="D38" s="415" t="s">
        <v>401</v>
      </c>
      <c r="E38" s="416">
        <v>50113009</v>
      </c>
      <c r="F38" s="415" t="s">
        <v>463</v>
      </c>
      <c r="G38" s="414" t="s">
        <v>451</v>
      </c>
      <c r="H38" s="414">
        <v>17039</v>
      </c>
      <c r="I38" s="414">
        <v>17039</v>
      </c>
      <c r="J38" s="414" t="s">
        <v>464</v>
      </c>
      <c r="K38" s="414" t="s">
        <v>465</v>
      </c>
      <c r="L38" s="417">
        <v>4863.1349999999993</v>
      </c>
      <c r="M38" s="417">
        <v>2</v>
      </c>
      <c r="N38" s="418">
        <v>9726.2699999999986</v>
      </c>
    </row>
    <row r="39" spans="1:14" ht="14.4" customHeight="1" x14ac:dyDescent="0.3">
      <c r="A39" s="412" t="s">
        <v>391</v>
      </c>
      <c r="B39" s="413" t="s">
        <v>392</v>
      </c>
      <c r="C39" s="414" t="s">
        <v>400</v>
      </c>
      <c r="D39" s="415" t="s">
        <v>401</v>
      </c>
      <c r="E39" s="416">
        <v>50113013</v>
      </c>
      <c r="F39" s="415" t="s">
        <v>466</v>
      </c>
      <c r="G39" s="414" t="s">
        <v>409</v>
      </c>
      <c r="H39" s="414">
        <v>101076</v>
      </c>
      <c r="I39" s="414">
        <v>1076</v>
      </c>
      <c r="J39" s="414" t="s">
        <v>467</v>
      </c>
      <c r="K39" s="414" t="s">
        <v>468</v>
      </c>
      <c r="L39" s="417">
        <v>78.422499999999985</v>
      </c>
      <c r="M39" s="417">
        <v>80</v>
      </c>
      <c r="N39" s="418">
        <v>6273.7999999999993</v>
      </c>
    </row>
    <row r="40" spans="1:14" ht="14.4" customHeight="1" x14ac:dyDescent="0.3">
      <c r="A40" s="412" t="s">
        <v>391</v>
      </c>
      <c r="B40" s="413" t="s">
        <v>392</v>
      </c>
      <c r="C40" s="414" t="s">
        <v>400</v>
      </c>
      <c r="D40" s="415" t="s">
        <v>401</v>
      </c>
      <c r="E40" s="416">
        <v>50113013</v>
      </c>
      <c r="F40" s="415" t="s">
        <v>466</v>
      </c>
      <c r="G40" s="414" t="s">
        <v>409</v>
      </c>
      <c r="H40" s="414">
        <v>101077</v>
      </c>
      <c r="I40" s="414">
        <v>1077</v>
      </c>
      <c r="J40" s="414" t="s">
        <v>469</v>
      </c>
      <c r="K40" s="414" t="s">
        <v>468</v>
      </c>
      <c r="L40" s="417">
        <v>59.599999999999994</v>
      </c>
      <c r="M40" s="417">
        <v>2</v>
      </c>
      <c r="N40" s="418">
        <v>119.19999999999999</v>
      </c>
    </row>
    <row r="41" spans="1:14" ht="14.4" customHeight="1" x14ac:dyDescent="0.3">
      <c r="A41" s="412" t="s">
        <v>391</v>
      </c>
      <c r="B41" s="413" t="s">
        <v>392</v>
      </c>
      <c r="C41" s="414" t="s">
        <v>405</v>
      </c>
      <c r="D41" s="415" t="s">
        <v>406</v>
      </c>
      <c r="E41" s="416">
        <v>50113001</v>
      </c>
      <c r="F41" s="415" t="s">
        <v>408</v>
      </c>
      <c r="G41" s="414" t="s">
        <v>409</v>
      </c>
      <c r="H41" s="414">
        <v>162320</v>
      </c>
      <c r="I41" s="414">
        <v>62320</v>
      </c>
      <c r="J41" s="414" t="s">
        <v>416</v>
      </c>
      <c r="K41" s="414" t="s">
        <v>417</v>
      </c>
      <c r="L41" s="417">
        <v>74.430000000000007</v>
      </c>
      <c r="M41" s="417">
        <v>4</v>
      </c>
      <c r="N41" s="418">
        <v>297.72000000000003</v>
      </c>
    </row>
    <row r="42" spans="1:14" ht="14.4" customHeight="1" x14ac:dyDescent="0.3">
      <c r="A42" s="412" t="s">
        <v>391</v>
      </c>
      <c r="B42" s="413" t="s">
        <v>392</v>
      </c>
      <c r="C42" s="414" t="s">
        <v>405</v>
      </c>
      <c r="D42" s="415" t="s">
        <v>406</v>
      </c>
      <c r="E42" s="416">
        <v>50113001</v>
      </c>
      <c r="F42" s="415" t="s">
        <v>408</v>
      </c>
      <c r="G42" s="414" t="s">
        <v>409</v>
      </c>
      <c r="H42" s="414">
        <v>198872</v>
      </c>
      <c r="I42" s="414">
        <v>98872</v>
      </c>
      <c r="J42" s="414" t="s">
        <v>427</v>
      </c>
      <c r="K42" s="414" t="s">
        <v>429</v>
      </c>
      <c r="L42" s="417">
        <v>312.83999999999997</v>
      </c>
      <c r="M42" s="417">
        <v>4</v>
      </c>
      <c r="N42" s="418">
        <v>1251.3599999999999</v>
      </c>
    </row>
    <row r="43" spans="1:14" ht="14.4" customHeight="1" x14ac:dyDescent="0.3">
      <c r="A43" s="412" t="s">
        <v>391</v>
      </c>
      <c r="B43" s="413" t="s">
        <v>392</v>
      </c>
      <c r="C43" s="414" t="s">
        <v>405</v>
      </c>
      <c r="D43" s="415" t="s">
        <v>406</v>
      </c>
      <c r="E43" s="416">
        <v>50113001</v>
      </c>
      <c r="F43" s="415" t="s">
        <v>408</v>
      </c>
      <c r="G43" s="414" t="s">
        <v>409</v>
      </c>
      <c r="H43" s="414">
        <v>198880</v>
      </c>
      <c r="I43" s="414">
        <v>98880</v>
      </c>
      <c r="J43" s="414" t="s">
        <v>427</v>
      </c>
      <c r="K43" s="414" t="s">
        <v>431</v>
      </c>
      <c r="L43" s="417">
        <v>201.30000000000004</v>
      </c>
      <c r="M43" s="417">
        <v>3</v>
      </c>
      <c r="N43" s="418">
        <v>603.90000000000009</v>
      </c>
    </row>
    <row r="44" spans="1:14" ht="14.4" customHeight="1" x14ac:dyDescent="0.3">
      <c r="A44" s="412" t="s">
        <v>391</v>
      </c>
      <c r="B44" s="413" t="s">
        <v>392</v>
      </c>
      <c r="C44" s="414" t="s">
        <v>405</v>
      </c>
      <c r="D44" s="415" t="s">
        <v>406</v>
      </c>
      <c r="E44" s="416">
        <v>50113001</v>
      </c>
      <c r="F44" s="415" t="s">
        <v>408</v>
      </c>
      <c r="G44" s="414" t="s">
        <v>409</v>
      </c>
      <c r="H44" s="414">
        <v>501075</v>
      </c>
      <c r="I44" s="414">
        <v>0</v>
      </c>
      <c r="J44" s="414" t="s">
        <v>436</v>
      </c>
      <c r="K44" s="414" t="s">
        <v>437</v>
      </c>
      <c r="L44" s="417">
        <v>95.8</v>
      </c>
      <c r="M44" s="417">
        <v>12</v>
      </c>
      <c r="N44" s="418">
        <v>1149.5999999999999</v>
      </c>
    </row>
    <row r="45" spans="1:14" ht="14.4" customHeight="1" x14ac:dyDescent="0.3">
      <c r="A45" s="412" t="s">
        <v>391</v>
      </c>
      <c r="B45" s="413" t="s">
        <v>392</v>
      </c>
      <c r="C45" s="414" t="s">
        <v>405</v>
      </c>
      <c r="D45" s="415" t="s">
        <v>406</v>
      </c>
      <c r="E45" s="416">
        <v>50113001</v>
      </c>
      <c r="F45" s="415" t="s">
        <v>408</v>
      </c>
      <c r="G45" s="414" t="s">
        <v>409</v>
      </c>
      <c r="H45" s="414">
        <v>100802</v>
      </c>
      <c r="I45" s="414">
        <v>0</v>
      </c>
      <c r="J45" s="414" t="s">
        <v>438</v>
      </c>
      <c r="K45" s="414" t="s">
        <v>439</v>
      </c>
      <c r="L45" s="417">
        <v>95.138950284536648</v>
      </c>
      <c r="M45" s="417">
        <v>6</v>
      </c>
      <c r="N45" s="418">
        <v>570.83370170721992</v>
      </c>
    </row>
    <row r="46" spans="1:14" ht="14.4" customHeight="1" x14ac:dyDescent="0.3">
      <c r="A46" s="412" t="s">
        <v>391</v>
      </c>
      <c r="B46" s="413" t="s">
        <v>392</v>
      </c>
      <c r="C46" s="414" t="s">
        <v>405</v>
      </c>
      <c r="D46" s="415" t="s">
        <v>406</v>
      </c>
      <c r="E46" s="416">
        <v>50113001</v>
      </c>
      <c r="F46" s="415" t="s">
        <v>408</v>
      </c>
      <c r="G46" s="414" t="s">
        <v>409</v>
      </c>
      <c r="H46" s="414">
        <v>844940</v>
      </c>
      <c r="I46" s="414">
        <v>0</v>
      </c>
      <c r="J46" s="414" t="s">
        <v>442</v>
      </c>
      <c r="K46" s="414" t="s">
        <v>393</v>
      </c>
      <c r="L46" s="417">
        <v>93.480173030513313</v>
      </c>
      <c r="M46" s="417">
        <v>12</v>
      </c>
      <c r="N46" s="418">
        <v>1121.7620763661598</v>
      </c>
    </row>
    <row r="47" spans="1:14" ht="14.4" customHeight="1" x14ac:dyDescent="0.3">
      <c r="A47" s="412" t="s">
        <v>391</v>
      </c>
      <c r="B47" s="413" t="s">
        <v>392</v>
      </c>
      <c r="C47" s="414" t="s">
        <v>405</v>
      </c>
      <c r="D47" s="415" t="s">
        <v>406</v>
      </c>
      <c r="E47" s="416">
        <v>50113001</v>
      </c>
      <c r="F47" s="415" t="s">
        <v>408</v>
      </c>
      <c r="G47" s="414" t="s">
        <v>409</v>
      </c>
      <c r="H47" s="414">
        <v>930759</v>
      </c>
      <c r="I47" s="414">
        <v>0</v>
      </c>
      <c r="J47" s="414" t="s">
        <v>470</v>
      </c>
      <c r="K47" s="414" t="s">
        <v>393</v>
      </c>
      <c r="L47" s="417">
        <v>184.96230249512075</v>
      </c>
      <c r="M47" s="417">
        <v>2</v>
      </c>
      <c r="N47" s="418">
        <v>369.92460499024151</v>
      </c>
    </row>
    <row r="48" spans="1:14" ht="14.4" customHeight="1" x14ac:dyDescent="0.3">
      <c r="A48" s="412" t="s">
        <v>391</v>
      </c>
      <c r="B48" s="413" t="s">
        <v>392</v>
      </c>
      <c r="C48" s="414" t="s">
        <v>405</v>
      </c>
      <c r="D48" s="415" t="s">
        <v>406</v>
      </c>
      <c r="E48" s="416">
        <v>50113001</v>
      </c>
      <c r="F48" s="415" t="s">
        <v>408</v>
      </c>
      <c r="G48" s="414" t="s">
        <v>409</v>
      </c>
      <c r="H48" s="414">
        <v>900012</v>
      </c>
      <c r="I48" s="414">
        <v>0</v>
      </c>
      <c r="J48" s="414" t="s">
        <v>446</v>
      </c>
      <c r="K48" s="414" t="s">
        <v>393</v>
      </c>
      <c r="L48" s="417">
        <v>66.412008090159901</v>
      </c>
      <c r="M48" s="417">
        <v>4</v>
      </c>
      <c r="N48" s="418">
        <v>265.6480323606396</v>
      </c>
    </row>
    <row r="49" spans="1:14" ht="14.4" customHeight="1" x14ac:dyDescent="0.3">
      <c r="A49" s="412" t="s">
        <v>391</v>
      </c>
      <c r="B49" s="413" t="s">
        <v>392</v>
      </c>
      <c r="C49" s="414" t="s">
        <v>405</v>
      </c>
      <c r="D49" s="415" t="s">
        <v>406</v>
      </c>
      <c r="E49" s="416">
        <v>50113001</v>
      </c>
      <c r="F49" s="415" t="s">
        <v>408</v>
      </c>
      <c r="G49" s="414" t="s">
        <v>409</v>
      </c>
      <c r="H49" s="414">
        <v>200863</v>
      </c>
      <c r="I49" s="414">
        <v>200863</v>
      </c>
      <c r="J49" s="414" t="s">
        <v>458</v>
      </c>
      <c r="K49" s="414" t="s">
        <v>459</v>
      </c>
      <c r="L49" s="417">
        <v>85.64</v>
      </c>
      <c r="M49" s="417">
        <v>1</v>
      </c>
      <c r="N49" s="418">
        <v>85.64</v>
      </c>
    </row>
    <row r="50" spans="1:14" ht="14.4" customHeight="1" x14ac:dyDescent="0.3">
      <c r="A50" s="412" t="s">
        <v>391</v>
      </c>
      <c r="B50" s="413" t="s">
        <v>392</v>
      </c>
      <c r="C50" s="414" t="s">
        <v>405</v>
      </c>
      <c r="D50" s="415" t="s">
        <v>406</v>
      </c>
      <c r="E50" s="416">
        <v>50113001</v>
      </c>
      <c r="F50" s="415" t="s">
        <v>408</v>
      </c>
      <c r="G50" s="414" t="s">
        <v>409</v>
      </c>
      <c r="H50" s="414">
        <v>208646</v>
      </c>
      <c r="I50" s="414">
        <v>208646</v>
      </c>
      <c r="J50" s="414" t="s">
        <v>471</v>
      </c>
      <c r="K50" s="414" t="s">
        <v>472</v>
      </c>
      <c r="L50" s="417">
        <v>63.459999999999987</v>
      </c>
      <c r="M50" s="417">
        <v>1</v>
      </c>
      <c r="N50" s="418">
        <v>63.459999999999987</v>
      </c>
    </row>
    <row r="51" spans="1:14" ht="14.4" customHeight="1" x14ac:dyDescent="0.3">
      <c r="A51" s="412" t="s">
        <v>391</v>
      </c>
      <c r="B51" s="413" t="s">
        <v>392</v>
      </c>
      <c r="C51" s="414" t="s">
        <v>405</v>
      </c>
      <c r="D51" s="415" t="s">
        <v>406</v>
      </c>
      <c r="E51" s="416">
        <v>50113013</v>
      </c>
      <c r="F51" s="415" t="s">
        <v>466</v>
      </c>
      <c r="G51" s="414" t="s">
        <v>409</v>
      </c>
      <c r="H51" s="414">
        <v>101076</v>
      </c>
      <c r="I51" s="414">
        <v>1076</v>
      </c>
      <c r="J51" s="414" t="s">
        <v>467</v>
      </c>
      <c r="K51" s="414" t="s">
        <v>468</v>
      </c>
      <c r="L51" s="417">
        <v>78.430000000000007</v>
      </c>
      <c r="M51" s="417">
        <v>10</v>
      </c>
      <c r="N51" s="418">
        <v>784.30000000000007</v>
      </c>
    </row>
    <row r="52" spans="1:14" ht="14.4" customHeight="1" thickBot="1" x14ac:dyDescent="0.35">
      <c r="A52" s="419" t="s">
        <v>391</v>
      </c>
      <c r="B52" s="420" t="s">
        <v>392</v>
      </c>
      <c r="C52" s="421" t="s">
        <v>405</v>
      </c>
      <c r="D52" s="422" t="s">
        <v>406</v>
      </c>
      <c r="E52" s="423">
        <v>50113013</v>
      </c>
      <c r="F52" s="422" t="s">
        <v>466</v>
      </c>
      <c r="G52" s="421" t="s">
        <v>409</v>
      </c>
      <c r="H52" s="421">
        <v>101077</v>
      </c>
      <c r="I52" s="421">
        <v>1077</v>
      </c>
      <c r="J52" s="421" t="s">
        <v>469</v>
      </c>
      <c r="K52" s="421" t="s">
        <v>468</v>
      </c>
      <c r="L52" s="424">
        <v>59.600000000000009</v>
      </c>
      <c r="M52" s="424">
        <v>10</v>
      </c>
      <c r="N52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37" t="s">
        <v>473</v>
      </c>
      <c r="B5" s="403"/>
      <c r="C5" s="430">
        <v>0</v>
      </c>
      <c r="D5" s="403">
        <v>11156.269999999999</v>
      </c>
      <c r="E5" s="430">
        <v>1</v>
      </c>
      <c r="F5" s="404">
        <v>11156.269999999999</v>
      </c>
    </row>
    <row r="6" spans="1:6" ht="14.4" customHeight="1" thickBot="1" x14ac:dyDescent="0.35">
      <c r="A6" s="433" t="s">
        <v>3</v>
      </c>
      <c r="B6" s="434"/>
      <c r="C6" s="435">
        <v>0</v>
      </c>
      <c r="D6" s="434">
        <v>11156.269999999999</v>
      </c>
      <c r="E6" s="435">
        <v>1</v>
      </c>
      <c r="F6" s="436">
        <v>11156.269999999999</v>
      </c>
    </row>
    <row r="7" spans="1:6" ht="14.4" customHeight="1" thickBot="1" x14ac:dyDescent="0.35"/>
    <row r="8" spans="1:6" ht="14.4" customHeight="1" x14ac:dyDescent="0.3">
      <c r="A8" s="443" t="s">
        <v>474</v>
      </c>
      <c r="B8" s="410"/>
      <c r="C8" s="431">
        <v>0</v>
      </c>
      <c r="D8" s="410">
        <v>1430</v>
      </c>
      <c r="E8" s="431">
        <v>1</v>
      </c>
      <c r="F8" s="411">
        <v>1430</v>
      </c>
    </row>
    <row r="9" spans="1:6" ht="14.4" customHeight="1" thickBot="1" x14ac:dyDescent="0.35">
      <c r="A9" s="444" t="s">
        <v>475</v>
      </c>
      <c r="B9" s="440"/>
      <c r="C9" s="441">
        <v>0</v>
      </c>
      <c r="D9" s="440">
        <v>9726.2699999999986</v>
      </c>
      <c r="E9" s="441">
        <v>1</v>
      </c>
      <c r="F9" s="442">
        <v>9726.2699999999986</v>
      </c>
    </row>
    <row r="10" spans="1:6" ht="14.4" customHeight="1" thickBot="1" x14ac:dyDescent="0.35">
      <c r="A10" s="433" t="s">
        <v>3</v>
      </c>
      <c r="B10" s="434"/>
      <c r="C10" s="435">
        <v>0</v>
      </c>
      <c r="D10" s="434">
        <v>11156.269999999999</v>
      </c>
      <c r="E10" s="435">
        <v>1</v>
      </c>
      <c r="F10" s="436">
        <v>11156.269999999999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484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15</v>
      </c>
      <c r="J3" s="43">
        <f>SUBTOTAL(9,J6:J1048576)</f>
        <v>11156.269999999999</v>
      </c>
      <c r="K3" s="44">
        <f>IF(M3=0,0,J3/M3)</f>
        <v>1</v>
      </c>
      <c r="L3" s="43">
        <f>SUBTOTAL(9,L6:L1048576)</f>
        <v>15</v>
      </c>
      <c r="M3" s="45">
        <f>SUBTOTAL(9,M6:M1048576)</f>
        <v>11156.269999999999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" customHeight="1" x14ac:dyDescent="0.3">
      <c r="A6" s="405" t="s">
        <v>400</v>
      </c>
      <c r="B6" s="406" t="s">
        <v>476</v>
      </c>
      <c r="C6" s="406" t="s">
        <v>477</v>
      </c>
      <c r="D6" s="406" t="s">
        <v>478</v>
      </c>
      <c r="E6" s="406" t="s">
        <v>479</v>
      </c>
      <c r="F6" s="410"/>
      <c r="G6" s="410"/>
      <c r="H6" s="431">
        <v>0</v>
      </c>
      <c r="I6" s="410">
        <v>13</v>
      </c>
      <c r="J6" s="410">
        <v>1430</v>
      </c>
      <c r="K6" s="431">
        <v>1</v>
      </c>
      <c r="L6" s="410">
        <v>13</v>
      </c>
      <c r="M6" s="411">
        <v>1430</v>
      </c>
    </row>
    <row r="7" spans="1:13" ht="14.4" customHeight="1" thickBot="1" x14ac:dyDescent="0.35">
      <c r="A7" s="419" t="s">
        <v>400</v>
      </c>
      <c r="B7" s="420" t="s">
        <v>480</v>
      </c>
      <c r="C7" s="420" t="s">
        <v>481</v>
      </c>
      <c r="D7" s="420" t="s">
        <v>482</v>
      </c>
      <c r="E7" s="420" t="s">
        <v>483</v>
      </c>
      <c r="F7" s="424"/>
      <c r="G7" s="424"/>
      <c r="H7" s="432">
        <v>0</v>
      </c>
      <c r="I7" s="424">
        <v>2</v>
      </c>
      <c r="J7" s="424">
        <v>9726.2699999999986</v>
      </c>
      <c r="K7" s="432">
        <v>1</v>
      </c>
      <c r="L7" s="424">
        <v>2</v>
      </c>
      <c r="M7" s="425">
        <v>9726.2699999999986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2018-08-30T09:39:35Z</dcterms:modified>
</cp:coreProperties>
</file>