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ADB3C1E-0B65-4282-AD5F-9E1A8F4126F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431" l="1"/>
  <c r="K10" i="431"/>
  <c r="N10" i="431"/>
  <c r="Q10" i="431"/>
  <c r="E11" i="431"/>
  <c r="H11" i="431"/>
  <c r="K11" i="431"/>
  <c r="L11" i="431"/>
  <c r="O11" i="431"/>
  <c r="P11" i="431"/>
  <c r="E12" i="431"/>
  <c r="H12" i="431"/>
  <c r="K12" i="431"/>
  <c r="L12" i="431"/>
  <c r="O12" i="431"/>
  <c r="P12" i="431"/>
  <c r="L14" i="431"/>
  <c r="P14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4" i="431"/>
  <c r="H14" i="431"/>
  <c r="J14" i="431"/>
  <c r="M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D9" i="431"/>
  <c r="E9" i="431"/>
  <c r="G9" i="431"/>
  <c r="I9" i="431"/>
  <c r="K9" i="431"/>
  <c r="M9" i="431"/>
  <c r="P9" i="431"/>
  <c r="C10" i="431"/>
  <c r="E10" i="431"/>
  <c r="G10" i="431"/>
  <c r="I10" i="431"/>
  <c r="L10" i="431"/>
  <c r="O10" i="431"/>
  <c r="C11" i="431"/>
  <c r="G11" i="431"/>
  <c r="J11" i="431"/>
  <c r="N11" i="431"/>
  <c r="C12" i="431"/>
  <c r="F12" i="431"/>
  <c r="I12" i="431"/>
  <c r="M12" i="431"/>
  <c r="Q12" i="431"/>
  <c r="K14" i="431"/>
  <c r="O14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F9" i="431"/>
  <c r="H9" i="431"/>
  <c r="J9" i="431"/>
  <c r="L9" i="431"/>
  <c r="N9" i="431"/>
  <c r="Q9" i="431"/>
  <c r="D10" i="431"/>
  <c r="F10" i="431"/>
  <c r="H10" i="431"/>
  <c r="J10" i="431"/>
  <c r="M10" i="431"/>
  <c r="P10" i="431"/>
  <c r="D11" i="431"/>
  <c r="F11" i="431"/>
  <c r="I11" i="431"/>
  <c r="M11" i="431"/>
  <c r="Q11" i="431"/>
  <c r="D12" i="431"/>
  <c r="G12" i="431"/>
  <c r="J12" i="431"/>
  <c r="N12" i="431"/>
  <c r="I14" i="431"/>
  <c r="N14" i="431"/>
  <c r="J8" i="431"/>
  <c r="K8" i="431"/>
  <c r="G8" i="431"/>
  <c r="D8" i="431"/>
  <c r="F8" i="431"/>
  <c r="O8" i="431"/>
  <c r="P8" i="431"/>
  <c r="N8" i="431"/>
  <c r="C8" i="431"/>
  <c r="M8" i="431"/>
  <c r="I8" i="431"/>
  <c r="Q8" i="431"/>
  <c r="E8" i="431"/>
  <c r="L8" i="431"/>
  <c r="H8" i="431"/>
  <c r="S11" i="431" l="1"/>
  <c r="R11" i="431"/>
  <c r="R9" i="431"/>
  <c r="S9" i="431"/>
  <c r="R16" i="431"/>
  <c r="S16" i="431"/>
  <c r="S12" i="431"/>
  <c r="R12" i="431"/>
  <c r="R15" i="431"/>
  <c r="S15" i="431"/>
  <c r="R14" i="431"/>
  <c r="S14" i="431"/>
  <c r="R13" i="431"/>
  <c r="S13" i="431"/>
  <c r="R10" i="431"/>
  <c r="S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H3" i="387" s="1"/>
  <c r="L3" i="387"/>
  <c r="J3" i="387"/>
  <c r="I3" i="387"/>
  <c r="G3" i="387"/>
  <c r="F3" i="387"/>
  <c r="N3" i="220"/>
  <c r="L3" i="220" s="1"/>
  <c r="C18" i="414"/>
  <c r="D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<sst xmlns="http://schemas.openxmlformats.org/spreadsheetml/2006/main" count="7755" uniqueCount="1806">
  <si>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</si>
  <si>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</si>
  <si>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</si>
  <si>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</si>
  <si>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</si>
  <si>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</si>
  <si>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</si>
  <si>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</si>
  <si>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</si>
  <si>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</si>
  <si>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</si>
  <si>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</si>
  <si>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</si>
  <si>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</si>
  <si>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</si>
  <si>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</si>
  <si>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</si>
  <si>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</si>
  <si>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</si>
  <si>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</si>
  <si>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</si>
  <si>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</si>
  <si>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</si>
  <si>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</si>
  <si>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</si>
  <si>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</si>
  <si>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</si>
  <si>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</si>
  <si>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</si>
  <si>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</si>
  <si>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</si>
  <si>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</si>
  <si>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</si>
  <si>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</si>
  <si>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</si>
  <si>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</si>
  <si>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</si>
  <si>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</si>
  <si>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</si>
  <si>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</si>
  <si>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</si>
  <si>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</si>
  <si>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</si>
  <si>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</si>
  <si>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</si>
  <si>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</si>
  <si>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</si>
  <si>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</si>
  <si>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</si>
  <si>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</si>
  <si>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</si>
  <si>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</si>
  <si>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</si>
  <si>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</si>
  <si>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</si>
  <si>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</si>
  <si>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</si>
  <si>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</si>
  <si>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</si>
  <si>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</si>
  <si>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</si>
  <si>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</si>
  <si>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</si>
  <si>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</si>
  <si>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</si>
  <si>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</si>
  <si>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</si>
  <si>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</si>
  <si>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</si>
  <si>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</si>
  <si>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</si>
  <si>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</si>
  <si>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</si>
  <si>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</si>
  <si>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</si>
  <si>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</si>
  <si>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</si>
  <si>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</si>
  <si>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</si>
  <si>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</si>
  <si>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</si>
  <si>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</si>
  <si>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</si>
  <si>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</si>
  <si>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</si>
  <si>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</si>
  <si>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</si>
  <si>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</si>
  <si>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</si>
  <si>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</si>
  <si>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</si>
  <si>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</si>
  <si>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</si>
  <si>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</si>
  <si>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</si>
  <si>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</si>
  <si>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</si>
  <si>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</si>
  <si>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</si>
  <si>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</si>
  <si>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</si>
  <si>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</si>
  <si>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</si>
  <si>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</si>
  <si>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</si>
  <si>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</si>
  <si>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</si>
  <si>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</si>
  <si>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</si>
  <si>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</si>
  <si>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</si>
  <si>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</si>
  <si>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</si>
  <si>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</si>
  <si>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</si>
  <si>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</si>
  <si>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</si>
  <si>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</si>
  <si>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</si>
  <si>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</si>
  <si>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</si>
  <si>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</si>
  <si>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</si>
  <si>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</si>
  <si>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</si>
  <si>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</si>
  <si>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</si>
  <si>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</si>
  <si>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</si>
  <si>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</si>
  <si>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</si>
  <si>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</si>
  <si>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</si>
  <si>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</si>
  <si>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</si>
  <si>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</si>
  <si>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</si>
  <si>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</si>
  <si>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</si>
  <si>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</si>
  <si>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</si>
  <si>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</si>
  <si>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</si>
  <si>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</si>
  <si>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</si>
  <si>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</si>
  <si>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</si>
  <si>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</si>
  <si>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</si>
  <si>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</si>
  <si>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</si>
  <si>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</si>
  <si>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</si>
  <si>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</si>
  <si>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</si>
  <si>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</si>
  <si>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</si>
  <si>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</si>
  <si>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</si>
  <si>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</si>
  <si>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</si>
  <si>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</si>
  <si>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</si>
  <si>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</si>
  <si>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</si>
  <si>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</si>
  <si>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</si>
  <si>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</si>
  <si>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</si>
  <si>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</si>
  <si>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</si>
  <si>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</si>
  <si>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</si>
  <si>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</si>
  <si>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</si>
  <si>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</si>
  <si>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</si>
  <si>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</si>
  <si>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</si>
  <si>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</si>
  <si>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</si>
  <si>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</si>
  <si>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</si>
  <si>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</si>
  <si>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</si>
  <si>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</si>
  <si>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</si>
  <si>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</si>
  <si>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</si>
  <si>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</si>
  <si>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</si>
  <si>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</si>
  <si>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</si>
  <si>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</si>
  <si>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</si>
  <si>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</si>
  <si>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</si>
  <si>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</si>
  <si>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</si>
  <si>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</si>
  <si>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</si>
  <si>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</si>
  <si>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</si>
  <si>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</si>
  <si>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</si>
  <si>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</si>
  <si>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</si>
  <si>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</si>
  <si>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</si>
  <si>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</si>
  <si>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</si>
  <si>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</si>
  <si>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</si>
  <si>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</si>
  <si>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</si>
  <si>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</si>
  <si>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</si>
  <si>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</si>
  <si>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</si>
  <si>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</si>
  <si>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</si>
  <si>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50113011     léky - hemofilici ZUL (TO)</t>
  </si>
  <si>
    <t>--</t>
  </si>
  <si>
    <t>50113012     léky - trombolýza (LEK)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</si>
  <si>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</si>
  <si>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</si>
  <si>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</si>
  <si>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</si>
  <si>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</si>
  <si>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</si>
  <si>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</si>
  <si>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</si>
  <si>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</si>
  <si>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</si>
  <si>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</si>
  <si>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</si>
  <si>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</si>
  <si>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50115062     ZPr - materiál hemodialýza (Z525)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</si>
  <si>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</si>
  <si>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</si>
  <si>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</si>
  <si>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</si>
  <si>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</si>
  <si>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</si>
  <si>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</si>
  <si>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</si>
  <si>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</si>
  <si>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</si>
  <si>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</si>
  <si>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</si>
  <si>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</si>
  <si>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</si>
  <si>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</si>
  <si>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</si>
  <si>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</si>
  <si>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</si>
  <si>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</si>
  <si>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</si>
  <si>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</si>
  <si>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</si>
  <si>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</si>
  <si>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</si>
  <si>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</si>
  <si>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</si>
  <si>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</si>
  <si>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</si>
  <si>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</si>
  <si>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</si>
  <si>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</si>
  <si>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</si>
  <si>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</si>
  <si>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</si>
  <si>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</si>
  <si>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</si>
  <si>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</si>
  <si>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</si>
  <si>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</si>
  <si>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</si>
  <si>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</si>
  <si>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</si>
  <si>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</si>
  <si>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</si>
  <si>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</si>
  <si>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</si>
  <si>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</si>
  <si>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</si>
  <si>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</si>
  <si>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</si>
  <si>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</si>
  <si>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</si>
  <si>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</si>
  <si>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</si>
  <si>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</si>
  <si>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</si>
  <si>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</si>
  <si>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</si>
  <si>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</si>
  <si>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</si>
  <si>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</si>
  <si>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</si>
  <si>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</si>
  <si>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</si>
  <si>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</si>
  <si>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</si>
  <si>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</si>
  <si>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</si>
  <si>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</si>
  <si>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</si>
  <si>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</si>
  <si>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</si>
  <si>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</si>
  <si>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</si>
  <si>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</si>
  <si>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</si>
  <si>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</si>
  <si>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</si>
  <si>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</si>
  <si>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</si>
  <si>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</si>
  <si>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</si>
  <si>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</si>
  <si>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</si>
  <si>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</si>
  <si>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</si>
  <si>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</si>
  <si>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</si>
  <si>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</si>
  <si>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</si>
  <si>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</si>
  <si>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</si>
  <si>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</si>
  <si>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</si>
  <si>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</si>
  <si>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</si>
  <si>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</si>
  <si>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</si>
  <si>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</si>
  <si>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</si>
  <si>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</si>
  <si>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</si>
  <si>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</si>
  <si>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</si>
  <si>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</si>
  <si>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</si>
  <si>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</si>
  <si>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</si>
  <si>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</si>
  <si>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</si>
  <si>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</si>
  <si>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</si>
  <si>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</si>
  <si>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</si>
  <si>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</si>
  <si>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</si>
  <si>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</si>
  <si>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</si>
  <si>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</si>
  <si>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</si>
  <si>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</si>
  <si>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</si>
  <si>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</si>
  <si>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</si>
  <si>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</si>
  <si>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</si>
  <si>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</si>
  <si>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</si>
  <si>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</si>
  <si>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</si>
  <si>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</si>
  <si>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</si>
  <si>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</si>
  <si>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</si>
  <si>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</si>
  <si>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</si>
  <si>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</si>
  <si>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</si>
  <si>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</si>
  <si>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</si>
  <si>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</si>
  <si>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</si>
  <si>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</si>
  <si>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</si>
  <si>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</si>
  <si>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</si>
  <si>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</si>
  <si>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</si>
  <si>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</si>
  <si>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</si>
  <si>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</si>
  <si>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</si>
  <si>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</si>
  <si>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</si>
  <si>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</si>
  <si>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</si>
  <si>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</si>
  <si>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</si>
  <si>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</si>
  <si>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</si>
  <si>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</si>
  <si>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</si>
  <si>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</si>
  <si>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</si>
  <si>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</si>
  <si>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</si>
  <si>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</si>
  <si>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</si>
  <si>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</si>
  <si>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</si>
  <si>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</si>
  <si>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</si>
  <si>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</si>
  <si>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</si>
  <si>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</si>
  <si>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</si>
  <si>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</si>
  <si>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</si>
  <si>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</si>
  <si>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</si>
  <si>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</si>
  <si>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</si>
  <si>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</si>
  <si>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</si>
  <si>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</si>
  <si>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</si>
  <si>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</si>
  <si>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</si>
  <si>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</si>
  <si>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</si>
  <si>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</si>
  <si>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64908007     ostatní výnosy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</si>
  <si>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</si>
  <si>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</si>
  <si>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</si>
  <si>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</si>
  <si>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</si>
  <si>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</si>
  <si>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</si>
  <si>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</si>
  <si>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</si>
  <si>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</si>
  <si>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</si>
  <si>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</si>
  <si>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</si>
  <si>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</si>
  <si>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</si>
  <si>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</si>
  <si>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</si>
  <si>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</si>
  <si>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</si>
  <si>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</si>
  <si>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</si>
  <si>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</si>
  <si>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</si>
  <si>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</si>
  <si>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</si>
  <si>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</si>
  <si>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</si>
  <si>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</si>
  <si>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</si>
  <si>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</si>
  <si>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</si>
  <si>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</si>
  <si>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</si>
  <si>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</si>
  <si>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</si>
  <si>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</si>
  <si>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</si>
  <si>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</si>
  <si>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</si>
  <si>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</si>
  <si>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</si>
  <si>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</si>
  <si>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</si>
  <si>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</si>
  <si>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</si>
  <si>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</si>
  <si>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</si>
  <si>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</si>
  <si>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</si>
  <si>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</si>
  <si>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</si>
  <si>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</si>
  <si>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</si>
  <si>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</si>
  <si>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</si>
  <si>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</si>
  <si>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</si>
  <si>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</si>
  <si>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</si>
  <si>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</si>
  <si>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</si>
  <si>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</si>
  <si>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</si>
  <si>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</si>
  <si>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</si>
  <si>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DRM UNG 1X100GM 10%</t>
  </si>
  <si>
    <t>BETADINE - zelená</t>
  </si>
  <si>
    <t>LIQ 1X30ML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</si>
  <si>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</si>
  <si>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</si>
  <si>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</si>
  <si>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</si>
  <si>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</si>
  <si>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</si>
  <si>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</si>
  <si>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</si>
  <si>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</si>
  <si>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</si>
  <si>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</si>
  <si>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</si>
  <si>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</si>
  <si>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</si>
  <si>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</si>
  <si>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</si>
  <si>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</si>
  <si>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</si>
  <si>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</si>
  <si>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</si>
  <si>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</si>
  <si>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</si>
  <si>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</si>
  <si>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</si>
  <si>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</si>
  <si>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</si>
  <si>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</si>
  <si>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</si>
  <si>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</si>
  <si>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P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</si>
  <si>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</si>
  <si>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</si>
  <si>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</si>
  <si>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</si>
  <si>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</si>
  <si>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</si>
  <si>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TACHOSIL</t>
  </si>
  <si>
    <t>DRM SPO 3.0X2.5CM</t>
  </si>
  <si>
    <t>Tisseel Lyo 4 ml</t>
  </si>
  <si>
    <t>léky - antibiotika (LEK)</t>
  </si>
  <si>
    <t>OPHTHALMO-FRAMYKOIN</t>
  </si>
  <si>
    <t>UNG OPH 1X5GM</t>
  </si>
  <si>
    <t>DZ OCTENISEPT 250 ml</t>
  </si>
  <si>
    <t>sprej</t>
  </si>
  <si>
    <t>ECOLAV Výplach očí 100ml</t>
  </si>
  <si>
    <t>100 ml</t>
  </si>
  <si>
    <t>INF SOL 30X250ML</t>
  </si>
  <si>
    <t>400MG TBL FLM 36</t>
  </si>
  <si>
    <t>KL ELIXÍR NA OPTIKU</t>
  </si>
  <si>
    <t>KL MS HYDROG.PEROX. 3% 500g</t>
  </si>
  <si>
    <t>KL ZLUTA (FLAVINOVA) VATA, 1000G</t>
  </si>
  <si>
    <t>2x500g v litrových lahvích</t>
  </si>
  <si>
    <t>MARCAINE 0.5%</t>
  </si>
  <si>
    <t>5MG/ML INJ SOL 5X20ML</t>
  </si>
  <si>
    <t>OPHTHALMO-HYDROCORTISON LECIVA</t>
  </si>
  <si>
    <t>UNG OPH 1X5GM 0.5%</t>
  </si>
  <si>
    <t>PEROXID VODÍKU 3% COO</t>
  </si>
  <si>
    <t>DRM SOL 1X100ML 3%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</si>
  <si>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</si>
  <si>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</si>
  <si>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</si>
  <si>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</si>
  <si>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</si>
  <si>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</si>
  <si>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</si>
  <si>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</si>
  <si>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</si>
  <si>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</si>
  <si>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</si>
  <si>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</si>
  <si>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</si>
  <si>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</si>
  <si>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</si>
  <si>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</si>
  <si>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</si>
  <si>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</si>
  <si>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</si>
  <si>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</si>
  <si>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</si>
  <si>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</si>
  <si>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</si>
  <si>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</si>
  <si>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</si>
  <si>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</si>
  <si>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</si>
  <si>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</si>
  <si>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</si>
  <si>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</si>
  <si>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</si>
  <si>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</si>
  <si>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</si>
  <si>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</si>
  <si>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</si>
  <si>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</si>
  <si>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</si>
  <si>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</si>
  <si>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</si>
  <si>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</si>
  <si>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ZL977</t>
  </si>
  <si>
    <t>Kanystr renasys GO 750 ml pro podtlakovou terapii 66800916</t>
  </si>
  <si>
    <t>ZA459</t>
  </si>
  <si>
    <t>Kompresa AB 10 x 20 cm/1 ks sterilnĂ­ NT savĂˇ (1230114021) 1327114021</t>
  </si>
  <si>
    <t>Kompresa AB 10 x 20 cm/1 ks sterilní NT savá (1230114021) 1327114021</t>
  </si>
  <si>
    <t>ZA561</t>
  </si>
  <si>
    <t>Kompresa AB 20 x 40 cm/1 ks sterilnĂ­ NT savĂˇ (1230114051) 1327114051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</si>
  <si>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</si>
  <si>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</si>
  <si>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</si>
  <si>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</si>
  <si>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</si>
  <si>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</si>
  <si>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</si>
  <si>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</si>
  <si>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</si>
  <si>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</si>
  <si>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</si>
  <si>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</si>
  <si>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</si>
  <si>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</si>
  <si>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</si>
  <si>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</si>
  <si>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</si>
  <si>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</si>
  <si>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</si>
  <si>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</si>
  <si>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</si>
  <si>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</si>
  <si>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</si>
  <si>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</si>
  <si>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</si>
  <si>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</si>
  <si>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</si>
  <si>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</si>
  <si>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</si>
  <si>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</si>
  <si>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</si>
  <si>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</si>
  <si>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</si>
  <si>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</si>
  <si>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Krytí cellistyp F (fibrilar) 2,5 x 5 cm bal. á 10 ks (náhrada za okcel) 2082025</t>
  </si>
  <si>
    <t>ZK405</t>
  </si>
  <si>
    <t>Krytí hemostatické gelitaspon standard 80 x 50 mm x 10 mm bal. á 10 ks A2107861</t>
  </si>
  <si>
    <t>Krytí hemostatické gelitaspon tampon   80 x 30 mm bal. á 5 ks GS -210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</si>
  <si>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</si>
  <si>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</si>
  <si>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</si>
  <si>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</si>
  <si>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</si>
  <si>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</si>
  <si>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</si>
  <si>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</si>
  <si>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</si>
  <si>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</si>
  <si>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</si>
  <si>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</si>
  <si>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</si>
  <si>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</si>
  <si>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</si>
  <si>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</si>
  <si>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</si>
  <si>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</si>
  <si>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</si>
  <si>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</si>
  <si>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</si>
  <si>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</si>
  <si>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</si>
  <si>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</si>
  <si>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</si>
  <si>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</si>
  <si>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</si>
  <si>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</si>
  <si>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</si>
  <si>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</si>
  <si>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</si>
  <si>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</si>
  <si>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</si>
  <si>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</si>
  <si>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</si>
  <si>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</si>
  <si>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</si>
  <si>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</si>
  <si>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omnifix E 15 cm x 10 m 9006513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</si>
  <si>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</si>
  <si>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</si>
  <si>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</si>
  <si>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ZF352</t>
  </si>
  <si>
    <t>Náplast transpore bílá 2,50 cm x 9,14 m bal. á 12 ks 1534-1</t>
  </si>
  <si>
    <t>ZF450</t>
  </si>
  <si>
    <t>Obinadlo elastickĂ© lenkideal krĂˇtkotaĹľnĂ© 10 cm x 5 m bal. Ăˇ 10 ks 19583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</si>
  <si>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</si>
  <si>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</si>
  <si>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</si>
  <si>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</si>
  <si>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</si>
  <si>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</si>
  <si>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</si>
  <si>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</si>
  <si>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</si>
  <si>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</si>
  <si>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ZC352</t>
  </si>
  <si>
    <t>Obinadlo elastickĂ© universalnĂ­ 12 cm x 10 m bal. Ăˇ 12 ks 1320200207</t>
  </si>
  <si>
    <t>Obinadlo elastické universal   8 cm x 5 m 1323100312</t>
  </si>
  <si>
    <t>Obinadlo elastické universal 15 cm x 5 m 1323100315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</si>
  <si>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</si>
  <si>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</si>
  <si>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</si>
  <si>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</si>
  <si>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</si>
  <si>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</si>
  <si>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</si>
  <si>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</si>
  <si>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</si>
  <si>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</si>
  <si>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</si>
  <si>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</si>
  <si>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</si>
  <si>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</si>
  <si>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</si>
  <si>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</si>
  <si>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</si>
  <si>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</si>
  <si>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</si>
  <si>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</si>
  <si>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</si>
  <si>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</si>
  <si>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</si>
  <si>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</si>
  <si>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</si>
  <si>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Obvaz ortho-pad 15 cm x 3 m pod sádru á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</si>
  <si>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</si>
  <si>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</si>
  <si>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</si>
  <si>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</si>
  <si>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Obvaz sádrový safix plus 10 cm x 3 m bal. á 24 ks 3327410</t>
  </si>
  <si>
    <t>ZA432</t>
  </si>
  <si>
    <t>Obvaz sádrový safix plus 14 cm x 3 m bal. á 20 ks 3327430</t>
  </si>
  <si>
    <t>ZL789</t>
  </si>
  <si>
    <t>Obvaz sterilnĂ­ hotovĂ˝ ÄŤ. 2 A4091360</t>
  </si>
  <si>
    <t>ZL790</t>
  </si>
  <si>
    <t>Obvaz sterilnĂ­ hotovĂ˝ ÄŤ. 3 A4101144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</si>
  <si>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</si>
  <si>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</si>
  <si>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</si>
  <si>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</si>
  <si>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</si>
  <si>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</si>
  <si>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</si>
  <si>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</si>
  <si>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</si>
  <si>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</si>
  <si>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</si>
  <si>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sĂˇdrovĂˇ 4 vrstvĂˇ 10 x 20 m (332790) 1324702316</t>
  </si>
  <si>
    <t>ZD551</t>
  </si>
  <si>
    <t>Safix longeta sĂˇdrovĂˇ 4 vrstvĂˇ 12 x 20 m (332791) 1324702317</t>
  </si>
  <si>
    <t>Safix longeta sádrová 4 vrstvá 10 x 20 m (332790) 1324702316</t>
  </si>
  <si>
    <t>Safix longeta sádrová 4 vrstvá 12 x 20 m (332791) 1324702317</t>
  </si>
  <si>
    <t>ZA443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</si>
  <si>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</si>
  <si>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</si>
  <si>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</si>
  <si>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</si>
  <si>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</si>
  <si>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</si>
  <si>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</si>
  <si>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</si>
  <si>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</si>
  <si>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</si>
  <si>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</si>
  <si>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</si>
  <si>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</si>
  <si>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</si>
  <si>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</si>
  <si>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</si>
  <si>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ZE248</t>
  </si>
  <si>
    <t>AdaptĂ©r Olympus / ACMI spec. model B00-21010-95</t>
  </si>
  <si>
    <t>ZE247</t>
  </si>
  <si>
    <t>Adaptér Olympus / ACMI B00-21116-62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</si>
  <si>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</si>
  <si>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</si>
  <si>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</si>
  <si>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</si>
  <si>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</si>
  <si>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</si>
  <si>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</si>
  <si>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</si>
  <si>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</si>
  <si>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</si>
  <si>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</si>
  <si>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</si>
  <si>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</si>
  <si>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</si>
  <si>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</si>
  <si>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</si>
  <si>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</si>
  <si>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</si>
  <si>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</si>
  <si>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</si>
  <si>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</si>
  <si>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</si>
  <si>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</si>
  <si>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</si>
  <si>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</si>
  <si>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Cévka CN-01, bal.á 40 ks, 646959</t>
  </si>
  <si>
    <t>Cévka vyživovací CV-01 GAMV686415 (GAM646957)</t>
  </si>
  <si>
    <t>Čepelka skalpelová 10 BB510</t>
  </si>
  <si>
    <t>Čepelka skalpelová 11 BB511</t>
  </si>
  <si>
    <t>Čepelka skalpelová 22 BB522</t>
  </si>
  <si>
    <t>Čepelka skalpelová 23 BB523</t>
  </si>
  <si>
    <t>Čepelka skalpelová č. 10 - Swann Morton bal. á 100 ks G0100</t>
  </si>
  <si>
    <t>Čepelka skalpelová č. 15 - Swann Morton bal. á 100 ks G0103</t>
  </si>
  <si>
    <t>ZA783</t>
  </si>
  <si>
    <t>DrĂ©n Easy Flow 40 mm/30 cm, Ăˇ 10 ks, 97.816.92.224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</si>
  <si>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</si>
  <si>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</si>
  <si>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</si>
  <si>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</si>
  <si>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</si>
  <si>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</si>
  <si>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</si>
  <si>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</si>
  <si>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</si>
  <si>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</si>
  <si>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ZA761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</si>
  <si>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</si>
  <si>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</si>
  <si>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</si>
  <si>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</si>
  <si>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</si>
  <si>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</si>
  <si>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ZK178</t>
  </si>
  <si>
    <t>DrĹľĂˇk  skalpelovĂ˝ch ÄŤepelek ÄŤ. 3 BB073R</t>
  </si>
  <si>
    <t>ZA434</t>
  </si>
  <si>
    <t>DrĹľĂˇk skalpelovĂ˝ch ÄŤepelek BB084R</t>
  </si>
  <si>
    <t>ZB327</t>
  </si>
  <si>
    <t>Držák skalpelových čepelek č. 3 123 mm 397112910003</t>
  </si>
  <si>
    <t>ZD512</t>
  </si>
  <si>
    <t>Držák skalpelových čepelek č. 4 397112910004</t>
  </si>
  <si>
    <t>ZA890</t>
  </si>
  <si>
    <t>Elektroda neutrĂˇlnĂ­ jednorĂˇzovĂˇ 20193-071</t>
  </si>
  <si>
    <t>ZA932</t>
  </si>
  <si>
    <t>Elektroda neutrĂˇlnĂ­ ke koagulaci bal. Ăˇ 50 ks E7509</t>
  </si>
  <si>
    <t>ZA892</t>
  </si>
  <si>
    <t>Elektroda neutrĂˇlnĂ­ kojeneckĂˇ bal. Ăˇ 50 ks 20193-073</t>
  </si>
  <si>
    <t>ZA891</t>
  </si>
  <si>
    <t>Elektroda neutrĂˇlnĂ­ nessy ke koagulaci Ăˇ 50 ks 20193-070</t>
  </si>
  <si>
    <t>Elektroda neutrální ke koagulaci bal. á 50 ks E7509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</si>
  <si>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</si>
  <si>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</si>
  <si>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</si>
  <si>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</si>
  <si>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</si>
  <si>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</si>
  <si>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</si>
  <si>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</si>
  <si>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</si>
  <si>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</si>
  <si>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</si>
  <si>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ZR524</t>
  </si>
  <si>
    <t>HĂˇk bĹ™iĹˇnĂ­ HOSEL 120 X 30 mm, 250 mm BT443R</t>
  </si>
  <si>
    <t>ZR517</t>
  </si>
  <si>
    <t>HĂˇk bĹ™iĹˇnĂ­ Kelly 150 x 39 mm, 265 mm BT630R</t>
  </si>
  <si>
    <t>ZR516</t>
  </si>
  <si>
    <t>HĂˇk bĹ™iĹˇnĂ­ Kelly 155 x 57 mm, 260 mm BT633R</t>
  </si>
  <si>
    <t>ZK169</t>
  </si>
  <si>
    <t>HĂˇk bĹ™iĹˇnĂ­ kocher BT460R</t>
  </si>
  <si>
    <t>ZK591</t>
  </si>
  <si>
    <t>HĂˇk bĹ™iĹˇnĂ­ mikulicz 180 x 50 mm 260 mm BT624R</t>
  </si>
  <si>
    <t>ZR518</t>
  </si>
  <si>
    <t>HĂˇk bĹ™iĹˇnĂ­ Mikulicz 86 x 55 mm, 255 mm BT618R</t>
  </si>
  <si>
    <t>ZJ879</t>
  </si>
  <si>
    <t>HĂˇk durham 17 x 10 mm 215 mm BT400R</t>
  </si>
  <si>
    <t>ZK165</t>
  </si>
  <si>
    <t>HĂˇk hosel 140 x 40 mm 250 mm BT445R</t>
  </si>
  <si>
    <t>ZK162</t>
  </si>
  <si>
    <t>HĂˇk kocher - langenbeck 55 x 11 mm 215 mm BT361R</t>
  </si>
  <si>
    <t>ZR525</t>
  </si>
  <si>
    <t>HĂˇk KOCHER-LANGENBECK 41 x 11 mm, 215 mm BT359R</t>
  </si>
  <si>
    <t>ZR523</t>
  </si>
  <si>
    <t>HĂˇk KOCHER-WAGNER, 280 mm, 94 X 36 mm BT498R</t>
  </si>
  <si>
    <t>ZK167</t>
  </si>
  <si>
    <t>HĂˇk middeldorpf 20 x 22 mm 215 mm BT405R</t>
  </si>
  <si>
    <t>ZJ881</t>
  </si>
  <si>
    <t>HĂˇk middeldorpf 28 x 28 mm BT406R</t>
  </si>
  <si>
    <t>ZJ875</t>
  </si>
  <si>
    <t>HĂˇk na rĂˇny 4z volkmann poloostrĂ˝ BT260R</t>
  </si>
  <si>
    <t>ZR277</t>
  </si>
  <si>
    <t>Háček na rány jednozubý ostrý 16,5 cm 397118080010</t>
  </si>
  <si>
    <t>ZB399</t>
  </si>
  <si>
    <t>HadiÄŤka PVC 1/1,5  Ăˇ 100 m KVS 599812 , PVC100015</t>
  </si>
  <si>
    <t>ZI277</t>
  </si>
  <si>
    <t>HadiÄŤka sterilnĂ­ tisseel sprayset Ăˇ 10 ks 1504271</t>
  </si>
  <si>
    <t>ZH514</t>
  </si>
  <si>
    <t>Hadice pro propl. pumpu, ke 2 vakĹŻm, resterilizovatelnĂˇ A4055</t>
  </si>
  <si>
    <t>Hadička PVC 1/1,5  á 100 m KVS 599812 , PVC100015</t>
  </si>
  <si>
    <t>ZQ249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</si>
  <si>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</si>
  <si>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</si>
  <si>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</si>
  <si>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</si>
  <si>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</si>
  <si>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</si>
  <si>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</si>
  <si>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</si>
  <si>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</si>
  <si>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ZJ857</t>
  </si>
  <si>
    <t>Jehelec durogrip halsey 130 mm BM012R</t>
  </si>
  <si>
    <t>ZH187</t>
  </si>
  <si>
    <t>Jehelec hloubkovĂ˝ rovnĂ˝ tvrdokovovĂ˝ 165 mm 397132060610</t>
  </si>
  <si>
    <t>ZI250</t>
  </si>
  <si>
    <t>Jehelec MAYO - HEGAR rovnĂ˝ 185 mm BM066R</t>
  </si>
  <si>
    <t>ZQ008</t>
  </si>
  <si>
    <t>Kabel bipolĂˇrnĂ­ BOWA k pinzetÄ› BOWA 351-040 ke kogulaci Valleylab dĂ©lka 4,5 m 2pin konektor zĂˇruka 300 autoklĂˇvnĂ­ch cyklĹŻ 351-040</t>
  </si>
  <si>
    <t>ZK193</t>
  </si>
  <si>
    <t>Kanyla odsĂˇvacĂ­ CH21 7 mm GF860R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</si>
  <si>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</si>
  <si>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</si>
  <si>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</si>
  <si>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</si>
  <si>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</si>
  <si>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</si>
  <si>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</si>
  <si>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</si>
  <si>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</si>
  <si>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</si>
  <si>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</si>
  <si>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</si>
  <si>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</si>
  <si>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ZJ932</t>
  </si>
  <si>
    <t>KleĹˇtÄ› allis 5 x 6 zubĹŻ 190 mm EA017R</t>
  </si>
  <si>
    <t>ZC018</t>
  </si>
  <si>
    <t>Klip hem-o-lok XL bal. á 14 ks 544250</t>
  </si>
  <si>
    <t>Klip hem-o-lok XL bal. Ăˇ 14 ks 544250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</si>
  <si>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</si>
  <si>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</si>
  <si>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</si>
  <si>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</si>
  <si>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</si>
  <si>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ZR279</t>
  </si>
  <si>
    <t>Lopatka na jazyk Buchwald 16×23 mm, 17,5 cm 397121310010</t>
  </si>
  <si>
    <t>ZR268</t>
  </si>
  <si>
    <t>Lžička oční Daviel s lopatkou vel.2 1×  2 mm 397125380370</t>
  </si>
  <si>
    <t>ZK304</t>
  </si>
  <si>
    <t>Miska kruhovĂˇ 0,06 l vĂ˝Ĺˇka 30 mm JG521R</t>
  </si>
  <si>
    <t>ZK306</t>
  </si>
  <si>
    <t>Miska kruhovĂˇ 0,4 litru, vĂ˝Ĺˇka 56 mm JG523R stejnĂˇ karta ZK016</t>
  </si>
  <si>
    <t>ZK017</t>
  </si>
  <si>
    <t>Miska kruhovĂˇ 1,0 l vĂ˝Ĺˇka 73 mm JG524R</t>
  </si>
  <si>
    <t>ZR544</t>
  </si>
  <si>
    <t>MĹŻstek pooperaÄŤnĂ­ smyÄŤkovĂ˝ pod dvouhlavĹovou stomii dĂ©lka 65 mm sterilnĂ­ bal. Ăˇ 10 ks 022355</t>
  </si>
  <si>
    <t>ZO930</t>
  </si>
  <si>
    <t>NĂˇdoba 100 ml PP 72/62 mm s pĹ™iloĹľenĂ˝m uzĂˇvÄ›rem bĂ­lĂ© vĂ­ÄŤko sterilnĂ­ na tekutĂ˝ materiĂˇl 75.562.105</t>
  </si>
  <si>
    <t>ZE174</t>
  </si>
  <si>
    <t>NĂˇdoba na histologickĂ˝ mat. 920 ml Z1333000041024</t>
  </si>
  <si>
    <t>ZE015</t>
  </si>
  <si>
    <t>NĂˇdoba na histologickĂ˝ mat. s pufrovanĂ˝m formalĂ­nem (1250 ml pufr. formalĂ­n) HISTOFOR 2500 ml BFS-2500</t>
  </si>
  <si>
    <t>ZE016</t>
  </si>
  <si>
    <t>NĂˇdoba na histologickĂ˝ mat. s pufrovanĂ˝m formalĂ­nem (2500 ml pufr. formalĂ­n) HISTOFOR 5000 ml BFS-5000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</si>
  <si>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</si>
  <si>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</si>
  <si>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</si>
  <si>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</si>
  <si>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</si>
  <si>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</si>
  <si>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</si>
  <si>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</si>
  <si>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ZE310</t>
  </si>
  <si>
    <t>NĂˇdoba na kontaminovanĂ˝ odpad CS 6 l pĹŻv. 077802300</t>
  </si>
  <si>
    <t>ZK183</t>
  </si>
  <si>
    <t>NĂˇsadka skalpelu ÄŤ. 3l BB075R</t>
  </si>
  <si>
    <t>Nádoba 100 ml PP 72/62 mm s přiloženým uzávěrem bílé víčko sterilní na tekutý materiál 75.562.105</t>
  </si>
  <si>
    <t>ZF175</t>
  </si>
  <si>
    <t>Nádoba na histologický mat. 3000 ml 333 003 723 001</t>
  </si>
  <si>
    <t>ZF176</t>
  </si>
  <si>
    <t>Nádoba na histologický mat. 5700 ml 333000086003</t>
  </si>
  <si>
    <t>Nádoba na histologický mat. 920 ml Z1333000041024</t>
  </si>
  <si>
    <t>Nádoba na histologický mat. s pufrovaným formalínem HISTOFOR 125 ml bal. á 35 ks BFS-125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</si>
  <si>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</si>
  <si>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</si>
  <si>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</si>
  <si>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</si>
  <si>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</si>
  <si>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</si>
  <si>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</si>
  <si>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Nádoba na kontaminovaný odpad CS 6 l pův. 077802300</t>
  </si>
  <si>
    <t>ZK679</t>
  </si>
  <si>
    <t>Nádoba na kontaminovaný odpad SC 60 l jednoduché víko,zámek 2021800411502(I005430006)</t>
  </si>
  <si>
    <t>ZJ798</t>
  </si>
  <si>
    <t>NĹŻĹľky cĂ©vnĂ­ reynolds-jameson 140 mm BC015R</t>
  </si>
  <si>
    <t>ZK040</t>
  </si>
  <si>
    <t>NĹŻĹľky chirurgickĂ© standardnĂ­ hrotnatotupĂ© rovnĂ© 105 mm BC320R</t>
  </si>
  <si>
    <t>ZR529</t>
  </si>
  <si>
    <t>NĹŻĹľky jemnĂ© rovnĂ© dlouhĂ© 195 mm BC658R</t>
  </si>
  <si>
    <t>ZK063</t>
  </si>
  <si>
    <t>NĹŻĹľky lomenĂ© diethrich-hegemann 45Â° 180 mm BC663R</t>
  </si>
  <si>
    <t>ZI248</t>
  </si>
  <si>
    <t>NĹŻĹľky MAYO- LEXER  DUROTIP, zahnutĂ© 165 mm BC284R</t>
  </si>
  <si>
    <t>ZR269</t>
  </si>
  <si>
    <t>NĹŻĹľky Mayo tupĂ© zahnutĂ© tvrdokovovĂ© 14,5 cm B397113910604</t>
  </si>
  <si>
    <t>ZR270</t>
  </si>
  <si>
    <t>NĹŻĹľky na nehtovou kĹŻĹľiÄŤku zahnutĂ© 11,0 cm B397113910469</t>
  </si>
  <si>
    <t>ZR528</t>
  </si>
  <si>
    <t>NĹŻĹľky preparaÄŤnĂ­ durotip zahnutĂ© 350 mm BC285R</t>
  </si>
  <si>
    <t>ZR515</t>
  </si>
  <si>
    <t>NĹŻĹľky preperaÄŤnĂ­ durotip laxer zahnutĂ© 165 mm BC283R</t>
  </si>
  <si>
    <t>ZE289</t>
  </si>
  <si>
    <t>NĹŻĹľky standard O/T 115 mm BC321R</t>
  </si>
  <si>
    <t>ZJ803</t>
  </si>
  <si>
    <t>NĹŻĹľky zahnutĂ© durotip baby-metzenbaum 145 mm BC259R</t>
  </si>
  <si>
    <t>ZJ806</t>
  </si>
  <si>
    <t>NĹŻĹľky zahnutĂ© durotip nelson-metzenbaum 230 mm BC267R</t>
  </si>
  <si>
    <t>ZJ811</t>
  </si>
  <si>
    <t>NĹŻĹľky zahnutĂ© durotip nelson-metzenbaum 280 mm BC281R</t>
  </si>
  <si>
    <t>ZK046</t>
  </si>
  <si>
    <t>NĹŻĹľky zahnutĂ© mayo 155 mm BC555R</t>
  </si>
  <si>
    <t>ZK070</t>
  </si>
  <si>
    <t>NĹŻĹľky zahnutĂ© preparaÄŤnĂ­ Stevens HH 115 mm BC009R</t>
  </si>
  <si>
    <t>Nůžky MAYO- LEXER  DUROTIP, zahnuté 165 mm BC284R</t>
  </si>
  <si>
    <t>ZH275</t>
  </si>
  <si>
    <t>Nůžky zahnuté preparační jemné metzenbaum 140 mm 397113080700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</si>
  <si>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</si>
  <si>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</si>
  <si>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</si>
  <si>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</si>
  <si>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</si>
  <si>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</si>
  <si>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</si>
  <si>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</si>
  <si>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</si>
  <si>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</si>
  <si>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</si>
  <si>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</si>
  <si>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Páska retrakční silikonová bílá (surgical loop) 750 mm x 2,5 mm bal. á 24 ks B1095544</t>
  </si>
  <si>
    <t>Páska retrakční silikonová červená (surgical loop) 750 mm x 2,5 mm bal. á 24 ks B1095510</t>
  </si>
  <si>
    <t>Páska retrakční silikonová modrá (surgical loop) 750 mm x 2,5 mm bal. á 24 ks B1095528</t>
  </si>
  <si>
    <t>Páska retrakční silikonová žlutá (surgical loop) 750 mm x 2,5 mm bal. á 24 ks B1095536</t>
  </si>
  <si>
    <t>ZK075</t>
  </si>
  <si>
    <t>PeĂˇn svorka cĂ©vnĂ­  rochester atraumatickĂˇ rovnĂˇ 225 mm BH448R</t>
  </si>
  <si>
    <t>ZH279</t>
  </si>
  <si>
    <t>Peán rovný jemná na cévy 160 mm 397115081130</t>
  </si>
  <si>
    <t>ZR271</t>
  </si>
  <si>
    <t>Pinzeta anatomickĂˇ Gerald rovnĂˇ 18,0 cm B397114910148</t>
  </si>
  <si>
    <t>ZR526</t>
  </si>
  <si>
    <t>Pinzeta anatomickĂˇ stĹ™. 130 mm BD025R</t>
  </si>
  <si>
    <t>ZJ980</t>
  </si>
  <si>
    <t>Pinzeta atraumatickĂˇ de bakey 2,0 mm 150 mm FB400R</t>
  </si>
  <si>
    <t>ZJ982</t>
  </si>
  <si>
    <t>Pinzeta atraumatickĂˇ de bakey 2,0 mm 200 mm FB402R</t>
  </si>
  <si>
    <t>ZJ983</t>
  </si>
  <si>
    <t>Pinzeta atraumatickĂˇ de bakey 2,0 mm 240 mm FB404R</t>
  </si>
  <si>
    <t>ZB163</t>
  </si>
  <si>
    <t>Pinzeta chirurgická matovaná 1 x 2 zuby 145 mm 397114080381</t>
  </si>
  <si>
    <t>ZJ822</t>
  </si>
  <si>
    <t>Pinzeta chirurgickĂˇ 1 x 2 zuby 145 mm BD557R</t>
  </si>
  <si>
    <t>ZJ820</t>
  </si>
  <si>
    <t>Pinzeta chirurgickĂˇ adson 1 x 2 zuby 120 mm BD511R</t>
  </si>
  <si>
    <t>ZM204</t>
  </si>
  <si>
    <t>Pinzeta marĹˇĂ­kova na mandle 230 mm 397114320010</t>
  </si>
  <si>
    <t>ZK133</t>
  </si>
  <si>
    <t>Pinzeta neurochirurgickĂˇ gerald 175 mm BD228R</t>
  </si>
  <si>
    <t>ZR702</t>
  </si>
  <si>
    <t>PodloĹľka pod mesh AESCULAP, 1:3, sterilnĂ­, bal. Ăˇ 10 ks BA722</t>
  </si>
  <si>
    <t>ZH760</t>
  </si>
  <si>
    <t>PopisovaÄŤ na kĹŻĹľi sterilnĂ­, chirurgickĂ˝, BLAYCO RQ-01, 13 cm, s jednĂ­m hrotem, gen. violeĹĄ + PVC pravĂ­tko 15 cm TCH02</t>
  </si>
  <si>
    <t>Popisovač na kůži sterilní, chirurgický, BLAYCO RQ-01, 13 cm, s jedním hrotem, gen. violeť + PVC pravítko 15 cm TCH02</t>
  </si>
  <si>
    <t>ZK292</t>
  </si>
  <si>
    <t>Raspatorium KILLIAN ostré/tupé 185 mm OL170R</t>
  </si>
  <si>
    <t>ZL862</t>
  </si>
  <si>
    <t>RezervoĂˇr balonkovĂ˝ sacĂ­ J-VAC 100ml bal Ăˇ 10 ks 2160</t>
  </si>
  <si>
    <t>Rezervoár balonkový sací J-VAC 100ml bal á 10 ks 2160</t>
  </si>
  <si>
    <t>ZG263</t>
  </si>
  <si>
    <t>RukojeĹĄ aktivnĂ­ elektrody resterizovatelnĂˇ 4,6 m kabel bal. Ăˇ 10 ks E2100</t>
  </si>
  <si>
    <t>ZB249</t>
  </si>
  <si>
    <t>Sáček močový s křížovou výpustí 2000 ml s hadičkou 90 cm ZAR-TNU201601</t>
  </si>
  <si>
    <t>ZK187</t>
  </si>
  <si>
    <t>Sonda d = 1,5 mm 160 mm BN116R</t>
  </si>
  <si>
    <t>ZK188</t>
  </si>
  <si>
    <t>Sonda d = 2,0 mm 160 mm BN136R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</si>
  <si>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</si>
  <si>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</si>
  <si>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</si>
  <si>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</si>
  <si>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ZJ356</t>
  </si>
  <si>
    <t>Sonda žaludeční CH10 1200 mm s RTG linkou bal. á 50 ks 412010</t>
  </si>
  <si>
    <t>Sonda žaludeční CH14 1200 mm s RTG linkou bal. á 50 ks 412014</t>
  </si>
  <si>
    <t>Sonda žaludeční CH18 1200 mm s RTG linkou bal. á 30 ks 412018</t>
  </si>
  <si>
    <t>ZB093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</si>
  <si>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</si>
  <si>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</si>
  <si>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</si>
  <si>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</si>
  <si>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</si>
  <si>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</si>
  <si>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</si>
  <si>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</si>
  <si>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</si>
  <si>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</si>
  <si>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</si>
  <si>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</si>
  <si>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</si>
  <si>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</si>
  <si>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</si>
  <si>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</si>
  <si>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</si>
  <si>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</si>
  <si>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</si>
  <si>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</si>
  <si>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</si>
  <si>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</si>
  <si>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</si>
  <si>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</si>
  <si>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</si>
  <si>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ZD835</t>
  </si>
  <si>
    <t>StĹ™Ă­kaÄŤka injekÄŤnĂ­ 3-dĂ­lnĂˇ 1 ml LL plastipak bal. Ăˇ 100 ks 309628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</si>
  <si>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</si>
  <si>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</si>
  <si>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</si>
  <si>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</si>
  <si>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</si>
  <si>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ZK816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</si>
  <si>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</si>
  <si>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</si>
  <si>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</si>
  <si>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</si>
  <si>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</si>
  <si>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</si>
  <si>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</si>
  <si>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ZR274</t>
  </si>
  <si>
    <t>Svorka  na cévy Halsted - Mosquito zahnutá 12,5 cm 397115910082</t>
  </si>
  <si>
    <t>ZR272</t>
  </si>
  <si>
    <t>Svorka Allis chirurgickĂˇ 5 Ă— 6 zubĹŻ 15,0 cm 397115910365</t>
  </si>
  <si>
    <t>ZR073</t>
  </si>
  <si>
    <t>Svorka arteriĂˇlnĂ­ Leriche zahnutĂˇ 150 mm KL2451</t>
  </si>
  <si>
    <t>ZJ842</t>
  </si>
  <si>
    <t>Svorka atraum. bengolea zahnutĂˇ 245 mm BH229R</t>
  </si>
  <si>
    <t>ZJ841</t>
  </si>
  <si>
    <t>Svorka atraum. craford modif. 240 mm BH227R</t>
  </si>
  <si>
    <t>ZJ849</t>
  </si>
  <si>
    <t>Svorka atraum. kocher - ochsner zahnutĂˇ 185 mm BH645R</t>
  </si>
  <si>
    <t>ZJ851</t>
  </si>
  <si>
    <t>Svorka atraum. kocher - ochsner zahnutĂˇ 200 mm BH647R</t>
  </si>
  <si>
    <t>ZK085</t>
  </si>
  <si>
    <t>Svorka atraum. kocher 140 mm BH614R</t>
  </si>
  <si>
    <t>ZJ843</t>
  </si>
  <si>
    <t>Svorka atraum. pean 140 mm BH414R</t>
  </si>
  <si>
    <t>ZK589</t>
  </si>
  <si>
    <t>Svorka atraum. pean 200 mm zah. BH471R</t>
  </si>
  <si>
    <t>ZK077</t>
  </si>
  <si>
    <t>Svorka atraum. rochester pean 185 mm zahnutĂˇ BH445R</t>
  </si>
  <si>
    <t>ZK266</t>
  </si>
  <si>
    <t>Svorka cĂ©vnĂ­ glover 220 mm FB460R</t>
  </si>
  <si>
    <t>ZK097</t>
  </si>
  <si>
    <t>Svorka halsted - mosquito 200 mm zahnutĂˇ BH211R</t>
  </si>
  <si>
    <t>ZJ833</t>
  </si>
  <si>
    <t>Svorka halsted - mosquitodelicate rovnĂˇ 125 mm BH110R</t>
  </si>
  <si>
    <t>ZR273</t>
  </si>
  <si>
    <t>Svorka Halsted-Mosquito 1 × 2 zuby rovná 12,5 cm B397115910084</t>
  </si>
  <si>
    <t>ZJ840</t>
  </si>
  <si>
    <t>Svorka hemostatickĂˇ HEISS tenkĂˇ zahnutĂˇ 200mm BH207R</t>
  </si>
  <si>
    <t>ZR275</t>
  </si>
  <si>
    <t>Svorka na cévy Ochsner-Kocher rovná 18,0 cm B397115910135</t>
  </si>
  <si>
    <t>ZK114</t>
  </si>
  <si>
    <t>Svorka overholt - geissendoerfer 210 mm BJ021R</t>
  </si>
  <si>
    <t>ZK115</t>
  </si>
  <si>
    <t>Svorka overholt - geissendoerfer 220 mm BJ024R</t>
  </si>
  <si>
    <t>ZR530</t>
  </si>
  <si>
    <t>Svorka overholt - geissendoerfer 230 mm BJ025R</t>
  </si>
  <si>
    <t>ZL872</t>
  </si>
  <si>
    <t>Svorka overholt-geissendoerfer 270 mm BJ032R</t>
  </si>
  <si>
    <t>ZK268</t>
  </si>
  <si>
    <t>Svorka preparaÄŤnĂ­ a lig. atr. de bakey 230 mm FB485R</t>
  </si>
  <si>
    <t>ZR531</t>
  </si>
  <si>
    <t>Svorka preparaÄŤnĂ­ BABY - MIXTER 140 mm BJ011R</t>
  </si>
  <si>
    <t>ZK113</t>
  </si>
  <si>
    <t>Svorka preparaÄŤnĂ­ overholt 210 mm jemnĂˇ BJ081R</t>
  </si>
  <si>
    <t>ZR513</t>
  </si>
  <si>
    <t>Svorka preparaÄŤnĂ­ OVERHOLT 215 mm jemnĂˇ BJ080R</t>
  </si>
  <si>
    <t>ZM391</t>
  </si>
  <si>
    <t>Svorka s kuličkou backhaus 120 mm 397115080780</t>
  </si>
  <si>
    <t>ZH191</t>
  </si>
  <si>
    <t>Svorka zahnutá jemná na cévy peán 160 mm 397115081140</t>
  </si>
  <si>
    <t>ZJ835</t>
  </si>
  <si>
    <t>Svorky na cĂ©vy 1 x 2 zuby rovnĂˇ 125 mm BH118R</t>
  </si>
  <si>
    <t>ZC900</t>
  </si>
  <si>
    <t>SystĂ©m odsĂˇvacĂ­ hi-vac 200 ml-komplet bal. Ăˇ 60 ks 05.000.22.801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</si>
  <si>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</si>
  <si>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</si>
  <si>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</si>
  <si>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</si>
  <si>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</si>
  <si>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</si>
  <si>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</si>
  <si>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</si>
  <si>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</si>
  <si>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ZB759</t>
  </si>
  <si>
    <t>Zkumavka ÄŤervenĂˇ 8 ml gel 455071</t>
  </si>
  <si>
    <t>ZB763</t>
  </si>
  <si>
    <t>Zkumavka červená 9 ml 455092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</si>
  <si>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</si>
  <si>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</si>
  <si>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</si>
  <si>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</si>
  <si>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</si>
  <si>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</si>
  <si>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</si>
  <si>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</si>
  <si>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</si>
  <si>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</si>
  <si>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</si>
  <si>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</si>
  <si>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</si>
  <si>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</si>
  <si>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insuflaÄŤnĂ­ 120 mm, bal.Ăˇ 20 ks, C2201</t>
  </si>
  <si>
    <t>Jehla insuflační 120 mm, bal.á 20 ks, C2201</t>
  </si>
  <si>
    <t>ZA523</t>
  </si>
  <si>
    <t>Klip hem-o-lok L 14 x 6 bal. á 84 ks 544240</t>
  </si>
  <si>
    <t>Klip hem-o-lok L 14 x 6 bal. Ăˇ 84 ks 544240</t>
  </si>
  <si>
    <t>ZQ902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</si>
  <si>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</si>
  <si>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</si>
  <si>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</si>
  <si>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</si>
  <si>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</si>
  <si>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</si>
  <si>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</si>
  <si>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</si>
  <si>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</si>
  <si>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</si>
  <si>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</si>
  <si>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</si>
  <si>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</si>
  <si>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</si>
  <si>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</si>
  <si>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</si>
  <si>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</si>
  <si>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</si>
  <si>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</si>
  <si>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</si>
  <si>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</si>
  <si>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ZQ258</t>
  </si>
  <si>
    <t>NĂˇstroj robotickĂ˝ tÄ›snÄ›nĂ­ na trokar Cannula Seal pro da Vinci Xi 5-8 mm jednorĂˇzovĂ© sterilnĂ­ bal. Ăˇ 10 ks 470361</t>
  </si>
  <si>
    <t>Nástroj robotický jehelec velký k daVinci Xi pro 10 použití 470006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</si>
  <si>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</si>
  <si>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</si>
  <si>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</si>
  <si>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</si>
  <si>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</si>
  <si>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</si>
  <si>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</si>
  <si>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</si>
  <si>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</si>
  <si>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</si>
  <si>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</si>
  <si>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</si>
  <si>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ZR310</t>
  </si>
  <si>
    <t>Nástroj robotický Permanent Cautery Spatula  pro da Vinci Xi, 8 mm, délka čelistí 1,7 cm, pracovní délka 32,26 cm, na 10 použití 470184</t>
  </si>
  <si>
    <t>Nástroj robotický příslušenství 400180</t>
  </si>
  <si>
    <t>ZQ269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</si>
  <si>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</si>
  <si>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</si>
  <si>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</si>
  <si>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</si>
  <si>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</si>
  <si>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</si>
  <si>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</si>
  <si>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</si>
  <si>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</si>
  <si>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</si>
  <si>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</si>
  <si>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Set sací a irigační pro laparopumpu bal. á 10 ks 4170225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</si>
  <si>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</si>
  <si>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</si>
  <si>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</si>
  <si>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</si>
  <si>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</si>
  <si>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</si>
  <si>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</si>
  <si>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</si>
  <si>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</si>
  <si>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</si>
  <si>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</si>
  <si>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</si>
  <si>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</si>
  <si>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</si>
  <si>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</si>
  <si>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</si>
  <si>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</si>
  <si>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</si>
  <si>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</si>
  <si>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</si>
  <si>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</si>
  <si>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</si>
  <si>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</si>
  <si>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</si>
  <si>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</si>
  <si>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</si>
  <si>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</si>
  <si>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</si>
  <si>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</si>
  <si>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</si>
  <si>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</si>
  <si>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</si>
  <si>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</si>
  <si>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</si>
  <si>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</si>
  <si>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</si>
  <si>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</si>
  <si>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</si>
  <si>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</si>
  <si>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</si>
  <si>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ZB878</t>
  </si>
  <si>
    <t>Ĺ itĂ­ novosyn quick undy 2/0 (3) bal. Ăˇ 36 ks C3046042</t>
  </si>
  <si>
    <t>ZH392</t>
  </si>
  <si>
    <t>Ĺ itĂ­ novosyn quick undy 3/0 (2) bal. Ăˇ 36 ks C3046030</t>
  </si>
  <si>
    <t>ZB912</t>
  </si>
  <si>
    <t>Ĺ itĂ­ orthocord fialovĂ˝ bal. Ăˇ 12 ks 223104</t>
  </si>
  <si>
    <t>ZM353</t>
  </si>
  <si>
    <t>Ĺ itĂ­ PDO Resorba -fialovĂ˝, 2xGR65 0,70m 4EP 1USP(bal=2tc) PN2093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</si>
  <si>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</si>
  <si>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</si>
  <si>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</si>
  <si>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</si>
  <si>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</si>
  <si>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</si>
  <si>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</si>
  <si>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</si>
  <si>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ZG849</t>
  </si>
  <si>
    <t>Ĺ itĂ­ premicron zelenĂ˝ 2/0 (3) bal. Ăˇ 12 ks G0120061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</si>
  <si>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</si>
  <si>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</si>
  <si>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</si>
  <si>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</si>
  <si>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</si>
  <si>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</si>
  <si>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ZA865</t>
  </si>
  <si>
    <t>Ĺ itĂ­ prolene bl 2-0 bal. Ăˇ 12 ks W8400</t>
  </si>
  <si>
    <t>ZA248</t>
  </si>
  <si>
    <t>Ĺ itĂ­ prolene bl 2-0 bal. Ăˇ 12 ks W8977</t>
  </si>
  <si>
    <t>ZB717</t>
  </si>
  <si>
    <t>Ĺ itĂ­ prolene bl 4-0 bal. Ăˇ 12 ks W8845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</si>
  <si>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</si>
  <si>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</si>
  <si>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</si>
  <si>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</si>
  <si>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</si>
  <si>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</si>
  <si>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ZC789</t>
  </si>
  <si>
    <t>Ĺ itĂ­ safil fialovĂ˝ 0 (3,5) bal. Ăˇ 12 ks G1038717</t>
  </si>
  <si>
    <t>ZG004</t>
  </si>
  <si>
    <t>Ĺ itĂ­ safil fialovĂ˝ 1 (4) bal. Ăˇ 12 ks G1038719</t>
  </si>
  <si>
    <t>ZB219</t>
  </si>
  <si>
    <t>Ĺ itĂ­ safil fialovĂ˝ 2 (5) bal. Ăˇ 24 ks B1048535</t>
  </si>
  <si>
    <t>ZB508</t>
  </si>
  <si>
    <t>Ĺ itĂ­ safil fialovĂ˝ 2/0 (3) bal. Ăˇ 12 ks G1038716</t>
  </si>
  <si>
    <t>ZD067</t>
  </si>
  <si>
    <t>Ĺ itĂ­ safil fialovĂ˝ 2/0 (3) bal. Ăˇ 36 ks C1048042</t>
  </si>
  <si>
    <t>ZB211</t>
  </si>
  <si>
    <t>Ĺ itĂ­ safil fialovĂ˝ 2/0 (3) bal. Ăˇ 36 ks C1048047</t>
  </si>
  <si>
    <t>ZB166</t>
  </si>
  <si>
    <t>Ĺ itĂ­ safil fialovĂ˝ 2/0 (3) bal. Ăˇ 36 ks C1048095</t>
  </si>
  <si>
    <t>ZA958</t>
  </si>
  <si>
    <t>Ĺ itĂ­ safil fialovĂ˝ 2/0 (3) bal. Ăˇ 36 ks C1048251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</si>
  <si>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</si>
  <si>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</si>
  <si>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</si>
  <si>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</si>
  <si>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</si>
  <si>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</si>
  <si>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</si>
  <si>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</si>
  <si>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ZA975</t>
  </si>
  <si>
    <t>Ĺ itĂ­ safil fialovĂ˝ 4/0 (1.5) bal. Ăˇ 36 ks C1048220</t>
  </si>
  <si>
    <t>ZN693</t>
  </si>
  <si>
    <t>Ĺ itĂ­ securex P 3/0, 45 cm GS60(m) rovnĂˇ Ĺ™ezacĂ­  jehla, 2x fixaÄŤnĂ­ svorka bal. Ăˇ 12 ks G0994725</t>
  </si>
  <si>
    <t>ZA262</t>
  </si>
  <si>
    <t>Ĺ itĂ­ steel 5 - drĂˇt ocelovĂ˝ bal. Ăˇ 12 ks W995</t>
  </si>
  <si>
    <t>ZJ133</t>
  </si>
  <si>
    <t>Ĺ itĂ­ supolene 4/0 Ăˇ 36 ks 9153</t>
  </si>
  <si>
    <t>ZF055</t>
  </si>
  <si>
    <t>Ĺ itĂ­ vicryl plus vi 2-0 bal. Ăˇ 36 ks VCP466H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</si>
  <si>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</si>
  <si>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</si>
  <si>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</si>
  <si>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</si>
  <si>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ZB979</t>
  </si>
  <si>
    <t>Šití dafilon modrý 4/0 (1.5) bal. á 36 ks C0932205</t>
  </si>
  <si>
    <t>Šití ethibond excel grn 0 M3,5 bal. á 12 ks (W6978) X905G</t>
  </si>
  <si>
    <t>Šití ethibond gr 2-0 bal. á 12 ks W6767</t>
  </si>
  <si>
    <t>ZB200</t>
  </si>
  <si>
    <t>Šití ethibond gr 2-0 bal. á 20 ks X41003</t>
  </si>
  <si>
    <t>Šití monocryl vi 3-0 bal. á 12 ks W3664</t>
  </si>
  <si>
    <t>Šití monoplus fialový 1 (4) bal. á 24 ks B0024091</t>
  </si>
  <si>
    <t>Šití monosyn bezbarvý 3/0 (2) bal. á 36 ks C0023635</t>
  </si>
  <si>
    <t>Šití monosyn bezbarvý 4/0 (1.5) bal. á 36 ks C0023624</t>
  </si>
  <si>
    <t>Šití mopylen monofil modrý 4/0 USP bal. á 36 ks 7148</t>
  </si>
  <si>
    <t>ZB114</t>
  </si>
  <si>
    <t>Šití novosyn quick 0 (3,5) 90 cm HRC43 nebarvený bal. á 36 ks C3046662</t>
  </si>
  <si>
    <t>Šití novosyn quick undy 2/0 (3) bal. á 36 ks C3046042</t>
  </si>
  <si>
    <t>Šití novosyn quick undy 3/0 (2) bal. á 36 ks C3046030</t>
  </si>
  <si>
    <t>ZG672</t>
  </si>
  <si>
    <t>Šití novosyn quick undy 4/0 (1.5) bal. á 36 ks C3046013</t>
  </si>
  <si>
    <t>Šití orthocord fialový bal. á 12 ks 223104</t>
  </si>
  <si>
    <t>ZB913</t>
  </si>
  <si>
    <t>Šití orthocord modrý bal. á 12 ks 223111</t>
  </si>
  <si>
    <t>Šití PDSII vi 4-0 bal. á 36 ks W9115H</t>
  </si>
  <si>
    <t>Šití PDSII vi 5-0 bal. á 36 ks W9108H</t>
  </si>
  <si>
    <t>Šití premicron 0 (3,5) bal. á 12 ks G0120062  - výpadek do 8/2019</t>
  </si>
  <si>
    <t>ZG886</t>
  </si>
  <si>
    <t>Šití premicron 1 (4) bal. á 12 ks G0120063</t>
  </si>
  <si>
    <t>ZB787</t>
  </si>
  <si>
    <t>Šití premicron zelený 0 (3,5) bal. á 36 ks C0026058</t>
  </si>
  <si>
    <t>Šití premicron zelený 2/0 (3) bal. á 12 ks G0120061</t>
  </si>
  <si>
    <t>Šití premicron zelený 2/0 (3) bal. á 36 ks C0026057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</si>
  <si>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</si>
  <si>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</si>
  <si>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</si>
  <si>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</si>
  <si>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</si>
  <si>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Šití prolene bl 4-0 bal. á 12 ks W8845</t>
  </si>
  <si>
    <t>ZG003</t>
  </si>
  <si>
    <t>Šití prolene bl 5-0 bal. á 12 ks W8816</t>
  </si>
  <si>
    <t>Šití prolene bl 5-0 bal. á 12 ks W8830</t>
  </si>
  <si>
    <t>Šití prolene bl 6-0 bal. á 12 ks W8815</t>
  </si>
  <si>
    <t>Šití prolene bl 7-0 bal. á 12 ks W8704</t>
  </si>
  <si>
    <t>ZB712</t>
  </si>
  <si>
    <t>Šití prolene bl 7-0 bal. á 12 ks W8801</t>
  </si>
  <si>
    <t>Šití safil fialový 0 (3,5) bal. á 12 ks G1038717</t>
  </si>
  <si>
    <t>ZB917</t>
  </si>
  <si>
    <t>Šití safil fialový 1 (4) bal. á 36 ks C1048553</t>
  </si>
  <si>
    <t>Šití safil fialový 2 (5) bal. á 24 ks B1048535</t>
  </si>
  <si>
    <t>ZB036</t>
  </si>
  <si>
    <t>Šití safil fialový 2 (5) bal. á 36 ks C1038210</t>
  </si>
  <si>
    <t>Šití safil fialový 2/0 (3) bal. á 12 ks G1038716</t>
  </si>
  <si>
    <t>Šití safil fialový 2/0 (3) bal. á 36 ks C1048042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</si>
  <si>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</si>
  <si>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</si>
  <si>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</si>
  <si>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</si>
  <si>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</si>
  <si>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</si>
  <si>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</si>
  <si>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ZC013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</si>
  <si>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</si>
  <si>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</si>
  <si>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</si>
  <si>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</si>
  <si>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</si>
  <si>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</si>
  <si>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</si>
  <si>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Šití safil fialový 4/0 (1.5) bal. á 36 ks C1048220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</si>
  <si>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</si>
  <si>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</si>
  <si>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</si>
  <si>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</si>
  <si>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</si>
  <si>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</si>
  <si>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</si>
  <si>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</si>
  <si>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</si>
  <si>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</si>
  <si>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</si>
  <si>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</si>
  <si>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</si>
  <si>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</si>
  <si>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</si>
  <si>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</si>
  <si>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</si>
  <si>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</si>
  <si>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</si>
  <si>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</si>
  <si>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</si>
  <si>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</si>
  <si>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</si>
  <si>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</si>
  <si>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</si>
  <si>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</si>
  <si>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</si>
  <si>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</si>
  <si>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</si>
  <si>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</si>
  <si>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</si>
  <si>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</si>
  <si>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</si>
  <si>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</si>
  <si>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</si>
  <si>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ZB478</t>
  </si>
  <si>
    <t>Jehla chirurgickĂˇ 0,8 x 32 B11</t>
  </si>
  <si>
    <t>Jehla chirurgickĂˇ 0,9 x 36 B10</t>
  </si>
  <si>
    <t>Jehla chirurgickĂˇ 0,9 x 40 B9</t>
  </si>
  <si>
    <t>Jehla chirurgickĂˇ 1,1 x 30 Ga7</t>
  </si>
  <si>
    <t>Jehla chirurgickĂˇ 1,1 x 50 G7</t>
  </si>
  <si>
    <t>ZB206</t>
  </si>
  <si>
    <t>Jehla chirurgickĂˇ 1,2 x 55 G6</t>
  </si>
  <si>
    <t>ZA834</t>
  </si>
  <si>
    <t>Jehla injekÄŤnĂ­ 0,7 x 40 mm ÄŤernĂˇ 4660021</t>
  </si>
  <si>
    <t>ZA833</t>
  </si>
  <si>
    <t>Jehla injekÄŤnĂ­ 0,8 x 40 mm zelenĂˇ 4657527</t>
  </si>
  <si>
    <t>ZF925</t>
  </si>
  <si>
    <t>Jehla injekÄŤnĂ­ 0,9 x 25 mm ĹľlutĂˇ Ăˇ 100 ks 4657500</t>
  </si>
  <si>
    <t>ZB556</t>
  </si>
  <si>
    <t>Jehla injekÄŤnĂ­ 1,2 x 40 mm rĹŻĹľovĂˇ 4665120</t>
  </si>
  <si>
    <t>ZA999</t>
  </si>
  <si>
    <t>Jehla injekční 0,5 x 16 mm oranžová 4657853</t>
  </si>
  <si>
    <t>Jehla injekční 0,7 x 40 mm černá 4660021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</si>
  <si>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</si>
  <si>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</si>
  <si>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</si>
  <si>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</si>
  <si>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</si>
  <si>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</si>
  <si>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</si>
  <si>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</si>
  <si>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</si>
  <si>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ZK683</t>
  </si>
  <si>
    <t>Rukavice operaÄŤnĂ­ latex bez pudru chlorovanĂ© sterilnĂ­ ansell gammex PF sensitive vel. 7,0 bal. Ăˇ 50 pĂˇrĹŻ 330051070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</si>
  <si>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</si>
  <si>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</si>
  <si>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</si>
  <si>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</si>
  <si>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</si>
  <si>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</si>
  <si>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</si>
  <si>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</si>
  <si>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</si>
  <si>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</si>
  <si>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</si>
  <si>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</si>
  <si>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</si>
  <si>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</si>
  <si>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</si>
  <si>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</si>
  <si>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</si>
  <si>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</si>
  <si>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</si>
  <si>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</si>
  <si>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</si>
  <si>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</si>
  <si>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</si>
  <si>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</si>
  <si>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ZK499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</si>
  <si>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</si>
  <si>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</si>
  <si>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</si>
  <si>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</si>
  <si>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</si>
  <si>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</si>
  <si>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</si>
  <si>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</si>
  <si>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</si>
  <si>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</si>
  <si>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</si>
  <si>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</si>
  <si>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50115070</t>
  </si>
  <si>
    <t>ZPr - katetry ostatní (Z513)</t>
  </si>
  <si>
    <t>ZC613</t>
  </si>
  <si>
    <t>Katetr epicystyckĂ˝ 24 Fr Pezzer AE3A24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</si>
  <si>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</si>
  <si>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</si>
  <si>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</si>
  <si>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</si>
  <si>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</si>
  <si>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</si>
  <si>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</si>
  <si>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</si>
  <si>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ZB026</t>
  </si>
  <si>
    <t>Hadice silikon 5 x 9 x 2,00 mm á 10 m pro drenáž těl.dutin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</si>
  <si>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</si>
  <si>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</si>
  <si>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</si>
  <si>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</si>
  <si>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</si>
  <si>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</si>
  <si>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</si>
  <si>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</si>
  <si>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</si>
  <si>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</si>
  <si>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</si>
  <si>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ZR474</t>
  </si>
  <si>
    <t>Optika INNOVIEW laparoskopickĂˇ, Ăşhel pohledu 30Â°, vnÄ›jĹˇĂ­ prĹŻmÄ›r 10 mm, celkovĂˇ dĂ©lka 341 mm, autoklĂˇvovatelnĂˇ B30-0428-00</t>
  </si>
  <si>
    <t>ZC506</t>
  </si>
  <si>
    <t>Kompresa NT 10 x 10 cm/5 ks sterilní 1325020275</t>
  </si>
  <si>
    <t>KrytĂ­ mepilex border post-op sterilnĂ­ 6 x 8 cm bal. Ăˇ 10 ks 496100</t>
  </si>
  <si>
    <t>ZF108</t>
  </si>
  <si>
    <t>KrytĂ­ mepilex lite 6 x  8,5 cm bal. Ăˇ 5 ks 284000-01</t>
  </si>
  <si>
    <t>KrytĂ­ silikonovĂ© pÄ›novĂ© mepilex border post-op sterilnĂ­ 6 x 8 cm bal. Ăˇ 10 ks 496100</t>
  </si>
  <si>
    <t>ZD103</t>
  </si>
  <si>
    <t>NĂˇplast omniplast 2,5 cm x 9,2 m 9004530</t>
  </si>
  <si>
    <t>ZB084</t>
  </si>
  <si>
    <t>NĂˇplast transpore 2,50 cm x 9,14 m 1527-1 - nahrazeno ZQ117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</si>
  <si>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</si>
  <si>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</si>
  <si>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</si>
  <si>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</si>
  <si>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TyÄŤinka vatovĂˇ nesterilnĂ­ 15 cm bal. Ăˇ 100 ks 9679369</t>
  </si>
  <si>
    <t>ZD562</t>
  </si>
  <si>
    <t>Disektor na mandle hurd 10 mm 215 mm OM661R</t>
  </si>
  <si>
    <t>Elektroda neutrální jednorázová 20193-071</t>
  </si>
  <si>
    <t>Elektroda neutrální kojenecká bal. á 50 ks 20193-073</t>
  </si>
  <si>
    <t>ZK491</t>
  </si>
  <si>
    <t>Elevatorium freer 185 mm ostrĂ©/tupĂ© OL165R</t>
  </si>
  <si>
    <t>ZK164</t>
  </si>
  <si>
    <t>HĂˇk hĂ¶sel 60 x 20 mm 250 mm BT440R</t>
  </si>
  <si>
    <t>ZK161</t>
  </si>
  <si>
    <t>HĂˇk kocher - langenbeck 35 x 11 mm 215 mm BT357R</t>
  </si>
  <si>
    <t>ZK163</t>
  </si>
  <si>
    <t>HĂˇk kocher 40 x 18 mm 230 mm BT369R</t>
  </si>
  <si>
    <t>ZJ880</t>
  </si>
  <si>
    <t>HĂˇk middeldorpf 15 x 15 mm 220 mm BT404R</t>
  </si>
  <si>
    <t>ZR514</t>
  </si>
  <si>
    <t>HĂˇk NA RĂNU CUSHING 14 x 18 mm 205 mm BT185R</t>
  </si>
  <si>
    <t>ZJ513</t>
  </si>
  <si>
    <t>Háček Graefe Muscle Hook size 1 K3-6710</t>
  </si>
  <si>
    <t>ZK230</t>
  </si>
  <si>
    <t>Jehelec durogrip hegar-mayo 150 mm BM065R</t>
  </si>
  <si>
    <t>ZK228</t>
  </si>
  <si>
    <t>Jehelec jemnĂ˝ hegar-mayo 150 mm BM235R</t>
  </si>
  <si>
    <t>ZR527</t>
  </si>
  <si>
    <t>Jehla paracentĂ©znĂ­ politzer 160 mm OF608R</t>
  </si>
  <si>
    <t>ZQ788</t>
  </si>
  <si>
    <t>Jehla ušní dle Schuhknechta, lomená, ostrá, přímá, 165 mm WT257000</t>
  </si>
  <si>
    <t>ZM015</t>
  </si>
  <si>
    <t>Kanyla kovovĂˇ odsĂˇvacĂ­ Ĺˇir. centr. otv. yankauer k opakovanĂ©mu pouĹľitĂ­ OM671R</t>
  </si>
  <si>
    <t>ZJ516</t>
  </si>
  <si>
    <t>Kanyla oční lacrimální, přímá, kulatý hrot, rovná 23 G (Lacrimal Cannula Straight Malleable tip, 23 gauge straight) K7-3000</t>
  </si>
  <si>
    <t>ZM039</t>
  </si>
  <si>
    <t>Kanyla odsĂˇvacĂ­ barron 1 mm GF935R</t>
  </si>
  <si>
    <t>ZK278</t>
  </si>
  <si>
    <t>Kanyla odsĂˇvacĂ­ verhoeven d=0,7 mm GF766R</t>
  </si>
  <si>
    <t>ZK279</t>
  </si>
  <si>
    <t>Kanyla odsĂˇvacĂ­ verhoeven d=0,9 mm GF765R</t>
  </si>
  <si>
    <t>ZK280</t>
  </si>
  <si>
    <t>Kanyla odsĂˇvacĂ­ verhoeven d=1,2 mm GF764R</t>
  </si>
  <si>
    <t>ZK281</t>
  </si>
  <si>
    <t>Kanyla odsĂˇvacĂ­ verhoeven d=1,6 mm GF763R</t>
  </si>
  <si>
    <t>ZJ106</t>
  </si>
  <si>
    <t>Kanyla sací EICKEN Antrum LUER-Lock, dlouhé zakřivení vnější pr. 3 mm délka 15 cm 586330</t>
  </si>
  <si>
    <t>ZK125</t>
  </si>
  <si>
    <t>KleĹˇtÄ› na tampĂłny gyn. rovnĂ© 240 mm BF070R</t>
  </si>
  <si>
    <t>ZR519</t>
  </si>
  <si>
    <t>Kyreta st. clair-thompson 10 mm 212 mm OM521R</t>
  </si>
  <si>
    <t>ZR520</t>
  </si>
  <si>
    <t>Kyreta st. clair-thompson 13 mm 212 mm OM520R</t>
  </si>
  <si>
    <t>ZR521</t>
  </si>
  <si>
    <t>Kyreta st. clair-thompson 15 mm 214 mm OM523R</t>
  </si>
  <si>
    <t>ZR522</t>
  </si>
  <si>
    <t>Kyreta st. clair-thompson 16,5 mm 214 mm OM523R</t>
  </si>
  <si>
    <t>ZM014</t>
  </si>
  <si>
    <t>Ĺ pĂˇchtle brĂĽnings 190 mm OM208R</t>
  </si>
  <si>
    <t>ZM033</t>
  </si>
  <si>
    <t>Lopatka na jazyk doughty 64 mm OM154R</t>
  </si>
  <si>
    <t>ZC983</t>
  </si>
  <si>
    <t>Minitrach II 100/462/000</t>
  </si>
  <si>
    <t>ZR545</t>
  </si>
  <si>
    <t>MĹŻstek pooperaÄŤnĂ­ smyÄŤkovĂ˝ pod dvouhlavĹovou stomii dĂ©lka 90 mm sterilnĂ­ bal. Ăˇ 10 ks 022356</t>
  </si>
  <si>
    <t>NĂˇdoba na histologickĂ˝ mat. s pufrovanĂ˝m formalĂ­nem HISTOFOR 40 ml bal. Ăˇ 100 ks BFS-40</t>
  </si>
  <si>
    <t>ZR534</t>
  </si>
  <si>
    <t>NĹŻĹľky DIETHRICH POTTS jemnĂ© 25Â° 180 mm BC515R</t>
  </si>
  <si>
    <t>ZK069</t>
  </si>
  <si>
    <t>NĹŻĹľky oÄŤnĂ­ zahnutĂ© O/O 110 mm BC111R</t>
  </si>
  <si>
    <t>ZM510</t>
  </si>
  <si>
    <t>NĹŻĹľky pĹ™evazovĂ© lister 200 mm BC863R</t>
  </si>
  <si>
    <t>ZJ807</t>
  </si>
  <si>
    <t>NĹŻĹľky preparaÄŤnĂ­ jemnĂ© zahnutĂ© METZENBAUM DUROTIP 180 mm BC271R</t>
  </si>
  <si>
    <t>ZK048</t>
  </si>
  <si>
    <t>NĹŻĹľky preparaÄŤnĂ­ rovnĂ© durotip metzenbaum T/T 145 mm BC260R</t>
  </si>
  <si>
    <t>ZJ804</t>
  </si>
  <si>
    <t>NĹŻĹľky preparaÄŤnĂ­ zahnutĂ© durotip metzenbaum 180 mm BC263R</t>
  </si>
  <si>
    <t>ZK066</t>
  </si>
  <si>
    <t>NĹŻĹľky rovnĂ© durotip O/O 110 mm BC210R</t>
  </si>
  <si>
    <t>ZK033</t>
  </si>
  <si>
    <t>NĹŻĹľky typ bulldog cottle 4 OK374R</t>
  </si>
  <si>
    <t>ZJ809</t>
  </si>
  <si>
    <t>NĹŻĹľky zahnutĂ© durotip metzenbaum 230 mm BC277R</t>
  </si>
  <si>
    <t>ZK067</t>
  </si>
  <si>
    <t>NĹŻĹľky zahnutĂ© durotip O/O 110 mm BC211R</t>
  </si>
  <si>
    <t>ZK041</t>
  </si>
  <si>
    <t>NĹŻĹľky zahnutĂ© chirurgickĂ© standardnĂ­ O/T 115 mm BC421R</t>
  </si>
  <si>
    <t>ZD459</t>
  </si>
  <si>
    <t>NĹŻĹľky zahnutĂ© na mandle boettcher 180 mm OM707R</t>
  </si>
  <si>
    <t>ZK062</t>
  </si>
  <si>
    <t>NĹŻĹľky zahnutĂ© naplocho jemnĂ© HH 115 mm BC005R</t>
  </si>
  <si>
    <t>ZK072</t>
  </si>
  <si>
    <t>NĹŻĹľky zahnutĂ© preparaÄŤnĂ­ durotip 115 mm BC257R</t>
  </si>
  <si>
    <t>ZL393</t>
  </si>
  <si>
    <t>NĹŻĹľky zahnutĂ© supercut metzenbaum 145 mm BC935R</t>
  </si>
  <si>
    <t>ZQ791</t>
  </si>
  <si>
    <t>Odsávačka zahnutá 10,0 cm/3 mm PL2199/01</t>
  </si>
  <si>
    <t>ZQ792</t>
  </si>
  <si>
    <t>Odsávačka zahnutá 10,0 cm/4 mm PL2199/02</t>
  </si>
  <si>
    <t>ZN733</t>
  </si>
  <si>
    <t>Pinzeta atraumatickĂˇ Durogrip rovnĂˇ 180 mm BD156R</t>
  </si>
  <si>
    <t>ZR512</t>
  </si>
  <si>
    <t>Pinzeta gerald 1 mm deÂ´bakey rovnĂˇ 180 mm BD191R</t>
  </si>
  <si>
    <t>ZK587</t>
  </si>
  <si>
    <t>Pinzeta chirurgickĂˇ 1 x 2 zuby 100 mm BD500R</t>
  </si>
  <si>
    <t>ZK136</t>
  </si>
  <si>
    <t>Pinzeta chirurgickĂˇ stĹ™ednĂ­ 1 x 2 zuby 130 mm BD535R</t>
  </si>
  <si>
    <t>ZK137</t>
  </si>
  <si>
    <t>Pinzeta chirurgickĂˇ stĹ™ednĂ­ 1 x 2 zuby 200 mm BD541R</t>
  </si>
  <si>
    <t>ZK144</t>
  </si>
  <si>
    <t>Pinzeta oÄŤnĂ­ rovnĂˇ 100 mm OC024R</t>
  </si>
  <si>
    <t>ZM030</t>
  </si>
  <si>
    <t>Pinzeta troeltsch 140 mm zahn. BD910R</t>
  </si>
  <si>
    <t>ZK295</t>
  </si>
  <si>
    <t>RĂˇm susi davis-boyle samost dÄ›tskĂ˝ OM118R</t>
  </si>
  <si>
    <t>ZK297</t>
  </si>
  <si>
    <t>Ratraktor mcivor lopatka 25 x 62 mm OM102R</t>
  </si>
  <si>
    <t>ZK298</t>
  </si>
  <si>
    <t>Ratraktor mcivor lopatka 25 x 75 mm OM103R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</si>
  <si>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</si>
  <si>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</si>
  <si>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</si>
  <si>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</si>
  <si>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</si>
  <si>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</si>
  <si>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</si>
  <si>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ZR396</t>
  </si>
  <si>
    <t>StĹ™Ă­kaÄŤka injekÄŤnĂ­ 2-dĂ­lnĂˇ 5 ml L DISCARDIT LE 309050</t>
  </si>
  <si>
    <t>ZR533</t>
  </si>
  <si>
    <t>Svorka baby - mosquito zahnutĂˇ zahnutĂˇ 100 mm BH105R</t>
  </si>
  <si>
    <t>ZK107</t>
  </si>
  <si>
    <t>Svorka dunhill 125 mm BH123R</t>
  </si>
  <si>
    <t>ZJ836</t>
  </si>
  <si>
    <t>Svorka halsted - mosquito 1 x 2 zuby 125 mm BH120R</t>
  </si>
  <si>
    <t>ZJ831</t>
  </si>
  <si>
    <t>Svorka micro - halsted 125 mm BH108R</t>
  </si>
  <si>
    <t>ZR532</t>
  </si>
  <si>
    <t>Svorka micro - halsted zahnutĂˇ 100 mm BH104R</t>
  </si>
  <si>
    <t>ZJ832</t>
  </si>
  <si>
    <t>Svorka micro - halsted zahnutĂˇ 125 mm BH109R</t>
  </si>
  <si>
    <t>ZJ512</t>
  </si>
  <si>
    <t>Svorka Serrefine malá, rovná, vyztužené čelisti, dlouhé 1 1/2 "(38 mm) (SerrefineSmall Straight Serrated jaws, 1 1/2" (38mm) long) K5-9850</t>
  </si>
  <si>
    <t>ZA817</t>
  </si>
  <si>
    <t>Zkumavka PS 10 ml sterilnĂ­ modrĂˇ zĂˇtka bal. Ăˇ 20 ks 400914 - pouze pro SoudnĂ­ + DMP + NEU + Genetika</t>
  </si>
  <si>
    <t>ZK272</t>
  </si>
  <si>
    <t>ZrcĂˇtko uĹˇnĂ­ hartmann dÄ›tskĂ© d = 1,8 mm OF115C</t>
  </si>
  <si>
    <t>ZK273</t>
  </si>
  <si>
    <t>ZrcĂˇtko uĹˇnĂ­ hartmann dospÄ›lĂ© d = 3,5 mm OF116C</t>
  </si>
  <si>
    <t>ZK274</t>
  </si>
  <si>
    <t>ZrcĂˇtko uĹˇnĂ­ hartmann dospÄ›lĂ© d = 5,0 mm OF117C</t>
  </si>
  <si>
    <t>ZK594</t>
  </si>
  <si>
    <t>ZrcĂˇtko uĹˇnĂ­ hartmann dospÄ›lĂ© d=5,2 mm OF112C</t>
  </si>
  <si>
    <t>ZK276</t>
  </si>
  <si>
    <t>ZrcĂˇtko uĹˇnĂ­ hartmann dospÄ›lĂ© d=8,0 mm OF114C</t>
  </si>
  <si>
    <t>ZM356</t>
  </si>
  <si>
    <t>Set hadic oplachových k pumpám AESCULAP Multi Flow PG131 LUER s trnem 3D Einstein PG131</t>
  </si>
  <si>
    <t>Ĺ itĂ­ dafilon modrĂ˝ 4/0 (1.5) bal. Ăˇ 36 ks C0932205</t>
  </si>
  <si>
    <t>ZM355</t>
  </si>
  <si>
    <t>Ĺ itĂ­ ethibond gr 2-090 cm, 2 x RB-1 bal. Ăˇ 12 ks W6760</t>
  </si>
  <si>
    <t>ZC243</t>
  </si>
  <si>
    <t>Ĺ itĂ­ novosyn quick undy 4/0 (1.5) bal. Ăˇ 36 ks C3046226</t>
  </si>
  <si>
    <t>ZL257</t>
  </si>
  <si>
    <t>Ĺ itĂ­ novosyn quick undy 5/0 (1) bal. Ăˇ 36 ks C3046311</t>
  </si>
  <si>
    <t>ZB609</t>
  </si>
  <si>
    <t>Ĺ itĂ­ premicron zelenĂ˝ 2/0 (3) bal. Ăˇ 36 ks C0026026</t>
  </si>
  <si>
    <t>ZB061</t>
  </si>
  <si>
    <t>Ĺ itĂ­ prolene bl 4-0 bal. Ăˇ 12 ks (W8011T) 8631G</t>
  </si>
  <si>
    <t>ZB213</t>
  </si>
  <si>
    <t>Ĺ itĂ­ safil fialovĂ˝ 5/0 (1) bal. Ăˇ 36 ks C1048012</t>
  </si>
  <si>
    <t>ZB212</t>
  </si>
  <si>
    <t>Ĺ itĂ­ safil fialovĂ˝ 6/0 (0.7) bal. Ăˇ 36 ks C1048006</t>
  </si>
  <si>
    <t>ZD188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</si>
  <si>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</si>
  <si>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</si>
  <si>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</si>
  <si>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</si>
  <si>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</si>
  <si>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</si>
  <si>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</si>
  <si>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</si>
  <si>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ZF643</t>
  </si>
  <si>
    <t>Šití vicryl vi 7-0 bal. á 12 ks W9565</t>
  </si>
  <si>
    <t>Jehla bioptickĂˇ tru cat bal. Ăˇ 5 ks HSPRE1415</t>
  </si>
  <si>
    <t>Jehla bioptickĂˇ tru cat bal. Ăˇ 5 ks HSPRE1615</t>
  </si>
  <si>
    <t>ZA835</t>
  </si>
  <si>
    <t>Jehla injekční 0,6 x 25 mm modrá 4657667</t>
  </si>
  <si>
    <t>Jehla injekční 0,8 x 40 mm zelená 4657527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</si>
  <si>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</si>
  <si>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</si>
  <si>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</si>
  <si>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</si>
  <si>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</si>
  <si>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</si>
  <si>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</si>
  <si>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Hadice silikon 5 x 9 x 2,00 mm Ăˇ 10 m pro drenĂˇĹľ tÄ›l.dutin KVS 60-050090</t>
  </si>
  <si>
    <t>ZR504</t>
  </si>
  <si>
    <t>Grasper atraumatickĂ˝ - vnitĹ™nĂ­ pracovnĂ­ ÄŤĂˇst -Wave Type Grasping Forceps Insert dĂ©lka branĹľĂ­ 330 mm A64080A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</si>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</sst>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90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6" totalsRowShown="0">
  <autoFilter ref="C3:S9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3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570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1786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4C041960-476E-4CFD-AC5A-B5A41FA1E0E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694</v>
      </c>
      <c r="C3" s="203">
        <f>SUM(C6:C1048576)</f>
        <v>11</v>
      </c>
      <c r="D3" s="203">
        <f>SUM(D6:D1048576)</f>
        <v>0</v>
      </c>
      <c r="E3" s="204">
        <f>SUM(E6:E1048576)</f>
        <v>0</v>
      </c>
      <c r="F3" s="201">
        <f>IF(SUM($B3:$E3)=0,"",B3/SUM($B3:$E3))</f>
        <v>0.98439716312056735</v>
      </c>
      <c r="G3" s="199">
        <f t="shared" ref="G3:I3" si="0">IF(SUM($B3:$E3)=0,"",C3/SUM($B3:$E3))</f>
        <v>1.5602836879432624E-2</v>
      </c>
      <c r="H3" s="199">
        <f t="shared" si="0"/>
        <v>0</v>
      </c>
      <c r="I3" s="200">
        <f t="shared" si="0"/>
        <v>0</v>
      </c>
      <c r="J3" s="203">
        <f>SUM(J6:J1048576)</f>
        <v>201</v>
      </c>
      <c r="K3" s="203">
        <f>SUM(K6:K1048576)</f>
        <v>9</v>
      </c>
      <c r="L3" s="203">
        <f>SUM(L6:L1048576)</f>
        <v>0</v>
      </c>
      <c r="M3" s="204">
        <f>SUM(M6:M1048576)</f>
        <v>0</v>
      </c>
      <c r="N3" s="201">
        <f>IF(SUM($J3:$M3)=0,"",J3/SUM($J3:$M3))</f>
        <v>0.95714285714285718</v>
      </c>
      <c r="O3" s="199">
        <f t="shared" ref="O3:Q3" si="1">IF(SUM($J3:$M3)=0,"",K3/SUM($J3:$M3))</f>
        <v>4.2857142857142858E-2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5" customHeight="1" x14ac:dyDescent="0.2">
      <c r="A6" s="457" t="s">
        <v>571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5" customHeight="1" x14ac:dyDescent="0.2">
      <c r="A7" s="458" t="s">
        <v>572</v>
      </c>
      <c r="B7" s="464">
        <v>581</v>
      </c>
      <c r="C7" s="417">
        <v>11</v>
      </c>
      <c r="D7" s="417"/>
      <c r="E7" s="418"/>
      <c r="F7" s="461">
        <v>0.98141891891891897</v>
      </c>
      <c r="G7" s="432">
        <v>1.8581081081081082E-2</v>
      </c>
      <c r="H7" s="432">
        <v>0</v>
      </c>
      <c r="I7" s="467">
        <v>0</v>
      </c>
      <c r="J7" s="464">
        <v>143</v>
      </c>
      <c r="K7" s="417">
        <v>9</v>
      </c>
      <c r="L7" s="417"/>
      <c r="M7" s="418"/>
      <c r="N7" s="461">
        <v>0.94078947368421051</v>
      </c>
      <c r="O7" s="432">
        <v>5.921052631578947E-2</v>
      </c>
      <c r="P7" s="432">
        <v>0</v>
      </c>
      <c r="Q7" s="455">
        <v>0</v>
      </c>
    </row>
    <row r="8" spans="1:17" ht="14.45" customHeight="1" thickBot="1" x14ac:dyDescent="0.25">
      <c r="A8" s="459" t="s">
        <v>564</v>
      </c>
      <c r="B8" s="465">
        <v>113</v>
      </c>
      <c r="C8" s="424"/>
      <c r="D8" s="424"/>
      <c r="E8" s="425"/>
      <c r="F8" s="462">
        <v>1</v>
      </c>
      <c r="G8" s="433">
        <v>0</v>
      </c>
      <c r="H8" s="433">
        <v>0</v>
      </c>
      <c r="I8" s="468">
        <v>0</v>
      </c>
      <c r="J8" s="465">
        <v>58</v>
      </c>
      <c r="K8" s="424"/>
      <c r="L8" s="424"/>
      <c r="M8" s="425"/>
      <c r="N8" s="462">
        <v>1</v>
      </c>
      <c r="O8" s="433">
        <v>0</v>
      </c>
      <c r="P8" s="433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22BBCAB6-3176-4624-B796-0E0B14390F55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466</v>
      </c>
      <c r="B5" s="393" t="s">
        <v>467</v>
      </c>
      <c r="C5" s="394" t="s">
        <v>468</v>
      </c>
      <c r="D5" s="394" t="s">
        <v>468</v>
      </c>
      <c r="E5" s="394"/>
      <c r="F5" s="394" t="s">
        <v>468</v>
      </c>
      <c r="G5" s="394" t="s">
        <v>468</v>
      </c>
      <c r="H5" s="394" t="s">
        <v>468</v>
      </c>
      <c r="I5" s="395" t="s">
        <v>468</v>
      </c>
      <c r="J5" s="396" t="s">
        <v>55</v>
      </c>
    </row>
    <row r="6" spans="1:10" ht="14.45" customHeight="1" x14ac:dyDescent="0.2">
      <c r="A6" s="392" t="s">
        <v>466</v>
      </c>
      <c r="B6" s="393" t="s">
        <v>573</v>
      </c>
      <c r="C6" s="394">
        <v>-2.9999999999999997E-5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468</v>
      </c>
      <c r="J6" s="396" t="s">
        <v>1</v>
      </c>
    </row>
    <row r="7" spans="1:10" ht="14.45" customHeight="1" x14ac:dyDescent="0.2">
      <c r="A7" s="392" t="s">
        <v>466</v>
      </c>
      <c r="B7" s="393" t="s">
        <v>574</v>
      </c>
      <c r="C7" s="394">
        <v>1.3604100000000001</v>
      </c>
      <c r="D7" s="394">
        <v>0</v>
      </c>
      <c r="E7" s="394"/>
      <c r="F7" s="394">
        <v>0</v>
      </c>
      <c r="G7" s="394">
        <v>0</v>
      </c>
      <c r="H7" s="394">
        <v>0</v>
      </c>
      <c r="I7" s="395" t="s">
        <v>468</v>
      </c>
      <c r="J7" s="396" t="s">
        <v>1</v>
      </c>
    </row>
    <row r="8" spans="1:10" ht="14.45" customHeight="1" x14ac:dyDescent="0.2">
      <c r="A8" s="392" t="s">
        <v>466</v>
      </c>
      <c r="B8" s="393" t="s">
        <v>575</v>
      </c>
      <c r="C8" s="394">
        <v>2535.5042599999997</v>
      </c>
      <c r="D8" s="394">
        <v>2753.5670199999995</v>
      </c>
      <c r="E8" s="394"/>
      <c r="F8" s="394">
        <v>2832.4363400000002</v>
      </c>
      <c r="G8" s="394">
        <v>2744.9999375000002</v>
      </c>
      <c r="H8" s="394">
        <v>87.436402499999986</v>
      </c>
      <c r="I8" s="395">
        <v>1.031852970670605</v>
      </c>
      <c r="J8" s="396" t="s">
        <v>1</v>
      </c>
    </row>
    <row r="9" spans="1:10" ht="14.45" customHeight="1" x14ac:dyDescent="0.2">
      <c r="A9" s="392" t="s">
        <v>466</v>
      </c>
      <c r="B9" s="393" t="s">
        <v>576</v>
      </c>
      <c r="C9" s="394">
        <v>1479.9354199999998</v>
      </c>
      <c r="D9" s="394">
        <v>1492.4799399999999</v>
      </c>
      <c r="E9" s="394"/>
      <c r="F9" s="394">
        <v>3149.1923799999995</v>
      </c>
      <c r="G9" s="394">
        <v>1500</v>
      </c>
      <c r="H9" s="394">
        <v>1649.1923799999995</v>
      </c>
      <c r="I9" s="395">
        <v>2.0994615866666662</v>
      </c>
      <c r="J9" s="396" t="s">
        <v>1</v>
      </c>
    </row>
    <row r="10" spans="1:10" ht="14.45" customHeight="1" x14ac:dyDescent="0.2">
      <c r="A10" s="392" t="s">
        <v>466</v>
      </c>
      <c r="B10" s="393" t="s">
        <v>577</v>
      </c>
      <c r="C10" s="394">
        <v>2777.9661199999937</v>
      </c>
      <c r="D10" s="394">
        <v>2538.3654399999937</v>
      </c>
      <c r="E10" s="394"/>
      <c r="F10" s="394">
        <v>870.5769399999939</v>
      </c>
      <c r="G10" s="394">
        <v>0</v>
      </c>
      <c r="H10" s="394">
        <v>870.5769399999939</v>
      </c>
      <c r="I10" s="395" t="s">
        <v>468</v>
      </c>
      <c r="J10" s="396" t="s">
        <v>1</v>
      </c>
    </row>
    <row r="11" spans="1:10" ht="14.45" customHeight="1" x14ac:dyDescent="0.2">
      <c r="A11" s="392" t="s">
        <v>466</v>
      </c>
      <c r="B11" s="393" t="s">
        <v>578</v>
      </c>
      <c r="C11" s="394">
        <v>34.542819999999999</v>
      </c>
      <c r="D11" s="394">
        <v>35.28031</v>
      </c>
      <c r="E11" s="394"/>
      <c r="F11" s="394">
        <v>24.070200000000003</v>
      </c>
      <c r="G11" s="394">
        <v>33.333332031250002</v>
      </c>
      <c r="H11" s="394">
        <v>-9.2631320312499987</v>
      </c>
      <c r="I11" s="395">
        <v>0.72210602820726677</v>
      </c>
      <c r="J11" s="396" t="s">
        <v>1</v>
      </c>
    </row>
    <row r="12" spans="1:10" ht="14.45" customHeight="1" x14ac:dyDescent="0.2">
      <c r="A12" s="392" t="s">
        <v>466</v>
      </c>
      <c r="B12" s="393" t="s">
        <v>579</v>
      </c>
      <c r="C12" s="394">
        <v>3002.0254099999993</v>
      </c>
      <c r="D12" s="394">
        <v>3261.9101799999999</v>
      </c>
      <c r="E12" s="394"/>
      <c r="F12" s="394">
        <v>2900.0976000000001</v>
      </c>
      <c r="G12" s="394">
        <v>3250</v>
      </c>
      <c r="H12" s="394">
        <v>-349.90239999999994</v>
      </c>
      <c r="I12" s="395">
        <v>0.89233772307692305</v>
      </c>
      <c r="J12" s="396" t="s">
        <v>1</v>
      </c>
    </row>
    <row r="13" spans="1:10" ht="14.45" customHeight="1" x14ac:dyDescent="0.2">
      <c r="A13" s="392" t="s">
        <v>466</v>
      </c>
      <c r="B13" s="393" t="s">
        <v>580</v>
      </c>
      <c r="C13" s="394">
        <v>70.018810000000002</v>
      </c>
      <c r="D13" s="394">
        <v>47.991170000000004</v>
      </c>
      <c r="E13" s="394"/>
      <c r="F13" s="394">
        <v>77.754760000000005</v>
      </c>
      <c r="G13" s="394">
        <v>66.666666137695302</v>
      </c>
      <c r="H13" s="394">
        <v>11.088093862304703</v>
      </c>
      <c r="I13" s="395">
        <v>1.1663214092542595</v>
      </c>
      <c r="J13" s="396" t="s">
        <v>1</v>
      </c>
    </row>
    <row r="14" spans="1:10" ht="14.45" customHeight="1" x14ac:dyDescent="0.2">
      <c r="A14" s="392" t="s">
        <v>466</v>
      </c>
      <c r="B14" s="393" t="s">
        <v>581</v>
      </c>
      <c r="C14" s="394">
        <v>588.75547000000006</v>
      </c>
      <c r="D14" s="394">
        <v>436.19742999999988</v>
      </c>
      <c r="E14" s="394"/>
      <c r="F14" s="394">
        <v>477.29469</v>
      </c>
      <c r="G14" s="394">
        <v>499.99999804687502</v>
      </c>
      <c r="H14" s="394">
        <v>-22.705308046875018</v>
      </c>
      <c r="I14" s="395">
        <v>0.9545893837288647</v>
      </c>
      <c r="J14" s="396" t="s">
        <v>1</v>
      </c>
    </row>
    <row r="15" spans="1:10" ht="14.45" customHeight="1" x14ac:dyDescent="0.2">
      <c r="A15" s="392" t="s">
        <v>466</v>
      </c>
      <c r="B15" s="393" t="s">
        <v>582</v>
      </c>
      <c r="C15" s="394">
        <v>0.86514999999999997</v>
      </c>
      <c r="D15" s="394">
        <v>4.3257500000000002</v>
      </c>
      <c r="E15" s="394"/>
      <c r="F15" s="394">
        <v>1.7302999999999999</v>
      </c>
      <c r="G15" s="394">
        <v>5</v>
      </c>
      <c r="H15" s="394">
        <v>-3.2697000000000003</v>
      </c>
      <c r="I15" s="395">
        <v>0.34605999999999998</v>
      </c>
      <c r="J15" s="396" t="s">
        <v>1</v>
      </c>
    </row>
    <row r="16" spans="1:10" ht="14.45" customHeight="1" x14ac:dyDescent="0.2">
      <c r="A16" s="392" t="s">
        <v>466</v>
      </c>
      <c r="B16" s="393" t="s">
        <v>583</v>
      </c>
      <c r="C16" s="394">
        <v>130.41703000000001</v>
      </c>
      <c r="D16" s="394">
        <v>175.32819000000001</v>
      </c>
      <c r="E16" s="394"/>
      <c r="F16" s="394">
        <v>194.85674000000003</v>
      </c>
      <c r="G16" s="394">
        <v>170.83334375000001</v>
      </c>
      <c r="H16" s="394">
        <v>24.023396250000019</v>
      </c>
      <c r="I16" s="395">
        <v>1.1406247499619055</v>
      </c>
      <c r="J16" s="396" t="s">
        <v>1</v>
      </c>
    </row>
    <row r="17" spans="1:10" ht="14.45" customHeight="1" x14ac:dyDescent="0.2">
      <c r="A17" s="392" t="s">
        <v>466</v>
      </c>
      <c r="B17" s="393" t="s">
        <v>584</v>
      </c>
      <c r="C17" s="394">
        <v>194.40337</v>
      </c>
      <c r="D17" s="394">
        <v>122.96057999999999</v>
      </c>
      <c r="E17" s="394"/>
      <c r="F17" s="394">
        <v>213.43094000000002</v>
      </c>
      <c r="G17" s="394">
        <v>336.66668750000002</v>
      </c>
      <c r="H17" s="394">
        <v>-123.2357475</v>
      </c>
      <c r="I17" s="395">
        <v>0.6339532478989327</v>
      </c>
      <c r="J17" s="396" t="s">
        <v>1</v>
      </c>
    </row>
    <row r="18" spans="1:10" ht="14.45" customHeight="1" x14ac:dyDescent="0.2">
      <c r="A18" s="392" t="s">
        <v>466</v>
      </c>
      <c r="B18" s="393" t="s">
        <v>473</v>
      </c>
      <c r="C18" s="394">
        <v>10815.794239999992</v>
      </c>
      <c r="D18" s="394">
        <v>10868.406009999995</v>
      </c>
      <c r="E18" s="394"/>
      <c r="F18" s="394">
        <v>10741.440889999993</v>
      </c>
      <c r="G18" s="394">
        <v>8607.4999649658203</v>
      </c>
      <c r="H18" s="394">
        <v>2133.9409250341723</v>
      </c>
      <c r="I18" s="395">
        <v>1.2479164604960467</v>
      </c>
      <c r="J18" s="396" t="s">
        <v>474</v>
      </c>
    </row>
    <row r="20" spans="1:10" ht="14.45" customHeight="1" x14ac:dyDescent="0.2">
      <c r="A20" s="392" t="s">
        <v>466</v>
      </c>
      <c r="B20" s="393" t="s">
        <v>467</v>
      </c>
      <c r="C20" s="394" t="s">
        <v>468</v>
      </c>
      <c r="D20" s="394" t="s">
        <v>468</v>
      </c>
      <c r="E20" s="394"/>
      <c r="F20" s="394" t="s">
        <v>468</v>
      </c>
      <c r="G20" s="394" t="s">
        <v>468</v>
      </c>
      <c r="H20" s="394" t="s">
        <v>468</v>
      </c>
      <c r="I20" s="395" t="s">
        <v>468</v>
      </c>
      <c r="J20" s="396" t="s">
        <v>55</v>
      </c>
    </row>
    <row r="21" spans="1:10" ht="14.45" customHeight="1" x14ac:dyDescent="0.2">
      <c r="A21" s="392" t="s">
        <v>475</v>
      </c>
      <c r="B21" s="393" t="s">
        <v>476</v>
      </c>
      <c r="C21" s="394" t="s">
        <v>468</v>
      </c>
      <c r="D21" s="394" t="s">
        <v>468</v>
      </c>
      <c r="E21" s="394"/>
      <c r="F21" s="394" t="s">
        <v>468</v>
      </c>
      <c r="G21" s="394" t="s">
        <v>468</v>
      </c>
      <c r="H21" s="394" t="s">
        <v>468</v>
      </c>
      <c r="I21" s="395" t="s">
        <v>468</v>
      </c>
      <c r="J21" s="396" t="s">
        <v>0</v>
      </c>
    </row>
    <row r="22" spans="1:10" ht="14.45" customHeight="1" x14ac:dyDescent="0.2">
      <c r="A22" s="392" t="s">
        <v>475</v>
      </c>
      <c r="B22" s="393" t="s">
        <v>573</v>
      </c>
      <c r="C22" s="394">
        <v>-2.9999999999999997E-5</v>
      </c>
      <c r="D22" s="394">
        <v>0</v>
      </c>
      <c r="E22" s="394"/>
      <c r="F22" s="394">
        <v>0</v>
      </c>
      <c r="G22" s="394">
        <v>0</v>
      </c>
      <c r="H22" s="394">
        <v>0</v>
      </c>
      <c r="I22" s="395" t="s">
        <v>468</v>
      </c>
      <c r="J22" s="396" t="s">
        <v>1</v>
      </c>
    </row>
    <row r="23" spans="1:10" ht="14.45" customHeight="1" x14ac:dyDescent="0.2">
      <c r="A23" s="392" t="s">
        <v>475</v>
      </c>
      <c r="B23" s="393" t="s">
        <v>574</v>
      </c>
      <c r="C23" s="394">
        <v>1.3604100000000001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468</v>
      </c>
      <c r="J23" s="396" t="s">
        <v>1</v>
      </c>
    </row>
    <row r="24" spans="1:10" ht="14.45" customHeight="1" x14ac:dyDescent="0.2">
      <c r="A24" s="392" t="s">
        <v>475</v>
      </c>
      <c r="B24" s="393" t="s">
        <v>575</v>
      </c>
      <c r="C24" s="394">
        <v>1922.8424199999995</v>
      </c>
      <c r="D24" s="394">
        <v>2134.0043699999997</v>
      </c>
      <c r="E24" s="394"/>
      <c r="F24" s="394">
        <v>2223.1457500000001</v>
      </c>
      <c r="G24" s="394">
        <v>2184</v>
      </c>
      <c r="H24" s="394">
        <v>39.145750000000135</v>
      </c>
      <c r="I24" s="395">
        <v>1.0179238782051283</v>
      </c>
      <c r="J24" s="396" t="s">
        <v>1</v>
      </c>
    </row>
    <row r="25" spans="1:10" ht="14.45" customHeight="1" x14ac:dyDescent="0.2">
      <c r="A25" s="392" t="s">
        <v>475</v>
      </c>
      <c r="B25" s="393" t="s">
        <v>576</v>
      </c>
      <c r="C25" s="394">
        <v>797.82942999999977</v>
      </c>
      <c r="D25" s="394">
        <v>894.57340999999985</v>
      </c>
      <c r="E25" s="394"/>
      <c r="F25" s="394">
        <v>2013.0843499999994</v>
      </c>
      <c r="G25" s="394">
        <v>907</v>
      </c>
      <c r="H25" s="394">
        <v>1106.0843499999994</v>
      </c>
      <c r="I25" s="395">
        <v>2.2194976295479596</v>
      </c>
      <c r="J25" s="396" t="s">
        <v>1</v>
      </c>
    </row>
    <row r="26" spans="1:10" ht="14.45" customHeight="1" x14ac:dyDescent="0.2">
      <c r="A26" s="392" t="s">
        <v>475</v>
      </c>
      <c r="B26" s="393" t="s">
        <v>577</v>
      </c>
      <c r="C26" s="394">
        <v>2777.9661199999937</v>
      </c>
      <c r="D26" s="394">
        <v>2538.3654399999937</v>
      </c>
      <c r="E26" s="394"/>
      <c r="F26" s="394">
        <v>870.5769399999939</v>
      </c>
      <c r="G26" s="394">
        <v>0</v>
      </c>
      <c r="H26" s="394">
        <v>870.5769399999939</v>
      </c>
      <c r="I26" s="395" t="s">
        <v>468</v>
      </c>
      <c r="J26" s="396" t="s">
        <v>1</v>
      </c>
    </row>
    <row r="27" spans="1:10" ht="14.45" customHeight="1" x14ac:dyDescent="0.2">
      <c r="A27" s="392" t="s">
        <v>475</v>
      </c>
      <c r="B27" s="393" t="s">
        <v>578</v>
      </c>
      <c r="C27" s="394">
        <v>34.542819999999999</v>
      </c>
      <c r="D27" s="394">
        <v>35.28031</v>
      </c>
      <c r="E27" s="394"/>
      <c r="F27" s="394">
        <v>11.819940000000003</v>
      </c>
      <c r="G27" s="394">
        <v>33</v>
      </c>
      <c r="H27" s="394">
        <v>-21.180059999999997</v>
      </c>
      <c r="I27" s="395">
        <v>0.35818000000000005</v>
      </c>
      <c r="J27" s="396" t="s">
        <v>1</v>
      </c>
    </row>
    <row r="28" spans="1:10" ht="14.45" customHeight="1" x14ac:dyDescent="0.2">
      <c r="A28" s="392" t="s">
        <v>475</v>
      </c>
      <c r="B28" s="393" t="s">
        <v>579</v>
      </c>
      <c r="C28" s="394">
        <v>2725.3460399999994</v>
      </c>
      <c r="D28" s="394">
        <v>2952.6038699999999</v>
      </c>
      <c r="E28" s="394"/>
      <c r="F28" s="394">
        <v>2724.8535500000003</v>
      </c>
      <c r="G28" s="394">
        <v>2948</v>
      </c>
      <c r="H28" s="394">
        <v>-223.14644999999973</v>
      </c>
      <c r="I28" s="395">
        <v>0.92430581750339225</v>
      </c>
      <c r="J28" s="396" t="s">
        <v>1</v>
      </c>
    </row>
    <row r="29" spans="1:10" ht="14.45" customHeight="1" x14ac:dyDescent="0.2">
      <c r="A29" s="392" t="s">
        <v>475</v>
      </c>
      <c r="B29" s="393" t="s">
        <v>580</v>
      </c>
      <c r="C29" s="394">
        <v>63.159909999999996</v>
      </c>
      <c r="D29" s="394">
        <v>46.766650000000006</v>
      </c>
      <c r="E29" s="394"/>
      <c r="F29" s="394">
        <v>49.607260000000004</v>
      </c>
      <c r="G29" s="394">
        <v>65</v>
      </c>
      <c r="H29" s="394">
        <v>-15.392739999999996</v>
      </c>
      <c r="I29" s="395">
        <v>0.76318861538461547</v>
      </c>
      <c r="J29" s="396" t="s">
        <v>1</v>
      </c>
    </row>
    <row r="30" spans="1:10" ht="14.45" customHeight="1" x14ac:dyDescent="0.2">
      <c r="A30" s="392" t="s">
        <v>475</v>
      </c>
      <c r="B30" s="393" t="s">
        <v>581</v>
      </c>
      <c r="C30" s="394">
        <v>436.41699</v>
      </c>
      <c r="D30" s="394">
        <v>416.20300999999989</v>
      </c>
      <c r="E30" s="394"/>
      <c r="F30" s="394">
        <v>417.77589999999998</v>
      </c>
      <c r="G30" s="394">
        <v>478</v>
      </c>
      <c r="H30" s="394">
        <v>-60.224100000000021</v>
      </c>
      <c r="I30" s="395">
        <v>0.87400815899581585</v>
      </c>
      <c r="J30" s="396" t="s">
        <v>1</v>
      </c>
    </row>
    <row r="31" spans="1:10" ht="14.45" customHeight="1" x14ac:dyDescent="0.2">
      <c r="A31" s="392" t="s">
        <v>475</v>
      </c>
      <c r="B31" s="393" t="s">
        <v>582</v>
      </c>
      <c r="C31" s="394">
        <v>0.86514999999999997</v>
      </c>
      <c r="D31" s="394">
        <v>4.3257500000000002</v>
      </c>
      <c r="E31" s="394"/>
      <c r="F31" s="394">
        <v>1.7302999999999999</v>
      </c>
      <c r="G31" s="394">
        <v>5</v>
      </c>
      <c r="H31" s="394">
        <v>-3.2697000000000003</v>
      </c>
      <c r="I31" s="395">
        <v>0.34605999999999998</v>
      </c>
      <c r="J31" s="396" t="s">
        <v>1</v>
      </c>
    </row>
    <row r="32" spans="1:10" ht="14.45" customHeight="1" x14ac:dyDescent="0.2">
      <c r="A32" s="392" t="s">
        <v>475</v>
      </c>
      <c r="B32" s="393" t="s">
        <v>583</v>
      </c>
      <c r="C32" s="394">
        <v>130.41703000000001</v>
      </c>
      <c r="D32" s="394">
        <v>175.32819000000001</v>
      </c>
      <c r="E32" s="394"/>
      <c r="F32" s="394">
        <v>168.51165000000003</v>
      </c>
      <c r="G32" s="394">
        <v>171</v>
      </c>
      <c r="H32" s="394">
        <v>-2.4883499999999685</v>
      </c>
      <c r="I32" s="395">
        <v>0.98544824561403532</v>
      </c>
      <c r="J32" s="396" t="s">
        <v>1</v>
      </c>
    </row>
    <row r="33" spans="1:10" ht="14.45" customHeight="1" x14ac:dyDescent="0.2">
      <c r="A33" s="392" t="s">
        <v>475</v>
      </c>
      <c r="B33" s="393" t="s">
        <v>584</v>
      </c>
      <c r="C33" s="394">
        <v>0</v>
      </c>
      <c r="D33" s="394">
        <v>-1.66E-3</v>
      </c>
      <c r="E33" s="394"/>
      <c r="F33" s="394">
        <v>85.613790000000009</v>
      </c>
      <c r="G33" s="394">
        <v>0</v>
      </c>
      <c r="H33" s="394">
        <v>85.613790000000009</v>
      </c>
      <c r="I33" s="395" t="s">
        <v>468</v>
      </c>
      <c r="J33" s="396" t="s">
        <v>1</v>
      </c>
    </row>
    <row r="34" spans="1:10" ht="14.45" customHeight="1" x14ac:dyDescent="0.2">
      <c r="A34" s="392" t="s">
        <v>475</v>
      </c>
      <c r="B34" s="393" t="s">
        <v>477</v>
      </c>
      <c r="C34" s="394">
        <v>8890.7462899999919</v>
      </c>
      <c r="D34" s="394">
        <v>9197.4493399999938</v>
      </c>
      <c r="E34" s="394"/>
      <c r="F34" s="394">
        <v>8566.7194299999919</v>
      </c>
      <c r="G34" s="394">
        <v>6791</v>
      </c>
      <c r="H34" s="394">
        <v>1775.7194299999919</v>
      </c>
      <c r="I34" s="395">
        <v>1.2614812884700326</v>
      </c>
      <c r="J34" s="396" t="s">
        <v>478</v>
      </c>
    </row>
    <row r="35" spans="1:10" ht="14.45" customHeight="1" x14ac:dyDescent="0.2">
      <c r="A35" s="392" t="s">
        <v>468</v>
      </c>
      <c r="B35" s="393" t="s">
        <v>468</v>
      </c>
      <c r="C35" s="394" t="s">
        <v>468</v>
      </c>
      <c r="D35" s="394" t="s">
        <v>468</v>
      </c>
      <c r="E35" s="394"/>
      <c r="F35" s="394" t="s">
        <v>468</v>
      </c>
      <c r="G35" s="394" t="s">
        <v>468</v>
      </c>
      <c r="H35" s="394" t="s">
        <v>468</v>
      </c>
      <c r="I35" s="395" t="s">
        <v>468</v>
      </c>
      <c r="J35" s="396" t="s">
        <v>479</v>
      </c>
    </row>
    <row r="36" spans="1:10" ht="14.45" customHeight="1" x14ac:dyDescent="0.2">
      <c r="A36" s="392" t="s">
        <v>480</v>
      </c>
      <c r="B36" s="393" t="s">
        <v>481</v>
      </c>
      <c r="C36" s="394" t="s">
        <v>468</v>
      </c>
      <c r="D36" s="394" t="s">
        <v>468</v>
      </c>
      <c r="E36" s="394"/>
      <c r="F36" s="394" t="s">
        <v>468</v>
      </c>
      <c r="G36" s="394" t="s">
        <v>468</v>
      </c>
      <c r="H36" s="394" t="s">
        <v>468</v>
      </c>
      <c r="I36" s="395" t="s">
        <v>468</v>
      </c>
      <c r="J36" s="396" t="s">
        <v>0</v>
      </c>
    </row>
    <row r="37" spans="1:10" ht="14.45" customHeight="1" x14ac:dyDescent="0.2">
      <c r="A37" s="392" t="s">
        <v>480</v>
      </c>
      <c r="B37" s="393" t="s">
        <v>575</v>
      </c>
      <c r="C37" s="394">
        <v>612.66183999999998</v>
      </c>
      <c r="D37" s="394">
        <v>619.56265000000008</v>
      </c>
      <c r="E37" s="394"/>
      <c r="F37" s="394">
        <v>609.29058999999995</v>
      </c>
      <c r="G37" s="394">
        <v>561</v>
      </c>
      <c r="H37" s="394">
        <v>48.290589999999952</v>
      </c>
      <c r="I37" s="395">
        <v>1.0860794830659535</v>
      </c>
      <c r="J37" s="396" t="s">
        <v>1</v>
      </c>
    </row>
    <row r="38" spans="1:10" ht="14.45" customHeight="1" x14ac:dyDescent="0.2">
      <c r="A38" s="392" t="s">
        <v>480</v>
      </c>
      <c r="B38" s="393" t="s">
        <v>576</v>
      </c>
      <c r="C38" s="394">
        <v>682.10599000000002</v>
      </c>
      <c r="D38" s="394">
        <v>597.90653000000009</v>
      </c>
      <c r="E38" s="394"/>
      <c r="F38" s="394">
        <v>1136.1080300000001</v>
      </c>
      <c r="G38" s="394">
        <v>593</v>
      </c>
      <c r="H38" s="394">
        <v>543.1080300000001</v>
      </c>
      <c r="I38" s="395">
        <v>1.9158651433389546</v>
      </c>
      <c r="J38" s="396" t="s">
        <v>1</v>
      </c>
    </row>
    <row r="39" spans="1:10" ht="14.45" customHeight="1" x14ac:dyDescent="0.2">
      <c r="A39" s="392" t="s">
        <v>480</v>
      </c>
      <c r="B39" s="393" t="s">
        <v>578</v>
      </c>
      <c r="C39" s="394">
        <v>0</v>
      </c>
      <c r="D39" s="394">
        <v>0</v>
      </c>
      <c r="E39" s="394"/>
      <c r="F39" s="394">
        <v>12.250260000000001</v>
      </c>
      <c r="G39" s="394">
        <v>0</v>
      </c>
      <c r="H39" s="394">
        <v>12.250260000000001</v>
      </c>
      <c r="I39" s="395" t="s">
        <v>468</v>
      </c>
      <c r="J39" s="396" t="s">
        <v>1</v>
      </c>
    </row>
    <row r="40" spans="1:10" ht="14.45" customHeight="1" x14ac:dyDescent="0.2">
      <c r="A40" s="392" t="s">
        <v>480</v>
      </c>
      <c r="B40" s="393" t="s">
        <v>579</v>
      </c>
      <c r="C40" s="394">
        <v>276.67937000000006</v>
      </c>
      <c r="D40" s="394">
        <v>309.30631</v>
      </c>
      <c r="E40" s="394"/>
      <c r="F40" s="394">
        <v>175.24404999999999</v>
      </c>
      <c r="G40" s="394">
        <v>302</v>
      </c>
      <c r="H40" s="394">
        <v>-126.75595000000001</v>
      </c>
      <c r="I40" s="395">
        <v>0.58027831125827811</v>
      </c>
      <c r="J40" s="396" t="s">
        <v>1</v>
      </c>
    </row>
    <row r="41" spans="1:10" ht="14.45" customHeight="1" x14ac:dyDescent="0.2">
      <c r="A41" s="392" t="s">
        <v>480</v>
      </c>
      <c r="B41" s="393" t="s">
        <v>580</v>
      </c>
      <c r="C41" s="394">
        <v>6.8589000000000002</v>
      </c>
      <c r="D41" s="394">
        <v>1.2245200000000001</v>
      </c>
      <c r="E41" s="394"/>
      <c r="F41" s="394">
        <v>28.147500000000001</v>
      </c>
      <c r="G41" s="394">
        <v>2</v>
      </c>
      <c r="H41" s="394">
        <v>26.147500000000001</v>
      </c>
      <c r="I41" s="395">
        <v>14.07375</v>
      </c>
      <c r="J41" s="396" t="s">
        <v>1</v>
      </c>
    </row>
    <row r="42" spans="1:10" ht="14.45" customHeight="1" x14ac:dyDescent="0.2">
      <c r="A42" s="392" t="s">
        <v>480</v>
      </c>
      <c r="B42" s="393" t="s">
        <v>581</v>
      </c>
      <c r="C42" s="394">
        <v>152.33848</v>
      </c>
      <c r="D42" s="394">
        <v>19.994419999999998</v>
      </c>
      <c r="E42" s="394"/>
      <c r="F42" s="394">
        <v>59.518790000000003</v>
      </c>
      <c r="G42" s="394">
        <v>22</v>
      </c>
      <c r="H42" s="394">
        <v>37.518790000000003</v>
      </c>
      <c r="I42" s="395">
        <v>2.7053995454545454</v>
      </c>
      <c r="J42" s="396" t="s">
        <v>1</v>
      </c>
    </row>
    <row r="43" spans="1:10" ht="14.45" customHeight="1" x14ac:dyDescent="0.2">
      <c r="A43" s="392" t="s">
        <v>480</v>
      </c>
      <c r="B43" s="393" t="s">
        <v>583</v>
      </c>
      <c r="C43" s="394">
        <v>0</v>
      </c>
      <c r="D43" s="394">
        <v>0</v>
      </c>
      <c r="E43" s="394"/>
      <c r="F43" s="394">
        <v>26.345089999999999</v>
      </c>
      <c r="G43" s="394">
        <v>0</v>
      </c>
      <c r="H43" s="394">
        <v>26.345089999999999</v>
      </c>
      <c r="I43" s="395" t="s">
        <v>468</v>
      </c>
      <c r="J43" s="396" t="s">
        <v>1</v>
      </c>
    </row>
    <row r="44" spans="1:10" ht="14.45" customHeight="1" x14ac:dyDescent="0.2">
      <c r="A44" s="392" t="s">
        <v>480</v>
      </c>
      <c r="B44" s="393" t="s">
        <v>584</v>
      </c>
      <c r="C44" s="394">
        <v>194.40337</v>
      </c>
      <c r="D44" s="394">
        <v>122.96223999999999</v>
      </c>
      <c r="E44" s="394"/>
      <c r="F44" s="394">
        <v>127.81715</v>
      </c>
      <c r="G44" s="394">
        <v>337</v>
      </c>
      <c r="H44" s="394">
        <v>-209.18285</v>
      </c>
      <c r="I44" s="395">
        <v>0.37927937685459939</v>
      </c>
      <c r="J44" s="396" t="s">
        <v>1</v>
      </c>
    </row>
    <row r="45" spans="1:10" ht="14.45" customHeight="1" x14ac:dyDescent="0.2">
      <c r="A45" s="392" t="s">
        <v>480</v>
      </c>
      <c r="B45" s="393" t="s">
        <v>482</v>
      </c>
      <c r="C45" s="394">
        <v>1925.0479500000001</v>
      </c>
      <c r="D45" s="394">
        <v>1670.95667</v>
      </c>
      <c r="E45" s="394"/>
      <c r="F45" s="394">
        <v>2174.7214600000002</v>
      </c>
      <c r="G45" s="394">
        <v>1817</v>
      </c>
      <c r="H45" s="394">
        <v>357.72146000000021</v>
      </c>
      <c r="I45" s="395">
        <v>1.1968747716015411</v>
      </c>
      <c r="J45" s="396" t="s">
        <v>478</v>
      </c>
    </row>
    <row r="46" spans="1:10" ht="14.45" customHeight="1" x14ac:dyDescent="0.2">
      <c r="A46" s="392" t="s">
        <v>468</v>
      </c>
      <c r="B46" s="393" t="s">
        <v>468</v>
      </c>
      <c r="C46" s="394" t="s">
        <v>468</v>
      </c>
      <c r="D46" s="394" t="s">
        <v>468</v>
      </c>
      <c r="E46" s="394"/>
      <c r="F46" s="394" t="s">
        <v>468</v>
      </c>
      <c r="G46" s="394" t="s">
        <v>468</v>
      </c>
      <c r="H46" s="394" t="s">
        <v>468</v>
      </c>
      <c r="I46" s="395" t="s">
        <v>468</v>
      </c>
      <c r="J46" s="396" t="s">
        <v>479</v>
      </c>
    </row>
    <row r="47" spans="1:10" ht="14.45" customHeight="1" x14ac:dyDescent="0.2">
      <c r="A47" s="392" t="s">
        <v>466</v>
      </c>
      <c r="B47" s="393" t="s">
        <v>473</v>
      </c>
      <c r="C47" s="394">
        <v>10815.794239999992</v>
      </c>
      <c r="D47" s="394">
        <v>10868.406009999995</v>
      </c>
      <c r="E47" s="394"/>
      <c r="F47" s="394">
        <v>10741.440889999993</v>
      </c>
      <c r="G47" s="394">
        <v>8607</v>
      </c>
      <c r="H47" s="394">
        <v>2134.4408899999926</v>
      </c>
      <c r="I47" s="395">
        <v>1.2479889496921102</v>
      </c>
      <c r="J47" s="396" t="s">
        <v>474</v>
      </c>
    </row>
  </sheetData>
  <mergeCells count="3">
    <mergeCell ref="A1:I1"/>
    <mergeCell ref="F3:I3"/>
    <mergeCell ref="C4:D4"/>
  </mergeCells>
  <conditionalFormatting sqref="F19 F48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47">
    <cfRule type="expression" dxfId="10" priority="6">
      <formula>$H20&gt;0</formula>
    </cfRule>
  </conditionalFormatting>
  <conditionalFormatting sqref="A20:A47">
    <cfRule type="expression" dxfId="9" priority="5">
      <formula>AND($J20&lt;&gt;"mezeraKL",$J20&lt;&gt;"")</formula>
    </cfRule>
  </conditionalFormatting>
  <conditionalFormatting sqref="I20:I47">
    <cfRule type="expression" dxfId="8" priority="7">
      <formula>$I20&gt;1</formula>
    </cfRule>
  </conditionalFormatting>
  <conditionalFormatting sqref="B20:B47">
    <cfRule type="expression" dxfId="7" priority="4">
      <formula>OR($J20="NS",$J20="SumaNS",$J20="Účet")</formula>
    </cfRule>
  </conditionalFormatting>
  <conditionalFormatting sqref="A20:D47 F20:I47">
    <cfRule type="expression" dxfId="6" priority="8">
      <formula>AND($J20&lt;&gt;"",$J20&lt;&gt;"mezeraKL")</formula>
    </cfRule>
  </conditionalFormatting>
  <conditionalFormatting sqref="B20:D47 F20:I47">
    <cfRule type="expression" dxfId="5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47 F20:I47">
    <cfRule type="expression" dxfId="4" priority="2">
      <formula>OR($J20="SumaNS",$J20="NS")</formula>
    </cfRule>
  </conditionalFormatting>
  <hyperlinks>
    <hyperlink ref="A2" location="Obsah!A1" display="Zpět na Obsah  KL 01  1.-4.měsíc" xr:uid="{2A538394-BB3F-4807-8EC4-6447581D664D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1786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68.720301225138854</v>
      </c>
      <c r="J3" s="81">
        <f>SUBTOTAL(9,J5:J1048576)</f>
        <v>415149.39999997616</v>
      </c>
      <c r="K3" s="82">
        <f>SUBTOTAL(9,K5:K1048576)</f>
        <v>28529191.821434021</v>
      </c>
    </row>
    <row r="4" spans="1:11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5" customHeight="1" x14ac:dyDescent="0.2">
      <c r="A5" s="405" t="s">
        <v>466</v>
      </c>
      <c r="B5" s="406" t="s">
        <v>467</v>
      </c>
      <c r="C5" s="407" t="s">
        <v>475</v>
      </c>
      <c r="D5" s="408" t="s">
        <v>476</v>
      </c>
      <c r="E5" s="407" t="s">
        <v>585</v>
      </c>
      <c r="F5" s="408" t="s">
        <v>586</v>
      </c>
      <c r="G5" s="407" t="s">
        <v>587</v>
      </c>
      <c r="H5" s="407" t="s">
        <v>588</v>
      </c>
      <c r="I5" s="410">
        <v>224.74714442661829</v>
      </c>
      <c r="J5" s="410">
        <v>49</v>
      </c>
      <c r="K5" s="411">
        <v>11012.480102539063</v>
      </c>
    </row>
    <row r="6" spans="1:11" ht="14.45" customHeight="1" x14ac:dyDescent="0.2">
      <c r="A6" s="412" t="s">
        <v>466</v>
      </c>
      <c r="B6" s="413" t="s">
        <v>467</v>
      </c>
      <c r="C6" s="414" t="s">
        <v>475</v>
      </c>
      <c r="D6" s="415" t="s">
        <v>476</v>
      </c>
      <c r="E6" s="414" t="s">
        <v>585</v>
      </c>
      <c r="F6" s="415" t="s">
        <v>586</v>
      </c>
      <c r="G6" s="414" t="s">
        <v>587</v>
      </c>
      <c r="H6" s="414" t="s">
        <v>589</v>
      </c>
      <c r="I6" s="417">
        <v>224.75125122070313</v>
      </c>
      <c r="J6" s="417">
        <v>75</v>
      </c>
      <c r="K6" s="418">
        <v>16856.039703369141</v>
      </c>
    </row>
    <row r="7" spans="1:11" ht="14.45" customHeight="1" x14ac:dyDescent="0.2">
      <c r="A7" s="412" t="s">
        <v>466</v>
      </c>
      <c r="B7" s="413" t="s">
        <v>467</v>
      </c>
      <c r="C7" s="414" t="s">
        <v>475</v>
      </c>
      <c r="D7" s="415" t="s">
        <v>476</v>
      </c>
      <c r="E7" s="414" t="s">
        <v>585</v>
      </c>
      <c r="F7" s="415" t="s">
        <v>586</v>
      </c>
      <c r="G7" s="414" t="s">
        <v>590</v>
      </c>
      <c r="H7" s="414" t="s">
        <v>591</v>
      </c>
      <c r="I7" s="417">
        <v>15.529999732971191</v>
      </c>
      <c r="J7" s="417">
        <v>170</v>
      </c>
      <c r="K7" s="418">
        <v>2640.0900268554688</v>
      </c>
    </row>
    <row r="8" spans="1:11" ht="14.45" customHeight="1" x14ac:dyDescent="0.2">
      <c r="A8" s="412" t="s">
        <v>466</v>
      </c>
      <c r="B8" s="413" t="s">
        <v>467</v>
      </c>
      <c r="C8" s="414" t="s">
        <v>475</v>
      </c>
      <c r="D8" s="415" t="s">
        <v>476</v>
      </c>
      <c r="E8" s="414" t="s">
        <v>585</v>
      </c>
      <c r="F8" s="415" t="s">
        <v>586</v>
      </c>
      <c r="G8" s="414" t="s">
        <v>592</v>
      </c>
      <c r="H8" s="414" t="s">
        <v>593</v>
      </c>
      <c r="I8" s="417">
        <v>65.199996948242188</v>
      </c>
      <c r="J8" s="417">
        <v>320</v>
      </c>
      <c r="K8" s="418">
        <v>20863.989990234375</v>
      </c>
    </row>
    <row r="9" spans="1:11" ht="14.45" customHeight="1" x14ac:dyDescent="0.2">
      <c r="A9" s="412" t="s">
        <v>466</v>
      </c>
      <c r="B9" s="413" t="s">
        <v>467</v>
      </c>
      <c r="C9" s="414" t="s">
        <v>475</v>
      </c>
      <c r="D9" s="415" t="s">
        <v>476</v>
      </c>
      <c r="E9" s="414" t="s">
        <v>585</v>
      </c>
      <c r="F9" s="415" t="s">
        <v>586</v>
      </c>
      <c r="G9" s="414" t="s">
        <v>590</v>
      </c>
      <c r="H9" s="414" t="s">
        <v>594</v>
      </c>
      <c r="I9" s="417">
        <v>15.529999732971191</v>
      </c>
      <c r="J9" s="417">
        <v>300</v>
      </c>
      <c r="K9" s="418">
        <v>4658.989990234375</v>
      </c>
    </row>
    <row r="10" spans="1:11" ht="14.45" customHeight="1" x14ac:dyDescent="0.2">
      <c r="A10" s="412" t="s">
        <v>466</v>
      </c>
      <c r="B10" s="413" t="s">
        <v>467</v>
      </c>
      <c r="C10" s="414" t="s">
        <v>475</v>
      </c>
      <c r="D10" s="415" t="s">
        <v>476</v>
      </c>
      <c r="E10" s="414" t="s">
        <v>585</v>
      </c>
      <c r="F10" s="415" t="s">
        <v>586</v>
      </c>
      <c r="G10" s="414" t="s">
        <v>592</v>
      </c>
      <c r="H10" s="414" t="s">
        <v>595</v>
      </c>
      <c r="I10" s="417">
        <v>65.199996948242188</v>
      </c>
      <c r="J10" s="417">
        <v>220</v>
      </c>
      <c r="K10" s="418">
        <v>14344</v>
      </c>
    </row>
    <row r="11" spans="1:11" ht="14.45" customHeight="1" x14ac:dyDescent="0.2">
      <c r="A11" s="412" t="s">
        <v>466</v>
      </c>
      <c r="B11" s="413" t="s">
        <v>467</v>
      </c>
      <c r="C11" s="414" t="s">
        <v>475</v>
      </c>
      <c r="D11" s="415" t="s">
        <v>476</v>
      </c>
      <c r="E11" s="414" t="s">
        <v>585</v>
      </c>
      <c r="F11" s="415" t="s">
        <v>586</v>
      </c>
      <c r="G11" s="414" t="s">
        <v>596</v>
      </c>
      <c r="H11" s="414" t="s">
        <v>597</v>
      </c>
      <c r="I11" s="417">
        <v>749.27001953125</v>
      </c>
      <c r="J11" s="417">
        <v>3</v>
      </c>
      <c r="K11" s="418">
        <v>2247.81005859375</v>
      </c>
    </row>
    <row r="12" spans="1:11" ht="14.45" customHeight="1" x14ac:dyDescent="0.2">
      <c r="A12" s="412" t="s">
        <v>466</v>
      </c>
      <c r="B12" s="413" t="s">
        <v>467</v>
      </c>
      <c r="C12" s="414" t="s">
        <v>475</v>
      </c>
      <c r="D12" s="415" t="s">
        <v>476</v>
      </c>
      <c r="E12" s="414" t="s">
        <v>585</v>
      </c>
      <c r="F12" s="415" t="s">
        <v>586</v>
      </c>
      <c r="G12" s="414" t="s">
        <v>598</v>
      </c>
      <c r="H12" s="414" t="s">
        <v>599</v>
      </c>
      <c r="I12" s="417">
        <v>6.25</v>
      </c>
      <c r="J12" s="417">
        <v>400</v>
      </c>
      <c r="K12" s="418">
        <v>2500</v>
      </c>
    </row>
    <row r="13" spans="1:11" ht="14.45" customHeight="1" x14ac:dyDescent="0.2">
      <c r="A13" s="412" t="s">
        <v>466</v>
      </c>
      <c r="B13" s="413" t="s">
        <v>467</v>
      </c>
      <c r="C13" s="414" t="s">
        <v>475</v>
      </c>
      <c r="D13" s="415" t="s">
        <v>476</v>
      </c>
      <c r="E13" s="414" t="s">
        <v>585</v>
      </c>
      <c r="F13" s="415" t="s">
        <v>586</v>
      </c>
      <c r="G13" s="414" t="s">
        <v>598</v>
      </c>
      <c r="H13" s="414" t="s">
        <v>600</v>
      </c>
      <c r="I13" s="417">
        <v>6.244999885559082</v>
      </c>
      <c r="J13" s="417">
        <v>1000</v>
      </c>
      <c r="K13" s="418">
        <v>6245</v>
      </c>
    </row>
    <row r="14" spans="1:11" ht="14.45" customHeight="1" x14ac:dyDescent="0.2">
      <c r="A14" s="412" t="s">
        <v>466</v>
      </c>
      <c r="B14" s="413" t="s">
        <v>467</v>
      </c>
      <c r="C14" s="414" t="s">
        <v>475</v>
      </c>
      <c r="D14" s="415" t="s">
        <v>476</v>
      </c>
      <c r="E14" s="414" t="s">
        <v>585</v>
      </c>
      <c r="F14" s="415" t="s">
        <v>586</v>
      </c>
      <c r="G14" s="414" t="s">
        <v>601</v>
      </c>
      <c r="H14" s="414" t="s">
        <v>602</v>
      </c>
      <c r="I14" s="417">
        <v>13.039999961853027</v>
      </c>
      <c r="J14" s="417">
        <v>300</v>
      </c>
      <c r="K14" s="418">
        <v>3912</v>
      </c>
    </row>
    <row r="15" spans="1:11" ht="14.45" customHeight="1" x14ac:dyDescent="0.2">
      <c r="A15" s="412" t="s">
        <v>466</v>
      </c>
      <c r="B15" s="413" t="s">
        <v>467</v>
      </c>
      <c r="C15" s="414" t="s">
        <v>475</v>
      </c>
      <c r="D15" s="415" t="s">
        <v>476</v>
      </c>
      <c r="E15" s="414" t="s">
        <v>585</v>
      </c>
      <c r="F15" s="415" t="s">
        <v>586</v>
      </c>
      <c r="G15" s="414" t="s">
        <v>603</v>
      </c>
      <c r="H15" s="414" t="s">
        <v>604</v>
      </c>
      <c r="I15" s="417">
        <v>0.43999999761581421</v>
      </c>
      <c r="J15" s="417">
        <v>3000</v>
      </c>
      <c r="K15" s="418">
        <v>1320</v>
      </c>
    </row>
    <row r="16" spans="1:11" ht="14.45" customHeight="1" x14ac:dyDescent="0.2">
      <c r="A16" s="412" t="s">
        <v>466</v>
      </c>
      <c r="B16" s="413" t="s">
        <v>467</v>
      </c>
      <c r="C16" s="414" t="s">
        <v>475</v>
      </c>
      <c r="D16" s="415" t="s">
        <v>476</v>
      </c>
      <c r="E16" s="414" t="s">
        <v>585</v>
      </c>
      <c r="F16" s="415" t="s">
        <v>586</v>
      </c>
      <c r="G16" s="414" t="s">
        <v>603</v>
      </c>
      <c r="H16" s="414" t="s">
        <v>605</v>
      </c>
      <c r="I16" s="417">
        <v>0.43000000715255737</v>
      </c>
      <c r="J16" s="417">
        <v>4000</v>
      </c>
      <c r="K16" s="418">
        <v>1720</v>
      </c>
    </row>
    <row r="17" spans="1:11" ht="14.45" customHeight="1" x14ac:dyDescent="0.2">
      <c r="A17" s="412" t="s">
        <v>466</v>
      </c>
      <c r="B17" s="413" t="s">
        <v>467</v>
      </c>
      <c r="C17" s="414" t="s">
        <v>475</v>
      </c>
      <c r="D17" s="415" t="s">
        <v>476</v>
      </c>
      <c r="E17" s="414" t="s">
        <v>585</v>
      </c>
      <c r="F17" s="415" t="s">
        <v>586</v>
      </c>
      <c r="G17" s="414" t="s">
        <v>606</v>
      </c>
      <c r="H17" s="414" t="s">
        <v>607</v>
      </c>
      <c r="I17" s="417">
        <v>5.6399998664855957</v>
      </c>
      <c r="J17" s="417">
        <v>6750</v>
      </c>
      <c r="K17" s="418">
        <v>38036.25</v>
      </c>
    </row>
    <row r="18" spans="1:11" ht="14.45" customHeight="1" x14ac:dyDescent="0.2">
      <c r="A18" s="412" t="s">
        <v>466</v>
      </c>
      <c r="B18" s="413" t="s">
        <v>467</v>
      </c>
      <c r="C18" s="414" t="s">
        <v>475</v>
      </c>
      <c r="D18" s="415" t="s">
        <v>476</v>
      </c>
      <c r="E18" s="414" t="s">
        <v>585</v>
      </c>
      <c r="F18" s="415" t="s">
        <v>586</v>
      </c>
      <c r="G18" s="414" t="s">
        <v>606</v>
      </c>
      <c r="H18" s="414" t="s">
        <v>608</v>
      </c>
      <c r="I18" s="417">
        <v>5.6399998664855957</v>
      </c>
      <c r="J18" s="417">
        <v>2520</v>
      </c>
      <c r="K18" s="418">
        <v>14200.200073242188</v>
      </c>
    </row>
    <row r="19" spans="1:11" ht="14.45" customHeight="1" x14ac:dyDescent="0.2">
      <c r="A19" s="412" t="s">
        <v>466</v>
      </c>
      <c r="B19" s="413" t="s">
        <v>467</v>
      </c>
      <c r="C19" s="414" t="s">
        <v>475</v>
      </c>
      <c r="D19" s="415" t="s">
        <v>476</v>
      </c>
      <c r="E19" s="414" t="s">
        <v>585</v>
      </c>
      <c r="F19" s="415" t="s">
        <v>586</v>
      </c>
      <c r="G19" s="414" t="s">
        <v>609</v>
      </c>
      <c r="H19" s="414" t="s">
        <v>610</v>
      </c>
      <c r="I19" s="417">
        <v>517.5</v>
      </c>
      <c r="J19" s="417">
        <v>40</v>
      </c>
      <c r="K19" s="418">
        <v>20700</v>
      </c>
    </row>
    <row r="20" spans="1:11" ht="14.45" customHeight="1" x14ac:dyDescent="0.2">
      <c r="A20" s="412" t="s">
        <v>466</v>
      </c>
      <c r="B20" s="413" t="s">
        <v>467</v>
      </c>
      <c r="C20" s="414" t="s">
        <v>475</v>
      </c>
      <c r="D20" s="415" t="s">
        <v>476</v>
      </c>
      <c r="E20" s="414" t="s">
        <v>585</v>
      </c>
      <c r="F20" s="415" t="s">
        <v>586</v>
      </c>
      <c r="G20" s="414" t="s">
        <v>611</v>
      </c>
      <c r="H20" s="414" t="s">
        <v>612</v>
      </c>
      <c r="I20" s="417">
        <v>58.349998474121094</v>
      </c>
      <c r="J20" s="417">
        <v>20</v>
      </c>
      <c r="K20" s="418">
        <v>1167.02001953125</v>
      </c>
    </row>
    <row r="21" spans="1:11" ht="14.45" customHeight="1" x14ac:dyDescent="0.2">
      <c r="A21" s="412" t="s">
        <v>466</v>
      </c>
      <c r="B21" s="413" t="s">
        <v>467</v>
      </c>
      <c r="C21" s="414" t="s">
        <v>475</v>
      </c>
      <c r="D21" s="415" t="s">
        <v>476</v>
      </c>
      <c r="E21" s="414" t="s">
        <v>585</v>
      </c>
      <c r="F21" s="415" t="s">
        <v>586</v>
      </c>
      <c r="G21" s="414" t="s">
        <v>613</v>
      </c>
      <c r="H21" s="414" t="s">
        <v>614</v>
      </c>
      <c r="I21" s="417">
        <v>96.599998474121094</v>
      </c>
      <c r="J21" s="417">
        <v>50</v>
      </c>
      <c r="K21" s="418">
        <v>4830</v>
      </c>
    </row>
    <row r="22" spans="1:11" ht="14.45" customHeight="1" x14ac:dyDescent="0.2">
      <c r="A22" s="412" t="s">
        <v>466</v>
      </c>
      <c r="B22" s="413" t="s">
        <v>467</v>
      </c>
      <c r="C22" s="414" t="s">
        <v>475</v>
      </c>
      <c r="D22" s="415" t="s">
        <v>476</v>
      </c>
      <c r="E22" s="414" t="s">
        <v>585</v>
      </c>
      <c r="F22" s="415" t="s">
        <v>586</v>
      </c>
      <c r="G22" s="414" t="s">
        <v>615</v>
      </c>
      <c r="H22" s="414" t="s">
        <v>616</v>
      </c>
      <c r="I22" s="417">
        <v>107.27999877929688</v>
      </c>
      <c r="J22" s="417">
        <v>40</v>
      </c>
      <c r="K22" s="418">
        <v>4291.3701171875</v>
      </c>
    </row>
    <row r="23" spans="1:11" ht="14.45" customHeight="1" x14ac:dyDescent="0.2">
      <c r="A23" s="412" t="s">
        <v>466</v>
      </c>
      <c r="B23" s="413" t="s">
        <v>467</v>
      </c>
      <c r="C23" s="414" t="s">
        <v>475</v>
      </c>
      <c r="D23" s="415" t="s">
        <v>476</v>
      </c>
      <c r="E23" s="414" t="s">
        <v>585</v>
      </c>
      <c r="F23" s="415" t="s">
        <v>586</v>
      </c>
      <c r="G23" s="414" t="s">
        <v>617</v>
      </c>
      <c r="H23" s="414" t="s">
        <v>618</v>
      </c>
      <c r="I23" s="417">
        <v>3031.169921875</v>
      </c>
      <c r="J23" s="417">
        <v>20</v>
      </c>
      <c r="K23" s="418">
        <v>60623.3984375</v>
      </c>
    </row>
    <row r="24" spans="1:11" ht="14.45" customHeight="1" x14ac:dyDescent="0.2">
      <c r="A24" s="412" t="s">
        <v>466</v>
      </c>
      <c r="B24" s="413" t="s">
        <v>467</v>
      </c>
      <c r="C24" s="414" t="s">
        <v>475</v>
      </c>
      <c r="D24" s="415" t="s">
        <v>476</v>
      </c>
      <c r="E24" s="414" t="s">
        <v>585</v>
      </c>
      <c r="F24" s="415" t="s">
        <v>586</v>
      </c>
      <c r="G24" s="414" t="s">
        <v>619</v>
      </c>
      <c r="H24" s="414" t="s">
        <v>620</v>
      </c>
      <c r="I24" s="417">
        <v>352.27999877929688</v>
      </c>
      <c r="J24" s="417">
        <v>264</v>
      </c>
      <c r="K24" s="418">
        <v>93002.798828125</v>
      </c>
    </row>
    <row r="25" spans="1:11" ht="14.45" customHeight="1" x14ac:dyDescent="0.2">
      <c r="A25" s="412" t="s">
        <v>466</v>
      </c>
      <c r="B25" s="413" t="s">
        <v>467</v>
      </c>
      <c r="C25" s="414" t="s">
        <v>475</v>
      </c>
      <c r="D25" s="415" t="s">
        <v>476</v>
      </c>
      <c r="E25" s="414" t="s">
        <v>585</v>
      </c>
      <c r="F25" s="415" t="s">
        <v>586</v>
      </c>
      <c r="G25" s="414" t="s">
        <v>621</v>
      </c>
      <c r="H25" s="414" t="s">
        <v>622</v>
      </c>
      <c r="I25" s="417">
        <v>1249.949951171875</v>
      </c>
      <c r="J25" s="417">
        <v>36</v>
      </c>
      <c r="K25" s="418">
        <v>44998.3515625</v>
      </c>
    </row>
    <row r="26" spans="1:11" ht="14.45" customHeight="1" x14ac:dyDescent="0.2">
      <c r="A26" s="412" t="s">
        <v>466</v>
      </c>
      <c r="B26" s="413" t="s">
        <v>467</v>
      </c>
      <c r="C26" s="414" t="s">
        <v>475</v>
      </c>
      <c r="D26" s="415" t="s">
        <v>476</v>
      </c>
      <c r="E26" s="414" t="s">
        <v>585</v>
      </c>
      <c r="F26" s="415" t="s">
        <v>586</v>
      </c>
      <c r="G26" s="414" t="s">
        <v>623</v>
      </c>
      <c r="H26" s="414" t="s">
        <v>624</v>
      </c>
      <c r="I26" s="417">
        <v>659.90997314453125</v>
      </c>
      <c r="J26" s="417">
        <v>72</v>
      </c>
      <c r="K26" s="418">
        <v>47513.3984375</v>
      </c>
    </row>
    <row r="27" spans="1:11" ht="14.45" customHeight="1" x14ac:dyDescent="0.2">
      <c r="A27" s="412" t="s">
        <v>466</v>
      </c>
      <c r="B27" s="413" t="s">
        <v>467</v>
      </c>
      <c r="C27" s="414" t="s">
        <v>475</v>
      </c>
      <c r="D27" s="415" t="s">
        <v>476</v>
      </c>
      <c r="E27" s="414" t="s">
        <v>585</v>
      </c>
      <c r="F27" s="415" t="s">
        <v>586</v>
      </c>
      <c r="G27" s="414" t="s">
        <v>625</v>
      </c>
      <c r="H27" s="414" t="s">
        <v>626</v>
      </c>
      <c r="I27" s="417">
        <v>98.419998168945313</v>
      </c>
      <c r="J27" s="417">
        <v>40</v>
      </c>
      <c r="K27" s="418">
        <v>3936.6599731445313</v>
      </c>
    </row>
    <row r="28" spans="1:11" ht="14.45" customHeight="1" x14ac:dyDescent="0.2">
      <c r="A28" s="412" t="s">
        <v>466</v>
      </c>
      <c r="B28" s="413" t="s">
        <v>467</v>
      </c>
      <c r="C28" s="414" t="s">
        <v>475</v>
      </c>
      <c r="D28" s="415" t="s">
        <v>476</v>
      </c>
      <c r="E28" s="414" t="s">
        <v>585</v>
      </c>
      <c r="F28" s="415" t="s">
        <v>586</v>
      </c>
      <c r="G28" s="414" t="s">
        <v>627</v>
      </c>
      <c r="H28" s="414" t="s">
        <v>628</v>
      </c>
      <c r="I28" s="417">
        <v>30.173333485921223</v>
      </c>
      <c r="J28" s="417">
        <v>175</v>
      </c>
      <c r="K28" s="418">
        <v>5280</v>
      </c>
    </row>
    <row r="29" spans="1:11" ht="14.45" customHeight="1" x14ac:dyDescent="0.2">
      <c r="A29" s="412" t="s">
        <v>466</v>
      </c>
      <c r="B29" s="413" t="s">
        <v>467</v>
      </c>
      <c r="C29" s="414" t="s">
        <v>475</v>
      </c>
      <c r="D29" s="415" t="s">
        <v>476</v>
      </c>
      <c r="E29" s="414" t="s">
        <v>585</v>
      </c>
      <c r="F29" s="415" t="s">
        <v>586</v>
      </c>
      <c r="G29" s="414" t="s">
        <v>629</v>
      </c>
      <c r="H29" s="414" t="s">
        <v>630</v>
      </c>
      <c r="I29" s="417">
        <v>2.880000114440918</v>
      </c>
      <c r="J29" s="417">
        <v>100</v>
      </c>
      <c r="K29" s="418">
        <v>288</v>
      </c>
    </row>
    <row r="30" spans="1:11" ht="14.45" customHeight="1" x14ac:dyDescent="0.2">
      <c r="A30" s="412" t="s">
        <v>466</v>
      </c>
      <c r="B30" s="413" t="s">
        <v>467</v>
      </c>
      <c r="C30" s="414" t="s">
        <v>475</v>
      </c>
      <c r="D30" s="415" t="s">
        <v>476</v>
      </c>
      <c r="E30" s="414" t="s">
        <v>585</v>
      </c>
      <c r="F30" s="415" t="s">
        <v>586</v>
      </c>
      <c r="G30" s="414" t="s">
        <v>631</v>
      </c>
      <c r="H30" s="414" t="s">
        <v>632</v>
      </c>
      <c r="I30" s="417">
        <v>3.619999885559082</v>
      </c>
      <c r="J30" s="417">
        <v>180</v>
      </c>
      <c r="K30" s="418">
        <v>651.96000671386719</v>
      </c>
    </row>
    <row r="31" spans="1:11" ht="14.45" customHeight="1" x14ac:dyDescent="0.2">
      <c r="A31" s="412" t="s">
        <v>466</v>
      </c>
      <c r="B31" s="413" t="s">
        <v>467</v>
      </c>
      <c r="C31" s="414" t="s">
        <v>475</v>
      </c>
      <c r="D31" s="415" t="s">
        <v>476</v>
      </c>
      <c r="E31" s="414" t="s">
        <v>585</v>
      </c>
      <c r="F31" s="415" t="s">
        <v>586</v>
      </c>
      <c r="G31" s="414" t="s">
        <v>633</v>
      </c>
      <c r="H31" s="414" t="s">
        <v>634</v>
      </c>
      <c r="I31" s="417">
        <v>5.179999828338623</v>
      </c>
      <c r="J31" s="417">
        <v>100</v>
      </c>
      <c r="K31" s="418">
        <v>517.5</v>
      </c>
    </row>
    <row r="32" spans="1:11" ht="14.45" customHeight="1" x14ac:dyDescent="0.2">
      <c r="A32" s="412" t="s">
        <v>466</v>
      </c>
      <c r="B32" s="413" t="s">
        <v>467</v>
      </c>
      <c r="C32" s="414" t="s">
        <v>475</v>
      </c>
      <c r="D32" s="415" t="s">
        <v>476</v>
      </c>
      <c r="E32" s="414" t="s">
        <v>585</v>
      </c>
      <c r="F32" s="415" t="s">
        <v>586</v>
      </c>
      <c r="G32" s="414" t="s">
        <v>635</v>
      </c>
      <c r="H32" s="414" t="s">
        <v>636</v>
      </c>
      <c r="I32" s="417">
        <v>9.7799997329711914</v>
      </c>
      <c r="J32" s="417">
        <v>110</v>
      </c>
      <c r="K32" s="418">
        <v>1075.25</v>
      </c>
    </row>
    <row r="33" spans="1:11" ht="14.45" customHeight="1" x14ac:dyDescent="0.2">
      <c r="A33" s="412" t="s">
        <v>466</v>
      </c>
      <c r="B33" s="413" t="s">
        <v>467</v>
      </c>
      <c r="C33" s="414" t="s">
        <v>475</v>
      </c>
      <c r="D33" s="415" t="s">
        <v>476</v>
      </c>
      <c r="E33" s="414" t="s">
        <v>585</v>
      </c>
      <c r="F33" s="415" t="s">
        <v>586</v>
      </c>
      <c r="G33" s="414" t="s">
        <v>609</v>
      </c>
      <c r="H33" s="414" t="s">
        <v>637</v>
      </c>
      <c r="I33" s="417">
        <v>517.5</v>
      </c>
      <c r="J33" s="417">
        <v>220</v>
      </c>
      <c r="K33" s="418">
        <v>113850</v>
      </c>
    </row>
    <row r="34" spans="1:11" ht="14.45" customHeight="1" x14ac:dyDescent="0.2">
      <c r="A34" s="412" t="s">
        <v>466</v>
      </c>
      <c r="B34" s="413" t="s">
        <v>467</v>
      </c>
      <c r="C34" s="414" t="s">
        <v>475</v>
      </c>
      <c r="D34" s="415" t="s">
        <v>476</v>
      </c>
      <c r="E34" s="414" t="s">
        <v>585</v>
      </c>
      <c r="F34" s="415" t="s">
        <v>586</v>
      </c>
      <c r="G34" s="414" t="s">
        <v>638</v>
      </c>
      <c r="H34" s="414" t="s">
        <v>639</v>
      </c>
      <c r="I34" s="417">
        <v>63.475000381469727</v>
      </c>
      <c r="J34" s="417">
        <v>230</v>
      </c>
      <c r="K34" s="418">
        <v>14595.249633789063</v>
      </c>
    </row>
    <row r="35" spans="1:11" ht="14.45" customHeight="1" x14ac:dyDescent="0.2">
      <c r="A35" s="412" t="s">
        <v>466</v>
      </c>
      <c r="B35" s="413" t="s">
        <v>467</v>
      </c>
      <c r="C35" s="414" t="s">
        <v>475</v>
      </c>
      <c r="D35" s="415" t="s">
        <v>476</v>
      </c>
      <c r="E35" s="414" t="s">
        <v>585</v>
      </c>
      <c r="F35" s="415" t="s">
        <v>586</v>
      </c>
      <c r="G35" s="414" t="s">
        <v>615</v>
      </c>
      <c r="H35" s="414" t="s">
        <v>640</v>
      </c>
      <c r="I35" s="417">
        <v>108.62499872843425</v>
      </c>
      <c r="J35" s="417">
        <v>140</v>
      </c>
      <c r="K35" s="418">
        <v>15211.130432128906</v>
      </c>
    </row>
    <row r="36" spans="1:11" ht="14.45" customHeight="1" x14ac:dyDescent="0.2">
      <c r="A36" s="412" t="s">
        <v>466</v>
      </c>
      <c r="B36" s="413" t="s">
        <v>467</v>
      </c>
      <c r="C36" s="414" t="s">
        <v>475</v>
      </c>
      <c r="D36" s="415" t="s">
        <v>476</v>
      </c>
      <c r="E36" s="414" t="s">
        <v>585</v>
      </c>
      <c r="F36" s="415" t="s">
        <v>586</v>
      </c>
      <c r="G36" s="414" t="s">
        <v>617</v>
      </c>
      <c r="H36" s="414" t="s">
        <v>641</v>
      </c>
      <c r="I36" s="417">
        <v>3031.169921875</v>
      </c>
      <c r="J36" s="417">
        <v>10</v>
      </c>
      <c r="K36" s="418">
        <v>30311.69921875</v>
      </c>
    </row>
    <row r="37" spans="1:11" ht="14.45" customHeight="1" x14ac:dyDescent="0.2">
      <c r="A37" s="412" t="s">
        <v>466</v>
      </c>
      <c r="B37" s="413" t="s">
        <v>467</v>
      </c>
      <c r="C37" s="414" t="s">
        <v>475</v>
      </c>
      <c r="D37" s="415" t="s">
        <v>476</v>
      </c>
      <c r="E37" s="414" t="s">
        <v>585</v>
      </c>
      <c r="F37" s="415" t="s">
        <v>586</v>
      </c>
      <c r="G37" s="414" t="s">
        <v>619</v>
      </c>
      <c r="H37" s="414" t="s">
        <v>642</v>
      </c>
      <c r="I37" s="417">
        <v>352.27999877929688</v>
      </c>
      <c r="J37" s="417">
        <v>456</v>
      </c>
      <c r="K37" s="418">
        <v>160641.19921875</v>
      </c>
    </row>
    <row r="38" spans="1:11" ht="14.45" customHeight="1" x14ac:dyDescent="0.2">
      <c r="A38" s="412" t="s">
        <v>466</v>
      </c>
      <c r="B38" s="413" t="s">
        <v>467</v>
      </c>
      <c r="C38" s="414" t="s">
        <v>475</v>
      </c>
      <c r="D38" s="415" t="s">
        <v>476</v>
      </c>
      <c r="E38" s="414" t="s">
        <v>585</v>
      </c>
      <c r="F38" s="415" t="s">
        <v>586</v>
      </c>
      <c r="G38" s="414" t="s">
        <v>621</v>
      </c>
      <c r="H38" s="414" t="s">
        <v>643</v>
      </c>
      <c r="I38" s="417">
        <v>1249.949951171875</v>
      </c>
      <c r="J38" s="417">
        <v>84</v>
      </c>
      <c r="K38" s="418">
        <v>104996.15234375</v>
      </c>
    </row>
    <row r="39" spans="1:11" ht="14.45" customHeight="1" x14ac:dyDescent="0.2">
      <c r="A39" s="412" t="s">
        <v>466</v>
      </c>
      <c r="B39" s="413" t="s">
        <v>467</v>
      </c>
      <c r="C39" s="414" t="s">
        <v>475</v>
      </c>
      <c r="D39" s="415" t="s">
        <v>476</v>
      </c>
      <c r="E39" s="414" t="s">
        <v>585</v>
      </c>
      <c r="F39" s="415" t="s">
        <v>586</v>
      </c>
      <c r="G39" s="414" t="s">
        <v>623</v>
      </c>
      <c r="H39" s="414" t="s">
        <v>644</v>
      </c>
      <c r="I39" s="417">
        <v>659.90997314453125</v>
      </c>
      <c r="J39" s="417">
        <v>324</v>
      </c>
      <c r="K39" s="418">
        <v>213810.296875</v>
      </c>
    </row>
    <row r="40" spans="1:11" ht="14.45" customHeight="1" x14ac:dyDescent="0.2">
      <c r="A40" s="412" t="s">
        <v>466</v>
      </c>
      <c r="B40" s="413" t="s">
        <v>467</v>
      </c>
      <c r="C40" s="414" t="s">
        <v>475</v>
      </c>
      <c r="D40" s="415" t="s">
        <v>476</v>
      </c>
      <c r="E40" s="414" t="s">
        <v>585</v>
      </c>
      <c r="F40" s="415" t="s">
        <v>586</v>
      </c>
      <c r="G40" s="414" t="s">
        <v>625</v>
      </c>
      <c r="H40" s="414" t="s">
        <v>645</v>
      </c>
      <c r="I40" s="417">
        <v>98.405713762555806</v>
      </c>
      <c r="J40" s="417">
        <v>315</v>
      </c>
      <c r="K40" s="418">
        <v>31000.740234375</v>
      </c>
    </row>
    <row r="41" spans="1:11" ht="14.45" customHeight="1" x14ac:dyDescent="0.2">
      <c r="A41" s="412" t="s">
        <v>466</v>
      </c>
      <c r="B41" s="413" t="s">
        <v>467</v>
      </c>
      <c r="C41" s="414" t="s">
        <v>475</v>
      </c>
      <c r="D41" s="415" t="s">
        <v>476</v>
      </c>
      <c r="E41" s="414" t="s">
        <v>585</v>
      </c>
      <c r="F41" s="415" t="s">
        <v>586</v>
      </c>
      <c r="G41" s="414" t="s">
        <v>627</v>
      </c>
      <c r="H41" s="414" t="s">
        <v>646</v>
      </c>
      <c r="I41" s="417">
        <v>30.180000305175781</v>
      </c>
      <c r="J41" s="417">
        <v>60</v>
      </c>
      <c r="K41" s="418">
        <v>1810.800048828125</v>
      </c>
    </row>
    <row r="42" spans="1:11" ht="14.45" customHeight="1" x14ac:dyDescent="0.2">
      <c r="A42" s="412" t="s">
        <v>466</v>
      </c>
      <c r="B42" s="413" t="s">
        <v>467</v>
      </c>
      <c r="C42" s="414" t="s">
        <v>475</v>
      </c>
      <c r="D42" s="415" t="s">
        <v>476</v>
      </c>
      <c r="E42" s="414" t="s">
        <v>585</v>
      </c>
      <c r="F42" s="415" t="s">
        <v>586</v>
      </c>
      <c r="G42" s="414" t="s">
        <v>629</v>
      </c>
      <c r="H42" s="414" t="s">
        <v>647</v>
      </c>
      <c r="I42" s="417">
        <v>2.869999885559082</v>
      </c>
      <c r="J42" s="417">
        <v>50</v>
      </c>
      <c r="K42" s="418">
        <v>143.5</v>
      </c>
    </row>
    <row r="43" spans="1:11" ht="14.45" customHeight="1" x14ac:dyDescent="0.2">
      <c r="A43" s="412" t="s">
        <v>466</v>
      </c>
      <c r="B43" s="413" t="s">
        <v>467</v>
      </c>
      <c r="C43" s="414" t="s">
        <v>475</v>
      </c>
      <c r="D43" s="415" t="s">
        <v>476</v>
      </c>
      <c r="E43" s="414" t="s">
        <v>585</v>
      </c>
      <c r="F43" s="415" t="s">
        <v>586</v>
      </c>
      <c r="G43" s="414" t="s">
        <v>631</v>
      </c>
      <c r="H43" s="414" t="s">
        <v>648</v>
      </c>
      <c r="I43" s="417">
        <v>3.619999885559082</v>
      </c>
      <c r="J43" s="417">
        <v>70</v>
      </c>
      <c r="K43" s="418">
        <v>253.48000335693359</v>
      </c>
    </row>
    <row r="44" spans="1:11" ht="14.45" customHeight="1" x14ac:dyDescent="0.2">
      <c r="A44" s="412" t="s">
        <v>466</v>
      </c>
      <c r="B44" s="413" t="s">
        <v>467</v>
      </c>
      <c r="C44" s="414" t="s">
        <v>475</v>
      </c>
      <c r="D44" s="415" t="s">
        <v>476</v>
      </c>
      <c r="E44" s="414" t="s">
        <v>585</v>
      </c>
      <c r="F44" s="415" t="s">
        <v>586</v>
      </c>
      <c r="G44" s="414" t="s">
        <v>635</v>
      </c>
      <c r="H44" s="414" t="s">
        <v>649</v>
      </c>
      <c r="I44" s="417">
        <v>9.7799997329711914</v>
      </c>
      <c r="J44" s="417">
        <v>20</v>
      </c>
      <c r="K44" s="418">
        <v>195.5</v>
      </c>
    </row>
    <row r="45" spans="1:11" ht="14.45" customHeight="1" x14ac:dyDescent="0.2">
      <c r="A45" s="412" t="s">
        <v>466</v>
      </c>
      <c r="B45" s="413" t="s">
        <v>467</v>
      </c>
      <c r="C45" s="414" t="s">
        <v>475</v>
      </c>
      <c r="D45" s="415" t="s">
        <v>476</v>
      </c>
      <c r="E45" s="414" t="s">
        <v>585</v>
      </c>
      <c r="F45" s="415" t="s">
        <v>586</v>
      </c>
      <c r="G45" s="414" t="s">
        <v>650</v>
      </c>
      <c r="H45" s="414" t="s">
        <v>651</v>
      </c>
      <c r="I45" s="417">
        <v>128</v>
      </c>
      <c r="J45" s="417">
        <v>10</v>
      </c>
      <c r="K45" s="418">
        <v>1279.949951171875</v>
      </c>
    </row>
    <row r="46" spans="1:11" ht="14.45" customHeight="1" x14ac:dyDescent="0.2">
      <c r="A46" s="412" t="s">
        <v>466</v>
      </c>
      <c r="B46" s="413" t="s">
        <v>467</v>
      </c>
      <c r="C46" s="414" t="s">
        <v>475</v>
      </c>
      <c r="D46" s="415" t="s">
        <v>476</v>
      </c>
      <c r="E46" s="414" t="s">
        <v>585</v>
      </c>
      <c r="F46" s="415" t="s">
        <v>586</v>
      </c>
      <c r="G46" s="414" t="s">
        <v>652</v>
      </c>
      <c r="H46" s="414" t="s">
        <v>653</v>
      </c>
      <c r="I46" s="417">
        <v>69</v>
      </c>
      <c r="J46" s="417">
        <v>30</v>
      </c>
      <c r="K46" s="418">
        <v>2070</v>
      </c>
    </row>
    <row r="47" spans="1:11" ht="14.45" customHeight="1" x14ac:dyDescent="0.2">
      <c r="A47" s="412" t="s">
        <v>466</v>
      </c>
      <c r="B47" s="413" t="s">
        <v>467</v>
      </c>
      <c r="C47" s="414" t="s">
        <v>475</v>
      </c>
      <c r="D47" s="415" t="s">
        <v>476</v>
      </c>
      <c r="E47" s="414" t="s">
        <v>585</v>
      </c>
      <c r="F47" s="415" t="s">
        <v>586</v>
      </c>
      <c r="G47" s="414" t="s">
        <v>654</v>
      </c>
      <c r="H47" s="414" t="s">
        <v>655</v>
      </c>
      <c r="I47" s="417">
        <v>13.020000457763672</v>
      </c>
      <c r="J47" s="417">
        <v>1</v>
      </c>
      <c r="K47" s="418">
        <v>13.020000457763672</v>
      </c>
    </row>
    <row r="48" spans="1:11" ht="14.45" customHeight="1" x14ac:dyDescent="0.2">
      <c r="A48" s="412" t="s">
        <v>466</v>
      </c>
      <c r="B48" s="413" t="s">
        <v>467</v>
      </c>
      <c r="C48" s="414" t="s">
        <v>475</v>
      </c>
      <c r="D48" s="415" t="s">
        <v>476</v>
      </c>
      <c r="E48" s="414" t="s">
        <v>585</v>
      </c>
      <c r="F48" s="415" t="s">
        <v>586</v>
      </c>
      <c r="G48" s="414" t="s">
        <v>656</v>
      </c>
      <c r="H48" s="414" t="s">
        <v>657</v>
      </c>
      <c r="I48" s="417">
        <v>0.85750001668930054</v>
      </c>
      <c r="J48" s="417">
        <v>2100</v>
      </c>
      <c r="K48" s="418">
        <v>1802</v>
      </c>
    </row>
    <row r="49" spans="1:11" ht="14.45" customHeight="1" x14ac:dyDescent="0.2">
      <c r="A49" s="412" t="s">
        <v>466</v>
      </c>
      <c r="B49" s="413" t="s">
        <v>467</v>
      </c>
      <c r="C49" s="414" t="s">
        <v>475</v>
      </c>
      <c r="D49" s="415" t="s">
        <v>476</v>
      </c>
      <c r="E49" s="414" t="s">
        <v>585</v>
      </c>
      <c r="F49" s="415" t="s">
        <v>586</v>
      </c>
      <c r="G49" s="414" t="s">
        <v>658</v>
      </c>
      <c r="H49" s="414" t="s">
        <v>659</v>
      </c>
      <c r="I49" s="417">
        <v>1.5174999833106995</v>
      </c>
      <c r="J49" s="417">
        <v>1800</v>
      </c>
      <c r="K49" s="418">
        <v>2730</v>
      </c>
    </row>
    <row r="50" spans="1:11" ht="14.45" customHeight="1" x14ac:dyDescent="0.2">
      <c r="A50" s="412" t="s">
        <v>466</v>
      </c>
      <c r="B50" s="413" t="s">
        <v>467</v>
      </c>
      <c r="C50" s="414" t="s">
        <v>475</v>
      </c>
      <c r="D50" s="415" t="s">
        <v>476</v>
      </c>
      <c r="E50" s="414" t="s">
        <v>585</v>
      </c>
      <c r="F50" s="415" t="s">
        <v>586</v>
      </c>
      <c r="G50" s="414" t="s">
        <v>660</v>
      </c>
      <c r="H50" s="414" t="s">
        <v>661</v>
      </c>
      <c r="I50" s="417">
        <v>2.0666666030883789</v>
      </c>
      <c r="J50" s="417">
        <v>1000</v>
      </c>
      <c r="K50" s="418">
        <v>2065</v>
      </c>
    </row>
    <row r="51" spans="1:11" ht="14.45" customHeight="1" x14ac:dyDescent="0.2">
      <c r="A51" s="412" t="s">
        <v>466</v>
      </c>
      <c r="B51" s="413" t="s">
        <v>467</v>
      </c>
      <c r="C51" s="414" t="s">
        <v>475</v>
      </c>
      <c r="D51" s="415" t="s">
        <v>476</v>
      </c>
      <c r="E51" s="414" t="s">
        <v>585</v>
      </c>
      <c r="F51" s="415" t="s">
        <v>586</v>
      </c>
      <c r="G51" s="414" t="s">
        <v>662</v>
      </c>
      <c r="H51" s="414" t="s">
        <v>663</v>
      </c>
      <c r="I51" s="417">
        <v>3.3619998931884765</v>
      </c>
      <c r="J51" s="417">
        <v>1950</v>
      </c>
      <c r="K51" s="418">
        <v>6555</v>
      </c>
    </row>
    <row r="52" spans="1:11" ht="14.45" customHeight="1" x14ac:dyDescent="0.2">
      <c r="A52" s="412" t="s">
        <v>466</v>
      </c>
      <c r="B52" s="413" t="s">
        <v>467</v>
      </c>
      <c r="C52" s="414" t="s">
        <v>475</v>
      </c>
      <c r="D52" s="415" t="s">
        <v>476</v>
      </c>
      <c r="E52" s="414" t="s">
        <v>585</v>
      </c>
      <c r="F52" s="415" t="s">
        <v>586</v>
      </c>
      <c r="G52" s="414" t="s">
        <v>664</v>
      </c>
      <c r="H52" s="414" t="s">
        <v>665</v>
      </c>
      <c r="I52" s="417">
        <v>5.869999885559082</v>
      </c>
      <c r="J52" s="417">
        <v>150</v>
      </c>
      <c r="K52" s="418">
        <v>880.5</v>
      </c>
    </row>
    <row r="53" spans="1:11" ht="14.45" customHeight="1" x14ac:dyDescent="0.2">
      <c r="A53" s="412" t="s">
        <v>466</v>
      </c>
      <c r="B53" s="413" t="s">
        <v>467</v>
      </c>
      <c r="C53" s="414" t="s">
        <v>475</v>
      </c>
      <c r="D53" s="415" t="s">
        <v>476</v>
      </c>
      <c r="E53" s="414" t="s">
        <v>585</v>
      </c>
      <c r="F53" s="415" t="s">
        <v>586</v>
      </c>
      <c r="G53" s="414" t="s">
        <v>666</v>
      </c>
      <c r="H53" s="414" t="s">
        <v>667</v>
      </c>
      <c r="I53" s="417">
        <v>61.209999084472656</v>
      </c>
      <c r="J53" s="417">
        <v>2</v>
      </c>
      <c r="K53" s="418">
        <v>122.41999816894531</v>
      </c>
    </row>
    <row r="54" spans="1:11" ht="14.45" customHeight="1" x14ac:dyDescent="0.2">
      <c r="A54" s="412" t="s">
        <v>466</v>
      </c>
      <c r="B54" s="413" t="s">
        <v>467</v>
      </c>
      <c r="C54" s="414" t="s">
        <v>475</v>
      </c>
      <c r="D54" s="415" t="s">
        <v>476</v>
      </c>
      <c r="E54" s="414" t="s">
        <v>585</v>
      </c>
      <c r="F54" s="415" t="s">
        <v>586</v>
      </c>
      <c r="G54" s="414" t="s">
        <v>668</v>
      </c>
      <c r="H54" s="414" t="s">
        <v>669</v>
      </c>
      <c r="I54" s="417">
        <v>98.379997253417969</v>
      </c>
      <c r="J54" s="417">
        <v>10</v>
      </c>
      <c r="K54" s="418">
        <v>983.79998779296875</v>
      </c>
    </row>
    <row r="55" spans="1:11" ht="14.45" customHeight="1" x14ac:dyDescent="0.2">
      <c r="A55" s="412" t="s">
        <v>466</v>
      </c>
      <c r="B55" s="413" t="s">
        <v>467</v>
      </c>
      <c r="C55" s="414" t="s">
        <v>475</v>
      </c>
      <c r="D55" s="415" t="s">
        <v>476</v>
      </c>
      <c r="E55" s="414" t="s">
        <v>585</v>
      </c>
      <c r="F55" s="415" t="s">
        <v>586</v>
      </c>
      <c r="G55" s="414" t="s">
        <v>670</v>
      </c>
      <c r="H55" s="414" t="s">
        <v>671</v>
      </c>
      <c r="I55" s="417">
        <v>46.319999694824219</v>
      </c>
      <c r="J55" s="417">
        <v>10</v>
      </c>
      <c r="K55" s="418">
        <v>463.20001220703125</v>
      </c>
    </row>
    <row r="56" spans="1:11" ht="14.45" customHeight="1" x14ac:dyDescent="0.2">
      <c r="A56" s="412" t="s">
        <v>466</v>
      </c>
      <c r="B56" s="413" t="s">
        <v>467</v>
      </c>
      <c r="C56" s="414" t="s">
        <v>475</v>
      </c>
      <c r="D56" s="415" t="s">
        <v>476</v>
      </c>
      <c r="E56" s="414" t="s">
        <v>585</v>
      </c>
      <c r="F56" s="415" t="s">
        <v>586</v>
      </c>
      <c r="G56" s="414" t="s">
        <v>672</v>
      </c>
      <c r="H56" s="414" t="s">
        <v>673</v>
      </c>
      <c r="I56" s="417">
        <v>8.3900003433227539</v>
      </c>
      <c r="J56" s="417">
        <v>84</v>
      </c>
      <c r="K56" s="418">
        <v>704.76000213623047</v>
      </c>
    </row>
    <row r="57" spans="1:11" ht="14.45" customHeight="1" x14ac:dyDescent="0.2">
      <c r="A57" s="412" t="s">
        <v>466</v>
      </c>
      <c r="B57" s="413" t="s">
        <v>467</v>
      </c>
      <c r="C57" s="414" t="s">
        <v>475</v>
      </c>
      <c r="D57" s="415" t="s">
        <v>476</v>
      </c>
      <c r="E57" s="414" t="s">
        <v>585</v>
      </c>
      <c r="F57" s="415" t="s">
        <v>586</v>
      </c>
      <c r="G57" s="414" t="s">
        <v>656</v>
      </c>
      <c r="H57" s="414" t="s">
        <v>674</v>
      </c>
      <c r="I57" s="417">
        <v>0.85166668891906738</v>
      </c>
      <c r="J57" s="417">
        <v>2700</v>
      </c>
      <c r="K57" s="418">
        <v>2296</v>
      </c>
    </row>
    <row r="58" spans="1:11" ht="14.45" customHeight="1" x14ac:dyDescent="0.2">
      <c r="A58" s="412" t="s">
        <v>466</v>
      </c>
      <c r="B58" s="413" t="s">
        <v>467</v>
      </c>
      <c r="C58" s="414" t="s">
        <v>475</v>
      </c>
      <c r="D58" s="415" t="s">
        <v>476</v>
      </c>
      <c r="E58" s="414" t="s">
        <v>585</v>
      </c>
      <c r="F58" s="415" t="s">
        <v>586</v>
      </c>
      <c r="G58" s="414" t="s">
        <v>658</v>
      </c>
      <c r="H58" s="414" t="s">
        <v>675</v>
      </c>
      <c r="I58" s="417">
        <v>1.5199999809265137</v>
      </c>
      <c r="J58" s="417">
        <v>1300</v>
      </c>
      <c r="K58" s="418">
        <v>1976</v>
      </c>
    </row>
    <row r="59" spans="1:11" ht="14.45" customHeight="1" x14ac:dyDescent="0.2">
      <c r="A59" s="412" t="s">
        <v>466</v>
      </c>
      <c r="B59" s="413" t="s">
        <v>467</v>
      </c>
      <c r="C59" s="414" t="s">
        <v>475</v>
      </c>
      <c r="D59" s="415" t="s">
        <v>476</v>
      </c>
      <c r="E59" s="414" t="s">
        <v>585</v>
      </c>
      <c r="F59" s="415" t="s">
        <v>586</v>
      </c>
      <c r="G59" s="414" t="s">
        <v>660</v>
      </c>
      <c r="H59" s="414" t="s">
        <v>676</v>
      </c>
      <c r="I59" s="417">
        <v>2.0624999403953552</v>
      </c>
      <c r="J59" s="417">
        <v>970</v>
      </c>
      <c r="K59" s="418">
        <v>1999.6999969482422</v>
      </c>
    </row>
    <row r="60" spans="1:11" ht="14.45" customHeight="1" x14ac:dyDescent="0.2">
      <c r="A60" s="412" t="s">
        <v>466</v>
      </c>
      <c r="B60" s="413" t="s">
        <v>467</v>
      </c>
      <c r="C60" s="414" t="s">
        <v>475</v>
      </c>
      <c r="D60" s="415" t="s">
        <v>476</v>
      </c>
      <c r="E60" s="414" t="s">
        <v>585</v>
      </c>
      <c r="F60" s="415" t="s">
        <v>586</v>
      </c>
      <c r="G60" s="414" t="s">
        <v>662</v>
      </c>
      <c r="H60" s="414" t="s">
        <v>677</v>
      </c>
      <c r="I60" s="417">
        <v>3.3633332252502441</v>
      </c>
      <c r="J60" s="417">
        <v>800</v>
      </c>
      <c r="K60" s="418">
        <v>2691</v>
      </c>
    </row>
    <row r="61" spans="1:11" ht="14.45" customHeight="1" x14ac:dyDescent="0.2">
      <c r="A61" s="412" t="s">
        <v>466</v>
      </c>
      <c r="B61" s="413" t="s">
        <v>467</v>
      </c>
      <c r="C61" s="414" t="s">
        <v>475</v>
      </c>
      <c r="D61" s="415" t="s">
        <v>476</v>
      </c>
      <c r="E61" s="414" t="s">
        <v>585</v>
      </c>
      <c r="F61" s="415" t="s">
        <v>586</v>
      </c>
      <c r="G61" s="414" t="s">
        <v>664</v>
      </c>
      <c r="H61" s="414" t="s">
        <v>678</v>
      </c>
      <c r="I61" s="417">
        <v>5.880000114440918</v>
      </c>
      <c r="J61" s="417">
        <v>400</v>
      </c>
      <c r="K61" s="418">
        <v>2350.72998046875</v>
      </c>
    </row>
    <row r="62" spans="1:11" ht="14.45" customHeight="1" x14ac:dyDescent="0.2">
      <c r="A62" s="412" t="s">
        <v>466</v>
      </c>
      <c r="B62" s="413" t="s">
        <v>467</v>
      </c>
      <c r="C62" s="414" t="s">
        <v>475</v>
      </c>
      <c r="D62" s="415" t="s">
        <v>476</v>
      </c>
      <c r="E62" s="414" t="s">
        <v>585</v>
      </c>
      <c r="F62" s="415" t="s">
        <v>586</v>
      </c>
      <c r="G62" s="414" t="s">
        <v>666</v>
      </c>
      <c r="H62" s="414" t="s">
        <v>679</v>
      </c>
      <c r="I62" s="417">
        <v>61.216667175292969</v>
      </c>
      <c r="J62" s="417">
        <v>6</v>
      </c>
      <c r="K62" s="418">
        <v>367.30000305175781</v>
      </c>
    </row>
    <row r="63" spans="1:11" ht="14.45" customHeight="1" x14ac:dyDescent="0.2">
      <c r="A63" s="412" t="s">
        <v>466</v>
      </c>
      <c r="B63" s="413" t="s">
        <v>467</v>
      </c>
      <c r="C63" s="414" t="s">
        <v>475</v>
      </c>
      <c r="D63" s="415" t="s">
        <v>476</v>
      </c>
      <c r="E63" s="414" t="s">
        <v>585</v>
      </c>
      <c r="F63" s="415" t="s">
        <v>586</v>
      </c>
      <c r="G63" s="414" t="s">
        <v>668</v>
      </c>
      <c r="H63" s="414" t="s">
        <v>680</v>
      </c>
      <c r="I63" s="417">
        <v>98.379997253417969</v>
      </c>
      <c r="J63" s="417">
        <v>30</v>
      </c>
      <c r="K63" s="418">
        <v>2951.39990234375</v>
      </c>
    </row>
    <row r="64" spans="1:11" ht="14.45" customHeight="1" x14ac:dyDescent="0.2">
      <c r="A64" s="412" t="s">
        <v>466</v>
      </c>
      <c r="B64" s="413" t="s">
        <v>467</v>
      </c>
      <c r="C64" s="414" t="s">
        <v>475</v>
      </c>
      <c r="D64" s="415" t="s">
        <v>476</v>
      </c>
      <c r="E64" s="414" t="s">
        <v>585</v>
      </c>
      <c r="F64" s="415" t="s">
        <v>586</v>
      </c>
      <c r="G64" s="414" t="s">
        <v>670</v>
      </c>
      <c r="H64" s="414" t="s">
        <v>681</v>
      </c>
      <c r="I64" s="417">
        <v>46.31666692097982</v>
      </c>
      <c r="J64" s="417">
        <v>54</v>
      </c>
      <c r="K64" s="418">
        <v>2500.9801025390625</v>
      </c>
    </row>
    <row r="65" spans="1:11" ht="14.45" customHeight="1" x14ac:dyDescent="0.2">
      <c r="A65" s="412" t="s">
        <v>466</v>
      </c>
      <c r="B65" s="413" t="s">
        <v>467</v>
      </c>
      <c r="C65" s="414" t="s">
        <v>475</v>
      </c>
      <c r="D65" s="415" t="s">
        <v>476</v>
      </c>
      <c r="E65" s="414" t="s">
        <v>585</v>
      </c>
      <c r="F65" s="415" t="s">
        <v>586</v>
      </c>
      <c r="G65" s="414" t="s">
        <v>672</v>
      </c>
      <c r="H65" s="414" t="s">
        <v>682</v>
      </c>
      <c r="I65" s="417">
        <v>8.3900003433227539</v>
      </c>
      <c r="J65" s="417">
        <v>36</v>
      </c>
      <c r="K65" s="418">
        <v>302.04000854492188</v>
      </c>
    </row>
    <row r="66" spans="1:11" ht="14.45" customHeight="1" x14ac:dyDescent="0.2">
      <c r="A66" s="412" t="s">
        <v>466</v>
      </c>
      <c r="B66" s="413" t="s">
        <v>467</v>
      </c>
      <c r="C66" s="414" t="s">
        <v>475</v>
      </c>
      <c r="D66" s="415" t="s">
        <v>476</v>
      </c>
      <c r="E66" s="414" t="s">
        <v>585</v>
      </c>
      <c r="F66" s="415" t="s">
        <v>586</v>
      </c>
      <c r="G66" s="414" t="s">
        <v>683</v>
      </c>
      <c r="H66" s="414" t="s">
        <v>684</v>
      </c>
      <c r="I66" s="417">
        <v>18.943999099731446</v>
      </c>
      <c r="J66" s="417">
        <v>312</v>
      </c>
      <c r="K66" s="418">
        <v>5910.3800659179688</v>
      </c>
    </row>
    <row r="67" spans="1:11" ht="14.45" customHeight="1" x14ac:dyDescent="0.2">
      <c r="A67" s="412" t="s">
        <v>466</v>
      </c>
      <c r="B67" s="413" t="s">
        <v>467</v>
      </c>
      <c r="C67" s="414" t="s">
        <v>475</v>
      </c>
      <c r="D67" s="415" t="s">
        <v>476</v>
      </c>
      <c r="E67" s="414" t="s">
        <v>585</v>
      </c>
      <c r="F67" s="415" t="s">
        <v>586</v>
      </c>
      <c r="G67" s="414" t="s">
        <v>685</v>
      </c>
      <c r="H67" s="414" t="s">
        <v>686</v>
      </c>
      <c r="I67" s="417">
        <v>13.229999542236328</v>
      </c>
      <c r="J67" s="417">
        <v>100</v>
      </c>
      <c r="K67" s="418">
        <v>1322.5</v>
      </c>
    </row>
    <row r="68" spans="1:11" ht="14.45" customHeight="1" x14ac:dyDescent="0.2">
      <c r="A68" s="412" t="s">
        <v>466</v>
      </c>
      <c r="B68" s="413" t="s">
        <v>467</v>
      </c>
      <c r="C68" s="414" t="s">
        <v>475</v>
      </c>
      <c r="D68" s="415" t="s">
        <v>476</v>
      </c>
      <c r="E68" s="414" t="s">
        <v>585</v>
      </c>
      <c r="F68" s="415" t="s">
        <v>586</v>
      </c>
      <c r="G68" s="414" t="s">
        <v>687</v>
      </c>
      <c r="H68" s="414" t="s">
        <v>688</v>
      </c>
      <c r="I68" s="417">
        <v>18.860000610351563</v>
      </c>
      <c r="J68" s="417">
        <v>400</v>
      </c>
      <c r="K68" s="418">
        <v>7544</v>
      </c>
    </row>
    <row r="69" spans="1:11" ht="14.45" customHeight="1" x14ac:dyDescent="0.2">
      <c r="A69" s="412" t="s">
        <v>466</v>
      </c>
      <c r="B69" s="413" t="s">
        <v>467</v>
      </c>
      <c r="C69" s="414" t="s">
        <v>475</v>
      </c>
      <c r="D69" s="415" t="s">
        <v>476</v>
      </c>
      <c r="E69" s="414" t="s">
        <v>585</v>
      </c>
      <c r="F69" s="415" t="s">
        <v>586</v>
      </c>
      <c r="G69" s="414" t="s">
        <v>689</v>
      </c>
      <c r="H69" s="414" t="s">
        <v>690</v>
      </c>
      <c r="I69" s="417">
        <v>7.5900001525878906</v>
      </c>
      <c r="J69" s="417">
        <v>50</v>
      </c>
      <c r="K69" s="418">
        <v>379.5</v>
      </c>
    </row>
    <row r="70" spans="1:11" ht="14.45" customHeight="1" x14ac:dyDescent="0.2">
      <c r="A70" s="412" t="s">
        <v>466</v>
      </c>
      <c r="B70" s="413" t="s">
        <v>467</v>
      </c>
      <c r="C70" s="414" t="s">
        <v>475</v>
      </c>
      <c r="D70" s="415" t="s">
        <v>476</v>
      </c>
      <c r="E70" s="414" t="s">
        <v>585</v>
      </c>
      <c r="F70" s="415" t="s">
        <v>586</v>
      </c>
      <c r="G70" s="414" t="s">
        <v>691</v>
      </c>
      <c r="H70" s="414" t="s">
        <v>692</v>
      </c>
      <c r="I70" s="417">
        <v>8.619999885559082</v>
      </c>
      <c r="J70" s="417">
        <v>50</v>
      </c>
      <c r="K70" s="418">
        <v>431</v>
      </c>
    </row>
    <row r="71" spans="1:11" ht="14.45" customHeight="1" x14ac:dyDescent="0.2">
      <c r="A71" s="412" t="s">
        <v>466</v>
      </c>
      <c r="B71" s="413" t="s">
        <v>467</v>
      </c>
      <c r="C71" s="414" t="s">
        <v>475</v>
      </c>
      <c r="D71" s="415" t="s">
        <v>476</v>
      </c>
      <c r="E71" s="414" t="s">
        <v>585</v>
      </c>
      <c r="F71" s="415" t="s">
        <v>586</v>
      </c>
      <c r="G71" s="414" t="s">
        <v>693</v>
      </c>
      <c r="H71" s="414" t="s">
        <v>694</v>
      </c>
      <c r="I71" s="417">
        <v>10.529999732971191</v>
      </c>
      <c r="J71" s="417">
        <v>20</v>
      </c>
      <c r="K71" s="418">
        <v>210.60000610351563</v>
      </c>
    </row>
    <row r="72" spans="1:11" ht="14.45" customHeight="1" x14ac:dyDescent="0.2">
      <c r="A72" s="412" t="s">
        <v>466</v>
      </c>
      <c r="B72" s="413" t="s">
        <v>467</v>
      </c>
      <c r="C72" s="414" t="s">
        <v>475</v>
      </c>
      <c r="D72" s="415" t="s">
        <v>476</v>
      </c>
      <c r="E72" s="414" t="s">
        <v>585</v>
      </c>
      <c r="F72" s="415" t="s">
        <v>586</v>
      </c>
      <c r="G72" s="414" t="s">
        <v>695</v>
      </c>
      <c r="H72" s="414" t="s">
        <v>696</v>
      </c>
      <c r="I72" s="417">
        <v>13.229999542236328</v>
      </c>
      <c r="J72" s="417">
        <v>60</v>
      </c>
      <c r="K72" s="418">
        <v>793.79998779296875</v>
      </c>
    </row>
    <row r="73" spans="1:11" ht="14.45" customHeight="1" x14ac:dyDescent="0.2">
      <c r="A73" s="412" t="s">
        <v>466</v>
      </c>
      <c r="B73" s="413" t="s">
        <v>467</v>
      </c>
      <c r="C73" s="414" t="s">
        <v>475</v>
      </c>
      <c r="D73" s="415" t="s">
        <v>476</v>
      </c>
      <c r="E73" s="414" t="s">
        <v>585</v>
      </c>
      <c r="F73" s="415" t="s">
        <v>586</v>
      </c>
      <c r="G73" s="414" t="s">
        <v>697</v>
      </c>
      <c r="H73" s="414" t="s">
        <v>698</v>
      </c>
      <c r="I73" s="417">
        <v>68.150001525878906</v>
      </c>
      <c r="J73" s="417">
        <v>120</v>
      </c>
      <c r="K73" s="418">
        <v>8177.8798828125</v>
      </c>
    </row>
    <row r="74" spans="1:11" ht="14.45" customHeight="1" x14ac:dyDescent="0.2">
      <c r="A74" s="412" t="s">
        <v>466</v>
      </c>
      <c r="B74" s="413" t="s">
        <v>467</v>
      </c>
      <c r="C74" s="414" t="s">
        <v>475</v>
      </c>
      <c r="D74" s="415" t="s">
        <v>476</v>
      </c>
      <c r="E74" s="414" t="s">
        <v>585</v>
      </c>
      <c r="F74" s="415" t="s">
        <v>586</v>
      </c>
      <c r="G74" s="414" t="s">
        <v>689</v>
      </c>
      <c r="H74" s="414" t="s">
        <v>699</v>
      </c>
      <c r="I74" s="417">
        <v>7.5900001525878906</v>
      </c>
      <c r="J74" s="417">
        <v>116</v>
      </c>
      <c r="K74" s="418">
        <v>880.44001007080078</v>
      </c>
    </row>
    <row r="75" spans="1:11" ht="14.45" customHeight="1" x14ac:dyDescent="0.2">
      <c r="A75" s="412" t="s">
        <v>466</v>
      </c>
      <c r="B75" s="413" t="s">
        <v>467</v>
      </c>
      <c r="C75" s="414" t="s">
        <v>475</v>
      </c>
      <c r="D75" s="415" t="s">
        <v>476</v>
      </c>
      <c r="E75" s="414" t="s">
        <v>585</v>
      </c>
      <c r="F75" s="415" t="s">
        <v>586</v>
      </c>
      <c r="G75" s="414" t="s">
        <v>695</v>
      </c>
      <c r="H75" s="414" t="s">
        <v>700</v>
      </c>
      <c r="I75" s="417">
        <v>13.224999904632568</v>
      </c>
      <c r="J75" s="417">
        <v>230</v>
      </c>
      <c r="K75" s="418">
        <v>3042.6000061035156</v>
      </c>
    </row>
    <row r="76" spans="1:11" ht="14.45" customHeight="1" x14ac:dyDescent="0.2">
      <c r="A76" s="412" t="s">
        <v>466</v>
      </c>
      <c r="B76" s="413" t="s">
        <v>467</v>
      </c>
      <c r="C76" s="414" t="s">
        <v>475</v>
      </c>
      <c r="D76" s="415" t="s">
        <v>476</v>
      </c>
      <c r="E76" s="414" t="s">
        <v>585</v>
      </c>
      <c r="F76" s="415" t="s">
        <v>586</v>
      </c>
      <c r="G76" s="414" t="s">
        <v>697</v>
      </c>
      <c r="H76" s="414" t="s">
        <v>701</v>
      </c>
      <c r="I76" s="417">
        <v>68.150001525878906</v>
      </c>
      <c r="J76" s="417">
        <v>744</v>
      </c>
      <c r="K76" s="418">
        <v>50702.849609375</v>
      </c>
    </row>
    <row r="77" spans="1:11" ht="14.45" customHeight="1" x14ac:dyDescent="0.2">
      <c r="A77" s="412" t="s">
        <v>466</v>
      </c>
      <c r="B77" s="413" t="s">
        <v>467</v>
      </c>
      <c r="C77" s="414" t="s">
        <v>475</v>
      </c>
      <c r="D77" s="415" t="s">
        <v>476</v>
      </c>
      <c r="E77" s="414" t="s">
        <v>585</v>
      </c>
      <c r="F77" s="415" t="s">
        <v>586</v>
      </c>
      <c r="G77" s="414" t="s">
        <v>702</v>
      </c>
      <c r="H77" s="414" t="s">
        <v>703</v>
      </c>
      <c r="I77" s="417">
        <v>2.5099999904632568</v>
      </c>
      <c r="J77" s="417">
        <v>80</v>
      </c>
      <c r="K77" s="418">
        <v>200.80000305175781</v>
      </c>
    </row>
    <row r="78" spans="1:11" ht="14.45" customHeight="1" x14ac:dyDescent="0.2">
      <c r="A78" s="412" t="s">
        <v>466</v>
      </c>
      <c r="B78" s="413" t="s">
        <v>467</v>
      </c>
      <c r="C78" s="414" t="s">
        <v>475</v>
      </c>
      <c r="D78" s="415" t="s">
        <v>476</v>
      </c>
      <c r="E78" s="414" t="s">
        <v>585</v>
      </c>
      <c r="F78" s="415" t="s">
        <v>586</v>
      </c>
      <c r="G78" s="414" t="s">
        <v>704</v>
      </c>
      <c r="H78" s="414" t="s">
        <v>705</v>
      </c>
      <c r="I78" s="417">
        <v>3.2666666507720947</v>
      </c>
      <c r="J78" s="417">
        <v>620</v>
      </c>
      <c r="K78" s="418">
        <v>2026.5999908447266</v>
      </c>
    </row>
    <row r="79" spans="1:11" ht="14.45" customHeight="1" x14ac:dyDescent="0.2">
      <c r="A79" s="412" t="s">
        <v>466</v>
      </c>
      <c r="B79" s="413" t="s">
        <v>467</v>
      </c>
      <c r="C79" s="414" t="s">
        <v>475</v>
      </c>
      <c r="D79" s="415" t="s">
        <v>476</v>
      </c>
      <c r="E79" s="414" t="s">
        <v>585</v>
      </c>
      <c r="F79" s="415" t="s">
        <v>586</v>
      </c>
      <c r="G79" s="414" t="s">
        <v>706</v>
      </c>
      <c r="H79" s="414" t="s">
        <v>707</v>
      </c>
      <c r="I79" s="417">
        <v>3.9680000305175782</v>
      </c>
      <c r="J79" s="417">
        <v>1540</v>
      </c>
      <c r="K79" s="418">
        <v>6111.8000030517578</v>
      </c>
    </row>
    <row r="80" spans="1:11" ht="14.45" customHeight="1" x14ac:dyDescent="0.2">
      <c r="A80" s="412" t="s">
        <v>466</v>
      </c>
      <c r="B80" s="413" t="s">
        <v>467</v>
      </c>
      <c r="C80" s="414" t="s">
        <v>475</v>
      </c>
      <c r="D80" s="415" t="s">
        <v>476</v>
      </c>
      <c r="E80" s="414" t="s">
        <v>585</v>
      </c>
      <c r="F80" s="415" t="s">
        <v>586</v>
      </c>
      <c r="G80" s="414" t="s">
        <v>708</v>
      </c>
      <c r="H80" s="414" t="s">
        <v>709</v>
      </c>
      <c r="I80" s="417">
        <v>4.4866665204366045</v>
      </c>
      <c r="J80" s="417">
        <v>1080</v>
      </c>
      <c r="K80" s="418">
        <v>4848.3999938964844</v>
      </c>
    </row>
    <row r="81" spans="1:11" ht="14.45" customHeight="1" x14ac:dyDescent="0.2">
      <c r="A81" s="412" t="s">
        <v>466</v>
      </c>
      <c r="B81" s="413" t="s">
        <v>467</v>
      </c>
      <c r="C81" s="414" t="s">
        <v>475</v>
      </c>
      <c r="D81" s="415" t="s">
        <v>476</v>
      </c>
      <c r="E81" s="414" t="s">
        <v>585</v>
      </c>
      <c r="F81" s="415" t="s">
        <v>586</v>
      </c>
      <c r="G81" s="414" t="s">
        <v>710</v>
      </c>
      <c r="H81" s="414" t="s">
        <v>711</v>
      </c>
      <c r="I81" s="417">
        <v>22.295000076293945</v>
      </c>
      <c r="J81" s="417">
        <v>14</v>
      </c>
      <c r="K81" s="418">
        <v>312.16000366210938</v>
      </c>
    </row>
    <row r="82" spans="1:11" ht="14.45" customHeight="1" x14ac:dyDescent="0.2">
      <c r="A82" s="412" t="s">
        <v>466</v>
      </c>
      <c r="B82" s="413" t="s">
        <v>467</v>
      </c>
      <c r="C82" s="414" t="s">
        <v>475</v>
      </c>
      <c r="D82" s="415" t="s">
        <v>476</v>
      </c>
      <c r="E82" s="414" t="s">
        <v>585</v>
      </c>
      <c r="F82" s="415" t="s">
        <v>586</v>
      </c>
      <c r="G82" s="414" t="s">
        <v>712</v>
      </c>
      <c r="H82" s="414" t="s">
        <v>713</v>
      </c>
      <c r="I82" s="417">
        <v>96.19000244140625</v>
      </c>
      <c r="J82" s="417">
        <v>5</v>
      </c>
      <c r="K82" s="418">
        <v>480.95001220703125</v>
      </c>
    </row>
    <row r="83" spans="1:11" ht="14.45" customHeight="1" x14ac:dyDescent="0.2">
      <c r="A83" s="412" t="s">
        <v>466</v>
      </c>
      <c r="B83" s="413" t="s">
        <v>467</v>
      </c>
      <c r="C83" s="414" t="s">
        <v>475</v>
      </c>
      <c r="D83" s="415" t="s">
        <v>476</v>
      </c>
      <c r="E83" s="414" t="s">
        <v>585</v>
      </c>
      <c r="F83" s="415" t="s">
        <v>586</v>
      </c>
      <c r="G83" s="414" t="s">
        <v>714</v>
      </c>
      <c r="H83" s="414" t="s">
        <v>715</v>
      </c>
      <c r="I83" s="417">
        <v>7.0900001525878906</v>
      </c>
      <c r="J83" s="417">
        <v>2</v>
      </c>
      <c r="K83" s="418">
        <v>14.170000076293945</v>
      </c>
    </row>
    <row r="84" spans="1:11" ht="14.45" customHeight="1" x14ac:dyDescent="0.2">
      <c r="A84" s="412" t="s">
        <v>466</v>
      </c>
      <c r="B84" s="413" t="s">
        <v>467</v>
      </c>
      <c r="C84" s="414" t="s">
        <v>475</v>
      </c>
      <c r="D84" s="415" t="s">
        <v>476</v>
      </c>
      <c r="E84" s="414" t="s">
        <v>585</v>
      </c>
      <c r="F84" s="415" t="s">
        <v>586</v>
      </c>
      <c r="G84" s="414" t="s">
        <v>716</v>
      </c>
      <c r="H84" s="414" t="s">
        <v>717</v>
      </c>
      <c r="I84" s="417">
        <v>8.3400001525878906</v>
      </c>
      <c r="J84" s="417">
        <v>2</v>
      </c>
      <c r="K84" s="418">
        <v>16.680000305175781</v>
      </c>
    </row>
    <row r="85" spans="1:11" ht="14.45" customHeight="1" x14ac:dyDescent="0.2">
      <c r="A85" s="412" t="s">
        <v>466</v>
      </c>
      <c r="B85" s="413" t="s">
        <v>467</v>
      </c>
      <c r="C85" s="414" t="s">
        <v>475</v>
      </c>
      <c r="D85" s="415" t="s">
        <v>476</v>
      </c>
      <c r="E85" s="414" t="s">
        <v>585</v>
      </c>
      <c r="F85" s="415" t="s">
        <v>586</v>
      </c>
      <c r="G85" s="414" t="s">
        <v>718</v>
      </c>
      <c r="H85" s="414" t="s">
        <v>719</v>
      </c>
      <c r="I85" s="417">
        <v>9.5900001525878906</v>
      </c>
      <c r="J85" s="417">
        <v>1</v>
      </c>
      <c r="K85" s="418">
        <v>9.5900001525878906</v>
      </c>
    </row>
    <row r="86" spans="1:11" ht="14.45" customHeight="1" x14ac:dyDescent="0.2">
      <c r="A86" s="412" t="s">
        <v>466</v>
      </c>
      <c r="B86" s="413" t="s">
        <v>467</v>
      </c>
      <c r="C86" s="414" t="s">
        <v>475</v>
      </c>
      <c r="D86" s="415" t="s">
        <v>476</v>
      </c>
      <c r="E86" s="414" t="s">
        <v>585</v>
      </c>
      <c r="F86" s="415" t="s">
        <v>586</v>
      </c>
      <c r="G86" s="414" t="s">
        <v>720</v>
      </c>
      <c r="H86" s="414" t="s">
        <v>721</v>
      </c>
      <c r="I86" s="417">
        <v>72.220001220703125</v>
      </c>
      <c r="J86" s="417">
        <v>6</v>
      </c>
      <c r="K86" s="418">
        <v>433.32000732421875</v>
      </c>
    </row>
    <row r="87" spans="1:11" ht="14.45" customHeight="1" x14ac:dyDescent="0.2">
      <c r="A87" s="412" t="s">
        <v>466</v>
      </c>
      <c r="B87" s="413" t="s">
        <v>467</v>
      </c>
      <c r="C87" s="414" t="s">
        <v>475</v>
      </c>
      <c r="D87" s="415" t="s">
        <v>476</v>
      </c>
      <c r="E87" s="414" t="s">
        <v>585</v>
      </c>
      <c r="F87" s="415" t="s">
        <v>586</v>
      </c>
      <c r="G87" s="414" t="s">
        <v>722</v>
      </c>
      <c r="H87" s="414" t="s">
        <v>723</v>
      </c>
      <c r="I87" s="417">
        <v>105.45999908447266</v>
      </c>
      <c r="J87" s="417">
        <v>7</v>
      </c>
      <c r="K87" s="418">
        <v>738.22000122070313</v>
      </c>
    </row>
    <row r="88" spans="1:11" ht="14.45" customHeight="1" x14ac:dyDescent="0.2">
      <c r="A88" s="412" t="s">
        <v>466</v>
      </c>
      <c r="B88" s="413" t="s">
        <v>467</v>
      </c>
      <c r="C88" s="414" t="s">
        <v>475</v>
      </c>
      <c r="D88" s="415" t="s">
        <v>476</v>
      </c>
      <c r="E88" s="414" t="s">
        <v>585</v>
      </c>
      <c r="F88" s="415" t="s">
        <v>586</v>
      </c>
      <c r="G88" s="414" t="s">
        <v>724</v>
      </c>
      <c r="H88" s="414" t="s">
        <v>725</v>
      </c>
      <c r="I88" s="417">
        <v>11.260000228881836</v>
      </c>
      <c r="J88" s="417">
        <v>360</v>
      </c>
      <c r="K88" s="418">
        <v>4053.419921875</v>
      </c>
    </row>
    <row r="89" spans="1:11" ht="14.45" customHeight="1" x14ac:dyDescent="0.2">
      <c r="A89" s="412" t="s">
        <v>466</v>
      </c>
      <c r="B89" s="413" t="s">
        <v>467</v>
      </c>
      <c r="C89" s="414" t="s">
        <v>475</v>
      </c>
      <c r="D89" s="415" t="s">
        <v>476</v>
      </c>
      <c r="E89" s="414" t="s">
        <v>585</v>
      </c>
      <c r="F89" s="415" t="s">
        <v>586</v>
      </c>
      <c r="G89" s="414" t="s">
        <v>724</v>
      </c>
      <c r="H89" s="414" t="s">
        <v>726</v>
      </c>
      <c r="I89" s="417">
        <v>11.260000228881836</v>
      </c>
      <c r="J89" s="417">
        <v>330</v>
      </c>
      <c r="K89" s="418">
        <v>3715.1400146484375</v>
      </c>
    </row>
    <row r="90" spans="1:11" ht="14.45" customHeight="1" x14ac:dyDescent="0.2">
      <c r="A90" s="412" t="s">
        <v>466</v>
      </c>
      <c r="B90" s="413" t="s">
        <v>467</v>
      </c>
      <c r="C90" s="414" t="s">
        <v>475</v>
      </c>
      <c r="D90" s="415" t="s">
        <v>476</v>
      </c>
      <c r="E90" s="414" t="s">
        <v>585</v>
      </c>
      <c r="F90" s="415" t="s">
        <v>586</v>
      </c>
      <c r="G90" s="414" t="s">
        <v>727</v>
      </c>
      <c r="H90" s="414" t="s">
        <v>728</v>
      </c>
      <c r="I90" s="417">
        <v>13.869999885559082</v>
      </c>
      <c r="J90" s="417">
        <v>48</v>
      </c>
      <c r="K90" s="418">
        <v>665.8499755859375</v>
      </c>
    </row>
    <row r="91" spans="1:11" ht="14.45" customHeight="1" x14ac:dyDescent="0.2">
      <c r="A91" s="412" t="s">
        <v>466</v>
      </c>
      <c r="B91" s="413" t="s">
        <v>467</v>
      </c>
      <c r="C91" s="414" t="s">
        <v>475</v>
      </c>
      <c r="D91" s="415" t="s">
        <v>476</v>
      </c>
      <c r="E91" s="414" t="s">
        <v>585</v>
      </c>
      <c r="F91" s="415" t="s">
        <v>586</v>
      </c>
      <c r="G91" s="414" t="s">
        <v>729</v>
      </c>
      <c r="H91" s="414" t="s">
        <v>730</v>
      </c>
      <c r="I91" s="417">
        <v>15.479999542236328</v>
      </c>
      <c r="J91" s="417">
        <v>40</v>
      </c>
      <c r="K91" s="418">
        <v>619.29998779296875</v>
      </c>
    </row>
    <row r="92" spans="1:11" ht="14.45" customHeight="1" x14ac:dyDescent="0.2">
      <c r="A92" s="412" t="s">
        <v>466</v>
      </c>
      <c r="B92" s="413" t="s">
        <v>467</v>
      </c>
      <c r="C92" s="414" t="s">
        <v>475</v>
      </c>
      <c r="D92" s="415" t="s">
        <v>476</v>
      </c>
      <c r="E92" s="414" t="s">
        <v>585</v>
      </c>
      <c r="F92" s="415" t="s">
        <v>586</v>
      </c>
      <c r="G92" s="414" t="s">
        <v>727</v>
      </c>
      <c r="H92" s="414" t="s">
        <v>731</v>
      </c>
      <c r="I92" s="417">
        <v>13.869999885559082</v>
      </c>
      <c r="J92" s="417">
        <v>48</v>
      </c>
      <c r="K92" s="418">
        <v>665.83001708984375</v>
      </c>
    </row>
    <row r="93" spans="1:11" ht="14.45" customHeight="1" x14ac:dyDescent="0.2">
      <c r="A93" s="412" t="s">
        <v>466</v>
      </c>
      <c r="B93" s="413" t="s">
        <v>467</v>
      </c>
      <c r="C93" s="414" t="s">
        <v>475</v>
      </c>
      <c r="D93" s="415" t="s">
        <v>476</v>
      </c>
      <c r="E93" s="414" t="s">
        <v>585</v>
      </c>
      <c r="F93" s="415" t="s">
        <v>586</v>
      </c>
      <c r="G93" s="414" t="s">
        <v>732</v>
      </c>
      <c r="H93" s="414" t="s">
        <v>733</v>
      </c>
      <c r="I93" s="417">
        <v>17.549999237060547</v>
      </c>
      <c r="J93" s="417">
        <v>40</v>
      </c>
      <c r="K93" s="418">
        <v>702.19000244140625</v>
      </c>
    </row>
    <row r="94" spans="1:11" ht="14.45" customHeight="1" x14ac:dyDescent="0.2">
      <c r="A94" s="412" t="s">
        <v>466</v>
      </c>
      <c r="B94" s="413" t="s">
        <v>467</v>
      </c>
      <c r="C94" s="414" t="s">
        <v>475</v>
      </c>
      <c r="D94" s="415" t="s">
        <v>476</v>
      </c>
      <c r="E94" s="414" t="s">
        <v>585</v>
      </c>
      <c r="F94" s="415" t="s">
        <v>586</v>
      </c>
      <c r="G94" s="414" t="s">
        <v>734</v>
      </c>
      <c r="H94" s="414" t="s">
        <v>735</v>
      </c>
      <c r="I94" s="417">
        <v>19.959999084472656</v>
      </c>
      <c r="J94" s="417">
        <v>1</v>
      </c>
      <c r="K94" s="418">
        <v>19.959999084472656</v>
      </c>
    </row>
    <row r="95" spans="1:11" ht="14.45" customHeight="1" x14ac:dyDescent="0.2">
      <c r="A95" s="412" t="s">
        <v>466</v>
      </c>
      <c r="B95" s="413" t="s">
        <v>467</v>
      </c>
      <c r="C95" s="414" t="s">
        <v>475</v>
      </c>
      <c r="D95" s="415" t="s">
        <v>476</v>
      </c>
      <c r="E95" s="414" t="s">
        <v>585</v>
      </c>
      <c r="F95" s="415" t="s">
        <v>586</v>
      </c>
      <c r="G95" s="414" t="s">
        <v>736</v>
      </c>
      <c r="H95" s="414" t="s">
        <v>737</v>
      </c>
      <c r="I95" s="417">
        <v>25.239999771118164</v>
      </c>
      <c r="J95" s="417">
        <v>1</v>
      </c>
      <c r="K95" s="418">
        <v>25.239999771118164</v>
      </c>
    </row>
    <row r="96" spans="1:11" ht="14.45" customHeight="1" x14ac:dyDescent="0.2">
      <c r="A96" s="412" t="s">
        <v>466</v>
      </c>
      <c r="B96" s="413" t="s">
        <v>467</v>
      </c>
      <c r="C96" s="414" t="s">
        <v>475</v>
      </c>
      <c r="D96" s="415" t="s">
        <v>476</v>
      </c>
      <c r="E96" s="414" t="s">
        <v>585</v>
      </c>
      <c r="F96" s="415" t="s">
        <v>586</v>
      </c>
      <c r="G96" s="414" t="s">
        <v>738</v>
      </c>
      <c r="H96" s="414" t="s">
        <v>739</v>
      </c>
      <c r="I96" s="417">
        <v>16.219999313354492</v>
      </c>
      <c r="J96" s="417">
        <v>17460</v>
      </c>
      <c r="K96" s="418">
        <v>283113.8984375</v>
      </c>
    </row>
    <row r="97" spans="1:11" ht="14.45" customHeight="1" x14ac:dyDescent="0.2">
      <c r="A97" s="412" t="s">
        <v>466</v>
      </c>
      <c r="B97" s="413" t="s">
        <v>467</v>
      </c>
      <c r="C97" s="414" t="s">
        <v>475</v>
      </c>
      <c r="D97" s="415" t="s">
        <v>476</v>
      </c>
      <c r="E97" s="414" t="s">
        <v>585</v>
      </c>
      <c r="F97" s="415" t="s">
        <v>586</v>
      </c>
      <c r="G97" s="414" t="s">
        <v>740</v>
      </c>
      <c r="H97" s="414" t="s">
        <v>741</v>
      </c>
      <c r="I97" s="417">
        <v>29.100000381469727</v>
      </c>
      <c r="J97" s="417">
        <v>1872</v>
      </c>
      <c r="K97" s="418">
        <v>54465.841796875</v>
      </c>
    </row>
    <row r="98" spans="1:11" ht="14.45" customHeight="1" x14ac:dyDescent="0.2">
      <c r="A98" s="412" t="s">
        <v>466</v>
      </c>
      <c r="B98" s="413" t="s">
        <v>467</v>
      </c>
      <c r="C98" s="414" t="s">
        <v>475</v>
      </c>
      <c r="D98" s="415" t="s">
        <v>476</v>
      </c>
      <c r="E98" s="414" t="s">
        <v>585</v>
      </c>
      <c r="F98" s="415" t="s">
        <v>586</v>
      </c>
      <c r="G98" s="414" t="s">
        <v>742</v>
      </c>
      <c r="H98" s="414" t="s">
        <v>743</v>
      </c>
      <c r="I98" s="417">
        <v>47.150001525878906</v>
      </c>
      <c r="J98" s="417">
        <v>60</v>
      </c>
      <c r="K98" s="418">
        <v>2829</v>
      </c>
    </row>
    <row r="99" spans="1:11" ht="14.45" customHeight="1" x14ac:dyDescent="0.2">
      <c r="A99" s="412" t="s">
        <v>466</v>
      </c>
      <c r="B99" s="413" t="s">
        <v>467</v>
      </c>
      <c r="C99" s="414" t="s">
        <v>475</v>
      </c>
      <c r="D99" s="415" t="s">
        <v>476</v>
      </c>
      <c r="E99" s="414" t="s">
        <v>585</v>
      </c>
      <c r="F99" s="415" t="s">
        <v>586</v>
      </c>
      <c r="G99" s="414" t="s">
        <v>738</v>
      </c>
      <c r="H99" s="414" t="s">
        <v>744</v>
      </c>
      <c r="I99" s="417">
        <v>16.219999313354492</v>
      </c>
      <c r="J99" s="417">
        <v>30240</v>
      </c>
      <c r="K99" s="418">
        <v>490341.6015625</v>
      </c>
    </row>
    <row r="100" spans="1:11" ht="14.45" customHeight="1" x14ac:dyDescent="0.2">
      <c r="A100" s="412" t="s">
        <v>466</v>
      </c>
      <c r="B100" s="413" t="s">
        <v>467</v>
      </c>
      <c r="C100" s="414" t="s">
        <v>475</v>
      </c>
      <c r="D100" s="415" t="s">
        <v>476</v>
      </c>
      <c r="E100" s="414" t="s">
        <v>585</v>
      </c>
      <c r="F100" s="415" t="s">
        <v>586</v>
      </c>
      <c r="G100" s="414" t="s">
        <v>740</v>
      </c>
      <c r="H100" s="414" t="s">
        <v>745</v>
      </c>
      <c r="I100" s="417">
        <v>29.100000381469727</v>
      </c>
      <c r="J100" s="417">
        <v>720</v>
      </c>
      <c r="K100" s="418">
        <v>20948.400390625</v>
      </c>
    </row>
    <row r="101" spans="1:11" ht="14.45" customHeight="1" x14ac:dyDescent="0.2">
      <c r="A101" s="412" t="s">
        <v>466</v>
      </c>
      <c r="B101" s="413" t="s">
        <v>467</v>
      </c>
      <c r="C101" s="414" t="s">
        <v>475</v>
      </c>
      <c r="D101" s="415" t="s">
        <v>476</v>
      </c>
      <c r="E101" s="414" t="s">
        <v>585</v>
      </c>
      <c r="F101" s="415" t="s">
        <v>586</v>
      </c>
      <c r="G101" s="414" t="s">
        <v>746</v>
      </c>
      <c r="H101" s="414" t="s">
        <v>747</v>
      </c>
      <c r="I101" s="417">
        <v>267.66000366210938</v>
      </c>
      <c r="J101" s="417">
        <v>10</v>
      </c>
      <c r="K101" s="418">
        <v>2676.6300048828125</v>
      </c>
    </row>
    <row r="102" spans="1:11" ht="14.45" customHeight="1" x14ac:dyDescent="0.2">
      <c r="A102" s="412" t="s">
        <v>466</v>
      </c>
      <c r="B102" s="413" t="s">
        <v>467</v>
      </c>
      <c r="C102" s="414" t="s">
        <v>475</v>
      </c>
      <c r="D102" s="415" t="s">
        <v>476</v>
      </c>
      <c r="E102" s="414" t="s">
        <v>585</v>
      </c>
      <c r="F102" s="415" t="s">
        <v>586</v>
      </c>
      <c r="G102" s="414" t="s">
        <v>748</v>
      </c>
      <c r="H102" s="414" t="s">
        <v>749</v>
      </c>
      <c r="I102" s="417">
        <v>260.01998901367188</v>
      </c>
      <c r="J102" s="417">
        <v>5</v>
      </c>
      <c r="K102" s="418">
        <v>1300.0800170898438</v>
      </c>
    </row>
    <row r="103" spans="1:11" ht="14.45" customHeight="1" x14ac:dyDescent="0.2">
      <c r="A103" s="412" t="s">
        <v>466</v>
      </c>
      <c r="B103" s="413" t="s">
        <v>467</v>
      </c>
      <c r="C103" s="414" t="s">
        <v>475</v>
      </c>
      <c r="D103" s="415" t="s">
        <v>476</v>
      </c>
      <c r="E103" s="414" t="s">
        <v>585</v>
      </c>
      <c r="F103" s="415" t="s">
        <v>586</v>
      </c>
      <c r="G103" s="414" t="s">
        <v>750</v>
      </c>
      <c r="H103" s="414" t="s">
        <v>751</v>
      </c>
      <c r="I103" s="417">
        <v>290.00667317708331</v>
      </c>
      <c r="J103" s="417">
        <v>6</v>
      </c>
      <c r="K103" s="418">
        <v>1740.02001953125</v>
      </c>
    </row>
    <row r="104" spans="1:11" ht="14.45" customHeight="1" x14ac:dyDescent="0.2">
      <c r="A104" s="412" t="s">
        <v>466</v>
      </c>
      <c r="B104" s="413" t="s">
        <v>467</v>
      </c>
      <c r="C104" s="414" t="s">
        <v>475</v>
      </c>
      <c r="D104" s="415" t="s">
        <v>476</v>
      </c>
      <c r="E104" s="414" t="s">
        <v>585</v>
      </c>
      <c r="F104" s="415" t="s">
        <v>586</v>
      </c>
      <c r="G104" s="414" t="s">
        <v>748</v>
      </c>
      <c r="H104" s="414" t="s">
        <v>752</v>
      </c>
      <c r="I104" s="417">
        <v>260.01998901367188</v>
      </c>
      <c r="J104" s="417">
        <v>10</v>
      </c>
      <c r="K104" s="418">
        <v>2600.1699829101563</v>
      </c>
    </row>
    <row r="105" spans="1:11" ht="14.45" customHeight="1" x14ac:dyDescent="0.2">
      <c r="A105" s="412" t="s">
        <v>466</v>
      </c>
      <c r="B105" s="413" t="s">
        <v>467</v>
      </c>
      <c r="C105" s="414" t="s">
        <v>475</v>
      </c>
      <c r="D105" s="415" t="s">
        <v>476</v>
      </c>
      <c r="E105" s="414" t="s">
        <v>585</v>
      </c>
      <c r="F105" s="415" t="s">
        <v>586</v>
      </c>
      <c r="G105" s="414" t="s">
        <v>750</v>
      </c>
      <c r="H105" s="414" t="s">
        <v>753</v>
      </c>
      <c r="I105" s="417">
        <v>290.00400390624998</v>
      </c>
      <c r="J105" s="417">
        <v>8</v>
      </c>
      <c r="K105" s="418">
        <v>2320.030029296875</v>
      </c>
    </row>
    <row r="106" spans="1:11" ht="14.45" customHeight="1" x14ac:dyDescent="0.2">
      <c r="A106" s="412" t="s">
        <v>466</v>
      </c>
      <c r="B106" s="413" t="s">
        <v>467</v>
      </c>
      <c r="C106" s="414" t="s">
        <v>475</v>
      </c>
      <c r="D106" s="415" t="s">
        <v>476</v>
      </c>
      <c r="E106" s="414" t="s">
        <v>585</v>
      </c>
      <c r="F106" s="415" t="s">
        <v>586</v>
      </c>
      <c r="G106" s="414" t="s">
        <v>754</v>
      </c>
      <c r="H106" s="414" t="s">
        <v>755</v>
      </c>
      <c r="I106" s="417">
        <v>10.119999885559082</v>
      </c>
      <c r="J106" s="417">
        <v>10</v>
      </c>
      <c r="K106" s="418">
        <v>101.19999694824219</v>
      </c>
    </row>
    <row r="107" spans="1:11" ht="14.45" customHeight="1" x14ac:dyDescent="0.2">
      <c r="A107" s="412" t="s">
        <v>466</v>
      </c>
      <c r="B107" s="413" t="s">
        <v>467</v>
      </c>
      <c r="C107" s="414" t="s">
        <v>475</v>
      </c>
      <c r="D107" s="415" t="s">
        <v>476</v>
      </c>
      <c r="E107" s="414" t="s">
        <v>585</v>
      </c>
      <c r="F107" s="415" t="s">
        <v>586</v>
      </c>
      <c r="G107" s="414" t="s">
        <v>756</v>
      </c>
      <c r="H107" s="414" t="s">
        <v>757</v>
      </c>
      <c r="I107" s="417">
        <v>0.89999997615814209</v>
      </c>
      <c r="J107" s="417">
        <v>12000</v>
      </c>
      <c r="K107" s="418">
        <v>10764</v>
      </c>
    </row>
    <row r="108" spans="1:11" ht="14.45" customHeight="1" x14ac:dyDescent="0.2">
      <c r="A108" s="412" t="s">
        <v>466</v>
      </c>
      <c r="B108" s="413" t="s">
        <v>467</v>
      </c>
      <c r="C108" s="414" t="s">
        <v>475</v>
      </c>
      <c r="D108" s="415" t="s">
        <v>476</v>
      </c>
      <c r="E108" s="414" t="s">
        <v>585</v>
      </c>
      <c r="F108" s="415" t="s">
        <v>586</v>
      </c>
      <c r="G108" s="414" t="s">
        <v>758</v>
      </c>
      <c r="H108" s="414" t="s">
        <v>759</v>
      </c>
      <c r="I108" s="417">
        <v>2.5399999618530273</v>
      </c>
      <c r="J108" s="417">
        <v>10000</v>
      </c>
      <c r="K108" s="418">
        <v>25391.99951171875</v>
      </c>
    </row>
    <row r="109" spans="1:11" ht="14.45" customHeight="1" x14ac:dyDescent="0.2">
      <c r="A109" s="412" t="s">
        <v>466</v>
      </c>
      <c r="B109" s="413" t="s">
        <v>467</v>
      </c>
      <c r="C109" s="414" t="s">
        <v>475</v>
      </c>
      <c r="D109" s="415" t="s">
        <v>476</v>
      </c>
      <c r="E109" s="414" t="s">
        <v>585</v>
      </c>
      <c r="F109" s="415" t="s">
        <v>586</v>
      </c>
      <c r="G109" s="414" t="s">
        <v>760</v>
      </c>
      <c r="H109" s="414" t="s">
        <v>761</v>
      </c>
      <c r="I109" s="417">
        <v>0.52999997138977051</v>
      </c>
      <c r="J109" s="417">
        <v>17500</v>
      </c>
      <c r="K109" s="418">
        <v>9257.5</v>
      </c>
    </row>
    <row r="110" spans="1:11" ht="14.45" customHeight="1" x14ac:dyDescent="0.2">
      <c r="A110" s="412" t="s">
        <v>466</v>
      </c>
      <c r="B110" s="413" t="s">
        <v>467</v>
      </c>
      <c r="C110" s="414" t="s">
        <v>475</v>
      </c>
      <c r="D110" s="415" t="s">
        <v>476</v>
      </c>
      <c r="E110" s="414" t="s">
        <v>585</v>
      </c>
      <c r="F110" s="415" t="s">
        <v>586</v>
      </c>
      <c r="G110" s="414" t="s">
        <v>756</v>
      </c>
      <c r="H110" s="414" t="s">
        <v>762</v>
      </c>
      <c r="I110" s="417">
        <v>0.89999997615814209</v>
      </c>
      <c r="J110" s="417">
        <v>27000</v>
      </c>
      <c r="K110" s="418">
        <v>24219</v>
      </c>
    </row>
    <row r="111" spans="1:11" ht="14.45" customHeight="1" x14ac:dyDescent="0.2">
      <c r="A111" s="412" t="s">
        <v>466</v>
      </c>
      <c r="B111" s="413" t="s">
        <v>467</v>
      </c>
      <c r="C111" s="414" t="s">
        <v>475</v>
      </c>
      <c r="D111" s="415" t="s">
        <v>476</v>
      </c>
      <c r="E111" s="414" t="s">
        <v>585</v>
      </c>
      <c r="F111" s="415" t="s">
        <v>586</v>
      </c>
      <c r="G111" s="414" t="s">
        <v>758</v>
      </c>
      <c r="H111" s="414" t="s">
        <v>763</v>
      </c>
      <c r="I111" s="417">
        <v>2.5399999618530273</v>
      </c>
      <c r="J111" s="417">
        <v>10000</v>
      </c>
      <c r="K111" s="418">
        <v>25391.99951171875</v>
      </c>
    </row>
    <row r="112" spans="1:11" ht="14.45" customHeight="1" x14ac:dyDescent="0.2">
      <c r="A112" s="412" t="s">
        <v>466</v>
      </c>
      <c r="B112" s="413" t="s">
        <v>467</v>
      </c>
      <c r="C112" s="414" t="s">
        <v>475</v>
      </c>
      <c r="D112" s="415" t="s">
        <v>476</v>
      </c>
      <c r="E112" s="414" t="s">
        <v>585</v>
      </c>
      <c r="F112" s="415" t="s">
        <v>586</v>
      </c>
      <c r="G112" s="414" t="s">
        <v>760</v>
      </c>
      <c r="H112" s="414" t="s">
        <v>764</v>
      </c>
      <c r="I112" s="417">
        <v>0.52999997138977051</v>
      </c>
      <c r="J112" s="417">
        <v>12000</v>
      </c>
      <c r="K112" s="418">
        <v>6348</v>
      </c>
    </row>
    <row r="113" spans="1:11" ht="14.45" customHeight="1" x14ac:dyDescent="0.2">
      <c r="A113" s="412" t="s">
        <v>466</v>
      </c>
      <c r="B113" s="413" t="s">
        <v>467</v>
      </c>
      <c r="C113" s="414" t="s">
        <v>475</v>
      </c>
      <c r="D113" s="415" t="s">
        <v>476</v>
      </c>
      <c r="E113" s="414" t="s">
        <v>585</v>
      </c>
      <c r="F113" s="415" t="s">
        <v>586</v>
      </c>
      <c r="G113" s="414" t="s">
        <v>765</v>
      </c>
      <c r="H113" s="414" t="s">
        <v>766</v>
      </c>
      <c r="I113" s="417">
        <v>0.14000000059604645</v>
      </c>
      <c r="J113" s="417">
        <v>200</v>
      </c>
      <c r="K113" s="418">
        <v>28</v>
      </c>
    </row>
    <row r="114" spans="1:11" ht="14.45" customHeight="1" x14ac:dyDescent="0.2">
      <c r="A114" s="412" t="s">
        <v>466</v>
      </c>
      <c r="B114" s="413" t="s">
        <v>467</v>
      </c>
      <c r="C114" s="414" t="s">
        <v>475</v>
      </c>
      <c r="D114" s="415" t="s">
        <v>476</v>
      </c>
      <c r="E114" s="414" t="s">
        <v>585</v>
      </c>
      <c r="F114" s="415" t="s">
        <v>586</v>
      </c>
      <c r="G114" s="414" t="s">
        <v>767</v>
      </c>
      <c r="H114" s="414" t="s">
        <v>768</v>
      </c>
      <c r="I114" s="417">
        <v>29.870000839233398</v>
      </c>
      <c r="J114" s="417">
        <v>30</v>
      </c>
      <c r="K114" s="418">
        <v>896.0999755859375</v>
      </c>
    </row>
    <row r="115" spans="1:11" ht="14.45" customHeight="1" x14ac:dyDescent="0.2">
      <c r="A115" s="412" t="s">
        <v>466</v>
      </c>
      <c r="B115" s="413" t="s">
        <v>467</v>
      </c>
      <c r="C115" s="414" t="s">
        <v>475</v>
      </c>
      <c r="D115" s="415" t="s">
        <v>476</v>
      </c>
      <c r="E115" s="414" t="s">
        <v>769</v>
      </c>
      <c r="F115" s="415" t="s">
        <v>770</v>
      </c>
      <c r="G115" s="414" t="s">
        <v>771</v>
      </c>
      <c r="H115" s="414" t="s">
        <v>772</v>
      </c>
      <c r="I115" s="417">
        <v>539.969970703125</v>
      </c>
      <c r="J115" s="417">
        <v>2</v>
      </c>
      <c r="K115" s="418">
        <v>1079.9300537109375</v>
      </c>
    </row>
    <row r="116" spans="1:11" ht="14.45" customHeight="1" x14ac:dyDescent="0.2">
      <c r="A116" s="412" t="s">
        <v>466</v>
      </c>
      <c r="B116" s="413" t="s">
        <v>467</v>
      </c>
      <c r="C116" s="414" t="s">
        <v>475</v>
      </c>
      <c r="D116" s="415" t="s">
        <v>476</v>
      </c>
      <c r="E116" s="414" t="s">
        <v>769</v>
      </c>
      <c r="F116" s="415" t="s">
        <v>770</v>
      </c>
      <c r="G116" s="414" t="s">
        <v>773</v>
      </c>
      <c r="H116" s="414" t="s">
        <v>774</v>
      </c>
      <c r="I116" s="417">
        <v>539.96499633789063</v>
      </c>
      <c r="J116" s="417">
        <v>3</v>
      </c>
      <c r="K116" s="418">
        <v>1619.8900756835938</v>
      </c>
    </row>
    <row r="117" spans="1:11" ht="14.45" customHeight="1" x14ac:dyDescent="0.2">
      <c r="A117" s="412" t="s">
        <v>466</v>
      </c>
      <c r="B117" s="413" t="s">
        <v>467</v>
      </c>
      <c r="C117" s="414" t="s">
        <v>475</v>
      </c>
      <c r="D117" s="415" t="s">
        <v>476</v>
      </c>
      <c r="E117" s="414" t="s">
        <v>769</v>
      </c>
      <c r="F117" s="415" t="s">
        <v>770</v>
      </c>
      <c r="G117" s="414" t="s">
        <v>771</v>
      </c>
      <c r="H117" s="414" t="s">
        <v>775</v>
      </c>
      <c r="I117" s="417">
        <v>539.96499633789063</v>
      </c>
      <c r="J117" s="417">
        <v>3</v>
      </c>
      <c r="K117" s="418">
        <v>1619.8900756835938</v>
      </c>
    </row>
    <row r="118" spans="1:11" ht="14.45" customHeight="1" x14ac:dyDescent="0.2">
      <c r="A118" s="412" t="s">
        <v>466</v>
      </c>
      <c r="B118" s="413" t="s">
        <v>467</v>
      </c>
      <c r="C118" s="414" t="s">
        <v>475</v>
      </c>
      <c r="D118" s="415" t="s">
        <v>476</v>
      </c>
      <c r="E118" s="414" t="s">
        <v>769</v>
      </c>
      <c r="F118" s="415" t="s">
        <v>770</v>
      </c>
      <c r="G118" s="414" t="s">
        <v>776</v>
      </c>
      <c r="H118" s="414" t="s">
        <v>777</v>
      </c>
      <c r="I118" s="417">
        <v>2.3299999237060547</v>
      </c>
      <c r="J118" s="417">
        <v>400</v>
      </c>
      <c r="K118" s="418">
        <v>932</v>
      </c>
    </row>
    <row r="119" spans="1:11" ht="14.45" customHeight="1" x14ac:dyDescent="0.2">
      <c r="A119" s="412" t="s">
        <v>466</v>
      </c>
      <c r="B119" s="413" t="s">
        <v>467</v>
      </c>
      <c r="C119" s="414" t="s">
        <v>475</v>
      </c>
      <c r="D119" s="415" t="s">
        <v>476</v>
      </c>
      <c r="E119" s="414" t="s">
        <v>769</v>
      </c>
      <c r="F119" s="415" t="s">
        <v>770</v>
      </c>
      <c r="G119" s="414" t="s">
        <v>778</v>
      </c>
      <c r="H119" s="414" t="s">
        <v>779</v>
      </c>
      <c r="I119" s="417">
        <v>8226.7900390625</v>
      </c>
      <c r="J119" s="417">
        <v>1</v>
      </c>
      <c r="K119" s="418">
        <v>8226.7900390625</v>
      </c>
    </row>
    <row r="120" spans="1:11" ht="14.45" customHeight="1" x14ac:dyDescent="0.2">
      <c r="A120" s="412" t="s">
        <v>466</v>
      </c>
      <c r="B120" s="413" t="s">
        <v>467</v>
      </c>
      <c r="C120" s="414" t="s">
        <v>475</v>
      </c>
      <c r="D120" s="415" t="s">
        <v>476</v>
      </c>
      <c r="E120" s="414" t="s">
        <v>769</v>
      </c>
      <c r="F120" s="415" t="s">
        <v>770</v>
      </c>
      <c r="G120" s="414" t="s">
        <v>780</v>
      </c>
      <c r="H120" s="414" t="s">
        <v>781</v>
      </c>
      <c r="I120" s="417">
        <v>2.9000000953674316</v>
      </c>
      <c r="J120" s="417">
        <v>400</v>
      </c>
      <c r="K120" s="418">
        <v>1160</v>
      </c>
    </row>
    <row r="121" spans="1:11" ht="14.45" customHeight="1" x14ac:dyDescent="0.2">
      <c r="A121" s="412" t="s">
        <v>466</v>
      </c>
      <c r="B121" s="413" t="s">
        <v>467</v>
      </c>
      <c r="C121" s="414" t="s">
        <v>475</v>
      </c>
      <c r="D121" s="415" t="s">
        <v>476</v>
      </c>
      <c r="E121" s="414" t="s">
        <v>769</v>
      </c>
      <c r="F121" s="415" t="s">
        <v>770</v>
      </c>
      <c r="G121" s="414" t="s">
        <v>782</v>
      </c>
      <c r="H121" s="414" t="s">
        <v>783</v>
      </c>
      <c r="I121" s="417">
        <v>2.9100000858306885</v>
      </c>
      <c r="J121" s="417">
        <v>300</v>
      </c>
      <c r="K121" s="418">
        <v>873</v>
      </c>
    </row>
    <row r="122" spans="1:11" ht="14.45" customHeight="1" x14ac:dyDescent="0.2">
      <c r="A122" s="412" t="s">
        <v>466</v>
      </c>
      <c r="B122" s="413" t="s">
        <v>467</v>
      </c>
      <c r="C122" s="414" t="s">
        <v>475</v>
      </c>
      <c r="D122" s="415" t="s">
        <v>476</v>
      </c>
      <c r="E122" s="414" t="s">
        <v>769</v>
      </c>
      <c r="F122" s="415" t="s">
        <v>770</v>
      </c>
      <c r="G122" s="414" t="s">
        <v>784</v>
      </c>
      <c r="H122" s="414" t="s">
        <v>785</v>
      </c>
      <c r="I122" s="417">
        <v>2.9000000953674316</v>
      </c>
      <c r="J122" s="417">
        <v>200</v>
      </c>
      <c r="K122" s="418">
        <v>580</v>
      </c>
    </row>
    <row r="123" spans="1:11" ht="14.45" customHeight="1" x14ac:dyDescent="0.2">
      <c r="A123" s="412" t="s">
        <v>466</v>
      </c>
      <c r="B123" s="413" t="s">
        <v>467</v>
      </c>
      <c r="C123" s="414" t="s">
        <v>475</v>
      </c>
      <c r="D123" s="415" t="s">
        <v>476</v>
      </c>
      <c r="E123" s="414" t="s">
        <v>769</v>
      </c>
      <c r="F123" s="415" t="s">
        <v>770</v>
      </c>
      <c r="G123" s="414" t="s">
        <v>786</v>
      </c>
      <c r="H123" s="414" t="s">
        <v>787</v>
      </c>
      <c r="I123" s="417">
        <v>2.9100000858306885</v>
      </c>
      <c r="J123" s="417">
        <v>100</v>
      </c>
      <c r="K123" s="418">
        <v>291</v>
      </c>
    </row>
    <row r="124" spans="1:11" ht="14.45" customHeight="1" x14ac:dyDescent="0.2">
      <c r="A124" s="412" t="s">
        <v>466</v>
      </c>
      <c r="B124" s="413" t="s">
        <v>467</v>
      </c>
      <c r="C124" s="414" t="s">
        <v>475</v>
      </c>
      <c r="D124" s="415" t="s">
        <v>476</v>
      </c>
      <c r="E124" s="414" t="s">
        <v>769</v>
      </c>
      <c r="F124" s="415" t="s">
        <v>770</v>
      </c>
      <c r="G124" s="414" t="s">
        <v>788</v>
      </c>
      <c r="H124" s="414" t="s">
        <v>789</v>
      </c>
      <c r="I124" s="417">
        <v>2.9050000905990601</v>
      </c>
      <c r="J124" s="417">
        <v>600</v>
      </c>
      <c r="K124" s="418">
        <v>1744</v>
      </c>
    </row>
    <row r="125" spans="1:11" ht="14.45" customHeight="1" x14ac:dyDescent="0.2">
      <c r="A125" s="412" t="s">
        <v>466</v>
      </c>
      <c r="B125" s="413" t="s">
        <v>467</v>
      </c>
      <c r="C125" s="414" t="s">
        <v>475</v>
      </c>
      <c r="D125" s="415" t="s">
        <v>476</v>
      </c>
      <c r="E125" s="414" t="s">
        <v>769</v>
      </c>
      <c r="F125" s="415" t="s">
        <v>770</v>
      </c>
      <c r="G125" s="414" t="s">
        <v>790</v>
      </c>
      <c r="H125" s="414" t="s">
        <v>791</v>
      </c>
      <c r="I125" s="417">
        <v>2.8399999141693115</v>
      </c>
      <c r="J125" s="417">
        <v>200</v>
      </c>
      <c r="K125" s="418">
        <v>568.70001220703125</v>
      </c>
    </row>
    <row r="126" spans="1:11" ht="14.45" customHeight="1" x14ac:dyDescent="0.2">
      <c r="A126" s="412" t="s">
        <v>466</v>
      </c>
      <c r="B126" s="413" t="s">
        <v>467</v>
      </c>
      <c r="C126" s="414" t="s">
        <v>475</v>
      </c>
      <c r="D126" s="415" t="s">
        <v>476</v>
      </c>
      <c r="E126" s="414" t="s">
        <v>769</v>
      </c>
      <c r="F126" s="415" t="s">
        <v>770</v>
      </c>
      <c r="G126" s="414" t="s">
        <v>792</v>
      </c>
      <c r="H126" s="414" t="s">
        <v>793</v>
      </c>
      <c r="I126" s="417">
        <v>2.8399999141693115</v>
      </c>
      <c r="J126" s="417">
        <v>200</v>
      </c>
      <c r="K126" s="418">
        <v>568.70001220703125</v>
      </c>
    </row>
    <row r="127" spans="1:11" ht="14.45" customHeight="1" x14ac:dyDescent="0.2">
      <c r="A127" s="412" t="s">
        <v>466</v>
      </c>
      <c r="B127" s="413" t="s">
        <v>467</v>
      </c>
      <c r="C127" s="414" t="s">
        <v>475</v>
      </c>
      <c r="D127" s="415" t="s">
        <v>476</v>
      </c>
      <c r="E127" s="414" t="s">
        <v>769</v>
      </c>
      <c r="F127" s="415" t="s">
        <v>770</v>
      </c>
      <c r="G127" s="414" t="s">
        <v>794</v>
      </c>
      <c r="H127" s="414" t="s">
        <v>795</v>
      </c>
      <c r="I127" s="417">
        <v>17.459999084472656</v>
      </c>
      <c r="J127" s="417">
        <v>80</v>
      </c>
      <c r="K127" s="418">
        <v>1396.8299560546875</v>
      </c>
    </row>
    <row r="128" spans="1:11" ht="14.45" customHeight="1" x14ac:dyDescent="0.2">
      <c r="A128" s="412" t="s">
        <v>466</v>
      </c>
      <c r="B128" s="413" t="s">
        <v>467</v>
      </c>
      <c r="C128" s="414" t="s">
        <v>475</v>
      </c>
      <c r="D128" s="415" t="s">
        <v>476</v>
      </c>
      <c r="E128" s="414" t="s">
        <v>769</v>
      </c>
      <c r="F128" s="415" t="s">
        <v>770</v>
      </c>
      <c r="G128" s="414" t="s">
        <v>796</v>
      </c>
      <c r="H128" s="414" t="s">
        <v>797</v>
      </c>
      <c r="I128" s="417">
        <v>2.3549998998641968</v>
      </c>
      <c r="J128" s="417">
        <v>40</v>
      </c>
      <c r="K128" s="418">
        <v>94.200000762939453</v>
      </c>
    </row>
    <row r="129" spans="1:11" ht="14.45" customHeight="1" x14ac:dyDescent="0.2">
      <c r="A129" s="412" t="s">
        <v>466</v>
      </c>
      <c r="B129" s="413" t="s">
        <v>467</v>
      </c>
      <c r="C129" s="414" t="s">
        <v>475</v>
      </c>
      <c r="D129" s="415" t="s">
        <v>476</v>
      </c>
      <c r="E129" s="414" t="s">
        <v>769</v>
      </c>
      <c r="F129" s="415" t="s">
        <v>770</v>
      </c>
      <c r="G129" s="414" t="s">
        <v>798</v>
      </c>
      <c r="H129" s="414" t="s">
        <v>799</v>
      </c>
      <c r="I129" s="417">
        <v>11.675000190734863</v>
      </c>
      <c r="J129" s="417">
        <v>80</v>
      </c>
      <c r="K129" s="418">
        <v>934</v>
      </c>
    </row>
    <row r="130" spans="1:11" ht="14.45" customHeight="1" x14ac:dyDescent="0.2">
      <c r="A130" s="412" t="s">
        <v>466</v>
      </c>
      <c r="B130" s="413" t="s">
        <v>467</v>
      </c>
      <c r="C130" s="414" t="s">
        <v>475</v>
      </c>
      <c r="D130" s="415" t="s">
        <v>476</v>
      </c>
      <c r="E130" s="414" t="s">
        <v>769</v>
      </c>
      <c r="F130" s="415" t="s">
        <v>770</v>
      </c>
      <c r="G130" s="414" t="s">
        <v>794</v>
      </c>
      <c r="H130" s="414" t="s">
        <v>800</v>
      </c>
      <c r="I130" s="417">
        <v>17.459999084472656</v>
      </c>
      <c r="J130" s="417">
        <v>200</v>
      </c>
      <c r="K130" s="418">
        <v>3492.0498657226563</v>
      </c>
    </row>
    <row r="131" spans="1:11" ht="14.45" customHeight="1" x14ac:dyDescent="0.2">
      <c r="A131" s="412" t="s">
        <v>466</v>
      </c>
      <c r="B131" s="413" t="s">
        <v>467</v>
      </c>
      <c r="C131" s="414" t="s">
        <v>475</v>
      </c>
      <c r="D131" s="415" t="s">
        <v>476</v>
      </c>
      <c r="E131" s="414" t="s">
        <v>769</v>
      </c>
      <c r="F131" s="415" t="s">
        <v>770</v>
      </c>
      <c r="G131" s="414" t="s">
        <v>798</v>
      </c>
      <c r="H131" s="414" t="s">
        <v>801</v>
      </c>
      <c r="I131" s="417">
        <v>11.672000122070312</v>
      </c>
      <c r="J131" s="417">
        <v>290</v>
      </c>
      <c r="K131" s="418">
        <v>3385.4000244140625</v>
      </c>
    </row>
    <row r="132" spans="1:11" ht="14.45" customHeight="1" x14ac:dyDescent="0.2">
      <c r="A132" s="412" t="s">
        <v>466</v>
      </c>
      <c r="B132" s="413" t="s">
        <v>467</v>
      </c>
      <c r="C132" s="414" t="s">
        <v>475</v>
      </c>
      <c r="D132" s="415" t="s">
        <v>476</v>
      </c>
      <c r="E132" s="414" t="s">
        <v>769</v>
      </c>
      <c r="F132" s="415" t="s">
        <v>770</v>
      </c>
      <c r="G132" s="414" t="s">
        <v>780</v>
      </c>
      <c r="H132" s="414" t="s">
        <v>802</v>
      </c>
      <c r="I132" s="417">
        <v>2.9050000905990601</v>
      </c>
      <c r="J132" s="417">
        <v>700</v>
      </c>
      <c r="K132" s="418">
        <v>2035</v>
      </c>
    </row>
    <row r="133" spans="1:11" ht="14.45" customHeight="1" x14ac:dyDescent="0.2">
      <c r="A133" s="412" t="s">
        <v>466</v>
      </c>
      <c r="B133" s="413" t="s">
        <v>467</v>
      </c>
      <c r="C133" s="414" t="s">
        <v>475</v>
      </c>
      <c r="D133" s="415" t="s">
        <v>476</v>
      </c>
      <c r="E133" s="414" t="s">
        <v>769</v>
      </c>
      <c r="F133" s="415" t="s">
        <v>770</v>
      </c>
      <c r="G133" s="414" t="s">
        <v>782</v>
      </c>
      <c r="H133" s="414" t="s">
        <v>803</v>
      </c>
      <c r="I133" s="417">
        <v>2.9000000953674316</v>
      </c>
      <c r="J133" s="417">
        <v>300</v>
      </c>
      <c r="K133" s="418">
        <v>870</v>
      </c>
    </row>
    <row r="134" spans="1:11" ht="14.45" customHeight="1" x14ac:dyDescent="0.2">
      <c r="A134" s="412" t="s">
        <v>466</v>
      </c>
      <c r="B134" s="413" t="s">
        <v>467</v>
      </c>
      <c r="C134" s="414" t="s">
        <v>475</v>
      </c>
      <c r="D134" s="415" t="s">
        <v>476</v>
      </c>
      <c r="E134" s="414" t="s">
        <v>769</v>
      </c>
      <c r="F134" s="415" t="s">
        <v>770</v>
      </c>
      <c r="G134" s="414" t="s">
        <v>786</v>
      </c>
      <c r="H134" s="414" t="s">
        <v>804</v>
      </c>
      <c r="I134" s="417">
        <v>2.9066667556762695</v>
      </c>
      <c r="J134" s="417">
        <v>900</v>
      </c>
      <c r="K134" s="418">
        <v>2615</v>
      </c>
    </row>
    <row r="135" spans="1:11" ht="14.45" customHeight="1" x14ac:dyDescent="0.2">
      <c r="A135" s="412" t="s">
        <v>466</v>
      </c>
      <c r="B135" s="413" t="s">
        <v>467</v>
      </c>
      <c r="C135" s="414" t="s">
        <v>475</v>
      </c>
      <c r="D135" s="415" t="s">
        <v>476</v>
      </c>
      <c r="E135" s="414" t="s">
        <v>769</v>
      </c>
      <c r="F135" s="415" t="s">
        <v>770</v>
      </c>
      <c r="G135" s="414" t="s">
        <v>788</v>
      </c>
      <c r="H135" s="414" t="s">
        <v>805</v>
      </c>
      <c r="I135" s="417">
        <v>2.9033334255218506</v>
      </c>
      <c r="J135" s="417">
        <v>2600</v>
      </c>
      <c r="K135" s="418">
        <v>7551.2000122070313</v>
      </c>
    </row>
    <row r="136" spans="1:11" ht="14.45" customHeight="1" x14ac:dyDescent="0.2">
      <c r="A136" s="412" t="s">
        <v>466</v>
      </c>
      <c r="B136" s="413" t="s">
        <v>467</v>
      </c>
      <c r="C136" s="414" t="s">
        <v>475</v>
      </c>
      <c r="D136" s="415" t="s">
        <v>476</v>
      </c>
      <c r="E136" s="414" t="s">
        <v>769</v>
      </c>
      <c r="F136" s="415" t="s">
        <v>770</v>
      </c>
      <c r="G136" s="414" t="s">
        <v>790</v>
      </c>
      <c r="H136" s="414" t="s">
        <v>806</v>
      </c>
      <c r="I136" s="417">
        <v>2.8399999141693115</v>
      </c>
      <c r="J136" s="417">
        <v>100</v>
      </c>
      <c r="K136" s="418">
        <v>284.35000610351563</v>
      </c>
    </row>
    <row r="137" spans="1:11" ht="14.45" customHeight="1" x14ac:dyDescent="0.2">
      <c r="A137" s="412" t="s">
        <v>466</v>
      </c>
      <c r="B137" s="413" t="s">
        <v>467</v>
      </c>
      <c r="C137" s="414" t="s">
        <v>475</v>
      </c>
      <c r="D137" s="415" t="s">
        <v>476</v>
      </c>
      <c r="E137" s="414" t="s">
        <v>769</v>
      </c>
      <c r="F137" s="415" t="s">
        <v>770</v>
      </c>
      <c r="G137" s="414" t="s">
        <v>792</v>
      </c>
      <c r="H137" s="414" t="s">
        <v>807</v>
      </c>
      <c r="I137" s="417">
        <v>2.8399999141693115</v>
      </c>
      <c r="J137" s="417">
        <v>100</v>
      </c>
      <c r="K137" s="418">
        <v>284</v>
      </c>
    </row>
    <row r="138" spans="1:11" ht="14.45" customHeight="1" x14ac:dyDescent="0.2">
      <c r="A138" s="412" t="s">
        <v>466</v>
      </c>
      <c r="B138" s="413" t="s">
        <v>467</v>
      </c>
      <c r="C138" s="414" t="s">
        <v>475</v>
      </c>
      <c r="D138" s="415" t="s">
        <v>476</v>
      </c>
      <c r="E138" s="414" t="s">
        <v>769</v>
      </c>
      <c r="F138" s="415" t="s">
        <v>770</v>
      </c>
      <c r="G138" s="414" t="s">
        <v>808</v>
      </c>
      <c r="H138" s="414" t="s">
        <v>809</v>
      </c>
      <c r="I138" s="417">
        <v>181.5</v>
      </c>
      <c r="J138" s="417">
        <v>40</v>
      </c>
      <c r="K138" s="418">
        <v>7260</v>
      </c>
    </row>
    <row r="139" spans="1:11" ht="14.45" customHeight="1" x14ac:dyDescent="0.2">
      <c r="A139" s="412" t="s">
        <v>466</v>
      </c>
      <c r="B139" s="413" t="s">
        <v>467</v>
      </c>
      <c r="C139" s="414" t="s">
        <v>475</v>
      </c>
      <c r="D139" s="415" t="s">
        <v>476</v>
      </c>
      <c r="E139" s="414" t="s">
        <v>769</v>
      </c>
      <c r="F139" s="415" t="s">
        <v>770</v>
      </c>
      <c r="G139" s="414" t="s">
        <v>810</v>
      </c>
      <c r="H139" s="414" t="s">
        <v>811</v>
      </c>
      <c r="I139" s="417">
        <v>8.4700002670288086</v>
      </c>
      <c r="J139" s="417">
        <v>400</v>
      </c>
      <c r="K139" s="418">
        <v>3388</v>
      </c>
    </row>
    <row r="140" spans="1:11" ht="14.45" customHeight="1" x14ac:dyDescent="0.2">
      <c r="A140" s="412" t="s">
        <v>466</v>
      </c>
      <c r="B140" s="413" t="s">
        <v>467</v>
      </c>
      <c r="C140" s="414" t="s">
        <v>475</v>
      </c>
      <c r="D140" s="415" t="s">
        <v>476</v>
      </c>
      <c r="E140" s="414" t="s">
        <v>769</v>
      </c>
      <c r="F140" s="415" t="s">
        <v>770</v>
      </c>
      <c r="G140" s="414" t="s">
        <v>812</v>
      </c>
      <c r="H140" s="414" t="s">
        <v>813</v>
      </c>
      <c r="I140" s="417">
        <v>8.4700002670288086</v>
      </c>
      <c r="J140" s="417">
        <v>380</v>
      </c>
      <c r="K140" s="418">
        <v>3218.5999755859375</v>
      </c>
    </row>
    <row r="141" spans="1:11" ht="14.45" customHeight="1" x14ac:dyDescent="0.2">
      <c r="A141" s="412" t="s">
        <v>466</v>
      </c>
      <c r="B141" s="413" t="s">
        <v>467</v>
      </c>
      <c r="C141" s="414" t="s">
        <v>475</v>
      </c>
      <c r="D141" s="415" t="s">
        <v>476</v>
      </c>
      <c r="E141" s="414" t="s">
        <v>769</v>
      </c>
      <c r="F141" s="415" t="s">
        <v>770</v>
      </c>
      <c r="G141" s="414" t="s">
        <v>814</v>
      </c>
      <c r="H141" s="414" t="s">
        <v>815</v>
      </c>
      <c r="I141" s="417">
        <v>839.97998046875</v>
      </c>
      <c r="J141" s="417">
        <v>30</v>
      </c>
      <c r="K141" s="418">
        <v>25199.279296875</v>
      </c>
    </row>
    <row r="142" spans="1:11" ht="14.45" customHeight="1" x14ac:dyDescent="0.2">
      <c r="A142" s="412" t="s">
        <v>466</v>
      </c>
      <c r="B142" s="413" t="s">
        <v>467</v>
      </c>
      <c r="C142" s="414" t="s">
        <v>475</v>
      </c>
      <c r="D142" s="415" t="s">
        <v>476</v>
      </c>
      <c r="E142" s="414" t="s">
        <v>769</v>
      </c>
      <c r="F142" s="415" t="s">
        <v>770</v>
      </c>
      <c r="G142" s="414" t="s">
        <v>816</v>
      </c>
      <c r="H142" s="414" t="s">
        <v>817</v>
      </c>
      <c r="I142" s="417">
        <v>48.279998779296875</v>
      </c>
      <c r="J142" s="417">
        <v>260</v>
      </c>
      <c r="K142" s="418">
        <v>12553.600341796875</v>
      </c>
    </row>
    <row r="143" spans="1:11" ht="14.45" customHeight="1" x14ac:dyDescent="0.2">
      <c r="A143" s="412" t="s">
        <v>466</v>
      </c>
      <c r="B143" s="413" t="s">
        <v>467</v>
      </c>
      <c r="C143" s="414" t="s">
        <v>475</v>
      </c>
      <c r="D143" s="415" t="s">
        <v>476</v>
      </c>
      <c r="E143" s="414" t="s">
        <v>769</v>
      </c>
      <c r="F143" s="415" t="s">
        <v>770</v>
      </c>
      <c r="G143" s="414" t="s">
        <v>818</v>
      </c>
      <c r="H143" s="414" t="s">
        <v>819</v>
      </c>
      <c r="I143" s="417">
        <v>48.279998779296875</v>
      </c>
      <c r="J143" s="417">
        <v>50</v>
      </c>
      <c r="K143" s="418">
        <v>2413.949951171875</v>
      </c>
    </row>
    <row r="144" spans="1:11" ht="14.45" customHeight="1" x14ac:dyDescent="0.2">
      <c r="A144" s="412" t="s">
        <v>466</v>
      </c>
      <c r="B144" s="413" t="s">
        <v>467</v>
      </c>
      <c r="C144" s="414" t="s">
        <v>475</v>
      </c>
      <c r="D144" s="415" t="s">
        <v>476</v>
      </c>
      <c r="E144" s="414" t="s">
        <v>769</v>
      </c>
      <c r="F144" s="415" t="s">
        <v>770</v>
      </c>
      <c r="G144" s="414" t="s">
        <v>820</v>
      </c>
      <c r="H144" s="414" t="s">
        <v>821</v>
      </c>
      <c r="I144" s="417">
        <v>8.4700002670288086</v>
      </c>
      <c r="J144" s="417">
        <v>700</v>
      </c>
      <c r="K144" s="418">
        <v>5929</v>
      </c>
    </row>
    <row r="145" spans="1:11" ht="14.45" customHeight="1" x14ac:dyDescent="0.2">
      <c r="A145" s="412" t="s">
        <v>466</v>
      </c>
      <c r="B145" s="413" t="s">
        <v>467</v>
      </c>
      <c r="C145" s="414" t="s">
        <v>475</v>
      </c>
      <c r="D145" s="415" t="s">
        <v>476</v>
      </c>
      <c r="E145" s="414" t="s">
        <v>769</v>
      </c>
      <c r="F145" s="415" t="s">
        <v>770</v>
      </c>
      <c r="G145" s="414" t="s">
        <v>810</v>
      </c>
      <c r="H145" s="414" t="s">
        <v>822</v>
      </c>
      <c r="I145" s="417">
        <v>8.4700002670288086</v>
      </c>
      <c r="J145" s="417">
        <v>300</v>
      </c>
      <c r="K145" s="418">
        <v>2541</v>
      </c>
    </row>
    <row r="146" spans="1:11" ht="14.45" customHeight="1" x14ac:dyDescent="0.2">
      <c r="A146" s="412" t="s">
        <v>466</v>
      </c>
      <c r="B146" s="413" t="s">
        <v>467</v>
      </c>
      <c r="C146" s="414" t="s">
        <v>475</v>
      </c>
      <c r="D146" s="415" t="s">
        <v>476</v>
      </c>
      <c r="E146" s="414" t="s">
        <v>769</v>
      </c>
      <c r="F146" s="415" t="s">
        <v>770</v>
      </c>
      <c r="G146" s="414" t="s">
        <v>812</v>
      </c>
      <c r="H146" s="414" t="s">
        <v>823</v>
      </c>
      <c r="I146" s="417">
        <v>8.4700002670288086</v>
      </c>
      <c r="J146" s="417">
        <v>200</v>
      </c>
      <c r="K146" s="418">
        <v>1694</v>
      </c>
    </row>
    <row r="147" spans="1:11" ht="14.45" customHeight="1" x14ac:dyDescent="0.2">
      <c r="A147" s="412" t="s">
        <v>466</v>
      </c>
      <c r="B147" s="413" t="s">
        <v>467</v>
      </c>
      <c r="C147" s="414" t="s">
        <v>475</v>
      </c>
      <c r="D147" s="415" t="s">
        <v>476</v>
      </c>
      <c r="E147" s="414" t="s">
        <v>769</v>
      </c>
      <c r="F147" s="415" t="s">
        <v>770</v>
      </c>
      <c r="G147" s="414" t="s">
        <v>814</v>
      </c>
      <c r="H147" s="414" t="s">
        <v>824</v>
      </c>
      <c r="I147" s="417">
        <v>839.97998046875</v>
      </c>
      <c r="J147" s="417">
        <v>30</v>
      </c>
      <c r="K147" s="418">
        <v>25199.279296875</v>
      </c>
    </row>
    <row r="148" spans="1:11" ht="14.45" customHeight="1" x14ac:dyDescent="0.2">
      <c r="A148" s="412" t="s">
        <v>466</v>
      </c>
      <c r="B148" s="413" t="s">
        <v>467</v>
      </c>
      <c r="C148" s="414" t="s">
        <v>475</v>
      </c>
      <c r="D148" s="415" t="s">
        <v>476</v>
      </c>
      <c r="E148" s="414" t="s">
        <v>769</v>
      </c>
      <c r="F148" s="415" t="s">
        <v>770</v>
      </c>
      <c r="G148" s="414" t="s">
        <v>816</v>
      </c>
      <c r="H148" s="414" t="s">
        <v>825</v>
      </c>
      <c r="I148" s="417">
        <v>48.272500038146973</v>
      </c>
      <c r="J148" s="417">
        <v>360</v>
      </c>
      <c r="K148" s="418">
        <v>17380.729583740234</v>
      </c>
    </row>
    <row r="149" spans="1:11" ht="14.45" customHeight="1" x14ac:dyDescent="0.2">
      <c r="A149" s="412" t="s">
        <v>466</v>
      </c>
      <c r="B149" s="413" t="s">
        <v>467</v>
      </c>
      <c r="C149" s="414" t="s">
        <v>475</v>
      </c>
      <c r="D149" s="415" t="s">
        <v>476</v>
      </c>
      <c r="E149" s="414" t="s">
        <v>769</v>
      </c>
      <c r="F149" s="415" t="s">
        <v>770</v>
      </c>
      <c r="G149" s="414" t="s">
        <v>818</v>
      </c>
      <c r="H149" s="414" t="s">
        <v>826</v>
      </c>
      <c r="I149" s="417">
        <v>48.279998779296875</v>
      </c>
      <c r="J149" s="417">
        <v>200</v>
      </c>
      <c r="K149" s="418">
        <v>9655.89990234375</v>
      </c>
    </row>
    <row r="150" spans="1:11" ht="14.45" customHeight="1" x14ac:dyDescent="0.2">
      <c r="A150" s="412" t="s">
        <v>466</v>
      </c>
      <c r="B150" s="413" t="s">
        <v>467</v>
      </c>
      <c r="C150" s="414" t="s">
        <v>475</v>
      </c>
      <c r="D150" s="415" t="s">
        <v>476</v>
      </c>
      <c r="E150" s="414" t="s">
        <v>769</v>
      </c>
      <c r="F150" s="415" t="s">
        <v>770</v>
      </c>
      <c r="G150" s="414" t="s">
        <v>827</v>
      </c>
      <c r="H150" s="414" t="s">
        <v>828</v>
      </c>
      <c r="I150" s="417">
        <v>130.67999267578125</v>
      </c>
      <c r="J150" s="417">
        <v>6</v>
      </c>
      <c r="K150" s="418">
        <v>784.08001708984375</v>
      </c>
    </row>
    <row r="151" spans="1:11" ht="14.45" customHeight="1" x14ac:dyDescent="0.2">
      <c r="A151" s="412" t="s">
        <v>466</v>
      </c>
      <c r="B151" s="413" t="s">
        <v>467</v>
      </c>
      <c r="C151" s="414" t="s">
        <v>475</v>
      </c>
      <c r="D151" s="415" t="s">
        <v>476</v>
      </c>
      <c r="E151" s="414" t="s">
        <v>769</v>
      </c>
      <c r="F151" s="415" t="s">
        <v>770</v>
      </c>
      <c r="G151" s="414" t="s">
        <v>829</v>
      </c>
      <c r="H151" s="414" t="s">
        <v>830</v>
      </c>
      <c r="I151" s="417">
        <v>140.36000061035156</v>
      </c>
      <c r="J151" s="417">
        <v>6</v>
      </c>
      <c r="K151" s="418">
        <v>842.15997314453125</v>
      </c>
    </row>
    <row r="152" spans="1:11" ht="14.45" customHeight="1" x14ac:dyDescent="0.2">
      <c r="A152" s="412" t="s">
        <v>466</v>
      </c>
      <c r="B152" s="413" t="s">
        <v>467</v>
      </c>
      <c r="C152" s="414" t="s">
        <v>475</v>
      </c>
      <c r="D152" s="415" t="s">
        <v>476</v>
      </c>
      <c r="E152" s="414" t="s">
        <v>769</v>
      </c>
      <c r="F152" s="415" t="s">
        <v>770</v>
      </c>
      <c r="G152" s="414" t="s">
        <v>831</v>
      </c>
      <c r="H152" s="414" t="s">
        <v>832</v>
      </c>
      <c r="I152" s="417">
        <v>134.83999633789063</v>
      </c>
      <c r="J152" s="417">
        <v>1</v>
      </c>
      <c r="K152" s="418">
        <v>134.83999633789063</v>
      </c>
    </row>
    <row r="153" spans="1:11" ht="14.45" customHeight="1" x14ac:dyDescent="0.2">
      <c r="A153" s="412" t="s">
        <v>466</v>
      </c>
      <c r="B153" s="413" t="s">
        <v>467</v>
      </c>
      <c r="C153" s="414" t="s">
        <v>475</v>
      </c>
      <c r="D153" s="415" t="s">
        <v>476</v>
      </c>
      <c r="E153" s="414" t="s">
        <v>769</v>
      </c>
      <c r="F153" s="415" t="s">
        <v>770</v>
      </c>
      <c r="G153" s="414" t="s">
        <v>833</v>
      </c>
      <c r="H153" s="414" t="s">
        <v>834</v>
      </c>
      <c r="I153" s="417">
        <v>139.85000610351563</v>
      </c>
      <c r="J153" s="417">
        <v>1</v>
      </c>
      <c r="K153" s="418">
        <v>139.85000610351563</v>
      </c>
    </row>
    <row r="154" spans="1:11" ht="14.45" customHeight="1" x14ac:dyDescent="0.2">
      <c r="A154" s="412" t="s">
        <v>466</v>
      </c>
      <c r="B154" s="413" t="s">
        <v>467</v>
      </c>
      <c r="C154" s="414" t="s">
        <v>475</v>
      </c>
      <c r="D154" s="415" t="s">
        <v>476</v>
      </c>
      <c r="E154" s="414" t="s">
        <v>769</v>
      </c>
      <c r="F154" s="415" t="s">
        <v>770</v>
      </c>
      <c r="G154" s="414" t="s">
        <v>835</v>
      </c>
      <c r="H154" s="414" t="s">
        <v>836</v>
      </c>
      <c r="I154" s="417">
        <v>87.480003356933594</v>
      </c>
      <c r="J154" s="417">
        <v>50</v>
      </c>
      <c r="K154" s="418">
        <v>4374.14990234375</v>
      </c>
    </row>
    <row r="155" spans="1:11" ht="14.45" customHeight="1" x14ac:dyDescent="0.2">
      <c r="A155" s="412" t="s">
        <v>466</v>
      </c>
      <c r="B155" s="413" t="s">
        <v>467</v>
      </c>
      <c r="C155" s="414" t="s">
        <v>475</v>
      </c>
      <c r="D155" s="415" t="s">
        <v>476</v>
      </c>
      <c r="E155" s="414" t="s">
        <v>769</v>
      </c>
      <c r="F155" s="415" t="s">
        <v>770</v>
      </c>
      <c r="G155" s="414" t="s">
        <v>837</v>
      </c>
      <c r="H155" s="414" t="s">
        <v>838</v>
      </c>
      <c r="I155" s="417">
        <v>62.560001373291016</v>
      </c>
      <c r="J155" s="417">
        <v>350</v>
      </c>
      <c r="K155" s="418">
        <v>21895.400390625</v>
      </c>
    </row>
    <row r="156" spans="1:11" ht="14.45" customHeight="1" x14ac:dyDescent="0.2">
      <c r="A156" s="412" t="s">
        <v>466</v>
      </c>
      <c r="B156" s="413" t="s">
        <v>467</v>
      </c>
      <c r="C156" s="414" t="s">
        <v>475</v>
      </c>
      <c r="D156" s="415" t="s">
        <v>476</v>
      </c>
      <c r="E156" s="414" t="s">
        <v>769</v>
      </c>
      <c r="F156" s="415" t="s">
        <v>770</v>
      </c>
      <c r="G156" s="414" t="s">
        <v>839</v>
      </c>
      <c r="H156" s="414" t="s">
        <v>840</v>
      </c>
      <c r="I156" s="417">
        <v>87.480003356933594</v>
      </c>
      <c r="J156" s="417">
        <v>50</v>
      </c>
      <c r="K156" s="418">
        <v>4374.14990234375</v>
      </c>
    </row>
    <row r="157" spans="1:11" ht="14.45" customHeight="1" x14ac:dyDescent="0.2">
      <c r="A157" s="412" t="s">
        <v>466</v>
      </c>
      <c r="B157" s="413" t="s">
        <v>467</v>
      </c>
      <c r="C157" s="414" t="s">
        <v>475</v>
      </c>
      <c r="D157" s="415" t="s">
        <v>476</v>
      </c>
      <c r="E157" s="414" t="s">
        <v>769</v>
      </c>
      <c r="F157" s="415" t="s">
        <v>770</v>
      </c>
      <c r="G157" s="414" t="s">
        <v>841</v>
      </c>
      <c r="H157" s="414" t="s">
        <v>842</v>
      </c>
      <c r="I157" s="417">
        <v>57.479999542236328</v>
      </c>
      <c r="J157" s="417">
        <v>350</v>
      </c>
      <c r="K157" s="418">
        <v>20116.25</v>
      </c>
    </row>
    <row r="158" spans="1:11" ht="14.45" customHeight="1" x14ac:dyDescent="0.2">
      <c r="A158" s="412" t="s">
        <v>466</v>
      </c>
      <c r="B158" s="413" t="s">
        <v>467</v>
      </c>
      <c r="C158" s="414" t="s">
        <v>475</v>
      </c>
      <c r="D158" s="415" t="s">
        <v>476</v>
      </c>
      <c r="E158" s="414" t="s">
        <v>769</v>
      </c>
      <c r="F158" s="415" t="s">
        <v>770</v>
      </c>
      <c r="G158" s="414" t="s">
        <v>837</v>
      </c>
      <c r="H158" s="414" t="s">
        <v>843</v>
      </c>
      <c r="I158" s="417">
        <v>62.560001373291016</v>
      </c>
      <c r="J158" s="417">
        <v>550</v>
      </c>
      <c r="K158" s="418">
        <v>34406.80078125</v>
      </c>
    </row>
    <row r="159" spans="1:11" ht="14.45" customHeight="1" x14ac:dyDescent="0.2">
      <c r="A159" s="412" t="s">
        <v>466</v>
      </c>
      <c r="B159" s="413" t="s">
        <v>467</v>
      </c>
      <c r="C159" s="414" t="s">
        <v>475</v>
      </c>
      <c r="D159" s="415" t="s">
        <v>476</v>
      </c>
      <c r="E159" s="414" t="s">
        <v>769</v>
      </c>
      <c r="F159" s="415" t="s">
        <v>770</v>
      </c>
      <c r="G159" s="414" t="s">
        <v>841</v>
      </c>
      <c r="H159" s="414" t="s">
        <v>844</v>
      </c>
      <c r="I159" s="417">
        <v>57.544285910470144</v>
      </c>
      <c r="J159" s="417">
        <v>1400</v>
      </c>
      <c r="K159" s="418">
        <v>80596.849609375</v>
      </c>
    </row>
    <row r="160" spans="1:11" ht="14.45" customHeight="1" x14ac:dyDescent="0.2">
      <c r="A160" s="412" t="s">
        <v>466</v>
      </c>
      <c r="B160" s="413" t="s">
        <v>467</v>
      </c>
      <c r="C160" s="414" t="s">
        <v>475</v>
      </c>
      <c r="D160" s="415" t="s">
        <v>476</v>
      </c>
      <c r="E160" s="414" t="s">
        <v>769</v>
      </c>
      <c r="F160" s="415" t="s">
        <v>770</v>
      </c>
      <c r="G160" s="414" t="s">
        <v>845</v>
      </c>
      <c r="H160" s="414" t="s">
        <v>846</v>
      </c>
      <c r="I160" s="417">
        <v>133.10000610351563</v>
      </c>
      <c r="J160" s="417">
        <v>20</v>
      </c>
      <c r="K160" s="418">
        <v>2662</v>
      </c>
    </row>
    <row r="161" spans="1:11" ht="14.45" customHeight="1" x14ac:dyDescent="0.2">
      <c r="A161" s="412" t="s">
        <v>466</v>
      </c>
      <c r="B161" s="413" t="s">
        <v>467</v>
      </c>
      <c r="C161" s="414" t="s">
        <v>475</v>
      </c>
      <c r="D161" s="415" t="s">
        <v>476</v>
      </c>
      <c r="E161" s="414" t="s">
        <v>769</v>
      </c>
      <c r="F161" s="415" t="s">
        <v>770</v>
      </c>
      <c r="G161" s="414" t="s">
        <v>847</v>
      </c>
      <c r="H161" s="414" t="s">
        <v>848</v>
      </c>
      <c r="I161" s="417">
        <v>79.129997253417969</v>
      </c>
      <c r="J161" s="417">
        <v>10</v>
      </c>
      <c r="K161" s="418">
        <v>791.34002685546875</v>
      </c>
    </row>
    <row r="162" spans="1:11" ht="14.45" customHeight="1" x14ac:dyDescent="0.2">
      <c r="A162" s="412" t="s">
        <v>466</v>
      </c>
      <c r="B162" s="413" t="s">
        <v>467</v>
      </c>
      <c r="C162" s="414" t="s">
        <v>475</v>
      </c>
      <c r="D162" s="415" t="s">
        <v>476</v>
      </c>
      <c r="E162" s="414" t="s">
        <v>769</v>
      </c>
      <c r="F162" s="415" t="s">
        <v>770</v>
      </c>
      <c r="G162" s="414" t="s">
        <v>849</v>
      </c>
      <c r="H162" s="414" t="s">
        <v>850</v>
      </c>
      <c r="I162" s="417">
        <v>79.129997253417969</v>
      </c>
      <c r="J162" s="417">
        <v>50</v>
      </c>
      <c r="K162" s="418">
        <v>3956.7001342773438</v>
      </c>
    </row>
    <row r="163" spans="1:11" ht="14.45" customHeight="1" x14ac:dyDescent="0.2">
      <c r="A163" s="412" t="s">
        <v>466</v>
      </c>
      <c r="B163" s="413" t="s">
        <v>467</v>
      </c>
      <c r="C163" s="414" t="s">
        <v>475</v>
      </c>
      <c r="D163" s="415" t="s">
        <v>476</v>
      </c>
      <c r="E163" s="414" t="s">
        <v>769</v>
      </c>
      <c r="F163" s="415" t="s">
        <v>770</v>
      </c>
      <c r="G163" s="414" t="s">
        <v>851</v>
      </c>
      <c r="H163" s="414" t="s">
        <v>852</v>
      </c>
      <c r="I163" s="417">
        <v>336.01998901367188</v>
      </c>
      <c r="J163" s="417">
        <v>10</v>
      </c>
      <c r="K163" s="418">
        <v>3360.169921875</v>
      </c>
    </row>
    <row r="164" spans="1:11" ht="14.45" customHeight="1" x14ac:dyDescent="0.2">
      <c r="A164" s="412" t="s">
        <v>466</v>
      </c>
      <c r="B164" s="413" t="s">
        <v>467</v>
      </c>
      <c r="C164" s="414" t="s">
        <v>475</v>
      </c>
      <c r="D164" s="415" t="s">
        <v>476</v>
      </c>
      <c r="E164" s="414" t="s">
        <v>769</v>
      </c>
      <c r="F164" s="415" t="s">
        <v>770</v>
      </c>
      <c r="G164" s="414" t="s">
        <v>853</v>
      </c>
      <c r="H164" s="414" t="s">
        <v>854</v>
      </c>
      <c r="I164" s="417">
        <v>166.1300048828125</v>
      </c>
      <c r="J164" s="417">
        <v>20</v>
      </c>
      <c r="K164" s="418">
        <v>3322.659912109375</v>
      </c>
    </row>
    <row r="165" spans="1:11" ht="14.45" customHeight="1" x14ac:dyDescent="0.2">
      <c r="A165" s="412" t="s">
        <v>466</v>
      </c>
      <c r="B165" s="413" t="s">
        <v>467</v>
      </c>
      <c r="C165" s="414" t="s">
        <v>475</v>
      </c>
      <c r="D165" s="415" t="s">
        <v>476</v>
      </c>
      <c r="E165" s="414" t="s">
        <v>769</v>
      </c>
      <c r="F165" s="415" t="s">
        <v>770</v>
      </c>
      <c r="G165" s="414" t="s">
        <v>855</v>
      </c>
      <c r="H165" s="414" t="s">
        <v>856</v>
      </c>
      <c r="I165" s="417">
        <v>4952.52978515625</v>
      </c>
      <c r="J165" s="417">
        <v>2</v>
      </c>
      <c r="K165" s="418">
        <v>9905.0595703125</v>
      </c>
    </row>
    <row r="166" spans="1:11" ht="14.45" customHeight="1" x14ac:dyDescent="0.2">
      <c r="A166" s="412" t="s">
        <v>466</v>
      </c>
      <c r="B166" s="413" t="s">
        <v>467</v>
      </c>
      <c r="C166" s="414" t="s">
        <v>475</v>
      </c>
      <c r="D166" s="415" t="s">
        <v>476</v>
      </c>
      <c r="E166" s="414" t="s">
        <v>769</v>
      </c>
      <c r="F166" s="415" t="s">
        <v>770</v>
      </c>
      <c r="G166" s="414" t="s">
        <v>857</v>
      </c>
      <c r="H166" s="414" t="s">
        <v>858</v>
      </c>
      <c r="I166" s="417">
        <v>4267.669921875</v>
      </c>
      <c r="J166" s="417">
        <v>4</v>
      </c>
      <c r="K166" s="418">
        <v>17070.6796875</v>
      </c>
    </row>
    <row r="167" spans="1:11" ht="14.45" customHeight="1" x14ac:dyDescent="0.2">
      <c r="A167" s="412" t="s">
        <v>466</v>
      </c>
      <c r="B167" s="413" t="s">
        <v>467</v>
      </c>
      <c r="C167" s="414" t="s">
        <v>475</v>
      </c>
      <c r="D167" s="415" t="s">
        <v>476</v>
      </c>
      <c r="E167" s="414" t="s">
        <v>769</v>
      </c>
      <c r="F167" s="415" t="s">
        <v>770</v>
      </c>
      <c r="G167" s="414" t="s">
        <v>859</v>
      </c>
      <c r="H167" s="414" t="s">
        <v>860</v>
      </c>
      <c r="I167" s="417">
        <v>4887.18994140625</v>
      </c>
      <c r="J167" s="417">
        <v>2</v>
      </c>
      <c r="K167" s="418">
        <v>9774.3798828125</v>
      </c>
    </row>
    <row r="168" spans="1:11" ht="14.45" customHeight="1" x14ac:dyDescent="0.2">
      <c r="A168" s="412" t="s">
        <v>466</v>
      </c>
      <c r="B168" s="413" t="s">
        <v>467</v>
      </c>
      <c r="C168" s="414" t="s">
        <v>475</v>
      </c>
      <c r="D168" s="415" t="s">
        <v>476</v>
      </c>
      <c r="E168" s="414" t="s">
        <v>769</v>
      </c>
      <c r="F168" s="415" t="s">
        <v>770</v>
      </c>
      <c r="G168" s="414" t="s">
        <v>861</v>
      </c>
      <c r="H168" s="414" t="s">
        <v>862</v>
      </c>
      <c r="I168" s="417">
        <v>3322.659912109375</v>
      </c>
      <c r="J168" s="417">
        <v>2</v>
      </c>
      <c r="K168" s="418">
        <v>6645.31982421875</v>
      </c>
    </row>
    <row r="169" spans="1:11" ht="14.45" customHeight="1" x14ac:dyDescent="0.2">
      <c r="A169" s="412" t="s">
        <v>466</v>
      </c>
      <c r="B169" s="413" t="s">
        <v>467</v>
      </c>
      <c r="C169" s="414" t="s">
        <v>475</v>
      </c>
      <c r="D169" s="415" t="s">
        <v>476</v>
      </c>
      <c r="E169" s="414" t="s">
        <v>769</v>
      </c>
      <c r="F169" s="415" t="s">
        <v>770</v>
      </c>
      <c r="G169" s="414" t="s">
        <v>863</v>
      </c>
      <c r="H169" s="414" t="s">
        <v>864</v>
      </c>
      <c r="I169" s="417">
        <v>4745.6201171875</v>
      </c>
      <c r="J169" s="417">
        <v>4</v>
      </c>
      <c r="K169" s="418">
        <v>18982.48046875</v>
      </c>
    </row>
    <row r="170" spans="1:11" ht="14.45" customHeight="1" x14ac:dyDescent="0.2">
      <c r="A170" s="412" t="s">
        <v>466</v>
      </c>
      <c r="B170" s="413" t="s">
        <v>467</v>
      </c>
      <c r="C170" s="414" t="s">
        <v>475</v>
      </c>
      <c r="D170" s="415" t="s">
        <v>476</v>
      </c>
      <c r="E170" s="414" t="s">
        <v>769</v>
      </c>
      <c r="F170" s="415" t="s">
        <v>770</v>
      </c>
      <c r="G170" s="414" t="s">
        <v>865</v>
      </c>
      <c r="H170" s="414" t="s">
        <v>866</v>
      </c>
      <c r="I170" s="417">
        <v>3778.830078125</v>
      </c>
      <c r="J170" s="417">
        <v>2</v>
      </c>
      <c r="K170" s="418">
        <v>7557.66015625</v>
      </c>
    </row>
    <row r="171" spans="1:11" ht="14.45" customHeight="1" x14ac:dyDescent="0.2">
      <c r="A171" s="412" t="s">
        <v>466</v>
      </c>
      <c r="B171" s="413" t="s">
        <v>467</v>
      </c>
      <c r="C171" s="414" t="s">
        <v>475</v>
      </c>
      <c r="D171" s="415" t="s">
        <v>476</v>
      </c>
      <c r="E171" s="414" t="s">
        <v>769</v>
      </c>
      <c r="F171" s="415" t="s">
        <v>770</v>
      </c>
      <c r="G171" s="414" t="s">
        <v>867</v>
      </c>
      <c r="H171" s="414" t="s">
        <v>868</v>
      </c>
      <c r="I171" s="417">
        <v>1410.8599853515625</v>
      </c>
      <c r="J171" s="417">
        <v>4</v>
      </c>
      <c r="K171" s="418">
        <v>5643.43994140625</v>
      </c>
    </row>
    <row r="172" spans="1:11" ht="14.45" customHeight="1" x14ac:dyDescent="0.2">
      <c r="A172" s="412" t="s">
        <v>466</v>
      </c>
      <c r="B172" s="413" t="s">
        <v>467</v>
      </c>
      <c r="C172" s="414" t="s">
        <v>475</v>
      </c>
      <c r="D172" s="415" t="s">
        <v>476</v>
      </c>
      <c r="E172" s="414" t="s">
        <v>769</v>
      </c>
      <c r="F172" s="415" t="s">
        <v>770</v>
      </c>
      <c r="G172" s="414" t="s">
        <v>869</v>
      </c>
      <c r="H172" s="414" t="s">
        <v>870</v>
      </c>
      <c r="I172" s="417">
        <v>5452.259765625</v>
      </c>
      <c r="J172" s="417">
        <v>2</v>
      </c>
      <c r="K172" s="418">
        <v>10904.51953125</v>
      </c>
    </row>
    <row r="173" spans="1:11" ht="14.45" customHeight="1" x14ac:dyDescent="0.2">
      <c r="A173" s="412" t="s">
        <v>466</v>
      </c>
      <c r="B173" s="413" t="s">
        <v>467</v>
      </c>
      <c r="C173" s="414" t="s">
        <v>475</v>
      </c>
      <c r="D173" s="415" t="s">
        <v>476</v>
      </c>
      <c r="E173" s="414" t="s">
        <v>769</v>
      </c>
      <c r="F173" s="415" t="s">
        <v>770</v>
      </c>
      <c r="G173" s="414" t="s">
        <v>871</v>
      </c>
      <c r="H173" s="414" t="s">
        <v>872</v>
      </c>
      <c r="I173" s="417">
        <v>2073.93994140625</v>
      </c>
      <c r="J173" s="417">
        <v>2</v>
      </c>
      <c r="K173" s="418">
        <v>4147.8798828125</v>
      </c>
    </row>
    <row r="174" spans="1:11" ht="14.45" customHeight="1" x14ac:dyDescent="0.2">
      <c r="A174" s="412" t="s">
        <v>466</v>
      </c>
      <c r="B174" s="413" t="s">
        <v>467</v>
      </c>
      <c r="C174" s="414" t="s">
        <v>475</v>
      </c>
      <c r="D174" s="415" t="s">
        <v>476</v>
      </c>
      <c r="E174" s="414" t="s">
        <v>769</v>
      </c>
      <c r="F174" s="415" t="s">
        <v>770</v>
      </c>
      <c r="G174" s="414" t="s">
        <v>873</v>
      </c>
      <c r="H174" s="414" t="s">
        <v>874</v>
      </c>
      <c r="I174" s="417">
        <v>2073.93994140625</v>
      </c>
      <c r="J174" s="417">
        <v>2</v>
      </c>
      <c r="K174" s="418">
        <v>4147.8798828125</v>
      </c>
    </row>
    <row r="175" spans="1:11" ht="14.45" customHeight="1" x14ac:dyDescent="0.2">
      <c r="A175" s="412" t="s">
        <v>466</v>
      </c>
      <c r="B175" s="413" t="s">
        <v>467</v>
      </c>
      <c r="C175" s="414" t="s">
        <v>475</v>
      </c>
      <c r="D175" s="415" t="s">
        <v>476</v>
      </c>
      <c r="E175" s="414" t="s">
        <v>769</v>
      </c>
      <c r="F175" s="415" t="s">
        <v>770</v>
      </c>
      <c r="G175" s="414" t="s">
        <v>875</v>
      </c>
      <c r="H175" s="414" t="s">
        <v>876</v>
      </c>
      <c r="I175" s="417">
        <v>8243.73046875</v>
      </c>
      <c r="J175" s="417">
        <v>2</v>
      </c>
      <c r="K175" s="418">
        <v>16487.4609375</v>
      </c>
    </row>
    <row r="176" spans="1:11" ht="14.45" customHeight="1" x14ac:dyDescent="0.2">
      <c r="A176" s="412" t="s">
        <v>466</v>
      </c>
      <c r="B176" s="413" t="s">
        <v>467</v>
      </c>
      <c r="C176" s="414" t="s">
        <v>475</v>
      </c>
      <c r="D176" s="415" t="s">
        <v>476</v>
      </c>
      <c r="E176" s="414" t="s">
        <v>769</v>
      </c>
      <c r="F176" s="415" t="s">
        <v>770</v>
      </c>
      <c r="G176" s="414" t="s">
        <v>877</v>
      </c>
      <c r="H176" s="414" t="s">
        <v>878</v>
      </c>
      <c r="I176" s="417">
        <v>2139.280029296875</v>
      </c>
      <c r="J176" s="417">
        <v>4</v>
      </c>
      <c r="K176" s="418">
        <v>8557.1201171875</v>
      </c>
    </row>
    <row r="177" spans="1:11" ht="14.45" customHeight="1" x14ac:dyDescent="0.2">
      <c r="A177" s="412" t="s">
        <v>466</v>
      </c>
      <c r="B177" s="413" t="s">
        <v>467</v>
      </c>
      <c r="C177" s="414" t="s">
        <v>475</v>
      </c>
      <c r="D177" s="415" t="s">
        <v>476</v>
      </c>
      <c r="E177" s="414" t="s">
        <v>769</v>
      </c>
      <c r="F177" s="415" t="s">
        <v>770</v>
      </c>
      <c r="G177" s="414" t="s">
        <v>879</v>
      </c>
      <c r="H177" s="414" t="s">
        <v>880</v>
      </c>
      <c r="I177" s="417">
        <v>2139.280029296875</v>
      </c>
      <c r="J177" s="417">
        <v>4</v>
      </c>
      <c r="K177" s="418">
        <v>8557.1201171875</v>
      </c>
    </row>
    <row r="178" spans="1:11" ht="14.45" customHeight="1" x14ac:dyDescent="0.2">
      <c r="A178" s="412" t="s">
        <v>466</v>
      </c>
      <c r="B178" s="413" t="s">
        <v>467</v>
      </c>
      <c r="C178" s="414" t="s">
        <v>475</v>
      </c>
      <c r="D178" s="415" t="s">
        <v>476</v>
      </c>
      <c r="E178" s="414" t="s">
        <v>769</v>
      </c>
      <c r="F178" s="415" t="s">
        <v>770</v>
      </c>
      <c r="G178" s="414" t="s">
        <v>881</v>
      </c>
      <c r="H178" s="414" t="s">
        <v>882</v>
      </c>
      <c r="I178" s="417">
        <v>1704.8900146484375</v>
      </c>
      <c r="J178" s="417">
        <v>4</v>
      </c>
      <c r="K178" s="418">
        <v>6819.56005859375</v>
      </c>
    </row>
    <row r="179" spans="1:11" ht="14.45" customHeight="1" x14ac:dyDescent="0.2">
      <c r="A179" s="412" t="s">
        <v>466</v>
      </c>
      <c r="B179" s="413" t="s">
        <v>467</v>
      </c>
      <c r="C179" s="414" t="s">
        <v>475</v>
      </c>
      <c r="D179" s="415" t="s">
        <v>476</v>
      </c>
      <c r="E179" s="414" t="s">
        <v>769</v>
      </c>
      <c r="F179" s="415" t="s">
        <v>770</v>
      </c>
      <c r="G179" s="414" t="s">
        <v>883</v>
      </c>
      <c r="H179" s="414" t="s">
        <v>884</v>
      </c>
      <c r="I179" s="417">
        <v>322.64999389648438</v>
      </c>
      <c r="J179" s="417">
        <v>1</v>
      </c>
      <c r="K179" s="418">
        <v>322.64999389648438</v>
      </c>
    </row>
    <row r="180" spans="1:11" ht="14.45" customHeight="1" x14ac:dyDescent="0.2">
      <c r="A180" s="412" t="s">
        <v>466</v>
      </c>
      <c r="B180" s="413" t="s">
        <v>467</v>
      </c>
      <c r="C180" s="414" t="s">
        <v>475</v>
      </c>
      <c r="D180" s="415" t="s">
        <v>476</v>
      </c>
      <c r="E180" s="414" t="s">
        <v>769</v>
      </c>
      <c r="F180" s="415" t="s">
        <v>770</v>
      </c>
      <c r="G180" s="414" t="s">
        <v>885</v>
      </c>
      <c r="H180" s="414" t="s">
        <v>886</v>
      </c>
      <c r="I180" s="417">
        <v>217.80000305175781</v>
      </c>
      <c r="J180" s="417">
        <v>5</v>
      </c>
      <c r="K180" s="418">
        <v>1089</v>
      </c>
    </row>
    <row r="181" spans="1:11" ht="14.45" customHeight="1" x14ac:dyDescent="0.2">
      <c r="A181" s="412" t="s">
        <v>466</v>
      </c>
      <c r="B181" s="413" t="s">
        <v>467</v>
      </c>
      <c r="C181" s="414" t="s">
        <v>475</v>
      </c>
      <c r="D181" s="415" t="s">
        <v>476</v>
      </c>
      <c r="E181" s="414" t="s">
        <v>769</v>
      </c>
      <c r="F181" s="415" t="s">
        <v>770</v>
      </c>
      <c r="G181" s="414" t="s">
        <v>887</v>
      </c>
      <c r="H181" s="414" t="s">
        <v>888</v>
      </c>
      <c r="I181" s="417">
        <v>182.94000244140625</v>
      </c>
      <c r="J181" s="417">
        <v>10</v>
      </c>
      <c r="K181" s="418">
        <v>1829.4000244140625</v>
      </c>
    </row>
    <row r="182" spans="1:11" ht="14.45" customHeight="1" x14ac:dyDescent="0.2">
      <c r="A182" s="412" t="s">
        <v>466</v>
      </c>
      <c r="B182" s="413" t="s">
        <v>467</v>
      </c>
      <c r="C182" s="414" t="s">
        <v>475</v>
      </c>
      <c r="D182" s="415" t="s">
        <v>476</v>
      </c>
      <c r="E182" s="414" t="s">
        <v>769</v>
      </c>
      <c r="F182" s="415" t="s">
        <v>770</v>
      </c>
      <c r="G182" s="414" t="s">
        <v>889</v>
      </c>
      <c r="H182" s="414" t="s">
        <v>890</v>
      </c>
      <c r="I182" s="417">
        <v>7974.7099609375</v>
      </c>
      <c r="J182" s="417">
        <v>3</v>
      </c>
      <c r="K182" s="418">
        <v>23924.119140625</v>
      </c>
    </row>
    <row r="183" spans="1:11" ht="14.45" customHeight="1" x14ac:dyDescent="0.2">
      <c r="A183" s="412" t="s">
        <v>466</v>
      </c>
      <c r="B183" s="413" t="s">
        <v>467</v>
      </c>
      <c r="C183" s="414" t="s">
        <v>475</v>
      </c>
      <c r="D183" s="415" t="s">
        <v>476</v>
      </c>
      <c r="E183" s="414" t="s">
        <v>769</v>
      </c>
      <c r="F183" s="415" t="s">
        <v>770</v>
      </c>
      <c r="G183" s="414" t="s">
        <v>885</v>
      </c>
      <c r="H183" s="414" t="s">
        <v>891</v>
      </c>
      <c r="I183" s="417">
        <v>217.80000305175781</v>
      </c>
      <c r="J183" s="417">
        <v>19</v>
      </c>
      <c r="K183" s="418">
        <v>4138.2000732421875</v>
      </c>
    </row>
    <row r="184" spans="1:11" ht="14.45" customHeight="1" x14ac:dyDescent="0.2">
      <c r="A184" s="412" t="s">
        <v>466</v>
      </c>
      <c r="B184" s="413" t="s">
        <v>467</v>
      </c>
      <c r="C184" s="414" t="s">
        <v>475</v>
      </c>
      <c r="D184" s="415" t="s">
        <v>476</v>
      </c>
      <c r="E184" s="414" t="s">
        <v>769</v>
      </c>
      <c r="F184" s="415" t="s">
        <v>770</v>
      </c>
      <c r="G184" s="414" t="s">
        <v>892</v>
      </c>
      <c r="H184" s="414" t="s">
        <v>893</v>
      </c>
      <c r="I184" s="417">
        <v>5.4499998092651367</v>
      </c>
      <c r="J184" s="417">
        <v>60</v>
      </c>
      <c r="K184" s="418">
        <v>327</v>
      </c>
    </row>
    <row r="185" spans="1:11" ht="14.45" customHeight="1" x14ac:dyDescent="0.2">
      <c r="A185" s="412" t="s">
        <v>466</v>
      </c>
      <c r="B185" s="413" t="s">
        <v>467</v>
      </c>
      <c r="C185" s="414" t="s">
        <v>475</v>
      </c>
      <c r="D185" s="415" t="s">
        <v>476</v>
      </c>
      <c r="E185" s="414" t="s">
        <v>769</v>
      </c>
      <c r="F185" s="415" t="s">
        <v>770</v>
      </c>
      <c r="G185" s="414" t="s">
        <v>894</v>
      </c>
      <c r="H185" s="414" t="s">
        <v>895</v>
      </c>
      <c r="I185" s="417">
        <v>2778.159912109375</v>
      </c>
      <c r="J185" s="417">
        <v>2</v>
      </c>
      <c r="K185" s="418">
        <v>5556.31982421875</v>
      </c>
    </row>
    <row r="186" spans="1:11" ht="14.45" customHeight="1" x14ac:dyDescent="0.2">
      <c r="A186" s="412" t="s">
        <v>466</v>
      </c>
      <c r="B186" s="413" t="s">
        <v>467</v>
      </c>
      <c r="C186" s="414" t="s">
        <v>475</v>
      </c>
      <c r="D186" s="415" t="s">
        <v>476</v>
      </c>
      <c r="E186" s="414" t="s">
        <v>769</v>
      </c>
      <c r="F186" s="415" t="s">
        <v>770</v>
      </c>
      <c r="G186" s="414" t="s">
        <v>896</v>
      </c>
      <c r="H186" s="414" t="s">
        <v>897</v>
      </c>
      <c r="I186" s="417">
        <v>2778.159912109375</v>
      </c>
      <c r="J186" s="417">
        <v>2</v>
      </c>
      <c r="K186" s="418">
        <v>5556.31982421875</v>
      </c>
    </row>
    <row r="187" spans="1:11" ht="14.45" customHeight="1" x14ac:dyDescent="0.2">
      <c r="A187" s="412" t="s">
        <v>466</v>
      </c>
      <c r="B187" s="413" t="s">
        <v>467</v>
      </c>
      <c r="C187" s="414" t="s">
        <v>475</v>
      </c>
      <c r="D187" s="415" t="s">
        <v>476</v>
      </c>
      <c r="E187" s="414" t="s">
        <v>769</v>
      </c>
      <c r="F187" s="415" t="s">
        <v>770</v>
      </c>
      <c r="G187" s="414" t="s">
        <v>898</v>
      </c>
      <c r="H187" s="414" t="s">
        <v>899</v>
      </c>
      <c r="I187" s="417">
        <v>1204.4200439453125</v>
      </c>
      <c r="J187" s="417">
        <v>2</v>
      </c>
      <c r="K187" s="418">
        <v>2408.840087890625</v>
      </c>
    </row>
    <row r="188" spans="1:11" ht="14.45" customHeight="1" x14ac:dyDescent="0.2">
      <c r="A188" s="412" t="s">
        <v>466</v>
      </c>
      <c r="B188" s="413" t="s">
        <v>467</v>
      </c>
      <c r="C188" s="414" t="s">
        <v>475</v>
      </c>
      <c r="D188" s="415" t="s">
        <v>476</v>
      </c>
      <c r="E188" s="414" t="s">
        <v>769</v>
      </c>
      <c r="F188" s="415" t="s">
        <v>770</v>
      </c>
      <c r="G188" s="414" t="s">
        <v>900</v>
      </c>
      <c r="H188" s="414" t="s">
        <v>901</v>
      </c>
      <c r="I188" s="417">
        <v>999.54998779296875</v>
      </c>
      <c r="J188" s="417">
        <v>2</v>
      </c>
      <c r="K188" s="418">
        <v>1999.0899658203125</v>
      </c>
    </row>
    <row r="189" spans="1:11" ht="14.45" customHeight="1" x14ac:dyDescent="0.2">
      <c r="A189" s="412" t="s">
        <v>466</v>
      </c>
      <c r="B189" s="413" t="s">
        <v>467</v>
      </c>
      <c r="C189" s="414" t="s">
        <v>475</v>
      </c>
      <c r="D189" s="415" t="s">
        <v>476</v>
      </c>
      <c r="E189" s="414" t="s">
        <v>769</v>
      </c>
      <c r="F189" s="415" t="s">
        <v>770</v>
      </c>
      <c r="G189" s="414" t="s">
        <v>902</v>
      </c>
      <c r="H189" s="414" t="s">
        <v>903</v>
      </c>
      <c r="I189" s="417">
        <v>2334.090087890625</v>
      </c>
      <c r="J189" s="417">
        <v>10</v>
      </c>
      <c r="K189" s="418">
        <v>23340.900390625</v>
      </c>
    </row>
    <row r="190" spans="1:11" ht="14.45" customHeight="1" x14ac:dyDescent="0.2">
      <c r="A190" s="412" t="s">
        <v>466</v>
      </c>
      <c r="B190" s="413" t="s">
        <v>467</v>
      </c>
      <c r="C190" s="414" t="s">
        <v>475</v>
      </c>
      <c r="D190" s="415" t="s">
        <v>476</v>
      </c>
      <c r="E190" s="414" t="s">
        <v>769</v>
      </c>
      <c r="F190" s="415" t="s">
        <v>770</v>
      </c>
      <c r="G190" s="414" t="s">
        <v>904</v>
      </c>
      <c r="H190" s="414" t="s">
        <v>905</v>
      </c>
      <c r="I190" s="417">
        <v>1647.3199462890625</v>
      </c>
      <c r="J190" s="417">
        <v>2</v>
      </c>
      <c r="K190" s="418">
        <v>3294.639892578125</v>
      </c>
    </row>
    <row r="191" spans="1:11" ht="14.45" customHeight="1" x14ac:dyDescent="0.2">
      <c r="A191" s="412" t="s">
        <v>466</v>
      </c>
      <c r="B191" s="413" t="s">
        <v>467</v>
      </c>
      <c r="C191" s="414" t="s">
        <v>475</v>
      </c>
      <c r="D191" s="415" t="s">
        <v>476</v>
      </c>
      <c r="E191" s="414" t="s">
        <v>769</v>
      </c>
      <c r="F191" s="415" t="s">
        <v>770</v>
      </c>
      <c r="G191" s="414" t="s">
        <v>906</v>
      </c>
      <c r="H191" s="414" t="s">
        <v>907</v>
      </c>
      <c r="I191" s="417">
        <v>2562.780029296875</v>
      </c>
      <c r="J191" s="417">
        <v>6</v>
      </c>
      <c r="K191" s="418">
        <v>15376.6796875</v>
      </c>
    </row>
    <row r="192" spans="1:11" ht="14.45" customHeight="1" x14ac:dyDescent="0.2">
      <c r="A192" s="412" t="s">
        <v>466</v>
      </c>
      <c r="B192" s="413" t="s">
        <v>467</v>
      </c>
      <c r="C192" s="414" t="s">
        <v>475</v>
      </c>
      <c r="D192" s="415" t="s">
        <v>476</v>
      </c>
      <c r="E192" s="414" t="s">
        <v>769</v>
      </c>
      <c r="F192" s="415" t="s">
        <v>770</v>
      </c>
      <c r="G192" s="414" t="s">
        <v>908</v>
      </c>
      <c r="H192" s="414" t="s">
        <v>909</v>
      </c>
      <c r="I192" s="417">
        <v>1609.300048828125</v>
      </c>
      <c r="J192" s="417">
        <v>2</v>
      </c>
      <c r="K192" s="418">
        <v>3218.60009765625</v>
      </c>
    </row>
    <row r="193" spans="1:11" ht="14.45" customHeight="1" x14ac:dyDescent="0.2">
      <c r="A193" s="412" t="s">
        <v>466</v>
      </c>
      <c r="B193" s="413" t="s">
        <v>467</v>
      </c>
      <c r="C193" s="414" t="s">
        <v>475</v>
      </c>
      <c r="D193" s="415" t="s">
        <v>476</v>
      </c>
      <c r="E193" s="414" t="s">
        <v>769</v>
      </c>
      <c r="F193" s="415" t="s">
        <v>770</v>
      </c>
      <c r="G193" s="414" t="s">
        <v>910</v>
      </c>
      <c r="H193" s="414" t="s">
        <v>911</v>
      </c>
      <c r="I193" s="417">
        <v>1967.4599609375</v>
      </c>
      <c r="J193" s="417">
        <v>10</v>
      </c>
      <c r="K193" s="418">
        <v>19674.599609375</v>
      </c>
    </row>
    <row r="194" spans="1:11" ht="14.45" customHeight="1" x14ac:dyDescent="0.2">
      <c r="A194" s="412" t="s">
        <v>466</v>
      </c>
      <c r="B194" s="413" t="s">
        <v>467</v>
      </c>
      <c r="C194" s="414" t="s">
        <v>475</v>
      </c>
      <c r="D194" s="415" t="s">
        <v>476</v>
      </c>
      <c r="E194" s="414" t="s">
        <v>769</v>
      </c>
      <c r="F194" s="415" t="s">
        <v>770</v>
      </c>
      <c r="G194" s="414" t="s">
        <v>912</v>
      </c>
      <c r="H194" s="414" t="s">
        <v>913</v>
      </c>
      <c r="I194" s="417">
        <v>13.199999809265137</v>
      </c>
      <c r="J194" s="417">
        <v>10</v>
      </c>
      <c r="K194" s="418">
        <v>132</v>
      </c>
    </row>
    <row r="195" spans="1:11" ht="14.45" customHeight="1" x14ac:dyDescent="0.2">
      <c r="A195" s="412" t="s">
        <v>466</v>
      </c>
      <c r="B195" s="413" t="s">
        <v>467</v>
      </c>
      <c r="C195" s="414" t="s">
        <v>475</v>
      </c>
      <c r="D195" s="415" t="s">
        <v>476</v>
      </c>
      <c r="E195" s="414" t="s">
        <v>769</v>
      </c>
      <c r="F195" s="415" t="s">
        <v>770</v>
      </c>
      <c r="G195" s="414" t="s">
        <v>914</v>
      </c>
      <c r="H195" s="414" t="s">
        <v>915</v>
      </c>
      <c r="I195" s="417">
        <v>13.199999809265137</v>
      </c>
      <c r="J195" s="417">
        <v>20</v>
      </c>
      <c r="K195" s="418">
        <v>264</v>
      </c>
    </row>
    <row r="196" spans="1:11" ht="14.45" customHeight="1" x14ac:dyDescent="0.2">
      <c r="A196" s="412" t="s">
        <v>466</v>
      </c>
      <c r="B196" s="413" t="s">
        <v>467</v>
      </c>
      <c r="C196" s="414" t="s">
        <v>475</v>
      </c>
      <c r="D196" s="415" t="s">
        <v>476</v>
      </c>
      <c r="E196" s="414" t="s">
        <v>769</v>
      </c>
      <c r="F196" s="415" t="s">
        <v>770</v>
      </c>
      <c r="G196" s="414" t="s">
        <v>916</v>
      </c>
      <c r="H196" s="414" t="s">
        <v>917</v>
      </c>
      <c r="I196" s="417">
        <v>13.199999809265137</v>
      </c>
      <c r="J196" s="417">
        <v>60</v>
      </c>
      <c r="K196" s="418">
        <v>792</v>
      </c>
    </row>
    <row r="197" spans="1:11" ht="14.45" customHeight="1" x14ac:dyDescent="0.2">
      <c r="A197" s="412" t="s">
        <v>466</v>
      </c>
      <c r="B197" s="413" t="s">
        <v>467</v>
      </c>
      <c r="C197" s="414" t="s">
        <v>475</v>
      </c>
      <c r="D197" s="415" t="s">
        <v>476</v>
      </c>
      <c r="E197" s="414" t="s">
        <v>769</v>
      </c>
      <c r="F197" s="415" t="s">
        <v>770</v>
      </c>
      <c r="G197" s="414" t="s">
        <v>918</v>
      </c>
      <c r="H197" s="414" t="s">
        <v>919</v>
      </c>
      <c r="I197" s="417">
        <v>16.700000762939453</v>
      </c>
      <c r="J197" s="417">
        <v>24</v>
      </c>
      <c r="K197" s="418">
        <v>400.75</v>
      </c>
    </row>
    <row r="198" spans="1:11" ht="14.45" customHeight="1" x14ac:dyDescent="0.2">
      <c r="A198" s="412" t="s">
        <v>466</v>
      </c>
      <c r="B198" s="413" t="s">
        <v>467</v>
      </c>
      <c r="C198" s="414" t="s">
        <v>475</v>
      </c>
      <c r="D198" s="415" t="s">
        <v>476</v>
      </c>
      <c r="E198" s="414" t="s">
        <v>769</v>
      </c>
      <c r="F198" s="415" t="s">
        <v>770</v>
      </c>
      <c r="G198" s="414" t="s">
        <v>920</v>
      </c>
      <c r="H198" s="414" t="s">
        <v>921</v>
      </c>
      <c r="I198" s="417">
        <v>16.700000762939453</v>
      </c>
      <c r="J198" s="417">
        <v>12</v>
      </c>
      <c r="K198" s="418">
        <v>200.3800048828125</v>
      </c>
    </row>
    <row r="199" spans="1:11" ht="14.45" customHeight="1" x14ac:dyDescent="0.2">
      <c r="A199" s="412" t="s">
        <v>466</v>
      </c>
      <c r="B199" s="413" t="s">
        <v>467</v>
      </c>
      <c r="C199" s="414" t="s">
        <v>475</v>
      </c>
      <c r="D199" s="415" t="s">
        <v>476</v>
      </c>
      <c r="E199" s="414" t="s">
        <v>769</v>
      </c>
      <c r="F199" s="415" t="s">
        <v>770</v>
      </c>
      <c r="G199" s="414" t="s">
        <v>914</v>
      </c>
      <c r="H199" s="414" t="s">
        <v>922</v>
      </c>
      <c r="I199" s="417">
        <v>13.199999809265137</v>
      </c>
      <c r="J199" s="417">
        <v>10</v>
      </c>
      <c r="K199" s="418">
        <v>132</v>
      </c>
    </row>
    <row r="200" spans="1:11" ht="14.45" customHeight="1" x14ac:dyDescent="0.2">
      <c r="A200" s="412" t="s">
        <v>466</v>
      </c>
      <c r="B200" s="413" t="s">
        <v>467</v>
      </c>
      <c r="C200" s="414" t="s">
        <v>475</v>
      </c>
      <c r="D200" s="415" t="s">
        <v>476</v>
      </c>
      <c r="E200" s="414" t="s">
        <v>769</v>
      </c>
      <c r="F200" s="415" t="s">
        <v>770</v>
      </c>
      <c r="G200" s="414" t="s">
        <v>923</v>
      </c>
      <c r="H200" s="414" t="s">
        <v>924</v>
      </c>
      <c r="I200" s="417">
        <v>13.199999809265137</v>
      </c>
      <c r="J200" s="417">
        <v>10</v>
      </c>
      <c r="K200" s="418">
        <v>132</v>
      </c>
    </row>
    <row r="201" spans="1:11" ht="14.45" customHeight="1" x14ac:dyDescent="0.2">
      <c r="A201" s="412" t="s">
        <v>466</v>
      </c>
      <c r="B201" s="413" t="s">
        <v>467</v>
      </c>
      <c r="C201" s="414" t="s">
        <v>475</v>
      </c>
      <c r="D201" s="415" t="s">
        <v>476</v>
      </c>
      <c r="E201" s="414" t="s">
        <v>769</v>
      </c>
      <c r="F201" s="415" t="s">
        <v>770</v>
      </c>
      <c r="G201" s="414" t="s">
        <v>925</v>
      </c>
      <c r="H201" s="414" t="s">
        <v>926</v>
      </c>
      <c r="I201" s="417">
        <v>2432.10009765625</v>
      </c>
      <c r="J201" s="417">
        <v>2</v>
      </c>
      <c r="K201" s="418">
        <v>4864.2001953125</v>
      </c>
    </row>
    <row r="202" spans="1:11" ht="14.45" customHeight="1" x14ac:dyDescent="0.2">
      <c r="A202" s="412" t="s">
        <v>466</v>
      </c>
      <c r="B202" s="413" t="s">
        <v>467</v>
      </c>
      <c r="C202" s="414" t="s">
        <v>475</v>
      </c>
      <c r="D202" s="415" t="s">
        <v>476</v>
      </c>
      <c r="E202" s="414" t="s">
        <v>769</v>
      </c>
      <c r="F202" s="415" t="s">
        <v>770</v>
      </c>
      <c r="G202" s="414" t="s">
        <v>927</v>
      </c>
      <c r="H202" s="414" t="s">
        <v>928</v>
      </c>
      <c r="I202" s="417">
        <v>432.29998779296875</v>
      </c>
      <c r="J202" s="417">
        <v>28</v>
      </c>
      <c r="K202" s="418">
        <v>12104.3095703125</v>
      </c>
    </row>
    <row r="203" spans="1:11" ht="14.45" customHeight="1" x14ac:dyDescent="0.2">
      <c r="A203" s="412" t="s">
        <v>466</v>
      </c>
      <c r="B203" s="413" t="s">
        <v>467</v>
      </c>
      <c r="C203" s="414" t="s">
        <v>475</v>
      </c>
      <c r="D203" s="415" t="s">
        <v>476</v>
      </c>
      <c r="E203" s="414" t="s">
        <v>769</v>
      </c>
      <c r="F203" s="415" t="s">
        <v>770</v>
      </c>
      <c r="G203" s="414" t="s">
        <v>927</v>
      </c>
      <c r="H203" s="414" t="s">
        <v>929</v>
      </c>
      <c r="I203" s="417">
        <v>432.29998779296875</v>
      </c>
      <c r="J203" s="417">
        <v>70</v>
      </c>
      <c r="K203" s="418">
        <v>30260.7392578125</v>
      </c>
    </row>
    <row r="204" spans="1:11" ht="14.45" customHeight="1" x14ac:dyDescent="0.2">
      <c r="A204" s="412" t="s">
        <v>466</v>
      </c>
      <c r="B204" s="413" t="s">
        <v>467</v>
      </c>
      <c r="C204" s="414" t="s">
        <v>475</v>
      </c>
      <c r="D204" s="415" t="s">
        <v>476</v>
      </c>
      <c r="E204" s="414" t="s">
        <v>769</v>
      </c>
      <c r="F204" s="415" t="s">
        <v>770</v>
      </c>
      <c r="G204" s="414" t="s">
        <v>930</v>
      </c>
      <c r="H204" s="414" t="s">
        <v>931</v>
      </c>
      <c r="I204" s="417">
        <v>80.573333740234375</v>
      </c>
      <c r="J204" s="417">
        <v>680</v>
      </c>
      <c r="K204" s="418">
        <v>54790.289794921875</v>
      </c>
    </row>
    <row r="205" spans="1:11" ht="14.45" customHeight="1" x14ac:dyDescent="0.2">
      <c r="A205" s="412" t="s">
        <v>466</v>
      </c>
      <c r="B205" s="413" t="s">
        <v>467</v>
      </c>
      <c r="C205" s="414" t="s">
        <v>475</v>
      </c>
      <c r="D205" s="415" t="s">
        <v>476</v>
      </c>
      <c r="E205" s="414" t="s">
        <v>769</v>
      </c>
      <c r="F205" s="415" t="s">
        <v>770</v>
      </c>
      <c r="G205" s="414" t="s">
        <v>930</v>
      </c>
      <c r="H205" s="414" t="s">
        <v>932</v>
      </c>
      <c r="I205" s="417">
        <v>80.571428571428569</v>
      </c>
      <c r="J205" s="417">
        <v>1031</v>
      </c>
      <c r="K205" s="418">
        <v>83068.090576171875</v>
      </c>
    </row>
    <row r="206" spans="1:11" ht="14.45" customHeight="1" x14ac:dyDescent="0.2">
      <c r="A206" s="412" t="s">
        <v>466</v>
      </c>
      <c r="B206" s="413" t="s">
        <v>467</v>
      </c>
      <c r="C206" s="414" t="s">
        <v>475</v>
      </c>
      <c r="D206" s="415" t="s">
        <v>476</v>
      </c>
      <c r="E206" s="414" t="s">
        <v>769</v>
      </c>
      <c r="F206" s="415" t="s">
        <v>770</v>
      </c>
      <c r="G206" s="414" t="s">
        <v>933</v>
      </c>
      <c r="H206" s="414" t="s">
        <v>934</v>
      </c>
      <c r="I206" s="417">
        <v>436.80999755859375</v>
      </c>
      <c r="J206" s="417">
        <v>1</v>
      </c>
      <c r="K206" s="418">
        <v>436.80999755859375</v>
      </c>
    </row>
    <row r="207" spans="1:11" ht="14.45" customHeight="1" x14ac:dyDescent="0.2">
      <c r="A207" s="412" t="s">
        <v>466</v>
      </c>
      <c r="B207" s="413" t="s">
        <v>467</v>
      </c>
      <c r="C207" s="414" t="s">
        <v>475</v>
      </c>
      <c r="D207" s="415" t="s">
        <v>476</v>
      </c>
      <c r="E207" s="414" t="s">
        <v>769</v>
      </c>
      <c r="F207" s="415" t="s">
        <v>770</v>
      </c>
      <c r="G207" s="414" t="s">
        <v>935</v>
      </c>
      <c r="H207" s="414" t="s">
        <v>936</v>
      </c>
      <c r="I207" s="417">
        <v>192.08999633789063</v>
      </c>
      <c r="J207" s="417">
        <v>1</v>
      </c>
      <c r="K207" s="418">
        <v>192.08999633789063</v>
      </c>
    </row>
    <row r="208" spans="1:11" ht="14.45" customHeight="1" x14ac:dyDescent="0.2">
      <c r="A208" s="412" t="s">
        <v>466</v>
      </c>
      <c r="B208" s="413" t="s">
        <v>467</v>
      </c>
      <c r="C208" s="414" t="s">
        <v>475</v>
      </c>
      <c r="D208" s="415" t="s">
        <v>476</v>
      </c>
      <c r="E208" s="414" t="s">
        <v>769</v>
      </c>
      <c r="F208" s="415" t="s">
        <v>770</v>
      </c>
      <c r="G208" s="414" t="s">
        <v>937</v>
      </c>
      <c r="H208" s="414" t="s">
        <v>938</v>
      </c>
      <c r="I208" s="417">
        <v>1319.9200439453125</v>
      </c>
      <c r="J208" s="417">
        <v>2</v>
      </c>
      <c r="K208" s="418">
        <v>2639.830078125</v>
      </c>
    </row>
    <row r="209" spans="1:11" ht="14.45" customHeight="1" x14ac:dyDescent="0.2">
      <c r="A209" s="412" t="s">
        <v>466</v>
      </c>
      <c r="B209" s="413" t="s">
        <v>467</v>
      </c>
      <c r="C209" s="414" t="s">
        <v>475</v>
      </c>
      <c r="D209" s="415" t="s">
        <v>476</v>
      </c>
      <c r="E209" s="414" t="s">
        <v>769</v>
      </c>
      <c r="F209" s="415" t="s">
        <v>770</v>
      </c>
      <c r="G209" s="414" t="s">
        <v>939</v>
      </c>
      <c r="H209" s="414" t="s">
        <v>940</v>
      </c>
      <c r="I209" s="417">
        <v>196.02000427246094</v>
      </c>
      <c r="J209" s="417">
        <v>1</v>
      </c>
      <c r="K209" s="418">
        <v>196.02000427246094</v>
      </c>
    </row>
    <row r="210" spans="1:11" ht="14.45" customHeight="1" x14ac:dyDescent="0.2">
      <c r="A210" s="412" t="s">
        <v>466</v>
      </c>
      <c r="B210" s="413" t="s">
        <v>467</v>
      </c>
      <c r="C210" s="414" t="s">
        <v>475</v>
      </c>
      <c r="D210" s="415" t="s">
        <v>476</v>
      </c>
      <c r="E210" s="414" t="s">
        <v>769</v>
      </c>
      <c r="F210" s="415" t="s">
        <v>770</v>
      </c>
      <c r="G210" s="414" t="s">
        <v>941</v>
      </c>
      <c r="H210" s="414" t="s">
        <v>942</v>
      </c>
      <c r="I210" s="417">
        <v>347.26998901367188</v>
      </c>
      <c r="J210" s="417">
        <v>4</v>
      </c>
      <c r="K210" s="418">
        <v>1389.0799560546875</v>
      </c>
    </row>
    <row r="211" spans="1:11" ht="14.45" customHeight="1" x14ac:dyDescent="0.2">
      <c r="A211" s="412" t="s">
        <v>466</v>
      </c>
      <c r="B211" s="413" t="s">
        <v>467</v>
      </c>
      <c r="C211" s="414" t="s">
        <v>475</v>
      </c>
      <c r="D211" s="415" t="s">
        <v>476</v>
      </c>
      <c r="E211" s="414" t="s">
        <v>769</v>
      </c>
      <c r="F211" s="415" t="s">
        <v>770</v>
      </c>
      <c r="G211" s="414" t="s">
        <v>943</v>
      </c>
      <c r="H211" s="414" t="s">
        <v>944</v>
      </c>
      <c r="I211" s="417">
        <v>546.91998291015625</v>
      </c>
      <c r="J211" s="417">
        <v>2</v>
      </c>
      <c r="K211" s="418">
        <v>1093.8399658203125</v>
      </c>
    </row>
    <row r="212" spans="1:11" ht="14.45" customHeight="1" x14ac:dyDescent="0.2">
      <c r="A212" s="412" t="s">
        <v>466</v>
      </c>
      <c r="B212" s="413" t="s">
        <v>467</v>
      </c>
      <c r="C212" s="414" t="s">
        <v>475</v>
      </c>
      <c r="D212" s="415" t="s">
        <v>476</v>
      </c>
      <c r="E212" s="414" t="s">
        <v>769</v>
      </c>
      <c r="F212" s="415" t="s">
        <v>770</v>
      </c>
      <c r="G212" s="414" t="s">
        <v>945</v>
      </c>
      <c r="H212" s="414" t="s">
        <v>946</v>
      </c>
      <c r="I212" s="417">
        <v>97.739997863769531</v>
      </c>
      <c r="J212" s="417">
        <v>60</v>
      </c>
      <c r="K212" s="418">
        <v>5864.4501953125</v>
      </c>
    </row>
    <row r="213" spans="1:11" ht="14.45" customHeight="1" x14ac:dyDescent="0.2">
      <c r="A213" s="412" t="s">
        <v>466</v>
      </c>
      <c r="B213" s="413" t="s">
        <v>467</v>
      </c>
      <c r="C213" s="414" t="s">
        <v>475</v>
      </c>
      <c r="D213" s="415" t="s">
        <v>476</v>
      </c>
      <c r="E213" s="414" t="s">
        <v>769</v>
      </c>
      <c r="F213" s="415" t="s">
        <v>770</v>
      </c>
      <c r="G213" s="414" t="s">
        <v>947</v>
      </c>
      <c r="H213" s="414" t="s">
        <v>948</v>
      </c>
      <c r="I213" s="417">
        <v>4.9800000190734863</v>
      </c>
      <c r="J213" s="417">
        <v>200</v>
      </c>
      <c r="K213" s="418">
        <v>996</v>
      </c>
    </row>
    <row r="214" spans="1:11" ht="14.45" customHeight="1" x14ac:dyDescent="0.2">
      <c r="A214" s="412" t="s">
        <v>466</v>
      </c>
      <c r="B214" s="413" t="s">
        <v>467</v>
      </c>
      <c r="C214" s="414" t="s">
        <v>475</v>
      </c>
      <c r="D214" s="415" t="s">
        <v>476</v>
      </c>
      <c r="E214" s="414" t="s">
        <v>769</v>
      </c>
      <c r="F214" s="415" t="s">
        <v>770</v>
      </c>
      <c r="G214" s="414" t="s">
        <v>949</v>
      </c>
      <c r="H214" s="414" t="s">
        <v>950</v>
      </c>
      <c r="I214" s="417">
        <v>22.989999771118164</v>
      </c>
      <c r="J214" s="417">
        <v>60</v>
      </c>
      <c r="K214" s="418">
        <v>1379.4000244140625</v>
      </c>
    </row>
    <row r="215" spans="1:11" ht="14.45" customHeight="1" x14ac:dyDescent="0.2">
      <c r="A215" s="412" t="s">
        <v>466</v>
      </c>
      <c r="B215" s="413" t="s">
        <v>467</v>
      </c>
      <c r="C215" s="414" t="s">
        <v>475</v>
      </c>
      <c r="D215" s="415" t="s">
        <v>476</v>
      </c>
      <c r="E215" s="414" t="s">
        <v>769</v>
      </c>
      <c r="F215" s="415" t="s">
        <v>770</v>
      </c>
      <c r="G215" s="414" t="s">
        <v>951</v>
      </c>
      <c r="H215" s="414" t="s">
        <v>952</v>
      </c>
      <c r="I215" s="417">
        <v>177.72000122070313</v>
      </c>
      <c r="J215" s="417">
        <v>30</v>
      </c>
      <c r="K215" s="418">
        <v>5331.740234375</v>
      </c>
    </row>
    <row r="216" spans="1:11" ht="14.45" customHeight="1" x14ac:dyDescent="0.2">
      <c r="A216" s="412" t="s">
        <v>466</v>
      </c>
      <c r="B216" s="413" t="s">
        <v>467</v>
      </c>
      <c r="C216" s="414" t="s">
        <v>475</v>
      </c>
      <c r="D216" s="415" t="s">
        <v>476</v>
      </c>
      <c r="E216" s="414" t="s">
        <v>769</v>
      </c>
      <c r="F216" s="415" t="s">
        <v>770</v>
      </c>
      <c r="G216" s="414" t="s">
        <v>953</v>
      </c>
      <c r="H216" s="414" t="s">
        <v>954</v>
      </c>
      <c r="I216" s="417">
        <v>222.16000366210938</v>
      </c>
      <c r="J216" s="417">
        <v>30</v>
      </c>
      <c r="K216" s="418">
        <v>6664.68017578125</v>
      </c>
    </row>
    <row r="217" spans="1:11" ht="14.45" customHeight="1" x14ac:dyDescent="0.2">
      <c r="A217" s="412" t="s">
        <v>466</v>
      </c>
      <c r="B217" s="413" t="s">
        <v>467</v>
      </c>
      <c r="C217" s="414" t="s">
        <v>475</v>
      </c>
      <c r="D217" s="415" t="s">
        <v>476</v>
      </c>
      <c r="E217" s="414" t="s">
        <v>769</v>
      </c>
      <c r="F217" s="415" t="s">
        <v>770</v>
      </c>
      <c r="G217" s="414" t="s">
        <v>955</v>
      </c>
      <c r="H217" s="414" t="s">
        <v>956</v>
      </c>
      <c r="I217" s="417">
        <v>13.359999656677246</v>
      </c>
      <c r="J217" s="417">
        <v>105</v>
      </c>
      <c r="K217" s="418">
        <v>1402.6300048828125</v>
      </c>
    </row>
    <row r="218" spans="1:11" ht="14.45" customHeight="1" x14ac:dyDescent="0.2">
      <c r="A218" s="412" t="s">
        <v>466</v>
      </c>
      <c r="B218" s="413" t="s">
        <v>467</v>
      </c>
      <c r="C218" s="414" t="s">
        <v>475</v>
      </c>
      <c r="D218" s="415" t="s">
        <v>476</v>
      </c>
      <c r="E218" s="414" t="s">
        <v>769</v>
      </c>
      <c r="F218" s="415" t="s">
        <v>770</v>
      </c>
      <c r="G218" s="414" t="s">
        <v>957</v>
      </c>
      <c r="H218" s="414" t="s">
        <v>958</v>
      </c>
      <c r="I218" s="417">
        <v>23.350000381469727</v>
      </c>
      <c r="J218" s="417">
        <v>210</v>
      </c>
      <c r="K218" s="418">
        <v>4904.1298828125</v>
      </c>
    </row>
    <row r="219" spans="1:11" ht="14.45" customHeight="1" x14ac:dyDescent="0.2">
      <c r="A219" s="412" t="s">
        <v>466</v>
      </c>
      <c r="B219" s="413" t="s">
        <v>467</v>
      </c>
      <c r="C219" s="414" t="s">
        <v>475</v>
      </c>
      <c r="D219" s="415" t="s">
        <v>476</v>
      </c>
      <c r="E219" s="414" t="s">
        <v>769</v>
      </c>
      <c r="F219" s="415" t="s">
        <v>770</v>
      </c>
      <c r="G219" s="414" t="s">
        <v>959</v>
      </c>
      <c r="H219" s="414" t="s">
        <v>960</v>
      </c>
      <c r="I219" s="417">
        <v>91.129997253417969</v>
      </c>
      <c r="J219" s="417">
        <v>208</v>
      </c>
      <c r="K219" s="418">
        <v>18954.01953125</v>
      </c>
    </row>
    <row r="220" spans="1:11" ht="14.45" customHeight="1" x14ac:dyDescent="0.2">
      <c r="A220" s="412" t="s">
        <v>466</v>
      </c>
      <c r="B220" s="413" t="s">
        <v>467</v>
      </c>
      <c r="C220" s="414" t="s">
        <v>475</v>
      </c>
      <c r="D220" s="415" t="s">
        <v>476</v>
      </c>
      <c r="E220" s="414" t="s">
        <v>769</v>
      </c>
      <c r="F220" s="415" t="s">
        <v>770</v>
      </c>
      <c r="G220" s="414" t="s">
        <v>961</v>
      </c>
      <c r="H220" s="414" t="s">
        <v>962</v>
      </c>
      <c r="I220" s="417">
        <v>11.733999633789063</v>
      </c>
      <c r="J220" s="417">
        <v>500</v>
      </c>
      <c r="K220" s="418">
        <v>5866.5</v>
      </c>
    </row>
    <row r="221" spans="1:11" ht="14.45" customHeight="1" x14ac:dyDescent="0.2">
      <c r="A221" s="412" t="s">
        <v>466</v>
      </c>
      <c r="B221" s="413" t="s">
        <v>467</v>
      </c>
      <c r="C221" s="414" t="s">
        <v>475</v>
      </c>
      <c r="D221" s="415" t="s">
        <v>476</v>
      </c>
      <c r="E221" s="414" t="s">
        <v>769</v>
      </c>
      <c r="F221" s="415" t="s">
        <v>770</v>
      </c>
      <c r="G221" s="414" t="s">
        <v>963</v>
      </c>
      <c r="H221" s="414" t="s">
        <v>964</v>
      </c>
      <c r="I221" s="417">
        <v>79.620002746582031</v>
      </c>
      <c r="J221" s="417">
        <v>90</v>
      </c>
      <c r="K221" s="418">
        <v>7165.7998046875</v>
      </c>
    </row>
    <row r="222" spans="1:11" ht="14.45" customHeight="1" x14ac:dyDescent="0.2">
      <c r="A222" s="412" t="s">
        <v>466</v>
      </c>
      <c r="B222" s="413" t="s">
        <v>467</v>
      </c>
      <c r="C222" s="414" t="s">
        <v>475</v>
      </c>
      <c r="D222" s="415" t="s">
        <v>476</v>
      </c>
      <c r="E222" s="414" t="s">
        <v>769</v>
      </c>
      <c r="F222" s="415" t="s">
        <v>770</v>
      </c>
      <c r="G222" s="414" t="s">
        <v>965</v>
      </c>
      <c r="H222" s="414" t="s">
        <v>966</v>
      </c>
      <c r="I222" s="417">
        <v>511.82998657226563</v>
      </c>
      <c r="J222" s="417">
        <v>2</v>
      </c>
      <c r="K222" s="418">
        <v>1023.6599731445313</v>
      </c>
    </row>
    <row r="223" spans="1:11" ht="14.45" customHeight="1" x14ac:dyDescent="0.2">
      <c r="A223" s="412" t="s">
        <v>466</v>
      </c>
      <c r="B223" s="413" t="s">
        <v>467</v>
      </c>
      <c r="C223" s="414" t="s">
        <v>475</v>
      </c>
      <c r="D223" s="415" t="s">
        <v>476</v>
      </c>
      <c r="E223" s="414" t="s">
        <v>769</v>
      </c>
      <c r="F223" s="415" t="s">
        <v>770</v>
      </c>
      <c r="G223" s="414" t="s">
        <v>947</v>
      </c>
      <c r="H223" s="414" t="s">
        <v>967</v>
      </c>
      <c r="I223" s="417">
        <v>4.9699997901916504</v>
      </c>
      <c r="J223" s="417">
        <v>200</v>
      </c>
      <c r="K223" s="418">
        <v>994</v>
      </c>
    </row>
    <row r="224" spans="1:11" ht="14.45" customHeight="1" x14ac:dyDescent="0.2">
      <c r="A224" s="412" t="s">
        <v>466</v>
      </c>
      <c r="B224" s="413" t="s">
        <v>467</v>
      </c>
      <c r="C224" s="414" t="s">
        <v>475</v>
      </c>
      <c r="D224" s="415" t="s">
        <v>476</v>
      </c>
      <c r="E224" s="414" t="s">
        <v>769</v>
      </c>
      <c r="F224" s="415" t="s">
        <v>770</v>
      </c>
      <c r="G224" s="414" t="s">
        <v>968</v>
      </c>
      <c r="H224" s="414" t="s">
        <v>969</v>
      </c>
      <c r="I224" s="417">
        <v>53.240001678466797</v>
      </c>
      <c r="J224" s="417">
        <v>80</v>
      </c>
      <c r="K224" s="418">
        <v>4259.2099609375</v>
      </c>
    </row>
    <row r="225" spans="1:11" ht="14.45" customHeight="1" x14ac:dyDescent="0.2">
      <c r="A225" s="412" t="s">
        <v>466</v>
      </c>
      <c r="B225" s="413" t="s">
        <v>467</v>
      </c>
      <c r="C225" s="414" t="s">
        <v>475</v>
      </c>
      <c r="D225" s="415" t="s">
        <v>476</v>
      </c>
      <c r="E225" s="414" t="s">
        <v>769</v>
      </c>
      <c r="F225" s="415" t="s">
        <v>770</v>
      </c>
      <c r="G225" s="414" t="s">
        <v>970</v>
      </c>
      <c r="H225" s="414" t="s">
        <v>971</v>
      </c>
      <c r="I225" s="417">
        <v>67.760002136230469</v>
      </c>
      <c r="J225" s="417">
        <v>60</v>
      </c>
      <c r="K225" s="418">
        <v>4065.6000366210938</v>
      </c>
    </row>
    <row r="226" spans="1:11" ht="14.45" customHeight="1" x14ac:dyDescent="0.2">
      <c r="A226" s="412" t="s">
        <v>466</v>
      </c>
      <c r="B226" s="413" t="s">
        <v>467</v>
      </c>
      <c r="C226" s="414" t="s">
        <v>475</v>
      </c>
      <c r="D226" s="415" t="s">
        <v>476</v>
      </c>
      <c r="E226" s="414" t="s">
        <v>769</v>
      </c>
      <c r="F226" s="415" t="s">
        <v>770</v>
      </c>
      <c r="G226" s="414" t="s">
        <v>949</v>
      </c>
      <c r="H226" s="414" t="s">
        <v>972</v>
      </c>
      <c r="I226" s="417">
        <v>22.989999771118164</v>
      </c>
      <c r="J226" s="417">
        <v>180</v>
      </c>
      <c r="K226" s="418">
        <v>4138.2000122070313</v>
      </c>
    </row>
    <row r="227" spans="1:11" ht="14.45" customHeight="1" x14ac:dyDescent="0.2">
      <c r="A227" s="412" t="s">
        <v>466</v>
      </c>
      <c r="B227" s="413" t="s">
        <v>467</v>
      </c>
      <c r="C227" s="414" t="s">
        <v>475</v>
      </c>
      <c r="D227" s="415" t="s">
        <v>476</v>
      </c>
      <c r="E227" s="414" t="s">
        <v>769</v>
      </c>
      <c r="F227" s="415" t="s">
        <v>770</v>
      </c>
      <c r="G227" s="414" t="s">
        <v>955</v>
      </c>
      <c r="H227" s="414" t="s">
        <v>973</v>
      </c>
      <c r="I227" s="417">
        <v>13.289999643961588</v>
      </c>
      <c r="J227" s="417">
        <v>420</v>
      </c>
      <c r="K227" s="418">
        <v>5596.130126953125</v>
      </c>
    </row>
    <row r="228" spans="1:11" ht="14.45" customHeight="1" x14ac:dyDescent="0.2">
      <c r="A228" s="412" t="s">
        <v>466</v>
      </c>
      <c r="B228" s="413" t="s">
        <v>467</v>
      </c>
      <c r="C228" s="414" t="s">
        <v>475</v>
      </c>
      <c r="D228" s="415" t="s">
        <v>476</v>
      </c>
      <c r="E228" s="414" t="s">
        <v>769</v>
      </c>
      <c r="F228" s="415" t="s">
        <v>770</v>
      </c>
      <c r="G228" s="414" t="s">
        <v>957</v>
      </c>
      <c r="H228" s="414" t="s">
        <v>974</v>
      </c>
      <c r="I228" s="417">
        <v>22.910000324249268</v>
      </c>
      <c r="J228" s="417">
        <v>490</v>
      </c>
      <c r="K228" s="418">
        <v>11196.159912109375</v>
      </c>
    </row>
    <row r="229" spans="1:11" ht="14.45" customHeight="1" x14ac:dyDescent="0.2">
      <c r="A229" s="412" t="s">
        <v>466</v>
      </c>
      <c r="B229" s="413" t="s">
        <v>467</v>
      </c>
      <c r="C229" s="414" t="s">
        <v>475</v>
      </c>
      <c r="D229" s="415" t="s">
        <v>476</v>
      </c>
      <c r="E229" s="414" t="s">
        <v>769</v>
      </c>
      <c r="F229" s="415" t="s">
        <v>770</v>
      </c>
      <c r="G229" s="414" t="s">
        <v>975</v>
      </c>
      <c r="H229" s="414" t="s">
        <v>976</v>
      </c>
      <c r="I229" s="417">
        <v>5.809999942779541</v>
      </c>
      <c r="J229" s="417">
        <v>300</v>
      </c>
      <c r="K229" s="418">
        <v>1743</v>
      </c>
    </row>
    <row r="230" spans="1:11" ht="14.45" customHeight="1" x14ac:dyDescent="0.2">
      <c r="A230" s="412" t="s">
        <v>466</v>
      </c>
      <c r="B230" s="413" t="s">
        <v>467</v>
      </c>
      <c r="C230" s="414" t="s">
        <v>475</v>
      </c>
      <c r="D230" s="415" t="s">
        <v>476</v>
      </c>
      <c r="E230" s="414" t="s">
        <v>769</v>
      </c>
      <c r="F230" s="415" t="s">
        <v>770</v>
      </c>
      <c r="G230" s="414" t="s">
        <v>977</v>
      </c>
      <c r="H230" s="414" t="s">
        <v>978</v>
      </c>
      <c r="I230" s="417">
        <v>7.5450000762939453</v>
      </c>
      <c r="J230" s="417">
        <v>500</v>
      </c>
      <c r="K230" s="418">
        <v>3742.5301513671875</v>
      </c>
    </row>
    <row r="231" spans="1:11" ht="14.45" customHeight="1" x14ac:dyDescent="0.2">
      <c r="A231" s="412" t="s">
        <v>466</v>
      </c>
      <c r="B231" s="413" t="s">
        <v>467</v>
      </c>
      <c r="C231" s="414" t="s">
        <v>475</v>
      </c>
      <c r="D231" s="415" t="s">
        <v>476</v>
      </c>
      <c r="E231" s="414" t="s">
        <v>769</v>
      </c>
      <c r="F231" s="415" t="s">
        <v>770</v>
      </c>
      <c r="G231" s="414" t="s">
        <v>959</v>
      </c>
      <c r="H231" s="414" t="s">
        <v>979</v>
      </c>
      <c r="I231" s="417">
        <v>89.427497863769531</v>
      </c>
      <c r="J231" s="417">
        <v>240</v>
      </c>
      <c r="K231" s="418">
        <v>21434.7998046875</v>
      </c>
    </row>
    <row r="232" spans="1:11" ht="14.45" customHeight="1" x14ac:dyDescent="0.2">
      <c r="A232" s="412" t="s">
        <v>466</v>
      </c>
      <c r="B232" s="413" t="s">
        <v>467</v>
      </c>
      <c r="C232" s="414" t="s">
        <v>475</v>
      </c>
      <c r="D232" s="415" t="s">
        <v>476</v>
      </c>
      <c r="E232" s="414" t="s">
        <v>769</v>
      </c>
      <c r="F232" s="415" t="s">
        <v>770</v>
      </c>
      <c r="G232" s="414" t="s">
        <v>961</v>
      </c>
      <c r="H232" s="414" t="s">
        <v>980</v>
      </c>
      <c r="I232" s="417">
        <v>11.737499713897705</v>
      </c>
      <c r="J232" s="417">
        <v>550</v>
      </c>
      <c r="K232" s="418">
        <v>6455</v>
      </c>
    </row>
    <row r="233" spans="1:11" ht="14.45" customHeight="1" x14ac:dyDescent="0.2">
      <c r="A233" s="412" t="s">
        <v>466</v>
      </c>
      <c r="B233" s="413" t="s">
        <v>467</v>
      </c>
      <c r="C233" s="414" t="s">
        <v>475</v>
      </c>
      <c r="D233" s="415" t="s">
        <v>476</v>
      </c>
      <c r="E233" s="414" t="s">
        <v>769</v>
      </c>
      <c r="F233" s="415" t="s">
        <v>770</v>
      </c>
      <c r="G233" s="414" t="s">
        <v>963</v>
      </c>
      <c r="H233" s="414" t="s">
        <v>981</v>
      </c>
      <c r="I233" s="417">
        <v>79.620002746582031</v>
      </c>
      <c r="J233" s="417">
        <v>250</v>
      </c>
      <c r="K233" s="418">
        <v>19904.7998046875</v>
      </c>
    </row>
    <row r="234" spans="1:11" ht="14.45" customHeight="1" x14ac:dyDescent="0.2">
      <c r="A234" s="412" t="s">
        <v>466</v>
      </c>
      <c r="B234" s="413" t="s">
        <v>467</v>
      </c>
      <c r="C234" s="414" t="s">
        <v>475</v>
      </c>
      <c r="D234" s="415" t="s">
        <v>476</v>
      </c>
      <c r="E234" s="414" t="s">
        <v>769</v>
      </c>
      <c r="F234" s="415" t="s">
        <v>770</v>
      </c>
      <c r="G234" s="414" t="s">
        <v>982</v>
      </c>
      <c r="H234" s="414" t="s">
        <v>983</v>
      </c>
      <c r="I234" s="417">
        <v>198.44000244140625</v>
      </c>
      <c r="J234" s="417">
        <v>6</v>
      </c>
      <c r="K234" s="418">
        <v>1190.6400146484375</v>
      </c>
    </row>
    <row r="235" spans="1:11" ht="14.45" customHeight="1" x14ac:dyDescent="0.2">
      <c r="A235" s="412" t="s">
        <v>466</v>
      </c>
      <c r="B235" s="413" t="s">
        <v>467</v>
      </c>
      <c r="C235" s="414" t="s">
        <v>475</v>
      </c>
      <c r="D235" s="415" t="s">
        <v>476</v>
      </c>
      <c r="E235" s="414" t="s">
        <v>769</v>
      </c>
      <c r="F235" s="415" t="s">
        <v>770</v>
      </c>
      <c r="G235" s="414" t="s">
        <v>984</v>
      </c>
      <c r="H235" s="414" t="s">
        <v>985</v>
      </c>
      <c r="I235" s="417">
        <v>4051.080078125</v>
      </c>
      <c r="J235" s="417">
        <v>4</v>
      </c>
      <c r="K235" s="418">
        <v>16204.3203125</v>
      </c>
    </row>
    <row r="236" spans="1:11" ht="14.45" customHeight="1" x14ac:dyDescent="0.2">
      <c r="A236" s="412" t="s">
        <v>466</v>
      </c>
      <c r="B236" s="413" t="s">
        <v>467</v>
      </c>
      <c r="C236" s="414" t="s">
        <v>475</v>
      </c>
      <c r="D236" s="415" t="s">
        <v>476</v>
      </c>
      <c r="E236" s="414" t="s">
        <v>769</v>
      </c>
      <c r="F236" s="415" t="s">
        <v>770</v>
      </c>
      <c r="G236" s="414" t="s">
        <v>986</v>
      </c>
      <c r="H236" s="414" t="s">
        <v>987</v>
      </c>
      <c r="I236" s="417">
        <v>542.08001708984375</v>
      </c>
      <c r="J236" s="417">
        <v>20</v>
      </c>
      <c r="K236" s="418">
        <v>10841.599609375</v>
      </c>
    </row>
    <row r="237" spans="1:11" ht="14.45" customHeight="1" x14ac:dyDescent="0.2">
      <c r="A237" s="412" t="s">
        <v>466</v>
      </c>
      <c r="B237" s="413" t="s">
        <v>467</v>
      </c>
      <c r="C237" s="414" t="s">
        <v>475</v>
      </c>
      <c r="D237" s="415" t="s">
        <v>476</v>
      </c>
      <c r="E237" s="414" t="s">
        <v>769</v>
      </c>
      <c r="F237" s="415" t="s">
        <v>770</v>
      </c>
      <c r="G237" s="414" t="s">
        <v>988</v>
      </c>
      <c r="H237" s="414" t="s">
        <v>989</v>
      </c>
      <c r="I237" s="417">
        <v>4919.85986328125</v>
      </c>
      <c r="J237" s="417">
        <v>8</v>
      </c>
      <c r="K237" s="418">
        <v>39358.87890625</v>
      </c>
    </row>
    <row r="238" spans="1:11" ht="14.45" customHeight="1" x14ac:dyDescent="0.2">
      <c r="A238" s="412" t="s">
        <v>466</v>
      </c>
      <c r="B238" s="413" t="s">
        <v>467</v>
      </c>
      <c r="C238" s="414" t="s">
        <v>475</v>
      </c>
      <c r="D238" s="415" t="s">
        <v>476</v>
      </c>
      <c r="E238" s="414" t="s">
        <v>769</v>
      </c>
      <c r="F238" s="415" t="s">
        <v>770</v>
      </c>
      <c r="G238" s="414" t="s">
        <v>990</v>
      </c>
      <c r="H238" s="414" t="s">
        <v>991</v>
      </c>
      <c r="I238" s="417">
        <v>5103.77978515625</v>
      </c>
      <c r="J238" s="417">
        <v>1</v>
      </c>
      <c r="K238" s="418">
        <v>5103.77978515625</v>
      </c>
    </row>
    <row r="239" spans="1:11" ht="14.45" customHeight="1" x14ac:dyDescent="0.2">
      <c r="A239" s="412" t="s">
        <v>466</v>
      </c>
      <c r="B239" s="413" t="s">
        <v>467</v>
      </c>
      <c r="C239" s="414" t="s">
        <v>475</v>
      </c>
      <c r="D239" s="415" t="s">
        <v>476</v>
      </c>
      <c r="E239" s="414" t="s">
        <v>769</v>
      </c>
      <c r="F239" s="415" t="s">
        <v>770</v>
      </c>
      <c r="G239" s="414" t="s">
        <v>992</v>
      </c>
      <c r="H239" s="414" t="s">
        <v>993</v>
      </c>
      <c r="I239" s="417">
        <v>4061.969970703125</v>
      </c>
      <c r="J239" s="417">
        <v>20</v>
      </c>
      <c r="K239" s="418">
        <v>81239.3984375</v>
      </c>
    </row>
    <row r="240" spans="1:11" ht="14.45" customHeight="1" x14ac:dyDescent="0.2">
      <c r="A240" s="412" t="s">
        <v>466</v>
      </c>
      <c r="B240" s="413" t="s">
        <v>467</v>
      </c>
      <c r="C240" s="414" t="s">
        <v>475</v>
      </c>
      <c r="D240" s="415" t="s">
        <v>476</v>
      </c>
      <c r="E240" s="414" t="s">
        <v>769</v>
      </c>
      <c r="F240" s="415" t="s">
        <v>770</v>
      </c>
      <c r="G240" s="414" t="s">
        <v>994</v>
      </c>
      <c r="H240" s="414" t="s">
        <v>995</v>
      </c>
      <c r="I240" s="417">
        <v>1281.75</v>
      </c>
      <c r="J240" s="417">
        <v>1</v>
      </c>
      <c r="K240" s="418">
        <v>1281.75</v>
      </c>
    </row>
    <row r="241" spans="1:11" ht="14.45" customHeight="1" x14ac:dyDescent="0.2">
      <c r="A241" s="412" t="s">
        <v>466</v>
      </c>
      <c r="B241" s="413" t="s">
        <v>467</v>
      </c>
      <c r="C241" s="414" t="s">
        <v>475</v>
      </c>
      <c r="D241" s="415" t="s">
        <v>476</v>
      </c>
      <c r="E241" s="414" t="s">
        <v>769</v>
      </c>
      <c r="F241" s="415" t="s">
        <v>770</v>
      </c>
      <c r="G241" s="414" t="s">
        <v>996</v>
      </c>
      <c r="H241" s="414" t="s">
        <v>997</v>
      </c>
      <c r="I241" s="417">
        <v>385.92001342773438</v>
      </c>
      <c r="J241" s="417">
        <v>1</v>
      </c>
      <c r="K241" s="418">
        <v>385.92001342773438</v>
      </c>
    </row>
    <row r="242" spans="1:11" ht="14.45" customHeight="1" x14ac:dyDescent="0.2">
      <c r="A242" s="412" t="s">
        <v>466</v>
      </c>
      <c r="B242" s="413" t="s">
        <v>467</v>
      </c>
      <c r="C242" s="414" t="s">
        <v>475</v>
      </c>
      <c r="D242" s="415" t="s">
        <v>476</v>
      </c>
      <c r="E242" s="414" t="s">
        <v>769</v>
      </c>
      <c r="F242" s="415" t="s">
        <v>770</v>
      </c>
      <c r="G242" s="414" t="s">
        <v>998</v>
      </c>
      <c r="H242" s="414" t="s">
        <v>999</v>
      </c>
      <c r="I242" s="417">
        <v>6811.08984375</v>
      </c>
      <c r="J242" s="417">
        <v>4</v>
      </c>
      <c r="K242" s="418">
        <v>27244.359375</v>
      </c>
    </row>
    <row r="243" spans="1:11" ht="14.45" customHeight="1" x14ac:dyDescent="0.2">
      <c r="A243" s="412" t="s">
        <v>466</v>
      </c>
      <c r="B243" s="413" t="s">
        <v>467</v>
      </c>
      <c r="C243" s="414" t="s">
        <v>475</v>
      </c>
      <c r="D243" s="415" t="s">
        <v>476</v>
      </c>
      <c r="E243" s="414" t="s">
        <v>769</v>
      </c>
      <c r="F243" s="415" t="s">
        <v>770</v>
      </c>
      <c r="G243" s="414" t="s">
        <v>1000</v>
      </c>
      <c r="H243" s="414" t="s">
        <v>1001</v>
      </c>
      <c r="I243" s="417">
        <v>4061.969970703125</v>
      </c>
      <c r="J243" s="417">
        <v>4</v>
      </c>
      <c r="K243" s="418">
        <v>16247.8798828125</v>
      </c>
    </row>
    <row r="244" spans="1:11" ht="14.45" customHeight="1" x14ac:dyDescent="0.2">
      <c r="A244" s="412" t="s">
        <v>466</v>
      </c>
      <c r="B244" s="413" t="s">
        <v>467</v>
      </c>
      <c r="C244" s="414" t="s">
        <v>475</v>
      </c>
      <c r="D244" s="415" t="s">
        <v>476</v>
      </c>
      <c r="E244" s="414" t="s">
        <v>769</v>
      </c>
      <c r="F244" s="415" t="s">
        <v>770</v>
      </c>
      <c r="G244" s="414" t="s">
        <v>1002</v>
      </c>
      <c r="H244" s="414" t="s">
        <v>1003</v>
      </c>
      <c r="I244" s="417">
        <v>552.969970703125</v>
      </c>
      <c r="J244" s="417">
        <v>10</v>
      </c>
      <c r="K244" s="418">
        <v>5529.7001953125</v>
      </c>
    </row>
    <row r="245" spans="1:11" ht="14.45" customHeight="1" x14ac:dyDescent="0.2">
      <c r="A245" s="412" t="s">
        <v>466</v>
      </c>
      <c r="B245" s="413" t="s">
        <v>467</v>
      </c>
      <c r="C245" s="414" t="s">
        <v>475</v>
      </c>
      <c r="D245" s="415" t="s">
        <v>476</v>
      </c>
      <c r="E245" s="414" t="s">
        <v>769</v>
      </c>
      <c r="F245" s="415" t="s">
        <v>770</v>
      </c>
      <c r="G245" s="414" t="s">
        <v>1004</v>
      </c>
      <c r="H245" s="414" t="s">
        <v>1005</v>
      </c>
      <c r="I245" s="417">
        <v>4213.22021484375</v>
      </c>
      <c r="J245" s="417">
        <v>12</v>
      </c>
      <c r="K245" s="418">
        <v>50558.642578125</v>
      </c>
    </row>
    <row r="246" spans="1:11" ht="14.45" customHeight="1" x14ac:dyDescent="0.2">
      <c r="A246" s="412" t="s">
        <v>466</v>
      </c>
      <c r="B246" s="413" t="s">
        <v>467</v>
      </c>
      <c r="C246" s="414" t="s">
        <v>475</v>
      </c>
      <c r="D246" s="415" t="s">
        <v>476</v>
      </c>
      <c r="E246" s="414" t="s">
        <v>769</v>
      </c>
      <c r="F246" s="415" t="s">
        <v>770</v>
      </c>
      <c r="G246" s="414" t="s">
        <v>1006</v>
      </c>
      <c r="H246" s="414" t="s">
        <v>1007</v>
      </c>
      <c r="I246" s="417">
        <v>5397.81005859375</v>
      </c>
      <c r="J246" s="417">
        <v>6</v>
      </c>
      <c r="K246" s="418">
        <v>32386.859375</v>
      </c>
    </row>
    <row r="247" spans="1:11" ht="14.45" customHeight="1" x14ac:dyDescent="0.2">
      <c r="A247" s="412" t="s">
        <v>466</v>
      </c>
      <c r="B247" s="413" t="s">
        <v>467</v>
      </c>
      <c r="C247" s="414" t="s">
        <v>475</v>
      </c>
      <c r="D247" s="415" t="s">
        <v>476</v>
      </c>
      <c r="E247" s="414" t="s">
        <v>769</v>
      </c>
      <c r="F247" s="415" t="s">
        <v>770</v>
      </c>
      <c r="G247" s="414" t="s">
        <v>1008</v>
      </c>
      <c r="H247" s="414" t="s">
        <v>1009</v>
      </c>
      <c r="I247" s="417">
        <v>6462.60986328125</v>
      </c>
      <c r="J247" s="417">
        <v>10</v>
      </c>
      <c r="K247" s="418">
        <v>64626.099609375</v>
      </c>
    </row>
    <row r="248" spans="1:11" ht="14.45" customHeight="1" x14ac:dyDescent="0.2">
      <c r="A248" s="412" t="s">
        <v>466</v>
      </c>
      <c r="B248" s="413" t="s">
        <v>467</v>
      </c>
      <c r="C248" s="414" t="s">
        <v>475</v>
      </c>
      <c r="D248" s="415" t="s">
        <v>476</v>
      </c>
      <c r="E248" s="414" t="s">
        <v>769</v>
      </c>
      <c r="F248" s="415" t="s">
        <v>770</v>
      </c>
      <c r="G248" s="414" t="s">
        <v>1010</v>
      </c>
      <c r="H248" s="414" t="s">
        <v>1011</v>
      </c>
      <c r="I248" s="417">
        <v>705.42999267578125</v>
      </c>
      <c r="J248" s="417">
        <v>4</v>
      </c>
      <c r="K248" s="418">
        <v>2821.719970703125</v>
      </c>
    </row>
    <row r="249" spans="1:11" ht="14.45" customHeight="1" x14ac:dyDescent="0.2">
      <c r="A249" s="412" t="s">
        <v>466</v>
      </c>
      <c r="B249" s="413" t="s">
        <v>467</v>
      </c>
      <c r="C249" s="414" t="s">
        <v>475</v>
      </c>
      <c r="D249" s="415" t="s">
        <v>476</v>
      </c>
      <c r="E249" s="414" t="s">
        <v>769</v>
      </c>
      <c r="F249" s="415" t="s">
        <v>770</v>
      </c>
      <c r="G249" s="414" t="s">
        <v>1012</v>
      </c>
      <c r="H249" s="414" t="s">
        <v>1013</v>
      </c>
      <c r="I249" s="417">
        <v>3953.070068359375</v>
      </c>
      <c r="J249" s="417">
        <v>4</v>
      </c>
      <c r="K249" s="418">
        <v>15812.2802734375</v>
      </c>
    </row>
    <row r="250" spans="1:11" ht="14.45" customHeight="1" x14ac:dyDescent="0.2">
      <c r="A250" s="412" t="s">
        <v>466</v>
      </c>
      <c r="B250" s="413" t="s">
        <v>467</v>
      </c>
      <c r="C250" s="414" t="s">
        <v>475</v>
      </c>
      <c r="D250" s="415" t="s">
        <v>476</v>
      </c>
      <c r="E250" s="414" t="s">
        <v>769</v>
      </c>
      <c r="F250" s="415" t="s">
        <v>770</v>
      </c>
      <c r="G250" s="414" t="s">
        <v>992</v>
      </c>
      <c r="H250" s="414" t="s">
        <v>1014</v>
      </c>
      <c r="I250" s="417">
        <v>4657.2900390625</v>
      </c>
      <c r="J250" s="417">
        <v>5</v>
      </c>
      <c r="K250" s="418">
        <v>23286.44921875</v>
      </c>
    </row>
    <row r="251" spans="1:11" ht="14.45" customHeight="1" x14ac:dyDescent="0.2">
      <c r="A251" s="412" t="s">
        <v>466</v>
      </c>
      <c r="B251" s="413" t="s">
        <v>467</v>
      </c>
      <c r="C251" s="414" t="s">
        <v>475</v>
      </c>
      <c r="D251" s="415" t="s">
        <v>476</v>
      </c>
      <c r="E251" s="414" t="s">
        <v>769</v>
      </c>
      <c r="F251" s="415" t="s">
        <v>770</v>
      </c>
      <c r="G251" s="414" t="s">
        <v>1015</v>
      </c>
      <c r="H251" s="414" t="s">
        <v>1016</v>
      </c>
      <c r="I251" s="417">
        <v>750.47998046875</v>
      </c>
      <c r="J251" s="417">
        <v>1</v>
      </c>
      <c r="K251" s="418">
        <v>750.47998046875</v>
      </c>
    </row>
    <row r="252" spans="1:11" ht="14.45" customHeight="1" x14ac:dyDescent="0.2">
      <c r="A252" s="412" t="s">
        <v>466</v>
      </c>
      <c r="B252" s="413" t="s">
        <v>467</v>
      </c>
      <c r="C252" s="414" t="s">
        <v>475</v>
      </c>
      <c r="D252" s="415" t="s">
        <v>476</v>
      </c>
      <c r="E252" s="414" t="s">
        <v>769</v>
      </c>
      <c r="F252" s="415" t="s">
        <v>770</v>
      </c>
      <c r="G252" s="414" t="s">
        <v>1017</v>
      </c>
      <c r="H252" s="414" t="s">
        <v>1018</v>
      </c>
      <c r="I252" s="417">
        <v>72.80999755859375</v>
      </c>
      <c r="J252" s="417">
        <v>48</v>
      </c>
      <c r="K252" s="418">
        <v>3495.080078125</v>
      </c>
    </row>
    <row r="253" spans="1:11" ht="14.45" customHeight="1" x14ac:dyDescent="0.2">
      <c r="A253" s="412" t="s">
        <v>466</v>
      </c>
      <c r="B253" s="413" t="s">
        <v>467</v>
      </c>
      <c r="C253" s="414" t="s">
        <v>475</v>
      </c>
      <c r="D253" s="415" t="s">
        <v>476</v>
      </c>
      <c r="E253" s="414" t="s">
        <v>769</v>
      </c>
      <c r="F253" s="415" t="s">
        <v>770</v>
      </c>
      <c r="G253" s="414" t="s">
        <v>1019</v>
      </c>
      <c r="H253" s="414" t="s">
        <v>1020</v>
      </c>
      <c r="I253" s="417">
        <v>72.80999755859375</v>
      </c>
      <c r="J253" s="417">
        <v>48</v>
      </c>
      <c r="K253" s="418">
        <v>3495.080078125</v>
      </c>
    </row>
    <row r="254" spans="1:11" ht="14.45" customHeight="1" x14ac:dyDescent="0.2">
      <c r="A254" s="412" t="s">
        <v>466</v>
      </c>
      <c r="B254" s="413" t="s">
        <v>467</v>
      </c>
      <c r="C254" s="414" t="s">
        <v>475</v>
      </c>
      <c r="D254" s="415" t="s">
        <v>476</v>
      </c>
      <c r="E254" s="414" t="s">
        <v>769</v>
      </c>
      <c r="F254" s="415" t="s">
        <v>770</v>
      </c>
      <c r="G254" s="414" t="s">
        <v>1021</v>
      </c>
      <c r="H254" s="414" t="s">
        <v>1022</v>
      </c>
      <c r="I254" s="417">
        <v>72.80999755859375</v>
      </c>
      <c r="J254" s="417">
        <v>48</v>
      </c>
      <c r="K254" s="418">
        <v>3495.080078125</v>
      </c>
    </row>
    <row r="255" spans="1:11" ht="14.45" customHeight="1" x14ac:dyDescent="0.2">
      <c r="A255" s="412" t="s">
        <v>466</v>
      </c>
      <c r="B255" s="413" t="s">
        <v>467</v>
      </c>
      <c r="C255" s="414" t="s">
        <v>475</v>
      </c>
      <c r="D255" s="415" t="s">
        <v>476</v>
      </c>
      <c r="E255" s="414" t="s">
        <v>769</v>
      </c>
      <c r="F255" s="415" t="s">
        <v>770</v>
      </c>
      <c r="G255" s="414" t="s">
        <v>1023</v>
      </c>
      <c r="H255" s="414" t="s">
        <v>1024</v>
      </c>
      <c r="I255" s="417">
        <v>72.80999755859375</v>
      </c>
      <c r="J255" s="417">
        <v>168</v>
      </c>
      <c r="K255" s="418">
        <v>12232.7802734375</v>
      </c>
    </row>
    <row r="256" spans="1:11" ht="14.45" customHeight="1" x14ac:dyDescent="0.2">
      <c r="A256" s="412" t="s">
        <v>466</v>
      </c>
      <c r="B256" s="413" t="s">
        <v>467</v>
      </c>
      <c r="C256" s="414" t="s">
        <v>475</v>
      </c>
      <c r="D256" s="415" t="s">
        <v>476</v>
      </c>
      <c r="E256" s="414" t="s">
        <v>769</v>
      </c>
      <c r="F256" s="415" t="s">
        <v>770</v>
      </c>
      <c r="G256" s="414" t="s">
        <v>1025</v>
      </c>
      <c r="H256" s="414" t="s">
        <v>1026</v>
      </c>
      <c r="I256" s="417">
        <v>484.33999633789063</v>
      </c>
      <c r="J256" s="417">
        <v>10</v>
      </c>
      <c r="K256" s="418">
        <v>4843.39013671875</v>
      </c>
    </row>
    <row r="257" spans="1:11" ht="14.45" customHeight="1" x14ac:dyDescent="0.2">
      <c r="A257" s="412" t="s">
        <v>466</v>
      </c>
      <c r="B257" s="413" t="s">
        <v>467</v>
      </c>
      <c r="C257" s="414" t="s">
        <v>475</v>
      </c>
      <c r="D257" s="415" t="s">
        <v>476</v>
      </c>
      <c r="E257" s="414" t="s">
        <v>769</v>
      </c>
      <c r="F257" s="415" t="s">
        <v>770</v>
      </c>
      <c r="G257" s="414" t="s">
        <v>1027</v>
      </c>
      <c r="H257" s="414" t="s">
        <v>1028</v>
      </c>
      <c r="I257" s="417">
        <v>560.66998291015625</v>
      </c>
      <c r="J257" s="417">
        <v>1</v>
      </c>
      <c r="K257" s="418">
        <v>560.66998291015625</v>
      </c>
    </row>
    <row r="258" spans="1:11" ht="14.45" customHeight="1" x14ac:dyDescent="0.2">
      <c r="A258" s="412" t="s">
        <v>466</v>
      </c>
      <c r="B258" s="413" t="s">
        <v>467</v>
      </c>
      <c r="C258" s="414" t="s">
        <v>475</v>
      </c>
      <c r="D258" s="415" t="s">
        <v>476</v>
      </c>
      <c r="E258" s="414" t="s">
        <v>769</v>
      </c>
      <c r="F258" s="415" t="s">
        <v>770</v>
      </c>
      <c r="G258" s="414" t="s">
        <v>1019</v>
      </c>
      <c r="H258" s="414" t="s">
        <v>1029</v>
      </c>
      <c r="I258" s="417">
        <v>72.80999755859375</v>
      </c>
      <c r="J258" s="417">
        <v>48</v>
      </c>
      <c r="K258" s="418">
        <v>3495.080078125</v>
      </c>
    </row>
    <row r="259" spans="1:11" ht="14.45" customHeight="1" x14ac:dyDescent="0.2">
      <c r="A259" s="412" t="s">
        <v>466</v>
      </c>
      <c r="B259" s="413" t="s">
        <v>467</v>
      </c>
      <c r="C259" s="414" t="s">
        <v>475</v>
      </c>
      <c r="D259" s="415" t="s">
        <v>476</v>
      </c>
      <c r="E259" s="414" t="s">
        <v>769</v>
      </c>
      <c r="F259" s="415" t="s">
        <v>770</v>
      </c>
      <c r="G259" s="414" t="s">
        <v>1017</v>
      </c>
      <c r="H259" s="414" t="s">
        <v>1030</v>
      </c>
      <c r="I259" s="417">
        <v>72.80999755859375</v>
      </c>
      <c r="J259" s="417">
        <v>72</v>
      </c>
      <c r="K259" s="418">
        <v>5242.6201171875</v>
      </c>
    </row>
    <row r="260" spans="1:11" ht="14.45" customHeight="1" x14ac:dyDescent="0.2">
      <c r="A260" s="412" t="s">
        <v>466</v>
      </c>
      <c r="B260" s="413" t="s">
        <v>467</v>
      </c>
      <c r="C260" s="414" t="s">
        <v>475</v>
      </c>
      <c r="D260" s="415" t="s">
        <v>476</v>
      </c>
      <c r="E260" s="414" t="s">
        <v>769</v>
      </c>
      <c r="F260" s="415" t="s">
        <v>770</v>
      </c>
      <c r="G260" s="414" t="s">
        <v>1023</v>
      </c>
      <c r="H260" s="414" t="s">
        <v>1031</v>
      </c>
      <c r="I260" s="417">
        <v>72.80999755859375</v>
      </c>
      <c r="J260" s="417">
        <v>48</v>
      </c>
      <c r="K260" s="418">
        <v>3495.080078125</v>
      </c>
    </row>
    <row r="261" spans="1:11" ht="14.45" customHeight="1" x14ac:dyDescent="0.2">
      <c r="A261" s="412" t="s">
        <v>466</v>
      </c>
      <c r="B261" s="413" t="s">
        <v>467</v>
      </c>
      <c r="C261" s="414" t="s">
        <v>475</v>
      </c>
      <c r="D261" s="415" t="s">
        <v>476</v>
      </c>
      <c r="E261" s="414" t="s">
        <v>769</v>
      </c>
      <c r="F261" s="415" t="s">
        <v>770</v>
      </c>
      <c r="G261" s="414" t="s">
        <v>1021</v>
      </c>
      <c r="H261" s="414" t="s">
        <v>1032</v>
      </c>
      <c r="I261" s="417">
        <v>72.80999755859375</v>
      </c>
      <c r="J261" s="417">
        <v>48</v>
      </c>
      <c r="K261" s="418">
        <v>3495.080078125</v>
      </c>
    </row>
    <row r="262" spans="1:11" ht="14.45" customHeight="1" x14ac:dyDescent="0.2">
      <c r="A262" s="412" t="s">
        <v>466</v>
      </c>
      <c r="B262" s="413" t="s">
        <v>467</v>
      </c>
      <c r="C262" s="414" t="s">
        <v>475</v>
      </c>
      <c r="D262" s="415" t="s">
        <v>476</v>
      </c>
      <c r="E262" s="414" t="s">
        <v>769</v>
      </c>
      <c r="F262" s="415" t="s">
        <v>770</v>
      </c>
      <c r="G262" s="414" t="s">
        <v>1033</v>
      </c>
      <c r="H262" s="414" t="s">
        <v>1034</v>
      </c>
      <c r="I262" s="417">
        <v>1694</v>
      </c>
      <c r="J262" s="417">
        <v>7</v>
      </c>
      <c r="K262" s="418">
        <v>11858</v>
      </c>
    </row>
    <row r="263" spans="1:11" ht="14.45" customHeight="1" x14ac:dyDescent="0.2">
      <c r="A263" s="412" t="s">
        <v>466</v>
      </c>
      <c r="B263" s="413" t="s">
        <v>467</v>
      </c>
      <c r="C263" s="414" t="s">
        <v>475</v>
      </c>
      <c r="D263" s="415" t="s">
        <v>476</v>
      </c>
      <c r="E263" s="414" t="s">
        <v>769</v>
      </c>
      <c r="F263" s="415" t="s">
        <v>770</v>
      </c>
      <c r="G263" s="414" t="s">
        <v>1035</v>
      </c>
      <c r="H263" s="414" t="s">
        <v>1036</v>
      </c>
      <c r="I263" s="417">
        <v>635.989990234375</v>
      </c>
      <c r="J263" s="417">
        <v>4</v>
      </c>
      <c r="K263" s="418">
        <v>2543.949951171875</v>
      </c>
    </row>
    <row r="264" spans="1:11" ht="14.45" customHeight="1" x14ac:dyDescent="0.2">
      <c r="A264" s="412" t="s">
        <v>466</v>
      </c>
      <c r="B264" s="413" t="s">
        <v>467</v>
      </c>
      <c r="C264" s="414" t="s">
        <v>475</v>
      </c>
      <c r="D264" s="415" t="s">
        <v>476</v>
      </c>
      <c r="E264" s="414" t="s">
        <v>769</v>
      </c>
      <c r="F264" s="415" t="s">
        <v>770</v>
      </c>
      <c r="G264" s="414" t="s">
        <v>1037</v>
      </c>
      <c r="H264" s="414" t="s">
        <v>1038</v>
      </c>
      <c r="I264" s="417">
        <v>329.67999267578125</v>
      </c>
      <c r="J264" s="417">
        <v>1</v>
      </c>
      <c r="K264" s="418">
        <v>329.67999267578125</v>
      </c>
    </row>
    <row r="265" spans="1:11" ht="14.45" customHeight="1" x14ac:dyDescent="0.2">
      <c r="A265" s="412" t="s">
        <v>466</v>
      </c>
      <c r="B265" s="413" t="s">
        <v>467</v>
      </c>
      <c r="C265" s="414" t="s">
        <v>475</v>
      </c>
      <c r="D265" s="415" t="s">
        <v>476</v>
      </c>
      <c r="E265" s="414" t="s">
        <v>769</v>
      </c>
      <c r="F265" s="415" t="s">
        <v>770</v>
      </c>
      <c r="G265" s="414" t="s">
        <v>1039</v>
      </c>
      <c r="H265" s="414" t="s">
        <v>1040</v>
      </c>
      <c r="I265" s="417">
        <v>238.3699951171875</v>
      </c>
      <c r="J265" s="417">
        <v>4</v>
      </c>
      <c r="K265" s="418">
        <v>953.47998046875</v>
      </c>
    </row>
    <row r="266" spans="1:11" ht="14.45" customHeight="1" x14ac:dyDescent="0.2">
      <c r="A266" s="412" t="s">
        <v>466</v>
      </c>
      <c r="B266" s="413" t="s">
        <v>467</v>
      </c>
      <c r="C266" s="414" t="s">
        <v>475</v>
      </c>
      <c r="D266" s="415" t="s">
        <v>476</v>
      </c>
      <c r="E266" s="414" t="s">
        <v>769</v>
      </c>
      <c r="F266" s="415" t="s">
        <v>770</v>
      </c>
      <c r="G266" s="414" t="s">
        <v>1041</v>
      </c>
      <c r="H266" s="414" t="s">
        <v>1042</v>
      </c>
      <c r="I266" s="417">
        <v>1759.3399658203125</v>
      </c>
      <c r="J266" s="417">
        <v>14</v>
      </c>
      <c r="K266" s="418">
        <v>24630.76025390625</v>
      </c>
    </row>
    <row r="267" spans="1:11" ht="14.45" customHeight="1" x14ac:dyDescent="0.2">
      <c r="A267" s="412" t="s">
        <v>466</v>
      </c>
      <c r="B267" s="413" t="s">
        <v>467</v>
      </c>
      <c r="C267" s="414" t="s">
        <v>475</v>
      </c>
      <c r="D267" s="415" t="s">
        <v>476</v>
      </c>
      <c r="E267" s="414" t="s">
        <v>769</v>
      </c>
      <c r="F267" s="415" t="s">
        <v>770</v>
      </c>
      <c r="G267" s="414" t="s">
        <v>1043</v>
      </c>
      <c r="H267" s="414" t="s">
        <v>1044</v>
      </c>
      <c r="I267" s="417">
        <v>1944.469970703125</v>
      </c>
      <c r="J267" s="417">
        <v>4</v>
      </c>
      <c r="K267" s="418">
        <v>7777.8798828125</v>
      </c>
    </row>
    <row r="268" spans="1:11" ht="14.45" customHeight="1" x14ac:dyDescent="0.2">
      <c r="A268" s="412" t="s">
        <v>466</v>
      </c>
      <c r="B268" s="413" t="s">
        <v>467</v>
      </c>
      <c r="C268" s="414" t="s">
        <v>475</v>
      </c>
      <c r="D268" s="415" t="s">
        <v>476</v>
      </c>
      <c r="E268" s="414" t="s">
        <v>769</v>
      </c>
      <c r="F268" s="415" t="s">
        <v>770</v>
      </c>
      <c r="G268" s="414" t="s">
        <v>1045</v>
      </c>
      <c r="H268" s="414" t="s">
        <v>1046</v>
      </c>
      <c r="I268" s="417">
        <v>2084.830078125</v>
      </c>
      <c r="J268" s="417">
        <v>4</v>
      </c>
      <c r="K268" s="418">
        <v>8339.3203125</v>
      </c>
    </row>
    <row r="269" spans="1:11" ht="14.45" customHeight="1" x14ac:dyDescent="0.2">
      <c r="A269" s="412" t="s">
        <v>466</v>
      </c>
      <c r="B269" s="413" t="s">
        <v>467</v>
      </c>
      <c r="C269" s="414" t="s">
        <v>475</v>
      </c>
      <c r="D269" s="415" t="s">
        <v>476</v>
      </c>
      <c r="E269" s="414" t="s">
        <v>769</v>
      </c>
      <c r="F269" s="415" t="s">
        <v>770</v>
      </c>
      <c r="G269" s="414" t="s">
        <v>1047</v>
      </c>
      <c r="H269" s="414" t="s">
        <v>1048</v>
      </c>
      <c r="I269" s="417">
        <v>310.60000610351563</v>
      </c>
      <c r="J269" s="417">
        <v>4</v>
      </c>
      <c r="K269" s="418">
        <v>1242.3800048828125</v>
      </c>
    </row>
    <row r="270" spans="1:11" ht="14.45" customHeight="1" x14ac:dyDescent="0.2">
      <c r="A270" s="412" t="s">
        <v>466</v>
      </c>
      <c r="B270" s="413" t="s">
        <v>467</v>
      </c>
      <c r="C270" s="414" t="s">
        <v>475</v>
      </c>
      <c r="D270" s="415" t="s">
        <v>476</v>
      </c>
      <c r="E270" s="414" t="s">
        <v>769</v>
      </c>
      <c r="F270" s="415" t="s">
        <v>770</v>
      </c>
      <c r="G270" s="414" t="s">
        <v>1049</v>
      </c>
      <c r="H270" s="414" t="s">
        <v>1050</v>
      </c>
      <c r="I270" s="417">
        <v>302.5</v>
      </c>
      <c r="J270" s="417">
        <v>10</v>
      </c>
      <c r="K270" s="418">
        <v>3025</v>
      </c>
    </row>
    <row r="271" spans="1:11" ht="14.45" customHeight="1" x14ac:dyDescent="0.2">
      <c r="A271" s="412" t="s">
        <v>466</v>
      </c>
      <c r="B271" s="413" t="s">
        <v>467</v>
      </c>
      <c r="C271" s="414" t="s">
        <v>475</v>
      </c>
      <c r="D271" s="415" t="s">
        <v>476</v>
      </c>
      <c r="E271" s="414" t="s">
        <v>769</v>
      </c>
      <c r="F271" s="415" t="s">
        <v>770</v>
      </c>
      <c r="G271" s="414" t="s">
        <v>1051</v>
      </c>
      <c r="H271" s="414" t="s">
        <v>1052</v>
      </c>
      <c r="I271" s="417">
        <v>401.72000122070313</v>
      </c>
      <c r="J271" s="417">
        <v>8</v>
      </c>
      <c r="K271" s="418">
        <v>3213.760009765625</v>
      </c>
    </row>
    <row r="272" spans="1:11" ht="14.45" customHeight="1" x14ac:dyDescent="0.2">
      <c r="A272" s="412" t="s">
        <v>466</v>
      </c>
      <c r="B272" s="413" t="s">
        <v>467</v>
      </c>
      <c r="C272" s="414" t="s">
        <v>475</v>
      </c>
      <c r="D272" s="415" t="s">
        <v>476</v>
      </c>
      <c r="E272" s="414" t="s">
        <v>769</v>
      </c>
      <c r="F272" s="415" t="s">
        <v>770</v>
      </c>
      <c r="G272" s="414" t="s">
        <v>1053</v>
      </c>
      <c r="H272" s="414" t="s">
        <v>1054</v>
      </c>
      <c r="I272" s="417">
        <v>1744.72998046875</v>
      </c>
      <c r="J272" s="417">
        <v>2</v>
      </c>
      <c r="K272" s="418">
        <v>3489.4599609375</v>
      </c>
    </row>
    <row r="273" spans="1:11" ht="14.45" customHeight="1" x14ac:dyDescent="0.2">
      <c r="A273" s="412" t="s">
        <v>466</v>
      </c>
      <c r="B273" s="413" t="s">
        <v>467</v>
      </c>
      <c r="C273" s="414" t="s">
        <v>475</v>
      </c>
      <c r="D273" s="415" t="s">
        <v>476</v>
      </c>
      <c r="E273" s="414" t="s">
        <v>769</v>
      </c>
      <c r="F273" s="415" t="s">
        <v>770</v>
      </c>
      <c r="G273" s="414" t="s">
        <v>1055</v>
      </c>
      <c r="H273" s="414" t="s">
        <v>1056</v>
      </c>
      <c r="I273" s="417">
        <v>597.739990234375</v>
      </c>
      <c r="J273" s="417">
        <v>2</v>
      </c>
      <c r="K273" s="418">
        <v>1195.47998046875</v>
      </c>
    </row>
    <row r="274" spans="1:11" ht="14.45" customHeight="1" x14ac:dyDescent="0.2">
      <c r="A274" s="412" t="s">
        <v>466</v>
      </c>
      <c r="B274" s="413" t="s">
        <v>467</v>
      </c>
      <c r="C274" s="414" t="s">
        <v>475</v>
      </c>
      <c r="D274" s="415" t="s">
        <v>476</v>
      </c>
      <c r="E274" s="414" t="s">
        <v>769</v>
      </c>
      <c r="F274" s="415" t="s">
        <v>770</v>
      </c>
      <c r="G274" s="414" t="s">
        <v>1057</v>
      </c>
      <c r="H274" s="414" t="s">
        <v>1058</v>
      </c>
      <c r="I274" s="417">
        <v>989.53997802734375</v>
      </c>
      <c r="J274" s="417">
        <v>10</v>
      </c>
      <c r="K274" s="418">
        <v>9895.3798828125</v>
      </c>
    </row>
    <row r="275" spans="1:11" ht="14.45" customHeight="1" x14ac:dyDescent="0.2">
      <c r="A275" s="412" t="s">
        <v>466</v>
      </c>
      <c r="B275" s="413" t="s">
        <v>467</v>
      </c>
      <c r="C275" s="414" t="s">
        <v>475</v>
      </c>
      <c r="D275" s="415" t="s">
        <v>476</v>
      </c>
      <c r="E275" s="414" t="s">
        <v>769</v>
      </c>
      <c r="F275" s="415" t="s">
        <v>770</v>
      </c>
      <c r="G275" s="414" t="s">
        <v>1059</v>
      </c>
      <c r="H275" s="414" t="s">
        <v>1060</v>
      </c>
      <c r="I275" s="417">
        <v>21.180000305175781</v>
      </c>
      <c r="J275" s="417">
        <v>150</v>
      </c>
      <c r="K275" s="418">
        <v>3176.25</v>
      </c>
    </row>
    <row r="276" spans="1:11" ht="14.45" customHeight="1" x14ac:dyDescent="0.2">
      <c r="A276" s="412" t="s">
        <v>466</v>
      </c>
      <c r="B276" s="413" t="s">
        <v>467</v>
      </c>
      <c r="C276" s="414" t="s">
        <v>475</v>
      </c>
      <c r="D276" s="415" t="s">
        <v>476</v>
      </c>
      <c r="E276" s="414" t="s">
        <v>769</v>
      </c>
      <c r="F276" s="415" t="s">
        <v>770</v>
      </c>
      <c r="G276" s="414" t="s">
        <v>1059</v>
      </c>
      <c r="H276" s="414" t="s">
        <v>1061</v>
      </c>
      <c r="I276" s="417">
        <v>21.175000190734863</v>
      </c>
      <c r="J276" s="417">
        <v>100</v>
      </c>
      <c r="K276" s="418">
        <v>2117.25</v>
      </c>
    </row>
    <row r="277" spans="1:11" ht="14.45" customHeight="1" x14ac:dyDescent="0.2">
      <c r="A277" s="412" t="s">
        <v>466</v>
      </c>
      <c r="B277" s="413" t="s">
        <v>467</v>
      </c>
      <c r="C277" s="414" t="s">
        <v>475</v>
      </c>
      <c r="D277" s="415" t="s">
        <v>476</v>
      </c>
      <c r="E277" s="414" t="s">
        <v>769</v>
      </c>
      <c r="F277" s="415" t="s">
        <v>770</v>
      </c>
      <c r="G277" s="414" t="s">
        <v>1062</v>
      </c>
      <c r="H277" s="414" t="s">
        <v>1063</v>
      </c>
      <c r="I277" s="417">
        <v>1504.030029296875</v>
      </c>
      <c r="J277" s="417">
        <v>2</v>
      </c>
      <c r="K277" s="418">
        <v>3008.06005859375</v>
      </c>
    </row>
    <row r="278" spans="1:11" ht="14.45" customHeight="1" x14ac:dyDescent="0.2">
      <c r="A278" s="412" t="s">
        <v>466</v>
      </c>
      <c r="B278" s="413" t="s">
        <v>467</v>
      </c>
      <c r="C278" s="414" t="s">
        <v>475</v>
      </c>
      <c r="D278" s="415" t="s">
        <v>476</v>
      </c>
      <c r="E278" s="414" t="s">
        <v>769</v>
      </c>
      <c r="F278" s="415" t="s">
        <v>770</v>
      </c>
      <c r="G278" s="414" t="s">
        <v>1064</v>
      </c>
      <c r="H278" s="414" t="s">
        <v>1065</v>
      </c>
      <c r="I278" s="417">
        <v>496.35000610351563</v>
      </c>
      <c r="J278" s="417">
        <v>30</v>
      </c>
      <c r="K278" s="418">
        <v>14890.6201171875</v>
      </c>
    </row>
    <row r="279" spans="1:11" ht="14.45" customHeight="1" x14ac:dyDescent="0.2">
      <c r="A279" s="412" t="s">
        <v>466</v>
      </c>
      <c r="B279" s="413" t="s">
        <v>467</v>
      </c>
      <c r="C279" s="414" t="s">
        <v>475</v>
      </c>
      <c r="D279" s="415" t="s">
        <v>476</v>
      </c>
      <c r="E279" s="414" t="s">
        <v>769</v>
      </c>
      <c r="F279" s="415" t="s">
        <v>770</v>
      </c>
      <c r="G279" s="414" t="s">
        <v>1064</v>
      </c>
      <c r="H279" s="414" t="s">
        <v>1066</v>
      </c>
      <c r="I279" s="417">
        <v>496.35000610351563</v>
      </c>
      <c r="J279" s="417">
        <v>30</v>
      </c>
      <c r="K279" s="418">
        <v>14890.6201171875</v>
      </c>
    </row>
    <row r="280" spans="1:11" ht="14.45" customHeight="1" x14ac:dyDescent="0.2">
      <c r="A280" s="412" t="s">
        <v>466</v>
      </c>
      <c r="B280" s="413" t="s">
        <v>467</v>
      </c>
      <c r="C280" s="414" t="s">
        <v>475</v>
      </c>
      <c r="D280" s="415" t="s">
        <v>476</v>
      </c>
      <c r="E280" s="414" t="s">
        <v>769</v>
      </c>
      <c r="F280" s="415" t="s">
        <v>770</v>
      </c>
      <c r="G280" s="414" t="s">
        <v>1067</v>
      </c>
      <c r="H280" s="414" t="s">
        <v>1068</v>
      </c>
      <c r="I280" s="417">
        <v>2320.780029296875</v>
      </c>
      <c r="J280" s="417">
        <v>10</v>
      </c>
      <c r="K280" s="418">
        <v>23207.80078125</v>
      </c>
    </row>
    <row r="281" spans="1:11" ht="14.45" customHeight="1" x14ac:dyDescent="0.2">
      <c r="A281" s="412" t="s">
        <v>466</v>
      </c>
      <c r="B281" s="413" t="s">
        <v>467</v>
      </c>
      <c r="C281" s="414" t="s">
        <v>475</v>
      </c>
      <c r="D281" s="415" t="s">
        <v>476</v>
      </c>
      <c r="E281" s="414" t="s">
        <v>769</v>
      </c>
      <c r="F281" s="415" t="s">
        <v>770</v>
      </c>
      <c r="G281" s="414" t="s">
        <v>1069</v>
      </c>
      <c r="H281" s="414" t="s">
        <v>1070</v>
      </c>
      <c r="I281" s="417">
        <v>6.1700000762939453</v>
      </c>
      <c r="J281" s="417">
        <v>900</v>
      </c>
      <c r="K281" s="418">
        <v>5553</v>
      </c>
    </row>
    <row r="282" spans="1:11" ht="14.45" customHeight="1" x14ac:dyDescent="0.2">
      <c r="A282" s="412" t="s">
        <v>466</v>
      </c>
      <c r="B282" s="413" t="s">
        <v>467</v>
      </c>
      <c r="C282" s="414" t="s">
        <v>475</v>
      </c>
      <c r="D282" s="415" t="s">
        <v>476</v>
      </c>
      <c r="E282" s="414" t="s">
        <v>769</v>
      </c>
      <c r="F282" s="415" t="s">
        <v>770</v>
      </c>
      <c r="G282" s="414" t="s">
        <v>1071</v>
      </c>
      <c r="H282" s="414" t="s">
        <v>1072</v>
      </c>
      <c r="I282" s="417">
        <v>205.69999694824219</v>
      </c>
      <c r="J282" s="417">
        <v>4</v>
      </c>
      <c r="K282" s="418">
        <v>822.79998779296875</v>
      </c>
    </row>
    <row r="283" spans="1:11" ht="14.45" customHeight="1" x14ac:dyDescent="0.2">
      <c r="A283" s="412" t="s">
        <v>466</v>
      </c>
      <c r="B283" s="413" t="s">
        <v>467</v>
      </c>
      <c r="C283" s="414" t="s">
        <v>475</v>
      </c>
      <c r="D283" s="415" t="s">
        <v>476</v>
      </c>
      <c r="E283" s="414" t="s">
        <v>769</v>
      </c>
      <c r="F283" s="415" t="s">
        <v>770</v>
      </c>
      <c r="G283" s="414" t="s">
        <v>1073</v>
      </c>
      <c r="H283" s="414" t="s">
        <v>1074</v>
      </c>
      <c r="I283" s="417">
        <v>205.69999694824219</v>
      </c>
      <c r="J283" s="417">
        <v>4</v>
      </c>
      <c r="K283" s="418">
        <v>822.79998779296875</v>
      </c>
    </row>
    <row r="284" spans="1:11" ht="14.45" customHeight="1" x14ac:dyDescent="0.2">
      <c r="A284" s="412" t="s">
        <v>466</v>
      </c>
      <c r="B284" s="413" t="s">
        <v>467</v>
      </c>
      <c r="C284" s="414" t="s">
        <v>475</v>
      </c>
      <c r="D284" s="415" t="s">
        <v>476</v>
      </c>
      <c r="E284" s="414" t="s">
        <v>769</v>
      </c>
      <c r="F284" s="415" t="s">
        <v>770</v>
      </c>
      <c r="G284" s="414" t="s">
        <v>1075</v>
      </c>
      <c r="H284" s="414" t="s">
        <v>1076</v>
      </c>
      <c r="I284" s="417">
        <v>13.329999923706055</v>
      </c>
      <c r="J284" s="417">
        <v>100</v>
      </c>
      <c r="K284" s="418">
        <v>1333</v>
      </c>
    </row>
    <row r="285" spans="1:11" ht="14.45" customHeight="1" x14ac:dyDescent="0.2">
      <c r="A285" s="412" t="s">
        <v>466</v>
      </c>
      <c r="B285" s="413" t="s">
        <v>467</v>
      </c>
      <c r="C285" s="414" t="s">
        <v>475</v>
      </c>
      <c r="D285" s="415" t="s">
        <v>476</v>
      </c>
      <c r="E285" s="414" t="s">
        <v>769</v>
      </c>
      <c r="F285" s="415" t="s">
        <v>770</v>
      </c>
      <c r="G285" s="414" t="s">
        <v>1077</v>
      </c>
      <c r="H285" s="414" t="s">
        <v>1078</v>
      </c>
      <c r="I285" s="417">
        <v>13.319999694824219</v>
      </c>
      <c r="J285" s="417">
        <v>50</v>
      </c>
      <c r="K285" s="418">
        <v>665.79998779296875</v>
      </c>
    </row>
    <row r="286" spans="1:11" ht="14.45" customHeight="1" x14ac:dyDescent="0.2">
      <c r="A286" s="412" t="s">
        <v>466</v>
      </c>
      <c r="B286" s="413" t="s">
        <v>467</v>
      </c>
      <c r="C286" s="414" t="s">
        <v>475</v>
      </c>
      <c r="D286" s="415" t="s">
        <v>476</v>
      </c>
      <c r="E286" s="414" t="s">
        <v>769</v>
      </c>
      <c r="F286" s="415" t="s">
        <v>770</v>
      </c>
      <c r="G286" s="414" t="s">
        <v>1079</v>
      </c>
      <c r="H286" s="414" t="s">
        <v>1080</v>
      </c>
      <c r="I286" s="417">
        <v>15.729999542236328</v>
      </c>
      <c r="J286" s="417">
        <v>50</v>
      </c>
      <c r="K286" s="418">
        <v>786.40997314453125</v>
      </c>
    </row>
    <row r="287" spans="1:11" ht="14.45" customHeight="1" x14ac:dyDescent="0.2">
      <c r="A287" s="412" t="s">
        <v>466</v>
      </c>
      <c r="B287" s="413" t="s">
        <v>467</v>
      </c>
      <c r="C287" s="414" t="s">
        <v>475</v>
      </c>
      <c r="D287" s="415" t="s">
        <v>476</v>
      </c>
      <c r="E287" s="414" t="s">
        <v>769</v>
      </c>
      <c r="F287" s="415" t="s">
        <v>770</v>
      </c>
      <c r="G287" s="414" t="s">
        <v>1075</v>
      </c>
      <c r="H287" s="414" t="s">
        <v>1081</v>
      </c>
      <c r="I287" s="417">
        <v>10.560000419616699</v>
      </c>
      <c r="J287" s="417">
        <v>400</v>
      </c>
      <c r="K287" s="418">
        <v>4224</v>
      </c>
    </row>
    <row r="288" spans="1:11" ht="14.45" customHeight="1" x14ac:dyDescent="0.2">
      <c r="A288" s="412" t="s">
        <v>466</v>
      </c>
      <c r="B288" s="413" t="s">
        <v>467</v>
      </c>
      <c r="C288" s="414" t="s">
        <v>475</v>
      </c>
      <c r="D288" s="415" t="s">
        <v>476</v>
      </c>
      <c r="E288" s="414" t="s">
        <v>769</v>
      </c>
      <c r="F288" s="415" t="s">
        <v>770</v>
      </c>
      <c r="G288" s="414" t="s">
        <v>1077</v>
      </c>
      <c r="H288" s="414" t="s">
        <v>1082</v>
      </c>
      <c r="I288" s="417">
        <v>11.960000038146973</v>
      </c>
      <c r="J288" s="417">
        <v>60</v>
      </c>
      <c r="K288" s="418">
        <v>717.5999755859375</v>
      </c>
    </row>
    <row r="289" spans="1:11" ht="14.45" customHeight="1" x14ac:dyDescent="0.2">
      <c r="A289" s="412" t="s">
        <v>466</v>
      </c>
      <c r="B289" s="413" t="s">
        <v>467</v>
      </c>
      <c r="C289" s="414" t="s">
        <v>475</v>
      </c>
      <c r="D289" s="415" t="s">
        <v>476</v>
      </c>
      <c r="E289" s="414" t="s">
        <v>769</v>
      </c>
      <c r="F289" s="415" t="s">
        <v>770</v>
      </c>
      <c r="G289" s="414" t="s">
        <v>1083</v>
      </c>
      <c r="H289" s="414" t="s">
        <v>1084</v>
      </c>
      <c r="I289" s="417">
        <v>33.759998321533203</v>
      </c>
      <c r="J289" s="417">
        <v>50</v>
      </c>
      <c r="K289" s="418">
        <v>1687.949951171875</v>
      </c>
    </row>
    <row r="290" spans="1:11" ht="14.45" customHeight="1" x14ac:dyDescent="0.2">
      <c r="A290" s="412" t="s">
        <v>466</v>
      </c>
      <c r="B290" s="413" t="s">
        <v>467</v>
      </c>
      <c r="C290" s="414" t="s">
        <v>475</v>
      </c>
      <c r="D290" s="415" t="s">
        <v>476</v>
      </c>
      <c r="E290" s="414" t="s">
        <v>769</v>
      </c>
      <c r="F290" s="415" t="s">
        <v>770</v>
      </c>
      <c r="G290" s="414" t="s">
        <v>1085</v>
      </c>
      <c r="H290" s="414" t="s">
        <v>1086</v>
      </c>
      <c r="I290" s="417">
        <v>39.569999694824219</v>
      </c>
      <c r="J290" s="417">
        <v>100</v>
      </c>
      <c r="K290" s="418">
        <v>3956.699951171875</v>
      </c>
    </row>
    <row r="291" spans="1:11" ht="14.45" customHeight="1" x14ac:dyDescent="0.2">
      <c r="A291" s="412" t="s">
        <v>466</v>
      </c>
      <c r="B291" s="413" t="s">
        <v>467</v>
      </c>
      <c r="C291" s="414" t="s">
        <v>475</v>
      </c>
      <c r="D291" s="415" t="s">
        <v>476</v>
      </c>
      <c r="E291" s="414" t="s">
        <v>769</v>
      </c>
      <c r="F291" s="415" t="s">
        <v>770</v>
      </c>
      <c r="G291" s="414" t="s">
        <v>1087</v>
      </c>
      <c r="H291" s="414" t="s">
        <v>1088</v>
      </c>
      <c r="I291" s="417">
        <v>9.6699997584025059</v>
      </c>
      <c r="J291" s="417">
        <v>400</v>
      </c>
      <c r="K291" s="418">
        <v>3962.5999755859375</v>
      </c>
    </row>
    <row r="292" spans="1:11" ht="14.45" customHeight="1" x14ac:dyDescent="0.2">
      <c r="A292" s="412" t="s">
        <v>466</v>
      </c>
      <c r="B292" s="413" t="s">
        <v>467</v>
      </c>
      <c r="C292" s="414" t="s">
        <v>475</v>
      </c>
      <c r="D292" s="415" t="s">
        <v>476</v>
      </c>
      <c r="E292" s="414" t="s">
        <v>769</v>
      </c>
      <c r="F292" s="415" t="s">
        <v>770</v>
      </c>
      <c r="G292" s="414" t="s">
        <v>1087</v>
      </c>
      <c r="H292" s="414" t="s">
        <v>1089</v>
      </c>
      <c r="I292" s="417">
        <v>10.890000343322754</v>
      </c>
      <c r="J292" s="417">
        <v>100</v>
      </c>
      <c r="K292" s="418">
        <v>1089</v>
      </c>
    </row>
    <row r="293" spans="1:11" ht="14.45" customHeight="1" x14ac:dyDescent="0.2">
      <c r="A293" s="412" t="s">
        <v>466</v>
      </c>
      <c r="B293" s="413" t="s">
        <v>467</v>
      </c>
      <c r="C293" s="414" t="s">
        <v>475</v>
      </c>
      <c r="D293" s="415" t="s">
        <v>476</v>
      </c>
      <c r="E293" s="414" t="s">
        <v>769</v>
      </c>
      <c r="F293" s="415" t="s">
        <v>770</v>
      </c>
      <c r="G293" s="414" t="s">
        <v>1090</v>
      </c>
      <c r="H293" s="414" t="s">
        <v>1091</v>
      </c>
      <c r="I293" s="417">
        <v>10.8116668065389</v>
      </c>
      <c r="J293" s="417">
        <v>990</v>
      </c>
      <c r="K293" s="418">
        <v>10769.200012207031</v>
      </c>
    </row>
    <row r="294" spans="1:11" ht="14.45" customHeight="1" x14ac:dyDescent="0.2">
      <c r="A294" s="412" t="s">
        <v>466</v>
      </c>
      <c r="B294" s="413" t="s">
        <v>467</v>
      </c>
      <c r="C294" s="414" t="s">
        <v>475</v>
      </c>
      <c r="D294" s="415" t="s">
        <v>476</v>
      </c>
      <c r="E294" s="414" t="s">
        <v>769</v>
      </c>
      <c r="F294" s="415" t="s">
        <v>770</v>
      </c>
      <c r="G294" s="414" t="s">
        <v>1090</v>
      </c>
      <c r="H294" s="414" t="s">
        <v>1092</v>
      </c>
      <c r="I294" s="417">
        <v>10.860000038146973</v>
      </c>
      <c r="J294" s="417">
        <v>1000</v>
      </c>
      <c r="K294" s="418">
        <v>10714</v>
      </c>
    </row>
    <row r="295" spans="1:11" ht="14.45" customHeight="1" x14ac:dyDescent="0.2">
      <c r="A295" s="412" t="s">
        <v>466</v>
      </c>
      <c r="B295" s="413" t="s">
        <v>467</v>
      </c>
      <c r="C295" s="414" t="s">
        <v>475</v>
      </c>
      <c r="D295" s="415" t="s">
        <v>476</v>
      </c>
      <c r="E295" s="414" t="s">
        <v>769</v>
      </c>
      <c r="F295" s="415" t="s">
        <v>770</v>
      </c>
      <c r="G295" s="414" t="s">
        <v>1093</v>
      </c>
      <c r="H295" s="414" t="s">
        <v>1094</v>
      </c>
      <c r="I295" s="417">
        <v>19.969999313354492</v>
      </c>
      <c r="J295" s="417">
        <v>150</v>
      </c>
      <c r="K295" s="418">
        <v>2994.75</v>
      </c>
    </row>
    <row r="296" spans="1:11" ht="14.45" customHeight="1" x14ac:dyDescent="0.2">
      <c r="A296" s="412" t="s">
        <v>466</v>
      </c>
      <c r="B296" s="413" t="s">
        <v>467</v>
      </c>
      <c r="C296" s="414" t="s">
        <v>475</v>
      </c>
      <c r="D296" s="415" t="s">
        <v>476</v>
      </c>
      <c r="E296" s="414" t="s">
        <v>769</v>
      </c>
      <c r="F296" s="415" t="s">
        <v>770</v>
      </c>
      <c r="G296" s="414" t="s">
        <v>1095</v>
      </c>
      <c r="H296" s="414" t="s">
        <v>1096</v>
      </c>
      <c r="I296" s="417">
        <v>197.57000732421875</v>
      </c>
      <c r="J296" s="417">
        <v>12</v>
      </c>
      <c r="K296" s="418">
        <v>2370.840087890625</v>
      </c>
    </row>
    <row r="297" spans="1:11" ht="14.45" customHeight="1" x14ac:dyDescent="0.2">
      <c r="A297" s="412" t="s">
        <v>466</v>
      </c>
      <c r="B297" s="413" t="s">
        <v>467</v>
      </c>
      <c r="C297" s="414" t="s">
        <v>475</v>
      </c>
      <c r="D297" s="415" t="s">
        <v>476</v>
      </c>
      <c r="E297" s="414" t="s">
        <v>769</v>
      </c>
      <c r="F297" s="415" t="s">
        <v>770</v>
      </c>
      <c r="G297" s="414" t="s">
        <v>1097</v>
      </c>
      <c r="H297" s="414" t="s">
        <v>1098</v>
      </c>
      <c r="I297" s="417">
        <v>0.82499998807907104</v>
      </c>
      <c r="J297" s="417">
        <v>300</v>
      </c>
      <c r="K297" s="418">
        <v>248</v>
      </c>
    </row>
    <row r="298" spans="1:11" ht="14.45" customHeight="1" x14ac:dyDescent="0.2">
      <c r="A298" s="412" t="s">
        <v>466</v>
      </c>
      <c r="B298" s="413" t="s">
        <v>467</v>
      </c>
      <c r="C298" s="414" t="s">
        <v>475</v>
      </c>
      <c r="D298" s="415" t="s">
        <v>476</v>
      </c>
      <c r="E298" s="414" t="s">
        <v>769</v>
      </c>
      <c r="F298" s="415" t="s">
        <v>770</v>
      </c>
      <c r="G298" s="414" t="s">
        <v>1099</v>
      </c>
      <c r="H298" s="414" t="s">
        <v>1100</v>
      </c>
      <c r="I298" s="417">
        <v>1.0900000333786011</v>
      </c>
      <c r="J298" s="417">
        <v>100</v>
      </c>
      <c r="K298" s="418">
        <v>109</v>
      </c>
    </row>
    <row r="299" spans="1:11" ht="14.45" customHeight="1" x14ac:dyDescent="0.2">
      <c r="A299" s="412" t="s">
        <v>466</v>
      </c>
      <c r="B299" s="413" t="s">
        <v>467</v>
      </c>
      <c r="C299" s="414" t="s">
        <v>475</v>
      </c>
      <c r="D299" s="415" t="s">
        <v>476</v>
      </c>
      <c r="E299" s="414" t="s">
        <v>769</v>
      </c>
      <c r="F299" s="415" t="s">
        <v>770</v>
      </c>
      <c r="G299" s="414" t="s">
        <v>1101</v>
      </c>
      <c r="H299" s="414" t="s">
        <v>1102</v>
      </c>
      <c r="I299" s="417">
        <v>0.43999999761581421</v>
      </c>
      <c r="J299" s="417">
        <v>200</v>
      </c>
      <c r="K299" s="418">
        <v>88</v>
      </c>
    </row>
    <row r="300" spans="1:11" ht="14.45" customHeight="1" x14ac:dyDescent="0.2">
      <c r="A300" s="412" t="s">
        <v>466</v>
      </c>
      <c r="B300" s="413" t="s">
        <v>467</v>
      </c>
      <c r="C300" s="414" t="s">
        <v>475</v>
      </c>
      <c r="D300" s="415" t="s">
        <v>476</v>
      </c>
      <c r="E300" s="414" t="s">
        <v>769</v>
      </c>
      <c r="F300" s="415" t="s">
        <v>770</v>
      </c>
      <c r="G300" s="414" t="s">
        <v>1103</v>
      </c>
      <c r="H300" s="414" t="s">
        <v>1104</v>
      </c>
      <c r="I300" s="417">
        <v>0.47999998927116394</v>
      </c>
      <c r="J300" s="417">
        <v>100</v>
      </c>
      <c r="K300" s="418">
        <v>48</v>
      </c>
    </row>
    <row r="301" spans="1:11" ht="14.45" customHeight="1" x14ac:dyDescent="0.2">
      <c r="A301" s="412" t="s">
        <v>466</v>
      </c>
      <c r="B301" s="413" t="s">
        <v>467</v>
      </c>
      <c r="C301" s="414" t="s">
        <v>475</v>
      </c>
      <c r="D301" s="415" t="s">
        <v>476</v>
      </c>
      <c r="E301" s="414" t="s">
        <v>769</v>
      </c>
      <c r="F301" s="415" t="s">
        <v>770</v>
      </c>
      <c r="G301" s="414" t="s">
        <v>1105</v>
      </c>
      <c r="H301" s="414" t="s">
        <v>1106</v>
      </c>
      <c r="I301" s="417">
        <v>1.1299999952316284</v>
      </c>
      <c r="J301" s="417">
        <v>800</v>
      </c>
      <c r="K301" s="418">
        <v>902.40000915527344</v>
      </c>
    </row>
    <row r="302" spans="1:11" ht="14.45" customHeight="1" x14ac:dyDescent="0.2">
      <c r="A302" s="412" t="s">
        <v>466</v>
      </c>
      <c r="B302" s="413" t="s">
        <v>467</v>
      </c>
      <c r="C302" s="414" t="s">
        <v>475</v>
      </c>
      <c r="D302" s="415" t="s">
        <v>476</v>
      </c>
      <c r="E302" s="414" t="s">
        <v>769</v>
      </c>
      <c r="F302" s="415" t="s">
        <v>770</v>
      </c>
      <c r="G302" s="414" t="s">
        <v>1107</v>
      </c>
      <c r="H302" s="414" t="s">
        <v>1108</v>
      </c>
      <c r="I302" s="417">
        <v>1.6799999475479126</v>
      </c>
      <c r="J302" s="417">
        <v>500</v>
      </c>
      <c r="K302" s="418">
        <v>840</v>
      </c>
    </row>
    <row r="303" spans="1:11" ht="14.45" customHeight="1" x14ac:dyDescent="0.2">
      <c r="A303" s="412" t="s">
        <v>466</v>
      </c>
      <c r="B303" s="413" t="s">
        <v>467</v>
      </c>
      <c r="C303" s="414" t="s">
        <v>475</v>
      </c>
      <c r="D303" s="415" t="s">
        <v>476</v>
      </c>
      <c r="E303" s="414" t="s">
        <v>769</v>
      </c>
      <c r="F303" s="415" t="s">
        <v>770</v>
      </c>
      <c r="G303" s="414" t="s">
        <v>1109</v>
      </c>
      <c r="H303" s="414" t="s">
        <v>1110</v>
      </c>
      <c r="I303" s="417">
        <v>11.630000114440918</v>
      </c>
      <c r="J303" s="417">
        <v>100</v>
      </c>
      <c r="K303" s="418">
        <v>1162.8399658203125</v>
      </c>
    </row>
    <row r="304" spans="1:11" ht="14.45" customHeight="1" x14ac:dyDescent="0.2">
      <c r="A304" s="412" t="s">
        <v>466</v>
      </c>
      <c r="B304" s="413" t="s">
        <v>467</v>
      </c>
      <c r="C304" s="414" t="s">
        <v>475</v>
      </c>
      <c r="D304" s="415" t="s">
        <v>476</v>
      </c>
      <c r="E304" s="414" t="s">
        <v>769</v>
      </c>
      <c r="F304" s="415" t="s">
        <v>770</v>
      </c>
      <c r="G304" s="414" t="s">
        <v>1111</v>
      </c>
      <c r="H304" s="414" t="s">
        <v>1112</v>
      </c>
      <c r="I304" s="417">
        <v>7.429999828338623</v>
      </c>
      <c r="J304" s="417">
        <v>100</v>
      </c>
      <c r="K304" s="418">
        <v>743</v>
      </c>
    </row>
    <row r="305" spans="1:11" ht="14.45" customHeight="1" x14ac:dyDescent="0.2">
      <c r="A305" s="412" t="s">
        <v>466</v>
      </c>
      <c r="B305" s="413" t="s">
        <v>467</v>
      </c>
      <c r="C305" s="414" t="s">
        <v>475</v>
      </c>
      <c r="D305" s="415" t="s">
        <v>476</v>
      </c>
      <c r="E305" s="414" t="s">
        <v>769</v>
      </c>
      <c r="F305" s="415" t="s">
        <v>770</v>
      </c>
      <c r="G305" s="414" t="s">
        <v>1113</v>
      </c>
      <c r="H305" s="414" t="s">
        <v>1114</v>
      </c>
      <c r="I305" s="417">
        <v>6.2366665204366045</v>
      </c>
      <c r="J305" s="417">
        <v>168</v>
      </c>
      <c r="K305" s="418">
        <v>1047.6299896240234</v>
      </c>
    </row>
    <row r="306" spans="1:11" ht="14.45" customHeight="1" x14ac:dyDescent="0.2">
      <c r="A306" s="412" t="s">
        <v>466</v>
      </c>
      <c r="B306" s="413" t="s">
        <v>467</v>
      </c>
      <c r="C306" s="414" t="s">
        <v>475</v>
      </c>
      <c r="D306" s="415" t="s">
        <v>476</v>
      </c>
      <c r="E306" s="414" t="s">
        <v>769</v>
      </c>
      <c r="F306" s="415" t="s">
        <v>770</v>
      </c>
      <c r="G306" s="414" t="s">
        <v>1099</v>
      </c>
      <c r="H306" s="414" t="s">
        <v>1115</v>
      </c>
      <c r="I306" s="417">
        <v>1.0900000333786011</v>
      </c>
      <c r="J306" s="417">
        <v>600</v>
      </c>
      <c r="K306" s="418">
        <v>654</v>
      </c>
    </row>
    <row r="307" spans="1:11" ht="14.45" customHeight="1" x14ac:dyDescent="0.2">
      <c r="A307" s="412" t="s">
        <v>466</v>
      </c>
      <c r="B307" s="413" t="s">
        <v>467</v>
      </c>
      <c r="C307" s="414" t="s">
        <v>475</v>
      </c>
      <c r="D307" s="415" t="s">
        <v>476</v>
      </c>
      <c r="E307" s="414" t="s">
        <v>769</v>
      </c>
      <c r="F307" s="415" t="s">
        <v>770</v>
      </c>
      <c r="G307" s="414" t="s">
        <v>1116</v>
      </c>
      <c r="H307" s="414" t="s">
        <v>1117</v>
      </c>
      <c r="I307" s="417">
        <v>5.190000057220459</v>
      </c>
      <c r="J307" s="417">
        <v>200</v>
      </c>
      <c r="K307" s="418">
        <v>1037.4300537109375</v>
      </c>
    </row>
    <row r="308" spans="1:11" ht="14.45" customHeight="1" x14ac:dyDescent="0.2">
      <c r="A308" s="412" t="s">
        <v>466</v>
      </c>
      <c r="B308" s="413" t="s">
        <v>467</v>
      </c>
      <c r="C308" s="414" t="s">
        <v>475</v>
      </c>
      <c r="D308" s="415" t="s">
        <v>476</v>
      </c>
      <c r="E308" s="414" t="s">
        <v>769</v>
      </c>
      <c r="F308" s="415" t="s">
        <v>770</v>
      </c>
      <c r="G308" s="414" t="s">
        <v>1103</v>
      </c>
      <c r="H308" s="414" t="s">
        <v>1118</v>
      </c>
      <c r="I308" s="417">
        <v>0.4699999988079071</v>
      </c>
      <c r="J308" s="417">
        <v>300</v>
      </c>
      <c r="K308" s="418">
        <v>141</v>
      </c>
    </row>
    <row r="309" spans="1:11" ht="14.45" customHeight="1" x14ac:dyDescent="0.2">
      <c r="A309" s="412" t="s">
        <v>466</v>
      </c>
      <c r="B309" s="413" t="s">
        <v>467</v>
      </c>
      <c r="C309" s="414" t="s">
        <v>475</v>
      </c>
      <c r="D309" s="415" t="s">
        <v>476</v>
      </c>
      <c r="E309" s="414" t="s">
        <v>769</v>
      </c>
      <c r="F309" s="415" t="s">
        <v>770</v>
      </c>
      <c r="G309" s="414" t="s">
        <v>1107</v>
      </c>
      <c r="H309" s="414" t="s">
        <v>1119</v>
      </c>
      <c r="I309" s="417">
        <v>1.6819999694824219</v>
      </c>
      <c r="J309" s="417">
        <v>1600</v>
      </c>
      <c r="K309" s="418">
        <v>2691</v>
      </c>
    </row>
    <row r="310" spans="1:11" ht="14.45" customHeight="1" x14ac:dyDescent="0.2">
      <c r="A310" s="412" t="s">
        <v>466</v>
      </c>
      <c r="B310" s="413" t="s">
        <v>467</v>
      </c>
      <c r="C310" s="414" t="s">
        <v>475</v>
      </c>
      <c r="D310" s="415" t="s">
        <v>476</v>
      </c>
      <c r="E310" s="414" t="s">
        <v>769</v>
      </c>
      <c r="F310" s="415" t="s">
        <v>770</v>
      </c>
      <c r="G310" s="414" t="s">
        <v>1120</v>
      </c>
      <c r="H310" s="414" t="s">
        <v>1121</v>
      </c>
      <c r="I310" s="417">
        <v>0.67000001668930054</v>
      </c>
      <c r="J310" s="417">
        <v>100</v>
      </c>
      <c r="K310" s="418">
        <v>67</v>
      </c>
    </row>
    <row r="311" spans="1:11" ht="14.45" customHeight="1" x14ac:dyDescent="0.2">
      <c r="A311" s="412" t="s">
        <v>466</v>
      </c>
      <c r="B311" s="413" t="s">
        <v>467</v>
      </c>
      <c r="C311" s="414" t="s">
        <v>475</v>
      </c>
      <c r="D311" s="415" t="s">
        <v>476</v>
      </c>
      <c r="E311" s="414" t="s">
        <v>769</v>
      </c>
      <c r="F311" s="415" t="s">
        <v>770</v>
      </c>
      <c r="G311" s="414" t="s">
        <v>1111</v>
      </c>
      <c r="H311" s="414" t="s">
        <v>1122</v>
      </c>
      <c r="I311" s="417">
        <v>7.429999828338623</v>
      </c>
      <c r="J311" s="417">
        <v>500</v>
      </c>
      <c r="K311" s="418">
        <v>3715</v>
      </c>
    </row>
    <row r="312" spans="1:11" ht="14.45" customHeight="1" x14ac:dyDescent="0.2">
      <c r="A312" s="412" t="s">
        <v>466</v>
      </c>
      <c r="B312" s="413" t="s">
        <v>467</v>
      </c>
      <c r="C312" s="414" t="s">
        <v>475</v>
      </c>
      <c r="D312" s="415" t="s">
        <v>476</v>
      </c>
      <c r="E312" s="414" t="s">
        <v>769</v>
      </c>
      <c r="F312" s="415" t="s">
        <v>770</v>
      </c>
      <c r="G312" s="414" t="s">
        <v>1113</v>
      </c>
      <c r="H312" s="414" t="s">
        <v>1123</v>
      </c>
      <c r="I312" s="417">
        <v>6.2324999570846558</v>
      </c>
      <c r="J312" s="417">
        <v>500</v>
      </c>
      <c r="K312" s="418">
        <v>3116.5</v>
      </c>
    </row>
    <row r="313" spans="1:11" ht="14.45" customHeight="1" x14ac:dyDescent="0.2">
      <c r="A313" s="412" t="s">
        <v>466</v>
      </c>
      <c r="B313" s="413" t="s">
        <v>467</v>
      </c>
      <c r="C313" s="414" t="s">
        <v>475</v>
      </c>
      <c r="D313" s="415" t="s">
        <v>476</v>
      </c>
      <c r="E313" s="414" t="s">
        <v>769</v>
      </c>
      <c r="F313" s="415" t="s">
        <v>770</v>
      </c>
      <c r="G313" s="414" t="s">
        <v>1124</v>
      </c>
      <c r="H313" s="414" t="s">
        <v>1125</v>
      </c>
      <c r="I313" s="417">
        <v>486.35000610351563</v>
      </c>
      <c r="J313" s="417">
        <v>2</v>
      </c>
      <c r="K313" s="418">
        <v>972.69000244140625</v>
      </c>
    </row>
    <row r="314" spans="1:11" ht="14.45" customHeight="1" x14ac:dyDescent="0.2">
      <c r="A314" s="412" t="s">
        <v>466</v>
      </c>
      <c r="B314" s="413" t="s">
        <v>467</v>
      </c>
      <c r="C314" s="414" t="s">
        <v>475</v>
      </c>
      <c r="D314" s="415" t="s">
        <v>476</v>
      </c>
      <c r="E314" s="414" t="s">
        <v>769</v>
      </c>
      <c r="F314" s="415" t="s">
        <v>770</v>
      </c>
      <c r="G314" s="414" t="s">
        <v>1126</v>
      </c>
      <c r="H314" s="414" t="s">
        <v>1127</v>
      </c>
      <c r="I314" s="417">
        <v>467.26998901367188</v>
      </c>
      <c r="J314" s="417">
        <v>1</v>
      </c>
      <c r="K314" s="418">
        <v>467.26998901367188</v>
      </c>
    </row>
    <row r="315" spans="1:11" ht="14.45" customHeight="1" x14ac:dyDescent="0.2">
      <c r="A315" s="412" t="s">
        <v>466</v>
      </c>
      <c r="B315" s="413" t="s">
        <v>467</v>
      </c>
      <c r="C315" s="414" t="s">
        <v>475</v>
      </c>
      <c r="D315" s="415" t="s">
        <v>476</v>
      </c>
      <c r="E315" s="414" t="s">
        <v>769</v>
      </c>
      <c r="F315" s="415" t="s">
        <v>770</v>
      </c>
      <c r="G315" s="414" t="s">
        <v>1128</v>
      </c>
      <c r="H315" s="414" t="s">
        <v>1129</v>
      </c>
      <c r="I315" s="417">
        <v>826</v>
      </c>
      <c r="J315" s="417">
        <v>6</v>
      </c>
      <c r="K315" s="418">
        <v>4955.97021484375</v>
      </c>
    </row>
    <row r="316" spans="1:11" ht="14.45" customHeight="1" x14ac:dyDescent="0.2">
      <c r="A316" s="412" t="s">
        <v>466</v>
      </c>
      <c r="B316" s="413" t="s">
        <v>467</v>
      </c>
      <c r="C316" s="414" t="s">
        <v>475</v>
      </c>
      <c r="D316" s="415" t="s">
        <v>476</v>
      </c>
      <c r="E316" s="414" t="s">
        <v>769</v>
      </c>
      <c r="F316" s="415" t="s">
        <v>770</v>
      </c>
      <c r="G316" s="414" t="s">
        <v>1130</v>
      </c>
      <c r="H316" s="414" t="s">
        <v>1131</v>
      </c>
      <c r="I316" s="417">
        <v>2290.530029296875</v>
      </c>
      <c r="J316" s="417">
        <v>6</v>
      </c>
      <c r="K316" s="418">
        <v>13743.1796875</v>
      </c>
    </row>
    <row r="317" spans="1:11" ht="14.45" customHeight="1" x14ac:dyDescent="0.2">
      <c r="A317" s="412" t="s">
        <v>466</v>
      </c>
      <c r="B317" s="413" t="s">
        <v>467</v>
      </c>
      <c r="C317" s="414" t="s">
        <v>475</v>
      </c>
      <c r="D317" s="415" t="s">
        <v>476</v>
      </c>
      <c r="E317" s="414" t="s">
        <v>769</v>
      </c>
      <c r="F317" s="415" t="s">
        <v>770</v>
      </c>
      <c r="G317" s="414" t="s">
        <v>1132</v>
      </c>
      <c r="H317" s="414" t="s">
        <v>1133</v>
      </c>
      <c r="I317" s="417">
        <v>3758.260009765625</v>
      </c>
      <c r="J317" s="417">
        <v>10</v>
      </c>
      <c r="K317" s="418">
        <v>37582.6005859375</v>
      </c>
    </row>
    <row r="318" spans="1:11" ht="14.45" customHeight="1" x14ac:dyDescent="0.2">
      <c r="A318" s="412" t="s">
        <v>466</v>
      </c>
      <c r="B318" s="413" t="s">
        <v>467</v>
      </c>
      <c r="C318" s="414" t="s">
        <v>475</v>
      </c>
      <c r="D318" s="415" t="s">
        <v>476</v>
      </c>
      <c r="E318" s="414" t="s">
        <v>769</v>
      </c>
      <c r="F318" s="415" t="s">
        <v>770</v>
      </c>
      <c r="G318" s="414" t="s">
        <v>1134</v>
      </c>
      <c r="H318" s="414" t="s">
        <v>1135</v>
      </c>
      <c r="I318" s="417">
        <v>1063.5899658203125</v>
      </c>
      <c r="J318" s="417">
        <v>4</v>
      </c>
      <c r="K318" s="418">
        <v>4254.35986328125</v>
      </c>
    </row>
    <row r="319" spans="1:11" ht="14.45" customHeight="1" x14ac:dyDescent="0.2">
      <c r="A319" s="412" t="s">
        <v>466</v>
      </c>
      <c r="B319" s="413" t="s">
        <v>467</v>
      </c>
      <c r="C319" s="414" t="s">
        <v>475</v>
      </c>
      <c r="D319" s="415" t="s">
        <v>476</v>
      </c>
      <c r="E319" s="414" t="s">
        <v>769</v>
      </c>
      <c r="F319" s="415" t="s">
        <v>770</v>
      </c>
      <c r="G319" s="414" t="s">
        <v>1136</v>
      </c>
      <c r="H319" s="414" t="s">
        <v>1137</v>
      </c>
      <c r="I319" s="417">
        <v>1270.5</v>
      </c>
      <c r="J319" s="417">
        <v>10</v>
      </c>
      <c r="K319" s="418">
        <v>12705</v>
      </c>
    </row>
    <row r="320" spans="1:11" ht="14.45" customHeight="1" x14ac:dyDescent="0.2">
      <c r="A320" s="412" t="s">
        <v>466</v>
      </c>
      <c r="B320" s="413" t="s">
        <v>467</v>
      </c>
      <c r="C320" s="414" t="s">
        <v>475</v>
      </c>
      <c r="D320" s="415" t="s">
        <v>476</v>
      </c>
      <c r="E320" s="414" t="s">
        <v>769</v>
      </c>
      <c r="F320" s="415" t="s">
        <v>770</v>
      </c>
      <c r="G320" s="414" t="s">
        <v>1138</v>
      </c>
      <c r="H320" s="414" t="s">
        <v>1139</v>
      </c>
      <c r="I320" s="417">
        <v>825.219970703125</v>
      </c>
      <c r="J320" s="417">
        <v>6</v>
      </c>
      <c r="K320" s="418">
        <v>4951.31982421875</v>
      </c>
    </row>
    <row r="321" spans="1:11" ht="14.45" customHeight="1" x14ac:dyDescent="0.2">
      <c r="A321" s="412" t="s">
        <v>466</v>
      </c>
      <c r="B321" s="413" t="s">
        <v>467</v>
      </c>
      <c r="C321" s="414" t="s">
        <v>475</v>
      </c>
      <c r="D321" s="415" t="s">
        <v>476</v>
      </c>
      <c r="E321" s="414" t="s">
        <v>769</v>
      </c>
      <c r="F321" s="415" t="s">
        <v>770</v>
      </c>
      <c r="G321" s="414" t="s">
        <v>1140</v>
      </c>
      <c r="H321" s="414" t="s">
        <v>1141</v>
      </c>
      <c r="I321" s="417">
        <v>836.1099853515625</v>
      </c>
      <c r="J321" s="417">
        <v>20</v>
      </c>
      <c r="K321" s="418">
        <v>16722.19921875</v>
      </c>
    </row>
    <row r="322" spans="1:11" ht="14.45" customHeight="1" x14ac:dyDescent="0.2">
      <c r="A322" s="412" t="s">
        <v>466</v>
      </c>
      <c r="B322" s="413" t="s">
        <v>467</v>
      </c>
      <c r="C322" s="414" t="s">
        <v>475</v>
      </c>
      <c r="D322" s="415" t="s">
        <v>476</v>
      </c>
      <c r="E322" s="414" t="s">
        <v>769</v>
      </c>
      <c r="F322" s="415" t="s">
        <v>770</v>
      </c>
      <c r="G322" s="414" t="s">
        <v>1142</v>
      </c>
      <c r="H322" s="414" t="s">
        <v>1143</v>
      </c>
      <c r="I322" s="417">
        <v>2117.5</v>
      </c>
      <c r="J322" s="417">
        <v>12</v>
      </c>
      <c r="K322" s="418">
        <v>25410</v>
      </c>
    </row>
    <row r="323" spans="1:11" ht="14.45" customHeight="1" x14ac:dyDescent="0.2">
      <c r="A323" s="412" t="s">
        <v>466</v>
      </c>
      <c r="B323" s="413" t="s">
        <v>467</v>
      </c>
      <c r="C323" s="414" t="s">
        <v>475</v>
      </c>
      <c r="D323" s="415" t="s">
        <v>476</v>
      </c>
      <c r="E323" s="414" t="s">
        <v>769</v>
      </c>
      <c r="F323" s="415" t="s">
        <v>770</v>
      </c>
      <c r="G323" s="414" t="s">
        <v>1144</v>
      </c>
      <c r="H323" s="414" t="s">
        <v>1145</v>
      </c>
      <c r="I323" s="417">
        <v>999.46002197265625</v>
      </c>
      <c r="J323" s="417">
        <v>6</v>
      </c>
      <c r="K323" s="418">
        <v>5996.759765625</v>
      </c>
    </row>
    <row r="324" spans="1:11" ht="14.45" customHeight="1" x14ac:dyDescent="0.2">
      <c r="A324" s="412" t="s">
        <v>466</v>
      </c>
      <c r="B324" s="413" t="s">
        <v>467</v>
      </c>
      <c r="C324" s="414" t="s">
        <v>475</v>
      </c>
      <c r="D324" s="415" t="s">
        <v>476</v>
      </c>
      <c r="E324" s="414" t="s">
        <v>769</v>
      </c>
      <c r="F324" s="415" t="s">
        <v>770</v>
      </c>
      <c r="G324" s="414" t="s">
        <v>1146</v>
      </c>
      <c r="H324" s="414" t="s">
        <v>1147</v>
      </c>
      <c r="I324" s="417">
        <v>6922.41015625</v>
      </c>
      <c r="J324" s="417">
        <v>2</v>
      </c>
      <c r="K324" s="418">
        <v>13844.8203125</v>
      </c>
    </row>
    <row r="325" spans="1:11" ht="14.45" customHeight="1" x14ac:dyDescent="0.2">
      <c r="A325" s="412" t="s">
        <v>466</v>
      </c>
      <c r="B325" s="413" t="s">
        <v>467</v>
      </c>
      <c r="C325" s="414" t="s">
        <v>475</v>
      </c>
      <c r="D325" s="415" t="s">
        <v>476</v>
      </c>
      <c r="E325" s="414" t="s">
        <v>769</v>
      </c>
      <c r="F325" s="415" t="s">
        <v>770</v>
      </c>
      <c r="G325" s="414" t="s">
        <v>1148</v>
      </c>
      <c r="H325" s="414" t="s">
        <v>1149</v>
      </c>
      <c r="I325" s="417">
        <v>2409.110107421875</v>
      </c>
      <c r="J325" s="417">
        <v>20</v>
      </c>
      <c r="K325" s="418">
        <v>48182.19921875</v>
      </c>
    </row>
    <row r="326" spans="1:11" ht="14.45" customHeight="1" x14ac:dyDescent="0.2">
      <c r="A326" s="412" t="s">
        <v>466</v>
      </c>
      <c r="B326" s="413" t="s">
        <v>467</v>
      </c>
      <c r="C326" s="414" t="s">
        <v>475</v>
      </c>
      <c r="D326" s="415" t="s">
        <v>476</v>
      </c>
      <c r="E326" s="414" t="s">
        <v>769</v>
      </c>
      <c r="F326" s="415" t="s">
        <v>770</v>
      </c>
      <c r="G326" s="414" t="s">
        <v>1150</v>
      </c>
      <c r="H326" s="414" t="s">
        <v>1151</v>
      </c>
      <c r="I326" s="417">
        <v>703.3599853515625</v>
      </c>
      <c r="J326" s="417">
        <v>10</v>
      </c>
      <c r="K326" s="418">
        <v>7033.60986328125</v>
      </c>
    </row>
    <row r="327" spans="1:11" ht="14.45" customHeight="1" x14ac:dyDescent="0.2">
      <c r="A327" s="412" t="s">
        <v>466</v>
      </c>
      <c r="B327" s="413" t="s">
        <v>467</v>
      </c>
      <c r="C327" s="414" t="s">
        <v>475</v>
      </c>
      <c r="D327" s="415" t="s">
        <v>476</v>
      </c>
      <c r="E327" s="414" t="s">
        <v>769</v>
      </c>
      <c r="F327" s="415" t="s">
        <v>770</v>
      </c>
      <c r="G327" s="414" t="s">
        <v>1152</v>
      </c>
      <c r="H327" s="414" t="s">
        <v>1153</v>
      </c>
      <c r="I327" s="417">
        <v>486.35000610351563</v>
      </c>
      <c r="J327" s="417">
        <v>4</v>
      </c>
      <c r="K327" s="418">
        <v>1945.3900146484375</v>
      </c>
    </row>
    <row r="328" spans="1:11" ht="14.45" customHeight="1" x14ac:dyDescent="0.2">
      <c r="A328" s="412" t="s">
        <v>466</v>
      </c>
      <c r="B328" s="413" t="s">
        <v>467</v>
      </c>
      <c r="C328" s="414" t="s">
        <v>475</v>
      </c>
      <c r="D328" s="415" t="s">
        <v>476</v>
      </c>
      <c r="E328" s="414" t="s">
        <v>769</v>
      </c>
      <c r="F328" s="415" t="s">
        <v>770</v>
      </c>
      <c r="G328" s="414" t="s">
        <v>1154</v>
      </c>
      <c r="H328" s="414" t="s">
        <v>1155</v>
      </c>
      <c r="I328" s="417">
        <v>1611.719970703125</v>
      </c>
      <c r="J328" s="417">
        <v>30</v>
      </c>
      <c r="K328" s="418">
        <v>48351.6005859375</v>
      </c>
    </row>
    <row r="329" spans="1:11" ht="14.45" customHeight="1" x14ac:dyDescent="0.2">
      <c r="A329" s="412" t="s">
        <v>466</v>
      </c>
      <c r="B329" s="413" t="s">
        <v>467</v>
      </c>
      <c r="C329" s="414" t="s">
        <v>475</v>
      </c>
      <c r="D329" s="415" t="s">
        <v>476</v>
      </c>
      <c r="E329" s="414" t="s">
        <v>769</v>
      </c>
      <c r="F329" s="415" t="s">
        <v>770</v>
      </c>
      <c r="G329" s="414" t="s">
        <v>1156</v>
      </c>
      <c r="H329" s="414" t="s">
        <v>1157</v>
      </c>
      <c r="I329" s="417">
        <v>608.8699951171875</v>
      </c>
      <c r="J329" s="417">
        <v>4</v>
      </c>
      <c r="K329" s="418">
        <v>2435.489990234375</v>
      </c>
    </row>
    <row r="330" spans="1:11" ht="14.45" customHeight="1" x14ac:dyDescent="0.2">
      <c r="A330" s="412" t="s">
        <v>466</v>
      </c>
      <c r="B330" s="413" t="s">
        <v>467</v>
      </c>
      <c r="C330" s="414" t="s">
        <v>475</v>
      </c>
      <c r="D330" s="415" t="s">
        <v>476</v>
      </c>
      <c r="E330" s="414" t="s">
        <v>769</v>
      </c>
      <c r="F330" s="415" t="s">
        <v>770</v>
      </c>
      <c r="G330" s="414" t="s">
        <v>1158</v>
      </c>
      <c r="H330" s="414" t="s">
        <v>1159</v>
      </c>
      <c r="I330" s="417">
        <v>2075.14990234375</v>
      </c>
      <c r="J330" s="417">
        <v>3</v>
      </c>
      <c r="K330" s="418">
        <v>6225.4501953125</v>
      </c>
    </row>
    <row r="331" spans="1:11" ht="14.45" customHeight="1" x14ac:dyDescent="0.2">
      <c r="A331" s="412" t="s">
        <v>466</v>
      </c>
      <c r="B331" s="413" t="s">
        <v>467</v>
      </c>
      <c r="C331" s="414" t="s">
        <v>475</v>
      </c>
      <c r="D331" s="415" t="s">
        <v>476</v>
      </c>
      <c r="E331" s="414" t="s">
        <v>769</v>
      </c>
      <c r="F331" s="415" t="s">
        <v>770</v>
      </c>
      <c r="G331" s="414" t="s">
        <v>1160</v>
      </c>
      <c r="H331" s="414" t="s">
        <v>1161</v>
      </c>
      <c r="I331" s="417">
        <v>2075.14990234375</v>
      </c>
      <c r="J331" s="417">
        <v>6</v>
      </c>
      <c r="K331" s="418">
        <v>12450.900390625</v>
      </c>
    </row>
    <row r="332" spans="1:11" ht="14.45" customHeight="1" x14ac:dyDescent="0.2">
      <c r="A332" s="412" t="s">
        <v>466</v>
      </c>
      <c r="B332" s="413" t="s">
        <v>467</v>
      </c>
      <c r="C332" s="414" t="s">
        <v>475</v>
      </c>
      <c r="D332" s="415" t="s">
        <v>476</v>
      </c>
      <c r="E332" s="414" t="s">
        <v>769</v>
      </c>
      <c r="F332" s="415" t="s">
        <v>770</v>
      </c>
      <c r="G332" s="414" t="s">
        <v>1162</v>
      </c>
      <c r="H332" s="414" t="s">
        <v>1163</v>
      </c>
      <c r="I332" s="417">
        <v>2075.14990234375</v>
      </c>
      <c r="J332" s="417">
        <v>4</v>
      </c>
      <c r="K332" s="418">
        <v>8300.599609375</v>
      </c>
    </row>
    <row r="333" spans="1:11" ht="14.45" customHeight="1" x14ac:dyDescent="0.2">
      <c r="A333" s="412" t="s">
        <v>466</v>
      </c>
      <c r="B333" s="413" t="s">
        <v>467</v>
      </c>
      <c r="C333" s="414" t="s">
        <v>475</v>
      </c>
      <c r="D333" s="415" t="s">
        <v>476</v>
      </c>
      <c r="E333" s="414" t="s">
        <v>769</v>
      </c>
      <c r="F333" s="415" t="s">
        <v>770</v>
      </c>
      <c r="G333" s="414" t="s">
        <v>1164</v>
      </c>
      <c r="H333" s="414" t="s">
        <v>1165</v>
      </c>
      <c r="I333" s="417">
        <v>3590.070068359375</v>
      </c>
      <c r="J333" s="417">
        <v>12</v>
      </c>
      <c r="K333" s="418">
        <v>43080.83984375</v>
      </c>
    </row>
    <row r="334" spans="1:11" ht="14.45" customHeight="1" x14ac:dyDescent="0.2">
      <c r="A334" s="412" t="s">
        <v>466</v>
      </c>
      <c r="B334" s="413" t="s">
        <v>467</v>
      </c>
      <c r="C334" s="414" t="s">
        <v>475</v>
      </c>
      <c r="D334" s="415" t="s">
        <v>476</v>
      </c>
      <c r="E334" s="414" t="s">
        <v>769</v>
      </c>
      <c r="F334" s="415" t="s">
        <v>770</v>
      </c>
      <c r="G334" s="414" t="s">
        <v>1166</v>
      </c>
      <c r="H334" s="414" t="s">
        <v>1167</v>
      </c>
      <c r="I334" s="417">
        <v>6992.58984375</v>
      </c>
      <c r="J334" s="417">
        <v>2</v>
      </c>
      <c r="K334" s="418">
        <v>13985.1796875</v>
      </c>
    </row>
    <row r="335" spans="1:11" ht="14.45" customHeight="1" x14ac:dyDescent="0.2">
      <c r="A335" s="412" t="s">
        <v>466</v>
      </c>
      <c r="B335" s="413" t="s">
        <v>467</v>
      </c>
      <c r="C335" s="414" t="s">
        <v>475</v>
      </c>
      <c r="D335" s="415" t="s">
        <v>476</v>
      </c>
      <c r="E335" s="414" t="s">
        <v>769</v>
      </c>
      <c r="F335" s="415" t="s">
        <v>770</v>
      </c>
      <c r="G335" s="414" t="s">
        <v>1168</v>
      </c>
      <c r="H335" s="414" t="s">
        <v>1169</v>
      </c>
      <c r="I335" s="417">
        <v>1870.6600341796875</v>
      </c>
      <c r="J335" s="417">
        <v>4</v>
      </c>
      <c r="K335" s="418">
        <v>7482.64013671875</v>
      </c>
    </row>
    <row r="336" spans="1:11" ht="14.45" customHeight="1" x14ac:dyDescent="0.2">
      <c r="A336" s="412" t="s">
        <v>466</v>
      </c>
      <c r="B336" s="413" t="s">
        <v>467</v>
      </c>
      <c r="C336" s="414" t="s">
        <v>475</v>
      </c>
      <c r="D336" s="415" t="s">
        <v>476</v>
      </c>
      <c r="E336" s="414" t="s">
        <v>769</v>
      </c>
      <c r="F336" s="415" t="s">
        <v>770</v>
      </c>
      <c r="G336" s="414" t="s">
        <v>1170</v>
      </c>
      <c r="H336" s="414" t="s">
        <v>1171</v>
      </c>
      <c r="I336" s="417">
        <v>3073.39990234375</v>
      </c>
      <c r="J336" s="417">
        <v>6</v>
      </c>
      <c r="K336" s="418">
        <v>18440.400390625</v>
      </c>
    </row>
    <row r="337" spans="1:11" ht="14.45" customHeight="1" x14ac:dyDescent="0.2">
      <c r="A337" s="412" t="s">
        <v>466</v>
      </c>
      <c r="B337" s="413" t="s">
        <v>467</v>
      </c>
      <c r="C337" s="414" t="s">
        <v>475</v>
      </c>
      <c r="D337" s="415" t="s">
        <v>476</v>
      </c>
      <c r="E337" s="414" t="s">
        <v>769</v>
      </c>
      <c r="F337" s="415" t="s">
        <v>770</v>
      </c>
      <c r="G337" s="414" t="s">
        <v>1172</v>
      </c>
      <c r="H337" s="414" t="s">
        <v>1173</v>
      </c>
      <c r="I337" s="417">
        <v>3073.39990234375</v>
      </c>
      <c r="J337" s="417">
        <v>3</v>
      </c>
      <c r="K337" s="418">
        <v>9220.2001953125</v>
      </c>
    </row>
    <row r="338" spans="1:11" ht="14.45" customHeight="1" x14ac:dyDescent="0.2">
      <c r="A338" s="412" t="s">
        <v>466</v>
      </c>
      <c r="B338" s="413" t="s">
        <v>467</v>
      </c>
      <c r="C338" s="414" t="s">
        <v>475</v>
      </c>
      <c r="D338" s="415" t="s">
        <v>476</v>
      </c>
      <c r="E338" s="414" t="s">
        <v>769</v>
      </c>
      <c r="F338" s="415" t="s">
        <v>770</v>
      </c>
      <c r="G338" s="414" t="s">
        <v>1174</v>
      </c>
      <c r="H338" s="414" t="s">
        <v>1175</v>
      </c>
      <c r="I338" s="417">
        <v>967.40997314453125</v>
      </c>
      <c r="J338" s="417">
        <v>2</v>
      </c>
      <c r="K338" s="418">
        <v>1934.81005859375</v>
      </c>
    </row>
    <row r="339" spans="1:11" ht="14.45" customHeight="1" x14ac:dyDescent="0.2">
      <c r="A339" s="412" t="s">
        <v>466</v>
      </c>
      <c r="B339" s="413" t="s">
        <v>467</v>
      </c>
      <c r="C339" s="414" t="s">
        <v>475</v>
      </c>
      <c r="D339" s="415" t="s">
        <v>476</v>
      </c>
      <c r="E339" s="414" t="s">
        <v>769</v>
      </c>
      <c r="F339" s="415" t="s">
        <v>770</v>
      </c>
      <c r="G339" s="414" t="s">
        <v>1176</v>
      </c>
      <c r="H339" s="414" t="s">
        <v>1177</v>
      </c>
      <c r="I339" s="417">
        <v>624.94000244140625</v>
      </c>
      <c r="J339" s="417">
        <v>2</v>
      </c>
      <c r="K339" s="418">
        <v>1249.8800048828125</v>
      </c>
    </row>
    <row r="340" spans="1:11" ht="14.45" customHeight="1" x14ac:dyDescent="0.2">
      <c r="A340" s="412" t="s">
        <v>466</v>
      </c>
      <c r="B340" s="413" t="s">
        <v>467</v>
      </c>
      <c r="C340" s="414" t="s">
        <v>475</v>
      </c>
      <c r="D340" s="415" t="s">
        <v>476</v>
      </c>
      <c r="E340" s="414" t="s">
        <v>769</v>
      </c>
      <c r="F340" s="415" t="s">
        <v>770</v>
      </c>
      <c r="G340" s="414" t="s">
        <v>1178</v>
      </c>
      <c r="H340" s="414" t="s">
        <v>1179</v>
      </c>
      <c r="I340" s="417">
        <v>911.1300048828125</v>
      </c>
      <c r="J340" s="417">
        <v>20</v>
      </c>
      <c r="K340" s="418">
        <v>18222.599609375</v>
      </c>
    </row>
    <row r="341" spans="1:11" ht="14.45" customHeight="1" x14ac:dyDescent="0.2">
      <c r="A341" s="412" t="s">
        <v>466</v>
      </c>
      <c r="B341" s="413" t="s">
        <v>467</v>
      </c>
      <c r="C341" s="414" t="s">
        <v>475</v>
      </c>
      <c r="D341" s="415" t="s">
        <v>476</v>
      </c>
      <c r="E341" s="414" t="s">
        <v>769</v>
      </c>
      <c r="F341" s="415" t="s">
        <v>770</v>
      </c>
      <c r="G341" s="414" t="s">
        <v>1180</v>
      </c>
      <c r="H341" s="414" t="s">
        <v>1181</v>
      </c>
      <c r="I341" s="417">
        <v>37.150001525878906</v>
      </c>
      <c r="J341" s="417">
        <v>180</v>
      </c>
      <c r="K341" s="418">
        <v>6686.460205078125</v>
      </c>
    </row>
    <row r="342" spans="1:11" ht="14.45" customHeight="1" x14ac:dyDescent="0.2">
      <c r="A342" s="412" t="s">
        <v>466</v>
      </c>
      <c r="B342" s="413" t="s">
        <v>467</v>
      </c>
      <c r="C342" s="414" t="s">
        <v>475</v>
      </c>
      <c r="D342" s="415" t="s">
        <v>476</v>
      </c>
      <c r="E342" s="414" t="s">
        <v>769</v>
      </c>
      <c r="F342" s="415" t="s">
        <v>770</v>
      </c>
      <c r="G342" s="414" t="s">
        <v>1180</v>
      </c>
      <c r="H342" s="414" t="s">
        <v>1182</v>
      </c>
      <c r="I342" s="417">
        <v>37.150001525878906</v>
      </c>
      <c r="J342" s="417">
        <v>180</v>
      </c>
      <c r="K342" s="418">
        <v>6686.460205078125</v>
      </c>
    </row>
    <row r="343" spans="1:11" ht="14.45" customHeight="1" x14ac:dyDescent="0.2">
      <c r="A343" s="412" t="s">
        <v>466</v>
      </c>
      <c r="B343" s="413" t="s">
        <v>467</v>
      </c>
      <c r="C343" s="414" t="s">
        <v>475</v>
      </c>
      <c r="D343" s="415" t="s">
        <v>476</v>
      </c>
      <c r="E343" s="414" t="s">
        <v>769</v>
      </c>
      <c r="F343" s="415" t="s">
        <v>770</v>
      </c>
      <c r="G343" s="414" t="s">
        <v>1183</v>
      </c>
      <c r="H343" s="414" t="s">
        <v>1184</v>
      </c>
      <c r="I343" s="417">
        <v>1326.1799926757813</v>
      </c>
      <c r="J343" s="417">
        <v>2</v>
      </c>
      <c r="K343" s="418">
        <v>2652.3599853515625</v>
      </c>
    </row>
    <row r="344" spans="1:11" ht="14.45" customHeight="1" x14ac:dyDescent="0.2">
      <c r="A344" s="412" t="s">
        <v>466</v>
      </c>
      <c r="B344" s="413" t="s">
        <v>467</v>
      </c>
      <c r="C344" s="414" t="s">
        <v>475</v>
      </c>
      <c r="D344" s="415" t="s">
        <v>476</v>
      </c>
      <c r="E344" s="414" t="s">
        <v>769</v>
      </c>
      <c r="F344" s="415" t="s">
        <v>770</v>
      </c>
      <c r="G344" s="414" t="s">
        <v>1185</v>
      </c>
      <c r="H344" s="414" t="s">
        <v>1186</v>
      </c>
      <c r="I344" s="417">
        <v>61.340000152587891</v>
      </c>
      <c r="J344" s="417">
        <v>72</v>
      </c>
      <c r="K344" s="418">
        <v>4416.35009765625</v>
      </c>
    </row>
    <row r="345" spans="1:11" ht="14.45" customHeight="1" x14ac:dyDescent="0.2">
      <c r="A345" s="412" t="s">
        <v>466</v>
      </c>
      <c r="B345" s="413" t="s">
        <v>467</v>
      </c>
      <c r="C345" s="414" t="s">
        <v>475</v>
      </c>
      <c r="D345" s="415" t="s">
        <v>476</v>
      </c>
      <c r="E345" s="414" t="s">
        <v>769</v>
      </c>
      <c r="F345" s="415" t="s">
        <v>770</v>
      </c>
      <c r="G345" s="414" t="s">
        <v>1187</v>
      </c>
      <c r="H345" s="414" t="s">
        <v>1188</v>
      </c>
      <c r="I345" s="417">
        <v>0.47999998927116394</v>
      </c>
      <c r="J345" s="417">
        <v>200</v>
      </c>
      <c r="K345" s="418">
        <v>96</v>
      </c>
    </row>
    <row r="346" spans="1:11" ht="14.45" customHeight="1" x14ac:dyDescent="0.2">
      <c r="A346" s="412" t="s">
        <v>466</v>
      </c>
      <c r="B346" s="413" t="s">
        <v>467</v>
      </c>
      <c r="C346" s="414" t="s">
        <v>475</v>
      </c>
      <c r="D346" s="415" t="s">
        <v>476</v>
      </c>
      <c r="E346" s="414" t="s">
        <v>769</v>
      </c>
      <c r="F346" s="415" t="s">
        <v>770</v>
      </c>
      <c r="G346" s="414" t="s">
        <v>1189</v>
      </c>
      <c r="H346" s="414" t="s">
        <v>1190</v>
      </c>
      <c r="I346" s="417">
        <v>2.0399999618530273</v>
      </c>
      <c r="J346" s="417">
        <v>210</v>
      </c>
      <c r="K346" s="418">
        <v>428.5</v>
      </c>
    </row>
    <row r="347" spans="1:11" ht="14.45" customHeight="1" x14ac:dyDescent="0.2">
      <c r="A347" s="412" t="s">
        <v>466</v>
      </c>
      <c r="B347" s="413" t="s">
        <v>467</v>
      </c>
      <c r="C347" s="414" t="s">
        <v>475</v>
      </c>
      <c r="D347" s="415" t="s">
        <v>476</v>
      </c>
      <c r="E347" s="414" t="s">
        <v>769</v>
      </c>
      <c r="F347" s="415" t="s">
        <v>770</v>
      </c>
      <c r="G347" s="414" t="s">
        <v>1191</v>
      </c>
      <c r="H347" s="414" t="s">
        <v>1192</v>
      </c>
      <c r="I347" s="417">
        <v>3.0899999141693115</v>
      </c>
      <c r="J347" s="417">
        <v>50</v>
      </c>
      <c r="K347" s="418">
        <v>154.5</v>
      </c>
    </row>
    <row r="348" spans="1:11" ht="14.45" customHeight="1" x14ac:dyDescent="0.2">
      <c r="A348" s="412" t="s">
        <v>466</v>
      </c>
      <c r="B348" s="413" t="s">
        <v>467</v>
      </c>
      <c r="C348" s="414" t="s">
        <v>475</v>
      </c>
      <c r="D348" s="415" t="s">
        <v>476</v>
      </c>
      <c r="E348" s="414" t="s">
        <v>769</v>
      </c>
      <c r="F348" s="415" t="s">
        <v>770</v>
      </c>
      <c r="G348" s="414" t="s">
        <v>1193</v>
      </c>
      <c r="H348" s="414" t="s">
        <v>1194</v>
      </c>
      <c r="I348" s="417">
        <v>1.9199999570846558</v>
      </c>
      <c r="J348" s="417">
        <v>60</v>
      </c>
      <c r="K348" s="418">
        <v>115.19999694824219</v>
      </c>
    </row>
    <row r="349" spans="1:11" ht="14.45" customHeight="1" x14ac:dyDescent="0.2">
      <c r="A349" s="412" t="s">
        <v>466</v>
      </c>
      <c r="B349" s="413" t="s">
        <v>467</v>
      </c>
      <c r="C349" s="414" t="s">
        <v>475</v>
      </c>
      <c r="D349" s="415" t="s">
        <v>476</v>
      </c>
      <c r="E349" s="414" t="s">
        <v>769</v>
      </c>
      <c r="F349" s="415" t="s">
        <v>770</v>
      </c>
      <c r="G349" s="414" t="s">
        <v>1195</v>
      </c>
      <c r="H349" s="414" t="s">
        <v>1196</v>
      </c>
      <c r="I349" s="417">
        <v>21.236666361490887</v>
      </c>
      <c r="J349" s="417">
        <v>600</v>
      </c>
      <c r="K349" s="418">
        <v>12742</v>
      </c>
    </row>
    <row r="350" spans="1:11" ht="14.45" customHeight="1" x14ac:dyDescent="0.2">
      <c r="A350" s="412" t="s">
        <v>466</v>
      </c>
      <c r="B350" s="413" t="s">
        <v>467</v>
      </c>
      <c r="C350" s="414" t="s">
        <v>475</v>
      </c>
      <c r="D350" s="415" t="s">
        <v>476</v>
      </c>
      <c r="E350" s="414" t="s">
        <v>769</v>
      </c>
      <c r="F350" s="415" t="s">
        <v>770</v>
      </c>
      <c r="G350" s="414" t="s">
        <v>1195</v>
      </c>
      <c r="H350" s="414" t="s">
        <v>1197</v>
      </c>
      <c r="I350" s="417">
        <v>21.233332951863606</v>
      </c>
      <c r="J350" s="417">
        <v>740</v>
      </c>
      <c r="K350" s="418">
        <v>15712.900146484375</v>
      </c>
    </row>
    <row r="351" spans="1:11" ht="14.45" customHeight="1" x14ac:dyDescent="0.2">
      <c r="A351" s="412" t="s">
        <v>466</v>
      </c>
      <c r="B351" s="413" t="s">
        <v>467</v>
      </c>
      <c r="C351" s="414" t="s">
        <v>475</v>
      </c>
      <c r="D351" s="415" t="s">
        <v>476</v>
      </c>
      <c r="E351" s="414" t="s">
        <v>769</v>
      </c>
      <c r="F351" s="415" t="s">
        <v>770</v>
      </c>
      <c r="G351" s="414" t="s">
        <v>1198</v>
      </c>
      <c r="H351" s="414" t="s">
        <v>1199</v>
      </c>
      <c r="I351" s="417">
        <v>1834.1199951171875</v>
      </c>
      <c r="J351" s="417">
        <v>1</v>
      </c>
      <c r="K351" s="418">
        <v>1834.1199951171875</v>
      </c>
    </row>
    <row r="352" spans="1:11" ht="14.45" customHeight="1" x14ac:dyDescent="0.2">
      <c r="A352" s="412" t="s">
        <v>466</v>
      </c>
      <c r="B352" s="413" t="s">
        <v>467</v>
      </c>
      <c r="C352" s="414" t="s">
        <v>475</v>
      </c>
      <c r="D352" s="415" t="s">
        <v>476</v>
      </c>
      <c r="E352" s="414" t="s">
        <v>1200</v>
      </c>
      <c r="F352" s="415" t="s">
        <v>1201</v>
      </c>
      <c r="G352" s="414" t="s">
        <v>1202</v>
      </c>
      <c r="H352" s="414" t="s">
        <v>1203</v>
      </c>
      <c r="I352" s="417">
        <v>2875</v>
      </c>
      <c r="J352" s="417">
        <v>18</v>
      </c>
      <c r="K352" s="418">
        <v>51750</v>
      </c>
    </row>
    <row r="353" spans="1:11" ht="14.45" customHeight="1" x14ac:dyDescent="0.2">
      <c r="A353" s="412" t="s">
        <v>466</v>
      </c>
      <c r="B353" s="413" t="s">
        <v>467</v>
      </c>
      <c r="C353" s="414" t="s">
        <v>475</v>
      </c>
      <c r="D353" s="415" t="s">
        <v>476</v>
      </c>
      <c r="E353" s="414" t="s">
        <v>1200</v>
      </c>
      <c r="F353" s="415" t="s">
        <v>1201</v>
      </c>
      <c r="G353" s="414" t="s">
        <v>1204</v>
      </c>
      <c r="H353" s="414" t="s">
        <v>1205</v>
      </c>
      <c r="I353" s="417">
        <v>1919.06005859375</v>
      </c>
      <c r="J353" s="417">
        <v>1</v>
      </c>
      <c r="K353" s="418">
        <v>1919.06005859375</v>
      </c>
    </row>
    <row r="354" spans="1:11" ht="14.45" customHeight="1" x14ac:dyDescent="0.2">
      <c r="A354" s="412" t="s">
        <v>466</v>
      </c>
      <c r="B354" s="413" t="s">
        <v>467</v>
      </c>
      <c r="C354" s="414" t="s">
        <v>475</v>
      </c>
      <c r="D354" s="415" t="s">
        <v>476</v>
      </c>
      <c r="E354" s="414" t="s">
        <v>1200</v>
      </c>
      <c r="F354" s="415" t="s">
        <v>1201</v>
      </c>
      <c r="G354" s="414" t="s">
        <v>1206</v>
      </c>
      <c r="H354" s="414" t="s">
        <v>1207</v>
      </c>
      <c r="I354" s="417">
        <v>57719.421875</v>
      </c>
      <c r="J354" s="417">
        <v>1</v>
      </c>
      <c r="K354" s="418">
        <v>57719.421875</v>
      </c>
    </row>
    <row r="355" spans="1:11" ht="14.45" customHeight="1" x14ac:dyDescent="0.2">
      <c r="A355" s="412" t="s">
        <v>466</v>
      </c>
      <c r="B355" s="413" t="s">
        <v>467</v>
      </c>
      <c r="C355" s="414" t="s">
        <v>475</v>
      </c>
      <c r="D355" s="415" t="s">
        <v>476</v>
      </c>
      <c r="E355" s="414" t="s">
        <v>1200</v>
      </c>
      <c r="F355" s="415" t="s">
        <v>1201</v>
      </c>
      <c r="G355" s="414" t="s">
        <v>1208</v>
      </c>
      <c r="H355" s="414" t="s">
        <v>1209</v>
      </c>
      <c r="I355" s="417">
        <v>424.35000610351563</v>
      </c>
      <c r="J355" s="417">
        <v>20</v>
      </c>
      <c r="K355" s="418">
        <v>8486.9404296875</v>
      </c>
    </row>
    <row r="356" spans="1:11" ht="14.45" customHeight="1" x14ac:dyDescent="0.2">
      <c r="A356" s="412" t="s">
        <v>466</v>
      </c>
      <c r="B356" s="413" t="s">
        <v>467</v>
      </c>
      <c r="C356" s="414" t="s">
        <v>475</v>
      </c>
      <c r="D356" s="415" t="s">
        <v>476</v>
      </c>
      <c r="E356" s="414" t="s">
        <v>1200</v>
      </c>
      <c r="F356" s="415" t="s">
        <v>1201</v>
      </c>
      <c r="G356" s="414" t="s">
        <v>1208</v>
      </c>
      <c r="H356" s="414" t="s">
        <v>1210</v>
      </c>
      <c r="I356" s="417">
        <v>424.35000610351563</v>
      </c>
      <c r="J356" s="417">
        <v>40</v>
      </c>
      <c r="K356" s="418">
        <v>16973.880859375</v>
      </c>
    </row>
    <row r="357" spans="1:11" ht="14.45" customHeight="1" x14ac:dyDescent="0.2">
      <c r="A357" s="412" t="s">
        <v>466</v>
      </c>
      <c r="B357" s="413" t="s">
        <v>467</v>
      </c>
      <c r="C357" s="414" t="s">
        <v>475</v>
      </c>
      <c r="D357" s="415" t="s">
        <v>476</v>
      </c>
      <c r="E357" s="414" t="s">
        <v>1200</v>
      </c>
      <c r="F357" s="415" t="s">
        <v>1201</v>
      </c>
      <c r="G357" s="414" t="s">
        <v>1211</v>
      </c>
      <c r="H357" s="414" t="s">
        <v>1212</v>
      </c>
      <c r="I357" s="417">
        <v>432.29998779296875</v>
      </c>
      <c r="J357" s="417">
        <v>448</v>
      </c>
      <c r="K357" s="418">
        <v>193668.921875</v>
      </c>
    </row>
    <row r="358" spans="1:11" ht="14.45" customHeight="1" x14ac:dyDescent="0.2">
      <c r="A358" s="412" t="s">
        <v>466</v>
      </c>
      <c r="B358" s="413" t="s">
        <v>467</v>
      </c>
      <c r="C358" s="414" t="s">
        <v>475</v>
      </c>
      <c r="D358" s="415" t="s">
        <v>476</v>
      </c>
      <c r="E358" s="414" t="s">
        <v>1200</v>
      </c>
      <c r="F358" s="415" t="s">
        <v>1201</v>
      </c>
      <c r="G358" s="414" t="s">
        <v>1211</v>
      </c>
      <c r="H358" s="414" t="s">
        <v>1213</v>
      </c>
      <c r="I358" s="417">
        <v>432.29998779296875</v>
      </c>
      <c r="J358" s="417">
        <v>210</v>
      </c>
      <c r="K358" s="418">
        <v>90782.3046875</v>
      </c>
    </row>
    <row r="359" spans="1:11" ht="14.45" customHeight="1" x14ac:dyDescent="0.2">
      <c r="A359" s="412" t="s">
        <v>466</v>
      </c>
      <c r="B359" s="413" t="s">
        <v>467</v>
      </c>
      <c r="C359" s="414" t="s">
        <v>475</v>
      </c>
      <c r="D359" s="415" t="s">
        <v>476</v>
      </c>
      <c r="E359" s="414" t="s">
        <v>1200</v>
      </c>
      <c r="F359" s="415" t="s">
        <v>1201</v>
      </c>
      <c r="G359" s="414" t="s">
        <v>1214</v>
      </c>
      <c r="H359" s="414" t="s">
        <v>1215</v>
      </c>
      <c r="I359" s="417">
        <v>32715.380859375</v>
      </c>
      <c r="J359" s="417">
        <v>1</v>
      </c>
      <c r="K359" s="418">
        <v>32715.380859375</v>
      </c>
    </row>
    <row r="360" spans="1:11" ht="14.45" customHeight="1" x14ac:dyDescent="0.2">
      <c r="A360" s="412" t="s">
        <v>466</v>
      </c>
      <c r="B360" s="413" t="s">
        <v>467</v>
      </c>
      <c r="C360" s="414" t="s">
        <v>475</v>
      </c>
      <c r="D360" s="415" t="s">
        <v>476</v>
      </c>
      <c r="E360" s="414" t="s">
        <v>1200</v>
      </c>
      <c r="F360" s="415" t="s">
        <v>1201</v>
      </c>
      <c r="G360" s="414" t="s">
        <v>1216</v>
      </c>
      <c r="H360" s="414" t="s">
        <v>1217</v>
      </c>
      <c r="I360" s="417">
        <v>82259.79296875</v>
      </c>
      <c r="J360" s="417">
        <v>8</v>
      </c>
      <c r="K360" s="418">
        <v>658078.34375</v>
      </c>
    </row>
    <row r="361" spans="1:11" ht="14.45" customHeight="1" x14ac:dyDescent="0.2">
      <c r="A361" s="412" t="s">
        <v>466</v>
      </c>
      <c r="B361" s="413" t="s">
        <v>467</v>
      </c>
      <c r="C361" s="414" t="s">
        <v>475</v>
      </c>
      <c r="D361" s="415" t="s">
        <v>476</v>
      </c>
      <c r="E361" s="414" t="s">
        <v>1200</v>
      </c>
      <c r="F361" s="415" t="s">
        <v>1201</v>
      </c>
      <c r="G361" s="414" t="s">
        <v>1218</v>
      </c>
      <c r="H361" s="414" t="s">
        <v>1219</v>
      </c>
      <c r="I361" s="417">
        <v>82112.0546875</v>
      </c>
      <c r="J361" s="417">
        <v>2</v>
      </c>
      <c r="K361" s="418">
        <v>164224.109375</v>
      </c>
    </row>
    <row r="362" spans="1:11" ht="14.45" customHeight="1" x14ac:dyDescent="0.2">
      <c r="A362" s="412" t="s">
        <v>466</v>
      </c>
      <c r="B362" s="413" t="s">
        <v>467</v>
      </c>
      <c r="C362" s="414" t="s">
        <v>475</v>
      </c>
      <c r="D362" s="415" t="s">
        <v>476</v>
      </c>
      <c r="E362" s="414" t="s">
        <v>1200</v>
      </c>
      <c r="F362" s="415" t="s">
        <v>1201</v>
      </c>
      <c r="G362" s="414" t="s">
        <v>1220</v>
      </c>
      <c r="H362" s="414" t="s">
        <v>1221</v>
      </c>
      <c r="I362" s="417">
        <v>101185.5234375</v>
      </c>
      <c r="J362" s="417">
        <v>3.3999999761581421</v>
      </c>
      <c r="K362" s="418">
        <v>345457.8046875</v>
      </c>
    </row>
    <row r="363" spans="1:11" ht="14.45" customHeight="1" x14ac:dyDescent="0.2">
      <c r="A363" s="412" t="s">
        <v>466</v>
      </c>
      <c r="B363" s="413" t="s">
        <v>467</v>
      </c>
      <c r="C363" s="414" t="s">
        <v>475</v>
      </c>
      <c r="D363" s="415" t="s">
        <v>476</v>
      </c>
      <c r="E363" s="414" t="s">
        <v>1200</v>
      </c>
      <c r="F363" s="415" t="s">
        <v>1201</v>
      </c>
      <c r="G363" s="414" t="s">
        <v>1222</v>
      </c>
      <c r="H363" s="414" t="s">
        <v>1223</v>
      </c>
      <c r="I363" s="417">
        <v>100976.43880208333</v>
      </c>
      <c r="J363" s="417">
        <v>10</v>
      </c>
      <c r="K363" s="418">
        <v>1009895.046875</v>
      </c>
    </row>
    <row r="364" spans="1:11" ht="14.45" customHeight="1" x14ac:dyDescent="0.2">
      <c r="A364" s="412" t="s">
        <v>466</v>
      </c>
      <c r="B364" s="413" t="s">
        <v>467</v>
      </c>
      <c r="C364" s="414" t="s">
        <v>475</v>
      </c>
      <c r="D364" s="415" t="s">
        <v>476</v>
      </c>
      <c r="E364" s="414" t="s">
        <v>1200</v>
      </c>
      <c r="F364" s="415" t="s">
        <v>1201</v>
      </c>
      <c r="G364" s="414" t="s">
        <v>1224</v>
      </c>
      <c r="H364" s="414" t="s">
        <v>1225</v>
      </c>
      <c r="I364" s="417">
        <v>82226.518229166672</v>
      </c>
      <c r="J364" s="417">
        <v>8</v>
      </c>
      <c r="K364" s="418">
        <v>657487.375</v>
      </c>
    </row>
    <row r="365" spans="1:11" ht="14.45" customHeight="1" x14ac:dyDescent="0.2">
      <c r="A365" s="412" t="s">
        <v>466</v>
      </c>
      <c r="B365" s="413" t="s">
        <v>467</v>
      </c>
      <c r="C365" s="414" t="s">
        <v>475</v>
      </c>
      <c r="D365" s="415" t="s">
        <v>476</v>
      </c>
      <c r="E365" s="414" t="s">
        <v>1200</v>
      </c>
      <c r="F365" s="415" t="s">
        <v>1201</v>
      </c>
      <c r="G365" s="414" t="s">
        <v>1226</v>
      </c>
      <c r="H365" s="414" t="s">
        <v>1227</v>
      </c>
      <c r="I365" s="417">
        <v>119691.26785714286</v>
      </c>
      <c r="J365" s="417">
        <v>12</v>
      </c>
      <c r="K365" s="418">
        <v>1436643.640625</v>
      </c>
    </row>
    <row r="366" spans="1:11" ht="14.45" customHeight="1" x14ac:dyDescent="0.2">
      <c r="A366" s="412" t="s">
        <v>466</v>
      </c>
      <c r="B366" s="413" t="s">
        <v>467</v>
      </c>
      <c r="C366" s="414" t="s">
        <v>475</v>
      </c>
      <c r="D366" s="415" t="s">
        <v>476</v>
      </c>
      <c r="E366" s="414" t="s">
        <v>1200</v>
      </c>
      <c r="F366" s="415" t="s">
        <v>1201</v>
      </c>
      <c r="G366" s="414" t="s">
        <v>1228</v>
      </c>
      <c r="H366" s="414" t="s">
        <v>1229</v>
      </c>
      <c r="I366" s="417">
        <v>1945.4700230189733</v>
      </c>
      <c r="J366" s="417">
        <v>480</v>
      </c>
      <c r="K366" s="418">
        <v>933984.484375</v>
      </c>
    </row>
    <row r="367" spans="1:11" ht="14.45" customHeight="1" x14ac:dyDescent="0.2">
      <c r="A367" s="412" t="s">
        <v>466</v>
      </c>
      <c r="B367" s="413" t="s">
        <v>467</v>
      </c>
      <c r="C367" s="414" t="s">
        <v>475</v>
      </c>
      <c r="D367" s="415" t="s">
        <v>476</v>
      </c>
      <c r="E367" s="414" t="s">
        <v>1200</v>
      </c>
      <c r="F367" s="415" t="s">
        <v>1201</v>
      </c>
      <c r="G367" s="414" t="s">
        <v>1230</v>
      </c>
      <c r="H367" s="414" t="s">
        <v>1231</v>
      </c>
      <c r="I367" s="417">
        <v>673.04000418526789</v>
      </c>
      <c r="J367" s="417">
        <v>160</v>
      </c>
      <c r="K367" s="418">
        <v>107604.529296875</v>
      </c>
    </row>
    <row r="368" spans="1:11" ht="14.45" customHeight="1" x14ac:dyDescent="0.2">
      <c r="A368" s="412" t="s">
        <v>466</v>
      </c>
      <c r="B368" s="413" t="s">
        <v>467</v>
      </c>
      <c r="C368" s="414" t="s">
        <v>475</v>
      </c>
      <c r="D368" s="415" t="s">
        <v>476</v>
      </c>
      <c r="E368" s="414" t="s">
        <v>1200</v>
      </c>
      <c r="F368" s="415" t="s">
        <v>1201</v>
      </c>
      <c r="G368" s="414" t="s">
        <v>1232</v>
      </c>
      <c r="H368" s="414" t="s">
        <v>1233</v>
      </c>
      <c r="I368" s="417">
        <v>934.60334269205725</v>
      </c>
      <c r="J368" s="417">
        <v>102</v>
      </c>
      <c r="K368" s="418">
        <v>95362.650390625</v>
      </c>
    </row>
    <row r="369" spans="1:11" ht="14.45" customHeight="1" x14ac:dyDescent="0.2">
      <c r="A369" s="412" t="s">
        <v>466</v>
      </c>
      <c r="B369" s="413" t="s">
        <v>467</v>
      </c>
      <c r="C369" s="414" t="s">
        <v>475</v>
      </c>
      <c r="D369" s="415" t="s">
        <v>476</v>
      </c>
      <c r="E369" s="414" t="s">
        <v>1200</v>
      </c>
      <c r="F369" s="415" t="s">
        <v>1201</v>
      </c>
      <c r="G369" s="414" t="s">
        <v>1234</v>
      </c>
      <c r="H369" s="414" t="s">
        <v>1235</v>
      </c>
      <c r="I369" s="417">
        <v>747.82286725725442</v>
      </c>
      <c r="J369" s="417">
        <v>120</v>
      </c>
      <c r="K369" s="418">
        <v>89775.69921875</v>
      </c>
    </row>
    <row r="370" spans="1:11" ht="14.45" customHeight="1" x14ac:dyDescent="0.2">
      <c r="A370" s="412" t="s">
        <v>466</v>
      </c>
      <c r="B370" s="413" t="s">
        <v>467</v>
      </c>
      <c r="C370" s="414" t="s">
        <v>475</v>
      </c>
      <c r="D370" s="415" t="s">
        <v>476</v>
      </c>
      <c r="E370" s="414" t="s">
        <v>1200</v>
      </c>
      <c r="F370" s="415" t="s">
        <v>1201</v>
      </c>
      <c r="G370" s="414" t="s">
        <v>1236</v>
      </c>
      <c r="H370" s="414" t="s">
        <v>1237</v>
      </c>
      <c r="I370" s="417">
        <v>673.47625732421875</v>
      </c>
      <c r="J370" s="417">
        <v>510</v>
      </c>
      <c r="K370" s="418">
        <v>343515.900390625</v>
      </c>
    </row>
    <row r="371" spans="1:11" ht="14.45" customHeight="1" x14ac:dyDescent="0.2">
      <c r="A371" s="412" t="s">
        <v>466</v>
      </c>
      <c r="B371" s="413" t="s">
        <v>467</v>
      </c>
      <c r="C371" s="414" t="s">
        <v>475</v>
      </c>
      <c r="D371" s="415" t="s">
        <v>476</v>
      </c>
      <c r="E371" s="414" t="s">
        <v>1200</v>
      </c>
      <c r="F371" s="415" t="s">
        <v>1201</v>
      </c>
      <c r="G371" s="414" t="s">
        <v>1216</v>
      </c>
      <c r="H371" s="414" t="s">
        <v>1238</v>
      </c>
      <c r="I371" s="417">
        <v>81965.110156249997</v>
      </c>
      <c r="J371" s="417">
        <v>19</v>
      </c>
      <c r="K371" s="418">
        <v>1557653.3359375</v>
      </c>
    </row>
    <row r="372" spans="1:11" ht="14.45" customHeight="1" x14ac:dyDescent="0.2">
      <c r="A372" s="412" t="s">
        <v>466</v>
      </c>
      <c r="B372" s="413" t="s">
        <v>467</v>
      </c>
      <c r="C372" s="414" t="s">
        <v>475</v>
      </c>
      <c r="D372" s="415" t="s">
        <v>476</v>
      </c>
      <c r="E372" s="414" t="s">
        <v>1200</v>
      </c>
      <c r="F372" s="415" t="s">
        <v>1201</v>
      </c>
      <c r="G372" s="414" t="s">
        <v>1218</v>
      </c>
      <c r="H372" s="414" t="s">
        <v>1239</v>
      </c>
      <c r="I372" s="417">
        <v>82000.25</v>
      </c>
      <c r="J372" s="417">
        <v>2</v>
      </c>
      <c r="K372" s="418">
        <v>164000.5</v>
      </c>
    </row>
    <row r="373" spans="1:11" ht="14.45" customHeight="1" x14ac:dyDescent="0.2">
      <c r="A373" s="412" t="s">
        <v>466</v>
      </c>
      <c r="B373" s="413" t="s">
        <v>467</v>
      </c>
      <c r="C373" s="414" t="s">
        <v>475</v>
      </c>
      <c r="D373" s="415" t="s">
        <v>476</v>
      </c>
      <c r="E373" s="414" t="s">
        <v>1200</v>
      </c>
      <c r="F373" s="415" t="s">
        <v>1201</v>
      </c>
      <c r="G373" s="414" t="s">
        <v>1240</v>
      </c>
      <c r="H373" s="414" t="s">
        <v>1241</v>
      </c>
      <c r="I373" s="417">
        <v>10036.23046875</v>
      </c>
      <c r="J373" s="417">
        <v>2</v>
      </c>
      <c r="K373" s="418">
        <v>20072.44921875</v>
      </c>
    </row>
    <row r="374" spans="1:11" ht="14.45" customHeight="1" x14ac:dyDescent="0.2">
      <c r="A374" s="412" t="s">
        <v>466</v>
      </c>
      <c r="B374" s="413" t="s">
        <v>467</v>
      </c>
      <c r="C374" s="414" t="s">
        <v>475</v>
      </c>
      <c r="D374" s="415" t="s">
        <v>476</v>
      </c>
      <c r="E374" s="414" t="s">
        <v>1200</v>
      </c>
      <c r="F374" s="415" t="s">
        <v>1201</v>
      </c>
      <c r="G374" s="414" t="s">
        <v>1242</v>
      </c>
      <c r="H374" s="414" t="s">
        <v>1243</v>
      </c>
      <c r="I374" s="417">
        <v>10051.91015625</v>
      </c>
      <c r="J374" s="417">
        <v>2</v>
      </c>
      <c r="K374" s="418">
        <v>20103.810546875</v>
      </c>
    </row>
    <row r="375" spans="1:11" ht="14.45" customHeight="1" x14ac:dyDescent="0.2">
      <c r="A375" s="412" t="s">
        <v>466</v>
      </c>
      <c r="B375" s="413" t="s">
        <v>467</v>
      </c>
      <c r="C375" s="414" t="s">
        <v>475</v>
      </c>
      <c r="D375" s="415" t="s">
        <v>476</v>
      </c>
      <c r="E375" s="414" t="s">
        <v>1200</v>
      </c>
      <c r="F375" s="415" t="s">
        <v>1201</v>
      </c>
      <c r="G375" s="414" t="s">
        <v>1220</v>
      </c>
      <c r="H375" s="414" t="s">
        <v>1244</v>
      </c>
      <c r="I375" s="417">
        <v>100509.25390625</v>
      </c>
      <c r="J375" s="417">
        <v>5</v>
      </c>
      <c r="K375" s="418">
        <v>502477.6640625</v>
      </c>
    </row>
    <row r="376" spans="1:11" ht="14.45" customHeight="1" x14ac:dyDescent="0.2">
      <c r="A376" s="412" t="s">
        <v>466</v>
      </c>
      <c r="B376" s="413" t="s">
        <v>467</v>
      </c>
      <c r="C376" s="414" t="s">
        <v>475</v>
      </c>
      <c r="D376" s="415" t="s">
        <v>476</v>
      </c>
      <c r="E376" s="414" t="s">
        <v>1200</v>
      </c>
      <c r="F376" s="415" t="s">
        <v>1201</v>
      </c>
      <c r="G376" s="414" t="s">
        <v>1222</v>
      </c>
      <c r="H376" s="414" t="s">
        <v>1245</v>
      </c>
      <c r="I376" s="417">
        <v>100492.103515625</v>
      </c>
      <c r="J376" s="417">
        <v>15</v>
      </c>
      <c r="K376" s="418">
        <v>1508158.2734375</v>
      </c>
    </row>
    <row r="377" spans="1:11" ht="14.45" customHeight="1" x14ac:dyDescent="0.2">
      <c r="A377" s="412" t="s">
        <v>466</v>
      </c>
      <c r="B377" s="413" t="s">
        <v>467</v>
      </c>
      <c r="C377" s="414" t="s">
        <v>475</v>
      </c>
      <c r="D377" s="415" t="s">
        <v>476</v>
      </c>
      <c r="E377" s="414" t="s">
        <v>1200</v>
      </c>
      <c r="F377" s="415" t="s">
        <v>1201</v>
      </c>
      <c r="G377" s="414" t="s">
        <v>1224</v>
      </c>
      <c r="H377" s="414" t="s">
        <v>1246</v>
      </c>
      <c r="I377" s="417">
        <v>82036.025781250006</v>
      </c>
      <c r="J377" s="417">
        <v>21</v>
      </c>
      <c r="K377" s="418">
        <v>1722442.8359375</v>
      </c>
    </row>
    <row r="378" spans="1:11" ht="14.45" customHeight="1" x14ac:dyDescent="0.2">
      <c r="A378" s="412" t="s">
        <v>466</v>
      </c>
      <c r="B378" s="413" t="s">
        <v>467</v>
      </c>
      <c r="C378" s="414" t="s">
        <v>475</v>
      </c>
      <c r="D378" s="415" t="s">
        <v>476</v>
      </c>
      <c r="E378" s="414" t="s">
        <v>1200</v>
      </c>
      <c r="F378" s="415" t="s">
        <v>1201</v>
      </c>
      <c r="G378" s="414" t="s">
        <v>1226</v>
      </c>
      <c r="H378" s="414" t="s">
        <v>1247</v>
      </c>
      <c r="I378" s="417">
        <v>119198.22569444444</v>
      </c>
      <c r="J378" s="417">
        <v>22</v>
      </c>
      <c r="K378" s="418">
        <v>2621568.53125</v>
      </c>
    </row>
    <row r="379" spans="1:11" ht="14.45" customHeight="1" x14ac:dyDescent="0.2">
      <c r="A379" s="412" t="s">
        <v>466</v>
      </c>
      <c r="B379" s="413" t="s">
        <v>467</v>
      </c>
      <c r="C379" s="414" t="s">
        <v>475</v>
      </c>
      <c r="D379" s="415" t="s">
        <v>476</v>
      </c>
      <c r="E379" s="414" t="s">
        <v>1200</v>
      </c>
      <c r="F379" s="415" t="s">
        <v>1201</v>
      </c>
      <c r="G379" s="414" t="s">
        <v>1228</v>
      </c>
      <c r="H379" s="414" t="s">
        <v>1248</v>
      </c>
      <c r="I379" s="417">
        <v>1936.9392465444712</v>
      </c>
      <c r="J379" s="417">
        <v>879</v>
      </c>
      <c r="K379" s="418">
        <v>1703474.4024658203</v>
      </c>
    </row>
    <row r="380" spans="1:11" ht="14.45" customHeight="1" x14ac:dyDescent="0.2">
      <c r="A380" s="412" t="s">
        <v>466</v>
      </c>
      <c r="B380" s="413" t="s">
        <v>467</v>
      </c>
      <c r="C380" s="414" t="s">
        <v>475</v>
      </c>
      <c r="D380" s="415" t="s">
        <v>476</v>
      </c>
      <c r="E380" s="414" t="s">
        <v>1200</v>
      </c>
      <c r="F380" s="415" t="s">
        <v>1201</v>
      </c>
      <c r="G380" s="414" t="s">
        <v>1230</v>
      </c>
      <c r="H380" s="414" t="s">
        <v>1249</v>
      </c>
      <c r="I380" s="417">
        <v>671.34199829101567</v>
      </c>
      <c r="J380" s="417">
        <v>200</v>
      </c>
      <c r="K380" s="418">
        <v>134268.4794921875</v>
      </c>
    </row>
    <row r="381" spans="1:11" ht="14.45" customHeight="1" x14ac:dyDescent="0.2">
      <c r="A381" s="412" t="s">
        <v>466</v>
      </c>
      <c r="B381" s="413" t="s">
        <v>467</v>
      </c>
      <c r="C381" s="414" t="s">
        <v>475</v>
      </c>
      <c r="D381" s="415" t="s">
        <v>476</v>
      </c>
      <c r="E381" s="414" t="s">
        <v>1200</v>
      </c>
      <c r="F381" s="415" t="s">
        <v>1201</v>
      </c>
      <c r="G381" s="414" t="s">
        <v>1232</v>
      </c>
      <c r="H381" s="414" t="s">
        <v>1250</v>
      </c>
      <c r="I381" s="417">
        <v>930.61874389648438</v>
      </c>
      <c r="J381" s="417">
        <v>234</v>
      </c>
      <c r="K381" s="418">
        <v>217875.138671875</v>
      </c>
    </row>
    <row r="382" spans="1:11" ht="14.45" customHeight="1" x14ac:dyDescent="0.2">
      <c r="A382" s="412" t="s">
        <v>466</v>
      </c>
      <c r="B382" s="413" t="s">
        <v>467</v>
      </c>
      <c r="C382" s="414" t="s">
        <v>475</v>
      </c>
      <c r="D382" s="415" t="s">
        <v>476</v>
      </c>
      <c r="E382" s="414" t="s">
        <v>1200</v>
      </c>
      <c r="F382" s="415" t="s">
        <v>1201</v>
      </c>
      <c r="G382" s="414" t="s">
        <v>1251</v>
      </c>
      <c r="H382" s="414" t="s">
        <v>1252</v>
      </c>
      <c r="I382" s="417">
        <v>74284.3203125</v>
      </c>
      <c r="J382" s="417">
        <v>1</v>
      </c>
      <c r="K382" s="418">
        <v>74284.3203125</v>
      </c>
    </row>
    <row r="383" spans="1:11" ht="14.45" customHeight="1" x14ac:dyDescent="0.2">
      <c r="A383" s="412" t="s">
        <v>466</v>
      </c>
      <c r="B383" s="413" t="s">
        <v>467</v>
      </c>
      <c r="C383" s="414" t="s">
        <v>475</v>
      </c>
      <c r="D383" s="415" t="s">
        <v>476</v>
      </c>
      <c r="E383" s="414" t="s">
        <v>1200</v>
      </c>
      <c r="F383" s="415" t="s">
        <v>1201</v>
      </c>
      <c r="G383" s="414" t="s">
        <v>1234</v>
      </c>
      <c r="H383" s="414" t="s">
        <v>1253</v>
      </c>
      <c r="I383" s="417">
        <v>745.06182306463063</v>
      </c>
      <c r="J383" s="417">
        <v>210</v>
      </c>
      <c r="K383" s="418">
        <v>156527.05810546875</v>
      </c>
    </row>
    <row r="384" spans="1:11" ht="14.45" customHeight="1" x14ac:dyDescent="0.2">
      <c r="A384" s="412" t="s">
        <v>466</v>
      </c>
      <c r="B384" s="413" t="s">
        <v>467</v>
      </c>
      <c r="C384" s="414" t="s">
        <v>475</v>
      </c>
      <c r="D384" s="415" t="s">
        <v>476</v>
      </c>
      <c r="E384" s="414" t="s">
        <v>1200</v>
      </c>
      <c r="F384" s="415" t="s">
        <v>1201</v>
      </c>
      <c r="G384" s="414" t="s">
        <v>1254</v>
      </c>
      <c r="H384" s="414" t="s">
        <v>1255</v>
      </c>
      <c r="I384" s="417">
        <v>23368.130859375</v>
      </c>
      <c r="J384" s="417">
        <v>12</v>
      </c>
      <c r="K384" s="418">
        <v>280417.5</v>
      </c>
    </row>
    <row r="385" spans="1:11" ht="14.45" customHeight="1" x14ac:dyDescent="0.2">
      <c r="A385" s="412" t="s">
        <v>466</v>
      </c>
      <c r="B385" s="413" t="s">
        <v>467</v>
      </c>
      <c r="C385" s="414" t="s">
        <v>475</v>
      </c>
      <c r="D385" s="415" t="s">
        <v>476</v>
      </c>
      <c r="E385" s="414" t="s">
        <v>1200</v>
      </c>
      <c r="F385" s="415" t="s">
        <v>1201</v>
      </c>
      <c r="G385" s="414" t="s">
        <v>1236</v>
      </c>
      <c r="H385" s="414" t="s">
        <v>1256</v>
      </c>
      <c r="I385" s="417">
        <v>670.54273015802562</v>
      </c>
      <c r="J385" s="417">
        <v>840</v>
      </c>
      <c r="K385" s="418">
        <v>563486.93359375</v>
      </c>
    </row>
    <row r="386" spans="1:11" ht="14.45" customHeight="1" x14ac:dyDescent="0.2">
      <c r="A386" s="412" t="s">
        <v>466</v>
      </c>
      <c r="B386" s="413" t="s">
        <v>467</v>
      </c>
      <c r="C386" s="414" t="s">
        <v>475</v>
      </c>
      <c r="D386" s="415" t="s">
        <v>476</v>
      </c>
      <c r="E386" s="414" t="s">
        <v>1200</v>
      </c>
      <c r="F386" s="415" t="s">
        <v>1201</v>
      </c>
      <c r="G386" s="414" t="s">
        <v>1257</v>
      </c>
      <c r="H386" s="414" t="s">
        <v>1258</v>
      </c>
      <c r="I386" s="417">
        <v>598.95001220703125</v>
      </c>
      <c r="J386" s="417">
        <v>110</v>
      </c>
      <c r="K386" s="418">
        <v>65884.5</v>
      </c>
    </row>
    <row r="387" spans="1:11" ht="14.45" customHeight="1" x14ac:dyDescent="0.2">
      <c r="A387" s="412" t="s">
        <v>466</v>
      </c>
      <c r="B387" s="413" t="s">
        <v>467</v>
      </c>
      <c r="C387" s="414" t="s">
        <v>475</v>
      </c>
      <c r="D387" s="415" t="s">
        <v>476</v>
      </c>
      <c r="E387" s="414" t="s">
        <v>1200</v>
      </c>
      <c r="F387" s="415" t="s">
        <v>1201</v>
      </c>
      <c r="G387" s="414" t="s">
        <v>1257</v>
      </c>
      <c r="H387" s="414" t="s">
        <v>1259</v>
      </c>
      <c r="I387" s="417">
        <v>598.95001220703125</v>
      </c>
      <c r="J387" s="417">
        <v>180</v>
      </c>
      <c r="K387" s="418">
        <v>107811</v>
      </c>
    </row>
    <row r="388" spans="1:11" ht="14.45" customHeight="1" x14ac:dyDescent="0.2">
      <c r="A388" s="412" t="s">
        <v>466</v>
      </c>
      <c r="B388" s="413" t="s">
        <v>467</v>
      </c>
      <c r="C388" s="414" t="s">
        <v>475</v>
      </c>
      <c r="D388" s="415" t="s">
        <v>476</v>
      </c>
      <c r="E388" s="414" t="s">
        <v>1200</v>
      </c>
      <c r="F388" s="415" t="s">
        <v>1201</v>
      </c>
      <c r="G388" s="414" t="s">
        <v>1260</v>
      </c>
      <c r="H388" s="414" t="s">
        <v>1261</v>
      </c>
      <c r="I388" s="417">
        <v>15278.669921875</v>
      </c>
      <c r="J388" s="417">
        <v>2</v>
      </c>
      <c r="K388" s="418">
        <v>30557.33984375</v>
      </c>
    </row>
    <row r="389" spans="1:11" ht="14.45" customHeight="1" x14ac:dyDescent="0.2">
      <c r="A389" s="412" t="s">
        <v>466</v>
      </c>
      <c r="B389" s="413" t="s">
        <v>467</v>
      </c>
      <c r="C389" s="414" t="s">
        <v>475</v>
      </c>
      <c r="D389" s="415" t="s">
        <v>476</v>
      </c>
      <c r="E389" s="414" t="s">
        <v>1200</v>
      </c>
      <c r="F389" s="415" t="s">
        <v>1201</v>
      </c>
      <c r="G389" s="414" t="s">
        <v>1262</v>
      </c>
      <c r="H389" s="414" t="s">
        <v>1263</v>
      </c>
      <c r="I389" s="417">
        <v>1265</v>
      </c>
      <c r="J389" s="417">
        <v>12</v>
      </c>
      <c r="K389" s="418">
        <v>15180</v>
      </c>
    </row>
    <row r="390" spans="1:11" ht="14.45" customHeight="1" x14ac:dyDescent="0.2">
      <c r="A390" s="412" t="s">
        <v>466</v>
      </c>
      <c r="B390" s="413" t="s">
        <v>467</v>
      </c>
      <c r="C390" s="414" t="s">
        <v>475</v>
      </c>
      <c r="D390" s="415" t="s">
        <v>476</v>
      </c>
      <c r="E390" s="414" t="s">
        <v>1200</v>
      </c>
      <c r="F390" s="415" t="s">
        <v>1201</v>
      </c>
      <c r="G390" s="414" t="s">
        <v>1264</v>
      </c>
      <c r="H390" s="414" t="s">
        <v>1265</v>
      </c>
      <c r="I390" s="417">
        <v>1771.43994140625</v>
      </c>
      <c r="J390" s="417">
        <v>60</v>
      </c>
      <c r="K390" s="418">
        <v>106286.40234375</v>
      </c>
    </row>
    <row r="391" spans="1:11" ht="14.45" customHeight="1" x14ac:dyDescent="0.2">
      <c r="A391" s="412" t="s">
        <v>466</v>
      </c>
      <c r="B391" s="413" t="s">
        <v>467</v>
      </c>
      <c r="C391" s="414" t="s">
        <v>475</v>
      </c>
      <c r="D391" s="415" t="s">
        <v>476</v>
      </c>
      <c r="E391" s="414" t="s">
        <v>1200</v>
      </c>
      <c r="F391" s="415" t="s">
        <v>1201</v>
      </c>
      <c r="G391" s="414" t="s">
        <v>1264</v>
      </c>
      <c r="H391" s="414" t="s">
        <v>1266</v>
      </c>
      <c r="I391" s="417">
        <v>1852.6319335937501</v>
      </c>
      <c r="J391" s="417">
        <v>50</v>
      </c>
      <c r="K391" s="418">
        <v>92631.55078125</v>
      </c>
    </row>
    <row r="392" spans="1:11" ht="14.45" customHeight="1" x14ac:dyDescent="0.2">
      <c r="A392" s="412" t="s">
        <v>466</v>
      </c>
      <c r="B392" s="413" t="s">
        <v>467</v>
      </c>
      <c r="C392" s="414" t="s">
        <v>475</v>
      </c>
      <c r="D392" s="415" t="s">
        <v>476</v>
      </c>
      <c r="E392" s="414" t="s">
        <v>1200</v>
      </c>
      <c r="F392" s="415" t="s">
        <v>1201</v>
      </c>
      <c r="G392" s="414" t="s">
        <v>1262</v>
      </c>
      <c r="H392" s="414" t="s">
        <v>1267</v>
      </c>
      <c r="I392" s="417">
        <v>1265</v>
      </c>
      <c r="J392" s="417">
        <v>12</v>
      </c>
      <c r="K392" s="418">
        <v>15180</v>
      </c>
    </row>
    <row r="393" spans="1:11" ht="14.45" customHeight="1" x14ac:dyDescent="0.2">
      <c r="A393" s="412" t="s">
        <v>466</v>
      </c>
      <c r="B393" s="413" t="s">
        <v>467</v>
      </c>
      <c r="C393" s="414" t="s">
        <v>475</v>
      </c>
      <c r="D393" s="415" t="s">
        <v>476</v>
      </c>
      <c r="E393" s="414" t="s">
        <v>1200</v>
      </c>
      <c r="F393" s="415" t="s">
        <v>1201</v>
      </c>
      <c r="G393" s="414" t="s">
        <v>1262</v>
      </c>
      <c r="H393" s="414" t="s">
        <v>1268</v>
      </c>
      <c r="I393" s="417">
        <v>1265</v>
      </c>
      <c r="J393" s="417">
        <v>16</v>
      </c>
      <c r="K393" s="418">
        <v>20240</v>
      </c>
    </row>
    <row r="394" spans="1:11" ht="14.45" customHeight="1" x14ac:dyDescent="0.2">
      <c r="A394" s="412" t="s">
        <v>466</v>
      </c>
      <c r="B394" s="413" t="s">
        <v>467</v>
      </c>
      <c r="C394" s="414" t="s">
        <v>475</v>
      </c>
      <c r="D394" s="415" t="s">
        <v>476</v>
      </c>
      <c r="E394" s="414" t="s">
        <v>1200</v>
      </c>
      <c r="F394" s="415" t="s">
        <v>1201</v>
      </c>
      <c r="G394" s="414" t="s">
        <v>1269</v>
      </c>
      <c r="H394" s="414" t="s">
        <v>1270</v>
      </c>
      <c r="I394" s="417">
        <v>1493.8699951171875</v>
      </c>
      <c r="J394" s="417">
        <v>144</v>
      </c>
      <c r="K394" s="418">
        <v>215116.7109375</v>
      </c>
    </row>
    <row r="395" spans="1:11" ht="14.45" customHeight="1" x14ac:dyDescent="0.2">
      <c r="A395" s="412" t="s">
        <v>466</v>
      </c>
      <c r="B395" s="413" t="s">
        <v>467</v>
      </c>
      <c r="C395" s="414" t="s">
        <v>475</v>
      </c>
      <c r="D395" s="415" t="s">
        <v>476</v>
      </c>
      <c r="E395" s="414" t="s">
        <v>1200</v>
      </c>
      <c r="F395" s="415" t="s">
        <v>1201</v>
      </c>
      <c r="G395" s="414" t="s">
        <v>1269</v>
      </c>
      <c r="H395" s="414" t="s">
        <v>1271</v>
      </c>
      <c r="I395" s="417">
        <v>1493.8699951171875</v>
      </c>
      <c r="J395" s="417">
        <v>204</v>
      </c>
      <c r="K395" s="418">
        <v>304748.6640625</v>
      </c>
    </row>
    <row r="396" spans="1:11" ht="14.45" customHeight="1" x14ac:dyDescent="0.2">
      <c r="A396" s="412" t="s">
        <v>466</v>
      </c>
      <c r="B396" s="413" t="s">
        <v>467</v>
      </c>
      <c r="C396" s="414" t="s">
        <v>475</v>
      </c>
      <c r="D396" s="415" t="s">
        <v>476</v>
      </c>
      <c r="E396" s="414" t="s">
        <v>1200</v>
      </c>
      <c r="F396" s="415" t="s">
        <v>1201</v>
      </c>
      <c r="G396" s="414" t="s">
        <v>1272</v>
      </c>
      <c r="H396" s="414" t="s">
        <v>1273</v>
      </c>
      <c r="I396" s="417">
        <v>2652.929931640625</v>
      </c>
      <c r="J396" s="417">
        <v>30</v>
      </c>
      <c r="K396" s="418">
        <v>79587.7490234375</v>
      </c>
    </row>
    <row r="397" spans="1:11" ht="14.45" customHeight="1" x14ac:dyDescent="0.2">
      <c r="A397" s="412" t="s">
        <v>466</v>
      </c>
      <c r="B397" s="413" t="s">
        <v>467</v>
      </c>
      <c r="C397" s="414" t="s">
        <v>475</v>
      </c>
      <c r="D397" s="415" t="s">
        <v>476</v>
      </c>
      <c r="E397" s="414" t="s">
        <v>1200</v>
      </c>
      <c r="F397" s="415" t="s">
        <v>1201</v>
      </c>
      <c r="G397" s="414" t="s">
        <v>1274</v>
      </c>
      <c r="H397" s="414" t="s">
        <v>1275</v>
      </c>
      <c r="I397" s="417">
        <v>2593.639892578125</v>
      </c>
      <c r="J397" s="417">
        <v>24</v>
      </c>
      <c r="K397" s="418">
        <v>62247.23828125</v>
      </c>
    </row>
    <row r="398" spans="1:11" ht="14.45" customHeight="1" x14ac:dyDescent="0.2">
      <c r="A398" s="412" t="s">
        <v>466</v>
      </c>
      <c r="B398" s="413" t="s">
        <v>467</v>
      </c>
      <c r="C398" s="414" t="s">
        <v>475</v>
      </c>
      <c r="D398" s="415" t="s">
        <v>476</v>
      </c>
      <c r="E398" s="414" t="s">
        <v>1276</v>
      </c>
      <c r="F398" s="415" t="s">
        <v>1277</v>
      </c>
      <c r="G398" s="414" t="s">
        <v>1278</v>
      </c>
      <c r="H398" s="414" t="s">
        <v>1279</v>
      </c>
      <c r="I398" s="417">
        <v>10.170000076293945</v>
      </c>
      <c r="J398" s="417">
        <v>20</v>
      </c>
      <c r="K398" s="418">
        <v>203.39999389648438</v>
      </c>
    </row>
    <row r="399" spans="1:11" ht="14.45" customHeight="1" x14ac:dyDescent="0.2">
      <c r="A399" s="412" t="s">
        <v>466</v>
      </c>
      <c r="B399" s="413" t="s">
        <v>467</v>
      </c>
      <c r="C399" s="414" t="s">
        <v>475</v>
      </c>
      <c r="D399" s="415" t="s">
        <v>476</v>
      </c>
      <c r="E399" s="414" t="s">
        <v>1276</v>
      </c>
      <c r="F399" s="415" t="s">
        <v>1277</v>
      </c>
      <c r="G399" s="414" t="s">
        <v>1278</v>
      </c>
      <c r="H399" s="414" t="s">
        <v>1280</v>
      </c>
      <c r="I399" s="417">
        <v>10.159999847412109</v>
      </c>
      <c r="J399" s="417">
        <v>20</v>
      </c>
      <c r="K399" s="418">
        <v>203.19999694824219</v>
      </c>
    </row>
    <row r="400" spans="1:11" ht="14.45" customHeight="1" x14ac:dyDescent="0.2">
      <c r="A400" s="412" t="s">
        <v>466</v>
      </c>
      <c r="B400" s="413" t="s">
        <v>467</v>
      </c>
      <c r="C400" s="414" t="s">
        <v>475</v>
      </c>
      <c r="D400" s="415" t="s">
        <v>476</v>
      </c>
      <c r="E400" s="414" t="s">
        <v>1276</v>
      </c>
      <c r="F400" s="415" t="s">
        <v>1277</v>
      </c>
      <c r="G400" s="414" t="s">
        <v>1281</v>
      </c>
      <c r="H400" s="414" t="s">
        <v>1282</v>
      </c>
      <c r="I400" s="417">
        <v>46.590000152587891</v>
      </c>
      <c r="J400" s="417">
        <v>245</v>
      </c>
      <c r="K400" s="418">
        <v>11413.34033203125</v>
      </c>
    </row>
    <row r="401" spans="1:11" ht="14.45" customHeight="1" x14ac:dyDescent="0.2">
      <c r="A401" s="412" t="s">
        <v>466</v>
      </c>
      <c r="B401" s="413" t="s">
        <v>467</v>
      </c>
      <c r="C401" s="414" t="s">
        <v>475</v>
      </c>
      <c r="D401" s="415" t="s">
        <v>476</v>
      </c>
      <c r="E401" s="414" t="s">
        <v>1283</v>
      </c>
      <c r="F401" s="415" t="s">
        <v>1284</v>
      </c>
      <c r="G401" s="414" t="s">
        <v>1285</v>
      </c>
      <c r="H401" s="414" t="s">
        <v>1286</v>
      </c>
      <c r="I401" s="417">
        <v>27.260000228881836</v>
      </c>
      <c r="J401" s="417">
        <v>1080</v>
      </c>
      <c r="K401" s="418">
        <v>29438.9990234375</v>
      </c>
    </row>
    <row r="402" spans="1:11" ht="14.45" customHeight="1" x14ac:dyDescent="0.2">
      <c r="A402" s="412" t="s">
        <v>466</v>
      </c>
      <c r="B402" s="413" t="s">
        <v>467</v>
      </c>
      <c r="C402" s="414" t="s">
        <v>475</v>
      </c>
      <c r="D402" s="415" t="s">
        <v>476</v>
      </c>
      <c r="E402" s="414" t="s">
        <v>1283</v>
      </c>
      <c r="F402" s="415" t="s">
        <v>1284</v>
      </c>
      <c r="G402" s="414" t="s">
        <v>1287</v>
      </c>
      <c r="H402" s="414" t="s">
        <v>1288</v>
      </c>
      <c r="I402" s="417">
        <v>28.059999465942383</v>
      </c>
      <c r="J402" s="417">
        <v>360</v>
      </c>
      <c r="K402" s="418">
        <v>10101.599853515625</v>
      </c>
    </row>
    <row r="403" spans="1:11" ht="14.45" customHeight="1" x14ac:dyDescent="0.2">
      <c r="A403" s="412" t="s">
        <v>466</v>
      </c>
      <c r="B403" s="413" t="s">
        <v>467</v>
      </c>
      <c r="C403" s="414" t="s">
        <v>475</v>
      </c>
      <c r="D403" s="415" t="s">
        <v>476</v>
      </c>
      <c r="E403" s="414" t="s">
        <v>1283</v>
      </c>
      <c r="F403" s="415" t="s">
        <v>1284</v>
      </c>
      <c r="G403" s="414" t="s">
        <v>1289</v>
      </c>
      <c r="H403" s="414" t="s">
        <v>1290</v>
      </c>
      <c r="I403" s="417">
        <v>76.25</v>
      </c>
      <c r="J403" s="417">
        <v>216</v>
      </c>
      <c r="K403" s="418">
        <v>16468.92041015625</v>
      </c>
    </row>
    <row r="404" spans="1:11" ht="14.45" customHeight="1" x14ac:dyDescent="0.2">
      <c r="A404" s="412" t="s">
        <v>466</v>
      </c>
      <c r="B404" s="413" t="s">
        <v>467</v>
      </c>
      <c r="C404" s="414" t="s">
        <v>475</v>
      </c>
      <c r="D404" s="415" t="s">
        <v>476</v>
      </c>
      <c r="E404" s="414" t="s">
        <v>1283</v>
      </c>
      <c r="F404" s="415" t="s">
        <v>1284</v>
      </c>
      <c r="G404" s="414" t="s">
        <v>1291</v>
      </c>
      <c r="H404" s="414" t="s">
        <v>1292</v>
      </c>
      <c r="I404" s="417">
        <v>148.58000183105469</v>
      </c>
      <c r="J404" s="417">
        <v>216</v>
      </c>
      <c r="K404" s="418">
        <v>32093.279296875</v>
      </c>
    </row>
    <row r="405" spans="1:11" ht="14.45" customHeight="1" x14ac:dyDescent="0.2">
      <c r="A405" s="412" t="s">
        <v>466</v>
      </c>
      <c r="B405" s="413" t="s">
        <v>467</v>
      </c>
      <c r="C405" s="414" t="s">
        <v>475</v>
      </c>
      <c r="D405" s="415" t="s">
        <v>476</v>
      </c>
      <c r="E405" s="414" t="s">
        <v>1283</v>
      </c>
      <c r="F405" s="415" t="s">
        <v>1284</v>
      </c>
      <c r="G405" s="414" t="s">
        <v>1293</v>
      </c>
      <c r="H405" s="414" t="s">
        <v>1294</v>
      </c>
      <c r="I405" s="417">
        <v>108.5</v>
      </c>
      <c r="J405" s="417">
        <v>96</v>
      </c>
      <c r="K405" s="418">
        <v>10416.240234375</v>
      </c>
    </row>
    <row r="406" spans="1:11" ht="14.45" customHeight="1" x14ac:dyDescent="0.2">
      <c r="A406" s="412" t="s">
        <v>466</v>
      </c>
      <c r="B406" s="413" t="s">
        <v>467</v>
      </c>
      <c r="C406" s="414" t="s">
        <v>475</v>
      </c>
      <c r="D406" s="415" t="s">
        <v>476</v>
      </c>
      <c r="E406" s="414" t="s">
        <v>1283</v>
      </c>
      <c r="F406" s="415" t="s">
        <v>1284</v>
      </c>
      <c r="G406" s="414" t="s">
        <v>1295</v>
      </c>
      <c r="H406" s="414" t="s">
        <v>1296</v>
      </c>
      <c r="I406" s="417">
        <v>147.60000610351563</v>
      </c>
      <c r="J406" s="417">
        <v>60</v>
      </c>
      <c r="K406" s="418">
        <v>8856.150390625</v>
      </c>
    </row>
    <row r="407" spans="1:11" ht="14.45" customHeight="1" x14ac:dyDescent="0.2">
      <c r="A407" s="412" t="s">
        <v>466</v>
      </c>
      <c r="B407" s="413" t="s">
        <v>467</v>
      </c>
      <c r="C407" s="414" t="s">
        <v>475</v>
      </c>
      <c r="D407" s="415" t="s">
        <v>476</v>
      </c>
      <c r="E407" s="414" t="s">
        <v>1283</v>
      </c>
      <c r="F407" s="415" t="s">
        <v>1284</v>
      </c>
      <c r="G407" s="414" t="s">
        <v>1297</v>
      </c>
      <c r="H407" s="414" t="s">
        <v>1298</v>
      </c>
      <c r="I407" s="417">
        <v>93.839996337890625</v>
      </c>
      <c r="J407" s="417">
        <v>72</v>
      </c>
      <c r="K407" s="418">
        <v>6756.47998046875</v>
      </c>
    </row>
    <row r="408" spans="1:11" ht="14.45" customHeight="1" x14ac:dyDescent="0.2">
      <c r="A408" s="412" t="s">
        <v>466</v>
      </c>
      <c r="B408" s="413" t="s">
        <v>467</v>
      </c>
      <c r="C408" s="414" t="s">
        <v>475</v>
      </c>
      <c r="D408" s="415" t="s">
        <v>476</v>
      </c>
      <c r="E408" s="414" t="s">
        <v>1283</v>
      </c>
      <c r="F408" s="415" t="s">
        <v>1284</v>
      </c>
      <c r="G408" s="414" t="s">
        <v>1299</v>
      </c>
      <c r="H408" s="414" t="s">
        <v>1300</v>
      </c>
      <c r="I408" s="417">
        <v>108.22000122070313</v>
      </c>
      <c r="J408" s="417">
        <v>768</v>
      </c>
      <c r="K408" s="418">
        <v>83109.119140625</v>
      </c>
    </row>
    <row r="409" spans="1:11" ht="14.45" customHeight="1" x14ac:dyDescent="0.2">
      <c r="A409" s="412" t="s">
        <v>466</v>
      </c>
      <c r="B409" s="413" t="s">
        <v>467</v>
      </c>
      <c r="C409" s="414" t="s">
        <v>475</v>
      </c>
      <c r="D409" s="415" t="s">
        <v>476</v>
      </c>
      <c r="E409" s="414" t="s">
        <v>1283</v>
      </c>
      <c r="F409" s="415" t="s">
        <v>1284</v>
      </c>
      <c r="G409" s="414" t="s">
        <v>1301</v>
      </c>
      <c r="H409" s="414" t="s">
        <v>1302</v>
      </c>
      <c r="I409" s="417">
        <v>89.349998474121094</v>
      </c>
      <c r="J409" s="417">
        <v>144</v>
      </c>
      <c r="K409" s="418">
        <v>12865.74951171875</v>
      </c>
    </row>
    <row r="410" spans="1:11" ht="14.45" customHeight="1" x14ac:dyDescent="0.2">
      <c r="A410" s="412" t="s">
        <v>466</v>
      </c>
      <c r="B410" s="413" t="s">
        <v>467</v>
      </c>
      <c r="C410" s="414" t="s">
        <v>475</v>
      </c>
      <c r="D410" s="415" t="s">
        <v>476</v>
      </c>
      <c r="E410" s="414" t="s">
        <v>1283</v>
      </c>
      <c r="F410" s="415" t="s">
        <v>1284</v>
      </c>
      <c r="G410" s="414" t="s">
        <v>1303</v>
      </c>
      <c r="H410" s="414" t="s">
        <v>1304</v>
      </c>
      <c r="I410" s="417">
        <v>115.41000366210938</v>
      </c>
      <c r="J410" s="417">
        <v>72</v>
      </c>
      <c r="K410" s="418">
        <v>8309.4404296875</v>
      </c>
    </row>
    <row r="411" spans="1:11" ht="14.45" customHeight="1" x14ac:dyDescent="0.2">
      <c r="A411" s="412" t="s">
        <v>466</v>
      </c>
      <c r="B411" s="413" t="s">
        <v>467</v>
      </c>
      <c r="C411" s="414" t="s">
        <v>475</v>
      </c>
      <c r="D411" s="415" t="s">
        <v>476</v>
      </c>
      <c r="E411" s="414" t="s">
        <v>1283</v>
      </c>
      <c r="F411" s="415" t="s">
        <v>1284</v>
      </c>
      <c r="G411" s="414" t="s">
        <v>1305</v>
      </c>
      <c r="H411" s="414" t="s">
        <v>1306</v>
      </c>
      <c r="I411" s="417">
        <v>46.959999084472656</v>
      </c>
      <c r="J411" s="417">
        <v>36</v>
      </c>
      <c r="K411" s="418">
        <v>1690.5</v>
      </c>
    </row>
    <row r="412" spans="1:11" ht="14.45" customHeight="1" x14ac:dyDescent="0.2">
      <c r="A412" s="412" t="s">
        <v>466</v>
      </c>
      <c r="B412" s="413" t="s">
        <v>467</v>
      </c>
      <c r="C412" s="414" t="s">
        <v>475</v>
      </c>
      <c r="D412" s="415" t="s">
        <v>476</v>
      </c>
      <c r="E412" s="414" t="s">
        <v>1283</v>
      </c>
      <c r="F412" s="415" t="s">
        <v>1284</v>
      </c>
      <c r="G412" s="414" t="s">
        <v>1307</v>
      </c>
      <c r="H412" s="414" t="s">
        <v>1308</v>
      </c>
      <c r="I412" s="417">
        <v>64.709999084472656</v>
      </c>
      <c r="J412" s="417">
        <v>144</v>
      </c>
      <c r="K412" s="418">
        <v>9318.2197265625</v>
      </c>
    </row>
    <row r="413" spans="1:11" ht="14.45" customHeight="1" x14ac:dyDescent="0.2">
      <c r="A413" s="412" t="s">
        <v>466</v>
      </c>
      <c r="B413" s="413" t="s">
        <v>467</v>
      </c>
      <c r="C413" s="414" t="s">
        <v>475</v>
      </c>
      <c r="D413" s="415" t="s">
        <v>476</v>
      </c>
      <c r="E413" s="414" t="s">
        <v>1283</v>
      </c>
      <c r="F413" s="415" t="s">
        <v>1284</v>
      </c>
      <c r="G413" s="414" t="s">
        <v>1309</v>
      </c>
      <c r="H413" s="414" t="s">
        <v>1310</v>
      </c>
      <c r="I413" s="417">
        <v>72.69000244140625</v>
      </c>
      <c r="J413" s="417">
        <v>360</v>
      </c>
      <c r="K413" s="418">
        <v>26168.25</v>
      </c>
    </row>
    <row r="414" spans="1:11" ht="14.45" customHeight="1" x14ac:dyDescent="0.2">
      <c r="A414" s="412" t="s">
        <v>466</v>
      </c>
      <c r="B414" s="413" t="s">
        <v>467</v>
      </c>
      <c r="C414" s="414" t="s">
        <v>475</v>
      </c>
      <c r="D414" s="415" t="s">
        <v>476</v>
      </c>
      <c r="E414" s="414" t="s">
        <v>1283</v>
      </c>
      <c r="F414" s="415" t="s">
        <v>1284</v>
      </c>
      <c r="G414" s="414" t="s">
        <v>1311</v>
      </c>
      <c r="H414" s="414" t="s">
        <v>1312</v>
      </c>
      <c r="I414" s="417">
        <v>345</v>
      </c>
      <c r="J414" s="417">
        <v>12</v>
      </c>
      <c r="K414" s="418">
        <v>4140</v>
      </c>
    </row>
    <row r="415" spans="1:11" ht="14.45" customHeight="1" x14ac:dyDescent="0.2">
      <c r="A415" s="412" t="s">
        <v>466</v>
      </c>
      <c r="B415" s="413" t="s">
        <v>467</v>
      </c>
      <c r="C415" s="414" t="s">
        <v>475</v>
      </c>
      <c r="D415" s="415" t="s">
        <v>476</v>
      </c>
      <c r="E415" s="414" t="s">
        <v>1283</v>
      </c>
      <c r="F415" s="415" t="s">
        <v>1284</v>
      </c>
      <c r="G415" s="414" t="s">
        <v>1313</v>
      </c>
      <c r="H415" s="414" t="s">
        <v>1314</v>
      </c>
      <c r="I415" s="417">
        <v>153.80999755859375</v>
      </c>
      <c r="J415" s="417">
        <v>48</v>
      </c>
      <c r="K415" s="418">
        <v>7383</v>
      </c>
    </row>
    <row r="416" spans="1:11" ht="14.45" customHeight="1" x14ac:dyDescent="0.2">
      <c r="A416" s="412" t="s">
        <v>466</v>
      </c>
      <c r="B416" s="413" t="s">
        <v>467</v>
      </c>
      <c r="C416" s="414" t="s">
        <v>475</v>
      </c>
      <c r="D416" s="415" t="s">
        <v>476</v>
      </c>
      <c r="E416" s="414" t="s">
        <v>1283</v>
      </c>
      <c r="F416" s="415" t="s">
        <v>1284</v>
      </c>
      <c r="G416" s="414" t="s">
        <v>1315</v>
      </c>
      <c r="H416" s="414" t="s">
        <v>1316</v>
      </c>
      <c r="I416" s="417">
        <v>204.30000305175781</v>
      </c>
      <c r="J416" s="417">
        <v>36</v>
      </c>
      <c r="K416" s="418">
        <v>7354.7099609375</v>
      </c>
    </row>
    <row r="417" spans="1:11" ht="14.45" customHeight="1" x14ac:dyDescent="0.2">
      <c r="A417" s="412" t="s">
        <v>466</v>
      </c>
      <c r="B417" s="413" t="s">
        <v>467</v>
      </c>
      <c r="C417" s="414" t="s">
        <v>475</v>
      </c>
      <c r="D417" s="415" t="s">
        <v>476</v>
      </c>
      <c r="E417" s="414" t="s">
        <v>1283</v>
      </c>
      <c r="F417" s="415" t="s">
        <v>1284</v>
      </c>
      <c r="G417" s="414" t="s">
        <v>1317</v>
      </c>
      <c r="H417" s="414" t="s">
        <v>1318</v>
      </c>
      <c r="I417" s="417">
        <v>100.68000030517578</v>
      </c>
      <c r="J417" s="417">
        <v>576</v>
      </c>
      <c r="K417" s="418">
        <v>57993.119140625</v>
      </c>
    </row>
    <row r="418" spans="1:11" ht="14.45" customHeight="1" x14ac:dyDescent="0.2">
      <c r="A418" s="412" t="s">
        <v>466</v>
      </c>
      <c r="B418" s="413" t="s">
        <v>467</v>
      </c>
      <c r="C418" s="414" t="s">
        <v>475</v>
      </c>
      <c r="D418" s="415" t="s">
        <v>476</v>
      </c>
      <c r="E418" s="414" t="s">
        <v>1283</v>
      </c>
      <c r="F418" s="415" t="s">
        <v>1284</v>
      </c>
      <c r="G418" s="414" t="s">
        <v>1319</v>
      </c>
      <c r="H418" s="414" t="s">
        <v>1320</v>
      </c>
      <c r="I418" s="417">
        <v>142.71750259399414</v>
      </c>
      <c r="J418" s="417">
        <v>864</v>
      </c>
      <c r="K418" s="418">
        <v>123305.7578125</v>
      </c>
    </row>
    <row r="419" spans="1:11" ht="14.45" customHeight="1" x14ac:dyDescent="0.2">
      <c r="A419" s="412" t="s">
        <v>466</v>
      </c>
      <c r="B419" s="413" t="s">
        <v>467</v>
      </c>
      <c r="C419" s="414" t="s">
        <v>475</v>
      </c>
      <c r="D419" s="415" t="s">
        <v>476</v>
      </c>
      <c r="E419" s="414" t="s">
        <v>1283</v>
      </c>
      <c r="F419" s="415" t="s">
        <v>1284</v>
      </c>
      <c r="G419" s="414" t="s">
        <v>1321</v>
      </c>
      <c r="H419" s="414" t="s">
        <v>1322</v>
      </c>
      <c r="I419" s="417">
        <v>31.360000610351563</v>
      </c>
      <c r="J419" s="417">
        <v>720</v>
      </c>
      <c r="K419" s="418">
        <v>22576.80078125</v>
      </c>
    </row>
    <row r="420" spans="1:11" ht="14.45" customHeight="1" x14ac:dyDescent="0.2">
      <c r="A420" s="412" t="s">
        <v>466</v>
      </c>
      <c r="B420" s="413" t="s">
        <v>467</v>
      </c>
      <c r="C420" s="414" t="s">
        <v>475</v>
      </c>
      <c r="D420" s="415" t="s">
        <v>476</v>
      </c>
      <c r="E420" s="414" t="s">
        <v>1283</v>
      </c>
      <c r="F420" s="415" t="s">
        <v>1284</v>
      </c>
      <c r="G420" s="414" t="s">
        <v>1323</v>
      </c>
      <c r="H420" s="414" t="s">
        <v>1324</v>
      </c>
      <c r="I420" s="417">
        <v>30.309999465942383</v>
      </c>
      <c r="J420" s="417">
        <v>2640</v>
      </c>
      <c r="K420" s="418">
        <v>80023.8984375</v>
      </c>
    </row>
    <row r="421" spans="1:11" ht="14.45" customHeight="1" x14ac:dyDescent="0.2">
      <c r="A421" s="412" t="s">
        <v>466</v>
      </c>
      <c r="B421" s="413" t="s">
        <v>467</v>
      </c>
      <c r="C421" s="414" t="s">
        <v>475</v>
      </c>
      <c r="D421" s="415" t="s">
        <v>476</v>
      </c>
      <c r="E421" s="414" t="s">
        <v>1283</v>
      </c>
      <c r="F421" s="415" t="s">
        <v>1284</v>
      </c>
      <c r="G421" s="414" t="s">
        <v>1325</v>
      </c>
      <c r="H421" s="414" t="s">
        <v>1326</v>
      </c>
      <c r="I421" s="417">
        <v>28.860000610351563</v>
      </c>
      <c r="J421" s="417">
        <v>288</v>
      </c>
      <c r="K421" s="418">
        <v>8312.2001953125</v>
      </c>
    </row>
    <row r="422" spans="1:11" ht="14.45" customHeight="1" x14ac:dyDescent="0.2">
      <c r="A422" s="412" t="s">
        <v>466</v>
      </c>
      <c r="B422" s="413" t="s">
        <v>467</v>
      </c>
      <c r="C422" s="414" t="s">
        <v>475</v>
      </c>
      <c r="D422" s="415" t="s">
        <v>476</v>
      </c>
      <c r="E422" s="414" t="s">
        <v>1283</v>
      </c>
      <c r="F422" s="415" t="s">
        <v>1284</v>
      </c>
      <c r="G422" s="414" t="s">
        <v>1327</v>
      </c>
      <c r="H422" s="414" t="s">
        <v>1328</v>
      </c>
      <c r="I422" s="417">
        <v>40.139999389648438</v>
      </c>
      <c r="J422" s="417">
        <v>288</v>
      </c>
      <c r="K422" s="418">
        <v>11560.7197265625</v>
      </c>
    </row>
    <row r="423" spans="1:11" ht="14.45" customHeight="1" x14ac:dyDescent="0.2">
      <c r="A423" s="412" t="s">
        <v>466</v>
      </c>
      <c r="B423" s="413" t="s">
        <v>467</v>
      </c>
      <c r="C423" s="414" t="s">
        <v>475</v>
      </c>
      <c r="D423" s="415" t="s">
        <v>476</v>
      </c>
      <c r="E423" s="414" t="s">
        <v>1283</v>
      </c>
      <c r="F423" s="415" t="s">
        <v>1284</v>
      </c>
      <c r="G423" s="414" t="s">
        <v>1329</v>
      </c>
      <c r="H423" s="414" t="s">
        <v>1330</v>
      </c>
      <c r="I423" s="417">
        <v>31.360000610351563</v>
      </c>
      <c r="J423" s="417">
        <v>480</v>
      </c>
      <c r="K423" s="418">
        <v>15051.2001953125</v>
      </c>
    </row>
    <row r="424" spans="1:11" ht="14.45" customHeight="1" x14ac:dyDescent="0.2">
      <c r="A424" s="412" t="s">
        <v>466</v>
      </c>
      <c r="B424" s="413" t="s">
        <v>467</v>
      </c>
      <c r="C424" s="414" t="s">
        <v>475</v>
      </c>
      <c r="D424" s="415" t="s">
        <v>476</v>
      </c>
      <c r="E424" s="414" t="s">
        <v>1283</v>
      </c>
      <c r="F424" s="415" t="s">
        <v>1284</v>
      </c>
      <c r="G424" s="414" t="s">
        <v>1331</v>
      </c>
      <c r="H424" s="414" t="s">
        <v>1332</v>
      </c>
      <c r="I424" s="417">
        <v>219.94000244140625</v>
      </c>
      <c r="J424" s="417">
        <v>48</v>
      </c>
      <c r="K424" s="418">
        <v>10557</v>
      </c>
    </row>
    <row r="425" spans="1:11" ht="14.45" customHeight="1" x14ac:dyDescent="0.2">
      <c r="A425" s="412" t="s">
        <v>466</v>
      </c>
      <c r="B425" s="413" t="s">
        <v>467</v>
      </c>
      <c r="C425" s="414" t="s">
        <v>475</v>
      </c>
      <c r="D425" s="415" t="s">
        <v>476</v>
      </c>
      <c r="E425" s="414" t="s">
        <v>1283</v>
      </c>
      <c r="F425" s="415" t="s">
        <v>1284</v>
      </c>
      <c r="G425" s="414" t="s">
        <v>1333</v>
      </c>
      <c r="H425" s="414" t="s">
        <v>1334</v>
      </c>
      <c r="I425" s="417">
        <v>153.47000122070313</v>
      </c>
      <c r="J425" s="417">
        <v>144</v>
      </c>
      <c r="K425" s="418">
        <v>22099.3203125</v>
      </c>
    </row>
    <row r="426" spans="1:11" ht="14.45" customHeight="1" x14ac:dyDescent="0.2">
      <c r="A426" s="412" t="s">
        <v>466</v>
      </c>
      <c r="B426" s="413" t="s">
        <v>467</v>
      </c>
      <c r="C426" s="414" t="s">
        <v>475</v>
      </c>
      <c r="D426" s="415" t="s">
        <v>476</v>
      </c>
      <c r="E426" s="414" t="s">
        <v>1283</v>
      </c>
      <c r="F426" s="415" t="s">
        <v>1284</v>
      </c>
      <c r="G426" s="414" t="s">
        <v>1335</v>
      </c>
      <c r="H426" s="414" t="s">
        <v>1336</v>
      </c>
      <c r="I426" s="417">
        <v>167.14999389648438</v>
      </c>
      <c r="J426" s="417">
        <v>96</v>
      </c>
      <c r="K426" s="418">
        <v>16046.6396484375</v>
      </c>
    </row>
    <row r="427" spans="1:11" ht="14.45" customHeight="1" x14ac:dyDescent="0.2">
      <c r="A427" s="412" t="s">
        <v>466</v>
      </c>
      <c r="B427" s="413" t="s">
        <v>467</v>
      </c>
      <c r="C427" s="414" t="s">
        <v>475</v>
      </c>
      <c r="D427" s="415" t="s">
        <v>476</v>
      </c>
      <c r="E427" s="414" t="s">
        <v>1283</v>
      </c>
      <c r="F427" s="415" t="s">
        <v>1284</v>
      </c>
      <c r="G427" s="414" t="s">
        <v>1337</v>
      </c>
      <c r="H427" s="414" t="s">
        <v>1338</v>
      </c>
      <c r="I427" s="417">
        <v>210.16000366210938</v>
      </c>
      <c r="J427" s="417">
        <v>660</v>
      </c>
      <c r="K427" s="418">
        <v>138706.6484375</v>
      </c>
    </row>
    <row r="428" spans="1:11" ht="14.45" customHeight="1" x14ac:dyDescent="0.2">
      <c r="A428" s="412" t="s">
        <v>466</v>
      </c>
      <c r="B428" s="413" t="s">
        <v>467</v>
      </c>
      <c r="C428" s="414" t="s">
        <v>475</v>
      </c>
      <c r="D428" s="415" t="s">
        <v>476</v>
      </c>
      <c r="E428" s="414" t="s">
        <v>1283</v>
      </c>
      <c r="F428" s="415" t="s">
        <v>1284</v>
      </c>
      <c r="G428" s="414" t="s">
        <v>1339</v>
      </c>
      <c r="H428" s="414" t="s">
        <v>1340</v>
      </c>
      <c r="I428" s="417">
        <v>258.05999755859375</v>
      </c>
      <c r="J428" s="417">
        <v>192</v>
      </c>
      <c r="K428" s="418">
        <v>49547.51953125</v>
      </c>
    </row>
    <row r="429" spans="1:11" ht="14.45" customHeight="1" x14ac:dyDescent="0.2">
      <c r="A429" s="412" t="s">
        <v>466</v>
      </c>
      <c r="B429" s="413" t="s">
        <v>467</v>
      </c>
      <c r="C429" s="414" t="s">
        <v>475</v>
      </c>
      <c r="D429" s="415" t="s">
        <v>476</v>
      </c>
      <c r="E429" s="414" t="s">
        <v>1283</v>
      </c>
      <c r="F429" s="415" t="s">
        <v>1284</v>
      </c>
      <c r="G429" s="414" t="s">
        <v>1341</v>
      </c>
      <c r="H429" s="414" t="s">
        <v>1342</v>
      </c>
      <c r="I429" s="417">
        <v>337.239990234375</v>
      </c>
      <c r="J429" s="417">
        <v>48</v>
      </c>
      <c r="K429" s="418">
        <v>16187.400390625</v>
      </c>
    </row>
    <row r="430" spans="1:11" ht="14.45" customHeight="1" x14ac:dyDescent="0.2">
      <c r="A430" s="412" t="s">
        <v>466</v>
      </c>
      <c r="B430" s="413" t="s">
        <v>467</v>
      </c>
      <c r="C430" s="414" t="s">
        <v>475</v>
      </c>
      <c r="D430" s="415" t="s">
        <v>476</v>
      </c>
      <c r="E430" s="414" t="s">
        <v>1283</v>
      </c>
      <c r="F430" s="415" t="s">
        <v>1284</v>
      </c>
      <c r="G430" s="414" t="s">
        <v>1343</v>
      </c>
      <c r="H430" s="414" t="s">
        <v>1344</v>
      </c>
      <c r="I430" s="417">
        <v>89.410003662109375</v>
      </c>
      <c r="J430" s="417">
        <v>156</v>
      </c>
      <c r="K430" s="418">
        <v>13948.350341796875</v>
      </c>
    </row>
    <row r="431" spans="1:11" ht="14.45" customHeight="1" x14ac:dyDescent="0.2">
      <c r="A431" s="412" t="s">
        <v>466</v>
      </c>
      <c r="B431" s="413" t="s">
        <v>467</v>
      </c>
      <c r="C431" s="414" t="s">
        <v>475</v>
      </c>
      <c r="D431" s="415" t="s">
        <v>476</v>
      </c>
      <c r="E431" s="414" t="s">
        <v>1283</v>
      </c>
      <c r="F431" s="415" t="s">
        <v>1284</v>
      </c>
      <c r="G431" s="414" t="s">
        <v>1345</v>
      </c>
      <c r="H431" s="414" t="s">
        <v>1346</v>
      </c>
      <c r="I431" s="417">
        <v>94.379997253417969</v>
      </c>
      <c r="J431" s="417">
        <v>72</v>
      </c>
      <c r="K431" s="418">
        <v>6795.1201171875</v>
      </c>
    </row>
    <row r="432" spans="1:11" ht="14.45" customHeight="1" x14ac:dyDescent="0.2">
      <c r="A432" s="412" t="s">
        <v>466</v>
      </c>
      <c r="B432" s="413" t="s">
        <v>467</v>
      </c>
      <c r="C432" s="414" t="s">
        <v>475</v>
      </c>
      <c r="D432" s="415" t="s">
        <v>476</v>
      </c>
      <c r="E432" s="414" t="s">
        <v>1283</v>
      </c>
      <c r="F432" s="415" t="s">
        <v>1284</v>
      </c>
      <c r="G432" s="414" t="s">
        <v>1347</v>
      </c>
      <c r="H432" s="414" t="s">
        <v>1348</v>
      </c>
      <c r="I432" s="417">
        <v>81.255001068115234</v>
      </c>
      <c r="J432" s="417">
        <v>576</v>
      </c>
      <c r="K432" s="418">
        <v>44883.359375</v>
      </c>
    </row>
    <row r="433" spans="1:11" ht="14.45" customHeight="1" x14ac:dyDescent="0.2">
      <c r="A433" s="412" t="s">
        <v>466</v>
      </c>
      <c r="B433" s="413" t="s">
        <v>467</v>
      </c>
      <c r="C433" s="414" t="s">
        <v>475</v>
      </c>
      <c r="D433" s="415" t="s">
        <v>476</v>
      </c>
      <c r="E433" s="414" t="s">
        <v>1283</v>
      </c>
      <c r="F433" s="415" t="s">
        <v>1284</v>
      </c>
      <c r="G433" s="414" t="s">
        <v>1349</v>
      </c>
      <c r="H433" s="414" t="s">
        <v>1350</v>
      </c>
      <c r="I433" s="417">
        <v>77.900001525878906</v>
      </c>
      <c r="J433" s="417">
        <v>264</v>
      </c>
      <c r="K433" s="418">
        <v>20566.08984375</v>
      </c>
    </row>
    <row r="434" spans="1:11" ht="14.45" customHeight="1" x14ac:dyDescent="0.2">
      <c r="A434" s="412" t="s">
        <v>466</v>
      </c>
      <c r="B434" s="413" t="s">
        <v>467</v>
      </c>
      <c r="C434" s="414" t="s">
        <v>475</v>
      </c>
      <c r="D434" s="415" t="s">
        <v>476</v>
      </c>
      <c r="E434" s="414" t="s">
        <v>1283</v>
      </c>
      <c r="F434" s="415" t="s">
        <v>1284</v>
      </c>
      <c r="G434" s="414" t="s">
        <v>1351</v>
      </c>
      <c r="H434" s="414" t="s">
        <v>1352</v>
      </c>
      <c r="I434" s="417">
        <v>45.029998779296875</v>
      </c>
      <c r="J434" s="417">
        <v>144</v>
      </c>
      <c r="K434" s="418">
        <v>6483.7001953125</v>
      </c>
    </row>
    <row r="435" spans="1:11" ht="14.45" customHeight="1" x14ac:dyDescent="0.2">
      <c r="A435" s="412" t="s">
        <v>466</v>
      </c>
      <c r="B435" s="413" t="s">
        <v>467</v>
      </c>
      <c r="C435" s="414" t="s">
        <v>475</v>
      </c>
      <c r="D435" s="415" t="s">
        <v>476</v>
      </c>
      <c r="E435" s="414" t="s">
        <v>1283</v>
      </c>
      <c r="F435" s="415" t="s">
        <v>1284</v>
      </c>
      <c r="G435" s="414" t="s">
        <v>1353</v>
      </c>
      <c r="H435" s="414" t="s">
        <v>1354</v>
      </c>
      <c r="I435" s="417">
        <v>45.029998779296875</v>
      </c>
      <c r="J435" s="417">
        <v>144</v>
      </c>
      <c r="K435" s="418">
        <v>6483.7001953125</v>
      </c>
    </row>
    <row r="436" spans="1:11" ht="14.45" customHeight="1" x14ac:dyDescent="0.2">
      <c r="A436" s="412" t="s">
        <v>466</v>
      </c>
      <c r="B436" s="413" t="s">
        <v>467</v>
      </c>
      <c r="C436" s="414" t="s">
        <v>475</v>
      </c>
      <c r="D436" s="415" t="s">
        <v>476</v>
      </c>
      <c r="E436" s="414" t="s">
        <v>1283</v>
      </c>
      <c r="F436" s="415" t="s">
        <v>1284</v>
      </c>
      <c r="G436" s="414" t="s">
        <v>1355</v>
      </c>
      <c r="H436" s="414" t="s">
        <v>1356</v>
      </c>
      <c r="I436" s="417">
        <v>42</v>
      </c>
      <c r="J436" s="417">
        <v>360</v>
      </c>
      <c r="K436" s="418">
        <v>15119.0498046875</v>
      </c>
    </row>
    <row r="437" spans="1:11" ht="14.45" customHeight="1" x14ac:dyDescent="0.2">
      <c r="A437" s="412" t="s">
        <v>466</v>
      </c>
      <c r="B437" s="413" t="s">
        <v>467</v>
      </c>
      <c r="C437" s="414" t="s">
        <v>475</v>
      </c>
      <c r="D437" s="415" t="s">
        <v>476</v>
      </c>
      <c r="E437" s="414" t="s">
        <v>1283</v>
      </c>
      <c r="F437" s="415" t="s">
        <v>1284</v>
      </c>
      <c r="G437" s="414" t="s">
        <v>1357</v>
      </c>
      <c r="H437" s="414" t="s">
        <v>1358</v>
      </c>
      <c r="I437" s="417">
        <v>50.479999542236328</v>
      </c>
      <c r="J437" s="417">
        <v>216</v>
      </c>
      <c r="K437" s="418">
        <v>10902.7001953125</v>
      </c>
    </row>
    <row r="438" spans="1:11" ht="14.45" customHeight="1" x14ac:dyDescent="0.2">
      <c r="A438" s="412" t="s">
        <v>466</v>
      </c>
      <c r="B438" s="413" t="s">
        <v>467</v>
      </c>
      <c r="C438" s="414" t="s">
        <v>475</v>
      </c>
      <c r="D438" s="415" t="s">
        <v>476</v>
      </c>
      <c r="E438" s="414" t="s">
        <v>1283</v>
      </c>
      <c r="F438" s="415" t="s">
        <v>1284</v>
      </c>
      <c r="G438" s="414" t="s">
        <v>1359</v>
      </c>
      <c r="H438" s="414" t="s">
        <v>1360</v>
      </c>
      <c r="I438" s="417">
        <v>75.650001525878906</v>
      </c>
      <c r="J438" s="417">
        <v>120</v>
      </c>
      <c r="K438" s="418">
        <v>9078.099853515625</v>
      </c>
    </row>
    <row r="439" spans="1:11" ht="14.45" customHeight="1" x14ac:dyDescent="0.2">
      <c r="A439" s="412" t="s">
        <v>466</v>
      </c>
      <c r="B439" s="413" t="s">
        <v>467</v>
      </c>
      <c r="C439" s="414" t="s">
        <v>475</v>
      </c>
      <c r="D439" s="415" t="s">
        <v>476</v>
      </c>
      <c r="E439" s="414" t="s">
        <v>1283</v>
      </c>
      <c r="F439" s="415" t="s">
        <v>1284</v>
      </c>
      <c r="G439" s="414" t="s">
        <v>1361</v>
      </c>
      <c r="H439" s="414" t="s">
        <v>1362</v>
      </c>
      <c r="I439" s="417">
        <v>34.159999847412109</v>
      </c>
      <c r="J439" s="417">
        <v>684</v>
      </c>
      <c r="K439" s="418">
        <v>23364.210205078125</v>
      </c>
    </row>
    <row r="440" spans="1:11" ht="14.45" customHeight="1" x14ac:dyDescent="0.2">
      <c r="A440" s="412" t="s">
        <v>466</v>
      </c>
      <c r="B440" s="413" t="s">
        <v>467</v>
      </c>
      <c r="C440" s="414" t="s">
        <v>475</v>
      </c>
      <c r="D440" s="415" t="s">
        <v>476</v>
      </c>
      <c r="E440" s="414" t="s">
        <v>1283</v>
      </c>
      <c r="F440" s="415" t="s">
        <v>1284</v>
      </c>
      <c r="G440" s="414" t="s">
        <v>1363</v>
      </c>
      <c r="H440" s="414" t="s">
        <v>1364</v>
      </c>
      <c r="I440" s="417">
        <v>41.810001373291016</v>
      </c>
      <c r="J440" s="417">
        <v>540</v>
      </c>
      <c r="K440" s="418">
        <v>22576.919799804688</v>
      </c>
    </row>
    <row r="441" spans="1:11" ht="14.45" customHeight="1" x14ac:dyDescent="0.2">
      <c r="A441" s="412" t="s">
        <v>466</v>
      </c>
      <c r="B441" s="413" t="s">
        <v>467</v>
      </c>
      <c r="C441" s="414" t="s">
        <v>475</v>
      </c>
      <c r="D441" s="415" t="s">
        <v>476</v>
      </c>
      <c r="E441" s="414" t="s">
        <v>1283</v>
      </c>
      <c r="F441" s="415" t="s">
        <v>1284</v>
      </c>
      <c r="G441" s="414" t="s">
        <v>1365</v>
      </c>
      <c r="H441" s="414" t="s">
        <v>1366</v>
      </c>
      <c r="I441" s="417">
        <v>40.639999389648438</v>
      </c>
      <c r="J441" s="417">
        <v>792</v>
      </c>
      <c r="K441" s="418">
        <v>32184.880859375</v>
      </c>
    </row>
    <row r="442" spans="1:11" ht="14.45" customHeight="1" x14ac:dyDescent="0.2">
      <c r="A442" s="412" t="s">
        <v>466</v>
      </c>
      <c r="B442" s="413" t="s">
        <v>467</v>
      </c>
      <c r="C442" s="414" t="s">
        <v>475</v>
      </c>
      <c r="D442" s="415" t="s">
        <v>476</v>
      </c>
      <c r="E442" s="414" t="s">
        <v>1283</v>
      </c>
      <c r="F442" s="415" t="s">
        <v>1284</v>
      </c>
      <c r="G442" s="414" t="s">
        <v>1367</v>
      </c>
      <c r="H442" s="414" t="s">
        <v>1368</v>
      </c>
      <c r="I442" s="417">
        <v>40.009998321533203</v>
      </c>
      <c r="J442" s="417">
        <v>144</v>
      </c>
      <c r="K442" s="418">
        <v>5761.0400390625</v>
      </c>
    </row>
    <row r="443" spans="1:11" ht="14.45" customHeight="1" x14ac:dyDescent="0.2">
      <c r="A443" s="412" t="s">
        <v>466</v>
      </c>
      <c r="B443" s="413" t="s">
        <v>467</v>
      </c>
      <c r="C443" s="414" t="s">
        <v>475</v>
      </c>
      <c r="D443" s="415" t="s">
        <v>476</v>
      </c>
      <c r="E443" s="414" t="s">
        <v>1283</v>
      </c>
      <c r="F443" s="415" t="s">
        <v>1284</v>
      </c>
      <c r="G443" s="414" t="s">
        <v>1369</v>
      </c>
      <c r="H443" s="414" t="s">
        <v>1370</v>
      </c>
      <c r="I443" s="417">
        <v>129.25999450683594</v>
      </c>
      <c r="J443" s="417">
        <v>72</v>
      </c>
      <c r="K443" s="418">
        <v>9306.3701171875</v>
      </c>
    </row>
    <row r="444" spans="1:11" ht="14.45" customHeight="1" x14ac:dyDescent="0.2">
      <c r="A444" s="412" t="s">
        <v>466</v>
      </c>
      <c r="B444" s="413" t="s">
        <v>467</v>
      </c>
      <c r="C444" s="414" t="s">
        <v>475</v>
      </c>
      <c r="D444" s="415" t="s">
        <v>476</v>
      </c>
      <c r="E444" s="414" t="s">
        <v>1283</v>
      </c>
      <c r="F444" s="415" t="s">
        <v>1284</v>
      </c>
      <c r="G444" s="414" t="s">
        <v>1371</v>
      </c>
      <c r="H444" s="414" t="s">
        <v>1372</v>
      </c>
      <c r="I444" s="417">
        <v>171.22999572753906</v>
      </c>
      <c r="J444" s="417">
        <v>48</v>
      </c>
      <c r="K444" s="418">
        <v>8218.8203125</v>
      </c>
    </row>
    <row r="445" spans="1:11" ht="14.45" customHeight="1" x14ac:dyDescent="0.2">
      <c r="A445" s="412" t="s">
        <v>466</v>
      </c>
      <c r="B445" s="413" t="s">
        <v>467</v>
      </c>
      <c r="C445" s="414" t="s">
        <v>475</v>
      </c>
      <c r="D445" s="415" t="s">
        <v>476</v>
      </c>
      <c r="E445" s="414" t="s">
        <v>1283</v>
      </c>
      <c r="F445" s="415" t="s">
        <v>1284</v>
      </c>
      <c r="G445" s="414" t="s">
        <v>1373</v>
      </c>
      <c r="H445" s="414" t="s">
        <v>1374</v>
      </c>
      <c r="I445" s="417">
        <v>85.290000915527344</v>
      </c>
      <c r="J445" s="417">
        <v>72</v>
      </c>
      <c r="K445" s="418">
        <v>6141</v>
      </c>
    </row>
    <row r="446" spans="1:11" ht="14.45" customHeight="1" x14ac:dyDescent="0.2">
      <c r="A446" s="412" t="s">
        <v>466</v>
      </c>
      <c r="B446" s="413" t="s">
        <v>467</v>
      </c>
      <c r="C446" s="414" t="s">
        <v>475</v>
      </c>
      <c r="D446" s="415" t="s">
        <v>476</v>
      </c>
      <c r="E446" s="414" t="s">
        <v>1283</v>
      </c>
      <c r="F446" s="415" t="s">
        <v>1284</v>
      </c>
      <c r="G446" s="414" t="s">
        <v>1375</v>
      </c>
      <c r="H446" s="414" t="s">
        <v>1376</v>
      </c>
      <c r="I446" s="417">
        <v>105.56999969482422</v>
      </c>
      <c r="J446" s="417">
        <v>72</v>
      </c>
      <c r="K446" s="418">
        <v>7601.0400390625</v>
      </c>
    </row>
    <row r="447" spans="1:11" ht="14.45" customHeight="1" x14ac:dyDescent="0.2">
      <c r="A447" s="412" t="s">
        <v>466</v>
      </c>
      <c r="B447" s="413" t="s">
        <v>467</v>
      </c>
      <c r="C447" s="414" t="s">
        <v>475</v>
      </c>
      <c r="D447" s="415" t="s">
        <v>476</v>
      </c>
      <c r="E447" s="414" t="s">
        <v>1283</v>
      </c>
      <c r="F447" s="415" t="s">
        <v>1284</v>
      </c>
      <c r="G447" s="414" t="s">
        <v>1377</v>
      </c>
      <c r="H447" s="414" t="s">
        <v>1378</v>
      </c>
      <c r="I447" s="417">
        <v>20.590000152587891</v>
      </c>
      <c r="J447" s="417">
        <v>252</v>
      </c>
      <c r="K447" s="418">
        <v>5187.419921875</v>
      </c>
    </row>
    <row r="448" spans="1:11" ht="14.45" customHeight="1" x14ac:dyDescent="0.2">
      <c r="A448" s="412" t="s">
        <v>466</v>
      </c>
      <c r="B448" s="413" t="s">
        <v>467</v>
      </c>
      <c r="C448" s="414" t="s">
        <v>475</v>
      </c>
      <c r="D448" s="415" t="s">
        <v>476</v>
      </c>
      <c r="E448" s="414" t="s">
        <v>1283</v>
      </c>
      <c r="F448" s="415" t="s">
        <v>1284</v>
      </c>
      <c r="G448" s="414" t="s">
        <v>1285</v>
      </c>
      <c r="H448" s="414" t="s">
        <v>1379</v>
      </c>
      <c r="I448" s="417">
        <v>27.260000228881836</v>
      </c>
      <c r="J448" s="417">
        <v>1368</v>
      </c>
      <c r="K448" s="418">
        <v>37287.7197265625</v>
      </c>
    </row>
    <row r="449" spans="1:11" ht="14.45" customHeight="1" x14ac:dyDescent="0.2">
      <c r="A449" s="412" t="s">
        <v>466</v>
      </c>
      <c r="B449" s="413" t="s">
        <v>467</v>
      </c>
      <c r="C449" s="414" t="s">
        <v>475</v>
      </c>
      <c r="D449" s="415" t="s">
        <v>476</v>
      </c>
      <c r="E449" s="414" t="s">
        <v>1283</v>
      </c>
      <c r="F449" s="415" t="s">
        <v>1284</v>
      </c>
      <c r="G449" s="414" t="s">
        <v>1287</v>
      </c>
      <c r="H449" s="414" t="s">
        <v>1380</v>
      </c>
      <c r="I449" s="417">
        <v>28.059999465942383</v>
      </c>
      <c r="J449" s="417">
        <v>720</v>
      </c>
      <c r="K449" s="418">
        <v>20203.19970703125</v>
      </c>
    </row>
    <row r="450" spans="1:11" ht="14.45" customHeight="1" x14ac:dyDescent="0.2">
      <c r="A450" s="412" t="s">
        <v>466</v>
      </c>
      <c r="B450" s="413" t="s">
        <v>467</v>
      </c>
      <c r="C450" s="414" t="s">
        <v>475</v>
      </c>
      <c r="D450" s="415" t="s">
        <v>476</v>
      </c>
      <c r="E450" s="414" t="s">
        <v>1283</v>
      </c>
      <c r="F450" s="415" t="s">
        <v>1284</v>
      </c>
      <c r="G450" s="414" t="s">
        <v>1381</v>
      </c>
      <c r="H450" s="414" t="s">
        <v>1382</v>
      </c>
      <c r="I450" s="417">
        <v>26.569999694824219</v>
      </c>
      <c r="J450" s="417">
        <v>432</v>
      </c>
      <c r="K450" s="418">
        <v>11476.080078125</v>
      </c>
    </row>
    <row r="451" spans="1:11" ht="14.45" customHeight="1" x14ac:dyDescent="0.2">
      <c r="A451" s="412" t="s">
        <v>466</v>
      </c>
      <c r="B451" s="413" t="s">
        <v>467</v>
      </c>
      <c r="C451" s="414" t="s">
        <v>475</v>
      </c>
      <c r="D451" s="415" t="s">
        <v>476</v>
      </c>
      <c r="E451" s="414" t="s">
        <v>1283</v>
      </c>
      <c r="F451" s="415" t="s">
        <v>1284</v>
      </c>
      <c r="G451" s="414" t="s">
        <v>1291</v>
      </c>
      <c r="H451" s="414" t="s">
        <v>1383</v>
      </c>
      <c r="I451" s="417">
        <v>148.58000183105469</v>
      </c>
      <c r="J451" s="417">
        <v>240</v>
      </c>
      <c r="K451" s="418">
        <v>35659.19921875</v>
      </c>
    </row>
    <row r="452" spans="1:11" ht="14.45" customHeight="1" x14ac:dyDescent="0.2">
      <c r="A452" s="412" t="s">
        <v>466</v>
      </c>
      <c r="B452" s="413" t="s">
        <v>467</v>
      </c>
      <c r="C452" s="414" t="s">
        <v>475</v>
      </c>
      <c r="D452" s="415" t="s">
        <v>476</v>
      </c>
      <c r="E452" s="414" t="s">
        <v>1283</v>
      </c>
      <c r="F452" s="415" t="s">
        <v>1284</v>
      </c>
      <c r="G452" s="414" t="s">
        <v>1293</v>
      </c>
      <c r="H452" s="414" t="s">
        <v>1384</v>
      </c>
      <c r="I452" s="417">
        <v>108.5</v>
      </c>
      <c r="J452" s="417">
        <v>72</v>
      </c>
      <c r="K452" s="418">
        <v>7812.18017578125</v>
      </c>
    </row>
    <row r="453" spans="1:11" ht="14.45" customHeight="1" x14ac:dyDescent="0.2">
      <c r="A453" s="412" t="s">
        <v>466</v>
      </c>
      <c r="B453" s="413" t="s">
        <v>467</v>
      </c>
      <c r="C453" s="414" t="s">
        <v>475</v>
      </c>
      <c r="D453" s="415" t="s">
        <v>476</v>
      </c>
      <c r="E453" s="414" t="s">
        <v>1283</v>
      </c>
      <c r="F453" s="415" t="s">
        <v>1284</v>
      </c>
      <c r="G453" s="414" t="s">
        <v>1385</v>
      </c>
      <c r="H453" s="414" t="s">
        <v>1386</v>
      </c>
      <c r="I453" s="417">
        <v>132.94000244140625</v>
      </c>
      <c r="J453" s="417">
        <v>80</v>
      </c>
      <c r="K453" s="418">
        <v>10635.2001953125</v>
      </c>
    </row>
    <row r="454" spans="1:11" ht="14.45" customHeight="1" x14ac:dyDescent="0.2">
      <c r="A454" s="412" t="s">
        <v>466</v>
      </c>
      <c r="B454" s="413" t="s">
        <v>467</v>
      </c>
      <c r="C454" s="414" t="s">
        <v>475</v>
      </c>
      <c r="D454" s="415" t="s">
        <v>476</v>
      </c>
      <c r="E454" s="414" t="s">
        <v>1283</v>
      </c>
      <c r="F454" s="415" t="s">
        <v>1284</v>
      </c>
      <c r="G454" s="414" t="s">
        <v>1297</v>
      </c>
      <c r="H454" s="414" t="s">
        <v>1387</v>
      </c>
      <c r="I454" s="417">
        <v>93.839996337890625</v>
      </c>
      <c r="J454" s="417">
        <v>48</v>
      </c>
      <c r="K454" s="418">
        <v>4504.31982421875</v>
      </c>
    </row>
    <row r="455" spans="1:11" ht="14.45" customHeight="1" x14ac:dyDescent="0.2">
      <c r="A455" s="412" t="s">
        <v>466</v>
      </c>
      <c r="B455" s="413" t="s">
        <v>467</v>
      </c>
      <c r="C455" s="414" t="s">
        <v>475</v>
      </c>
      <c r="D455" s="415" t="s">
        <v>476</v>
      </c>
      <c r="E455" s="414" t="s">
        <v>1283</v>
      </c>
      <c r="F455" s="415" t="s">
        <v>1284</v>
      </c>
      <c r="G455" s="414" t="s">
        <v>1299</v>
      </c>
      <c r="H455" s="414" t="s">
        <v>1388</v>
      </c>
      <c r="I455" s="417">
        <v>108.22000122070313</v>
      </c>
      <c r="J455" s="417">
        <v>720</v>
      </c>
      <c r="K455" s="418">
        <v>77914.798828125</v>
      </c>
    </row>
    <row r="456" spans="1:11" ht="14.45" customHeight="1" x14ac:dyDescent="0.2">
      <c r="A456" s="412" t="s">
        <v>466</v>
      </c>
      <c r="B456" s="413" t="s">
        <v>467</v>
      </c>
      <c r="C456" s="414" t="s">
        <v>475</v>
      </c>
      <c r="D456" s="415" t="s">
        <v>476</v>
      </c>
      <c r="E456" s="414" t="s">
        <v>1283</v>
      </c>
      <c r="F456" s="415" t="s">
        <v>1284</v>
      </c>
      <c r="G456" s="414" t="s">
        <v>1301</v>
      </c>
      <c r="H456" s="414" t="s">
        <v>1389</v>
      </c>
      <c r="I456" s="417">
        <v>89.349998474121094</v>
      </c>
      <c r="J456" s="417">
        <v>468</v>
      </c>
      <c r="K456" s="418">
        <v>41813.6591796875</v>
      </c>
    </row>
    <row r="457" spans="1:11" ht="14.45" customHeight="1" x14ac:dyDescent="0.2">
      <c r="A457" s="412" t="s">
        <v>466</v>
      </c>
      <c r="B457" s="413" t="s">
        <v>467</v>
      </c>
      <c r="C457" s="414" t="s">
        <v>475</v>
      </c>
      <c r="D457" s="415" t="s">
        <v>476</v>
      </c>
      <c r="E457" s="414" t="s">
        <v>1283</v>
      </c>
      <c r="F457" s="415" t="s">
        <v>1284</v>
      </c>
      <c r="G457" s="414" t="s">
        <v>1303</v>
      </c>
      <c r="H457" s="414" t="s">
        <v>1390</v>
      </c>
      <c r="I457" s="417">
        <v>115.41000366210938</v>
      </c>
      <c r="J457" s="417">
        <v>324</v>
      </c>
      <c r="K457" s="418">
        <v>37392.4814453125</v>
      </c>
    </row>
    <row r="458" spans="1:11" ht="14.45" customHeight="1" x14ac:dyDescent="0.2">
      <c r="A458" s="412" t="s">
        <v>466</v>
      </c>
      <c r="B458" s="413" t="s">
        <v>467</v>
      </c>
      <c r="C458" s="414" t="s">
        <v>475</v>
      </c>
      <c r="D458" s="415" t="s">
        <v>476</v>
      </c>
      <c r="E458" s="414" t="s">
        <v>1283</v>
      </c>
      <c r="F458" s="415" t="s">
        <v>1284</v>
      </c>
      <c r="G458" s="414" t="s">
        <v>1305</v>
      </c>
      <c r="H458" s="414" t="s">
        <v>1391</v>
      </c>
      <c r="I458" s="417">
        <v>46.959999084472656</v>
      </c>
      <c r="J458" s="417">
        <v>252</v>
      </c>
      <c r="K458" s="418">
        <v>11833.820068359375</v>
      </c>
    </row>
    <row r="459" spans="1:11" ht="14.45" customHeight="1" x14ac:dyDescent="0.2">
      <c r="A459" s="412" t="s">
        <v>466</v>
      </c>
      <c r="B459" s="413" t="s">
        <v>467</v>
      </c>
      <c r="C459" s="414" t="s">
        <v>475</v>
      </c>
      <c r="D459" s="415" t="s">
        <v>476</v>
      </c>
      <c r="E459" s="414" t="s">
        <v>1283</v>
      </c>
      <c r="F459" s="415" t="s">
        <v>1284</v>
      </c>
      <c r="G459" s="414" t="s">
        <v>1392</v>
      </c>
      <c r="H459" s="414" t="s">
        <v>1393</v>
      </c>
      <c r="I459" s="417">
        <v>94</v>
      </c>
      <c r="J459" s="417">
        <v>324</v>
      </c>
      <c r="K459" s="418">
        <v>30455.9091796875</v>
      </c>
    </row>
    <row r="460" spans="1:11" ht="14.45" customHeight="1" x14ac:dyDescent="0.2">
      <c r="A460" s="412" t="s">
        <v>466</v>
      </c>
      <c r="B460" s="413" t="s">
        <v>467</v>
      </c>
      <c r="C460" s="414" t="s">
        <v>475</v>
      </c>
      <c r="D460" s="415" t="s">
        <v>476</v>
      </c>
      <c r="E460" s="414" t="s">
        <v>1283</v>
      </c>
      <c r="F460" s="415" t="s">
        <v>1284</v>
      </c>
      <c r="G460" s="414" t="s">
        <v>1307</v>
      </c>
      <c r="H460" s="414" t="s">
        <v>1394</v>
      </c>
      <c r="I460" s="417">
        <v>64.709999084472656</v>
      </c>
      <c r="J460" s="417">
        <v>252</v>
      </c>
      <c r="K460" s="418">
        <v>16306.8798828125</v>
      </c>
    </row>
    <row r="461" spans="1:11" ht="14.45" customHeight="1" x14ac:dyDescent="0.2">
      <c r="A461" s="412" t="s">
        <v>466</v>
      </c>
      <c r="B461" s="413" t="s">
        <v>467</v>
      </c>
      <c r="C461" s="414" t="s">
        <v>475</v>
      </c>
      <c r="D461" s="415" t="s">
        <v>476</v>
      </c>
      <c r="E461" s="414" t="s">
        <v>1283</v>
      </c>
      <c r="F461" s="415" t="s">
        <v>1284</v>
      </c>
      <c r="G461" s="414" t="s">
        <v>1309</v>
      </c>
      <c r="H461" s="414" t="s">
        <v>1395</v>
      </c>
      <c r="I461" s="417">
        <v>72.69000244140625</v>
      </c>
      <c r="J461" s="417">
        <v>144</v>
      </c>
      <c r="K461" s="418">
        <v>10467.2998046875</v>
      </c>
    </row>
    <row r="462" spans="1:11" ht="14.45" customHeight="1" x14ac:dyDescent="0.2">
      <c r="A462" s="412" t="s">
        <v>466</v>
      </c>
      <c r="B462" s="413" t="s">
        <v>467</v>
      </c>
      <c r="C462" s="414" t="s">
        <v>475</v>
      </c>
      <c r="D462" s="415" t="s">
        <v>476</v>
      </c>
      <c r="E462" s="414" t="s">
        <v>1283</v>
      </c>
      <c r="F462" s="415" t="s">
        <v>1284</v>
      </c>
      <c r="G462" s="414" t="s">
        <v>1396</v>
      </c>
      <c r="H462" s="414" t="s">
        <v>1397</v>
      </c>
      <c r="I462" s="417">
        <v>74.160003662109375</v>
      </c>
      <c r="J462" s="417">
        <v>144</v>
      </c>
      <c r="K462" s="418">
        <v>10678.4404296875</v>
      </c>
    </row>
    <row r="463" spans="1:11" ht="14.45" customHeight="1" x14ac:dyDescent="0.2">
      <c r="A463" s="412" t="s">
        <v>466</v>
      </c>
      <c r="B463" s="413" t="s">
        <v>467</v>
      </c>
      <c r="C463" s="414" t="s">
        <v>475</v>
      </c>
      <c r="D463" s="415" t="s">
        <v>476</v>
      </c>
      <c r="E463" s="414" t="s">
        <v>1283</v>
      </c>
      <c r="F463" s="415" t="s">
        <v>1284</v>
      </c>
      <c r="G463" s="414" t="s">
        <v>1311</v>
      </c>
      <c r="H463" s="414" t="s">
        <v>1398</v>
      </c>
      <c r="I463" s="417">
        <v>345</v>
      </c>
      <c r="J463" s="417">
        <v>60</v>
      </c>
      <c r="K463" s="418">
        <v>20700</v>
      </c>
    </row>
    <row r="464" spans="1:11" ht="14.45" customHeight="1" x14ac:dyDescent="0.2">
      <c r="A464" s="412" t="s">
        <v>466</v>
      </c>
      <c r="B464" s="413" t="s">
        <v>467</v>
      </c>
      <c r="C464" s="414" t="s">
        <v>475</v>
      </c>
      <c r="D464" s="415" t="s">
        <v>476</v>
      </c>
      <c r="E464" s="414" t="s">
        <v>1283</v>
      </c>
      <c r="F464" s="415" t="s">
        <v>1284</v>
      </c>
      <c r="G464" s="414" t="s">
        <v>1399</v>
      </c>
      <c r="H464" s="414" t="s">
        <v>1400</v>
      </c>
      <c r="I464" s="417">
        <v>345</v>
      </c>
      <c r="J464" s="417">
        <v>36</v>
      </c>
      <c r="K464" s="418">
        <v>12420</v>
      </c>
    </row>
    <row r="465" spans="1:11" ht="14.45" customHeight="1" x14ac:dyDescent="0.2">
      <c r="A465" s="412" t="s">
        <v>466</v>
      </c>
      <c r="B465" s="413" t="s">
        <v>467</v>
      </c>
      <c r="C465" s="414" t="s">
        <v>475</v>
      </c>
      <c r="D465" s="415" t="s">
        <v>476</v>
      </c>
      <c r="E465" s="414" t="s">
        <v>1283</v>
      </c>
      <c r="F465" s="415" t="s">
        <v>1284</v>
      </c>
      <c r="G465" s="414" t="s">
        <v>1317</v>
      </c>
      <c r="H465" s="414" t="s">
        <v>1401</v>
      </c>
      <c r="I465" s="417">
        <v>100.68000030517578</v>
      </c>
      <c r="J465" s="417">
        <v>288</v>
      </c>
      <c r="K465" s="418">
        <v>28996.560546875</v>
      </c>
    </row>
    <row r="466" spans="1:11" ht="14.45" customHeight="1" x14ac:dyDescent="0.2">
      <c r="A466" s="412" t="s">
        <v>466</v>
      </c>
      <c r="B466" s="413" t="s">
        <v>467</v>
      </c>
      <c r="C466" s="414" t="s">
        <v>475</v>
      </c>
      <c r="D466" s="415" t="s">
        <v>476</v>
      </c>
      <c r="E466" s="414" t="s">
        <v>1283</v>
      </c>
      <c r="F466" s="415" t="s">
        <v>1284</v>
      </c>
      <c r="G466" s="414" t="s">
        <v>1319</v>
      </c>
      <c r="H466" s="414" t="s">
        <v>1402</v>
      </c>
      <c r="I466" s="417">
        <v>142.72000122070313</v>
      </c>
      <c r="J466" s="417">
        <v>216</v>
      </c>
      <c r="K466" s="418">
        <v>30826.439453125</v>
      </c>
    </row>
    <row r="467" spans="1:11" ht="14.45" customHeight="1" x14ac:dyDescent="0.2">
      <c r="A467" s="412" t="s">
        <v>466</v>
      </c>
      <c r="B467" s="413" t="s">
        <v>467</v>
      </c>
      <c r="C467" s="414" t="s">
        <v>475</v>
      </c>
      <c r="D467" s="415" t="s">
        <v>476</v>
      </c>
      <c r="E467" s="414" t="s">
        <v>1283</v>
      </c>
      <c r="F467" s="415" t="s">
        <v>1284</v>
      </c>
      <c r="G467" s="414" t="s">
        <v>1321</v>
      </c>
      <c r="H467" s="414" t="s">
        <v>1403</v>
      </c>
      <c r="I467" s="417">
        <v>31.360000610351563</v>
      </c>
      <c r="J467" s="417">
        <v>2520</v>
      </c>
      <c r="K467" s="418">
        <v>79018.8017578125</v>
      </c>
    </row>
    <row r="468" spans="1:11" ht="14.45" customHeight="1" x14ac:dyDescent="0.2">
      <c r="A468" s="412" t="s">
        <v>466</v>
      </c>
      <c r="B468" s="413" t="s">
        <v>467</v>
      </c>
      <c r="C468" s="414" t="s">
        <v>475</v>
      </c>
      <c r="D468" s="415" t="s">
        <v>476</v>
      </c>
      <c r="E468" s="414" t="s">
        <v>1283</v>
      </c>
      <c r="F468" s="415" t="s">
        <v>1284</v>
      </c>
      <c r="G468" s="414" t="s">
        <v>1404</v>
      </c>
      <c r="H468" s="414" t="s">
        <v>1405</v>
      </c>
      <c r="I468" s="417">
        <v>32.409999847412109</v>
      </c>
      <c r="J468" s="417">
        <v>960</v>
      </c>
      <c r="K468" s="418">
        <v>31114.400390625</v>
      </c>
    </row>
    <row r="469" spans="1:11" ht="14.45" customHeight="1" x14ac:dyDescent="0.2">
      <c r="A469" s="412" t="s">
        <v>466</v>
      </c>
      <c r="B469" s="413" t="s">
        <v>467</v>
      </c>
      <c r="C469" s="414" t="s">
        <v>475</v>
      </c>
      <c r="D469" s="415" t="s">
        <v>476</v>
      </c>
      <c r="E469" s="414" t="s">
        <v>1283</v>
      </c>
      <c r="F469" s="415" t="s">
        <v>1284</v>
      </c>
      <c r="G469" s="414" t="s">
        <v>1406</v>
      </c>
      <c r="H469" s="414" t="s">
        <v>1407</v>
      </c>
      <c r="I469" s="417">
        <v>38.459999084472656</v>
      </c>
      <c r="J469" s="417">
        <v>216</v>
      </c>
      <c r="K469" s="418">
        <v>8306.91015625</v>
      </c>
    </row>
    <row r="470" spans="1:11" ht="14.45" customHeight="1" x14ac:dyDescent="0.2">
      <c r="A470" s="412" t="s">
        <v>466</v>
      </c>
      <c r="B470" s="413" t="s">
        <v>467</v>
      </c>
      <c r="C470" s="414" t="s">
        <v>475</v>
      </c>
      <c r="D470" s="415" t="s">
        <v>476</v>
      </c>
      <c r="E470" s="414" t="s">
        <v>1283</v>
      </c>
      <c r="F470" s="415" t="s">
        <v>1284</v>
      </c>
      <c r="G470" s="414" t="s">
        <v>1323</v>
      </c>
      <c r="H470" s="414" t="s">
        <v>1408</v>
      </c>
      <c r="I470" s="417">
        <v>30.309999465942383</v>
      </c>
      <c r="J470" s="417">
        <v>3840</v>
      </c>
      <c r="K470" s="418">
        <v>116398.3984375</v>
      </c>
    </row>
    <row r="471" spans="1:11" ht="14.45" customHeight="1" x14ac:dyDescent="0.2">
      <c r="A471" s="412" t="s">
        <v>466</v>
      </c>
      <c r="B471" s="413" t="s">
        <v>467</v>
      </c>
      <c r="C471" s="414" t="s">
        <v>475</v>
      </c>
      <c r="D471" s="415" t="s">
        <v>476</v>
      </c>
      <c r="E471" s="414" t="s">
        <v>1283</v>
      </c>
      <c r="F471" s="415" t="s">
        <v>1284</v>
      </c>
      <c r="G471" s="414" t="s">
        <v>1325</v>
      </c>
      <c r="H471" s="414" t="s">
        <v>1409</v>
      </c>
      <c r="I471" s="417">
        <v>28.860000610351563</v>
      </c>
      <c r="J471" s="417">
        <v>1296</v>
      </c>
      <c r="K471" s="418">
        <v>37404.89990234375</v>
      </c>
    </row>
    <row r="472" spans="1:11" ht="14.45" customHeight="1" x14ac:dyDescent="0.2">
      <c r="A472" s="412" t="s">
        <v>466</v>
      </c>
      <c r="B472" s="413" t="s">
        <v>467</v>
      </c>
      <c r="C472" s="414" t="s">
        <v>475</v>
      </c>
      <c r="D472" s="415" t="s">
        <v>476</v>
      </c>
      <c r="E472" s="414" t="s">
        <v>1283</v>
      </c>
      <c r="F472" s="415" t="s">
        <v>1284</v>
      </c>
      <c r="G472" s="414" t="s">
        <v>1329</v>
      </c>
      <c r="H472" s="414" t="s">
        <v>1410</v>
      </c>
      <c r="I472" s="417">
        <v>31.360000610351563</v>
      </c>
      <c r="J472" s="417">
        <v>3360</v>
      </c>
      <c r="K472" s="418">
        <v>105358.40234375</v>
      </c>
    </row>
    <row r="473" spans="1:11" ht="14.45" customHeight="1" x14ac:dyDescent="0.2">
      <c r="A473" s="412" t="s">
        <v>466</v>
      </c>
      <c r="B473" s="413" t="s">
        <v>467</v>
      </c>
      <c r="C473" s="414" t="s">
        <v>475</v>
      </c>
      <c r="D473" s="415" t="s">
        <v>476</v>
      </c>
      <c r="E473" s="414" t="s">
        <v>1283</v>
      </c>
      <c r="F473" s="415" t="s">
        <v>1284</v>
      </c>
      <c r="G473" s="414" t="s">
        <v>1411</v>
      </c>
      <c r="H473" s="414" t="s">
        <v>1412</v>
      </c>
      <c r="I473" s="417">
        <v>125.12000274658203</v>
      </c>
      <c r="J473" s="417">
        <v>120</v>
      </c>
      <c r="K473" s="418">
        <v>15014.400390625</v>
      </c>
    </row>
    <row r="474" spans="1:11" ht="14.45" customHeight="1" x14ac:dyDescent="0.2">
      <c r="A474" s="412" t="s">
        <v>466</v>
      </c>
      <c r="B474" s="413" t="s">
        <v>467</v>
      </c>
      <c r="C474" s="414" t="s">
        <v>475</v>
      </c>
      <c r="D474" s="415" t="s">
        <v>476</v>
      </c>
      <c r="E474" s="414" t="s">
        <v>1283</v>
      </c>
      <c r="F474" s="415" t="s">
        <v>1284</v>
      </c>
      <c r="G474" s="414" t="s">
        <v>1413</v>
      </c>
      <c r="H474" s="414" t="s">
        <v>1414</v>
      </c>
      <c r="I474" s="417">
        <v>167.14999389648438</v>
      </c>
      <c r="J474" s="417">
        <v>336</v>
      </c>
      <c r="K474" s="418">
        <v>56163.24072265625</v>
      </c>
    </row>
    <row r="475" spans="1:11" ht="14.45" customHeight="1" x14ac:dyDescent="0.2">
      <c r="A475" s="412" t="s">
        <v>466</v>
      </c>
      <c r="B475" s="413" t="s">
        <v>467</v>
      </c>
      <c r="C475" s="414" t="s">
        <v>475</v>
      </c>
      <c r="D475" s="415" t="s">
        <v>476</v>
      </c>
      <c r="E475" s="414" t="s">
        <v>1283</v>
      </c>
      <c r="F475" s="415" t="s">
        <v>1284</v>
      </c>
      <c r="G475" s="414" t="s">
        <v>1335</v>
      </c>
      <c r="H475" s="414" t="s">
        <v>1415</v>
      </c>
      <c r="I475" s="417">
        <v>167.14999389648438</v>
      </c>
      <c r="J475" s="417">
        <v>96</v>
      </c>
      <c r="K475" s="418">
        <v>16046.6396484375</v>
      </c>
    </row>
    <row r="476" spans="1:11" ht="14.45" customHeight="1" x14ac:dyDescent="0.2">
      <c r="A476" s="412" t="s">
        <v>466</v>
      </c>
      <c r="B476" s="413" t="s">
        <v>467</v>
      </c>
      <c r="C476" s="414" t="s">
        <v>475</v>
      </c>
      <c r="D476" s="415" t="s">
        <v>476</v>
      </c>
      <c r="E476" s="414" t="s">
        <v>1283</v>
      </c>
      <c r="F476" s="415" t="s">
        <v>1284</v>
      </c>
      <c r="G476" s="414" t="s">
        <v>1416</v>
      </c>
      <c r="H476" s="414" t="s">
        <v>1417</v>
      </c>
      <c r="I476" s="417">
        <v>216.02999877929688</v>
      </c>
      <c r="J476" s="417">
        <v>72</v>
      </c>
      <c r="K476" s="418">
        <v>15553.98046875</v>
      </c>
    </row>
    <row r="477" spans="1:11" ht="14.45" customHeight="1" x14ac:dyDescent="0.2">
      <c r="A477" s="412" t="s">
        <v>466</v>
      </c>
      <c r="B477" s="413" t="s">
        <v>467</v>
      </c>
      <c r="C477" s="414" t="s">
        <v>475</v>
      </c>
      <c r="D477" s="415" t="s">
        <v>476</v>
      </c>
      <c r="E477" s="414" t="s">
        <v>1283</v>
      </c>
      <c r="F477" s="415" t="s">
        <v>1284</v>
      </c>
      <c r="G477" s="414" t="s">
        <v>1337</v>
      </c>
      <c r="H477" s="414" t="s">
        <v>1418</v>
      </c>
      <c r="I477" s="417">
        <v>210.16000366210938</v>
      </c>
      <c r="J477" s="417">
        <v>540</v>
      </c>
      <c r="K477" s="418">
        <v>113487.75</v>
      </c>
    </row>
    <row r="478" spans="1:11" ht="14.45" customHeight="1" x14ac:dyDescent="0.2">
      <c r="A478" s="412" t="s">
        <v>466</v>
      </c>
      <c r="B478" s="413" t="s">
        <v>467</v>
      </c>
      <c r="C478" s="414" t="s">
        <v>475</v>
      </c>
      <c r="D478" s="415" t="s">
        <v>476</v>
      </c>
      <c r="E478" s="414" t="s">
        <v>1283</v>
      </c>
      <c r="F478" s="415" t="s">
        <v>1284</v>
      </c>
      <c r="G478" s="414" t="s">
        <v>1339</v>
      </c>
      <c r="H478" s="414" t="s">
        <v>1419</v>
      </c>
      <c r="I478" s="417">
        <v>258.05999755859375</v>
      </c>
      <c r="J478" s="417">
        <v>312</v>
      </c>
      <c r="K478" s="418">
        <v>80514.71875</v>
      </c>
    </row>
    <row r="479" spans="1:11" ht="14.45" customHeight="1" x14ac:dyDescent="0.2">
      <c r="A479" s="412" t="s">
        <v>466</v>
      </c>
      <c r="B479" s="413" t="s">
        <v>467</v>
      </c>
      <c r="C479" s="414" t="s">
        <v>475</v>
      </c>
      <c r="D479" s="415" t="s">
        <v>476</v>
      </c>
      <c r="E479" s="414" t="s">
        <v>1283</v>
      </c>
      <c r="F479" s="415" t="s">
        <v>1284</v>
      </c>
      <c r="G479" s="414" t="s">
        <v>1341</v>
      </c>
      <c r="H479" s="414" t="s">
        <v>1420</v>
      </c>
      <c r="I479" s="417">
        <v>337.239990234375</v>
      </c>
      <c r="J479" s="417">
        <v>24</v>
      </c>
      <c r="K479" s="418">
        <v>8093.7001953125</v>
      </c>
    </row>
    <row r="480" spans="1:11" ht="14.45" customHeight="1" x14ac:dyDescent="0.2">
      <c r="A480" s="412" t="s">
        <v>466</v>
      </c>
      <c r="B480" s="413" t="s">
        <v>467</v>
      </c>
      <c r="C480" s="414" t="s">
        <v>475</v>
      </c>
      <c r="D480" s="415" t="s">
        <v>476</v>
      </c>
      <c r="E480" s="414" t="s">
        <v>1283</v>
      </c>
      <c r="F480" s="415" t="s">
        <v>1284</v>
      </c>
      <c r="G480" s="414" t="s">
        <v>1421</v>
      </c>
      <c r="H480" s="414" t="s">
        <v>1422</v>
      </c>
      <c r="I480" s="417">
        <v>216.02999877929688</v>
      </c>
      <c r="J480" s="417">
        <v>24</v>
      </c>
      <c r="K480" s="418">
        <v>5184.66015625</v>
      </c>
    </row>
    <row r="481" spans="1:11" ht="14.45" customHeight="1" x14ac:dyDescent="0.2">
      <c r="A481" s="412" t="s">
        <v>466</v>
      </c>
      <c r="B481" s="413" t="s">
        <v>467</v>
      </c>
      <c r="C481" s="414" t="s">
        <v>475</v>
      </c>
      <c r="D481" s="415" t="s">
        <v>476</v>
      </c>
      <c r="E481" s="414" t="s">
        <v>1283</v>
      </c>
      <c r="F481" s="415" t="s">
        <v>1284</v>
      </c>
      <c r="G481" s="414" t="s">
        <v>1343</v>
      </c>
      <c r="H481" s="414" t="s">
        <v>1423</v>
      </c>
      <c r="I481" s="417">
        <v>89.420001983642578</v>
      </c>
      <c r="J481" s="417">
        <v>96</v>
      </c>
      <c r="K481" s="418">
        <v>8584.19970703125</v>
      </c>
    </row>
    <row r="482" spans="1:11" ht="14.45" customHeight="1" x14ac:dyDescent="0.2">
      <c r="A482" s="412" t="s">
        <v>466</v>
      </c>
      <c r="B482" s="413" t="s">
        <v>467</v>
      </c>
      <c r="C482" s="414" t="s">
        <v>475</v>
      </c>
      <c r="D482" s="415" t="s">
        <v>476</v>
      </c>
      <c r="E482" s="414" t="s">
        <v>1283</v>
      </c>
      <c r="F482" s="415" t="s">
        <v>1284</v>
      </c>
      <c r="G482" s="414" t="s">
        <v>1424</v>
      </c>
      <c r="H482" s="414" t="s">
        <v>1425</v>
      </c>
      <c r="I482" s="417">
        <v>54.299999237060547</v>
      </c>
      <c r="J482" s="417">
        <v>108</v>
      </c>
      <c r="K482" s="418">
        <v>5863.97021484375</v>
      </c>
    </row>
    <row r="483" spans="1:11" ht="14.45" customHeight="1" x14ac:dyDescent="0.2">
      <c r="A483" s="412" t="s">
        <v>466</v>
      </c>
      <c r="B483" s="413" t="s">
        <v>467</v>
      </c>
      <c r="C483" s="414" t="s">
        <v>475</v>
      </c>
      <c r="D483" s="415" t="s">
        <v>476</v>
      </c>
      <c r="E483" s="414" t="s">
        <v>1283</v>
      </c>
      <c r="F483" s="415" t="s">
        <v>1284</v>
      </c>
      <c r="G483" s="414" t="s">
        <v>1347</v>
      </c>
      <c r="H483" s="414" t="s">
        <v>1426</v>
      </c>
      <c r="I483" s="417">
        <v>86.25</v>
      </c>
      <c r="J483" s="417">
        <v>600</v>
      </c>
      <c r="K483" s="418">
        <v>51750</v>
      </c>
    </row>
    <row r="484" spans="1:11" ht="14.45" customHeight="1" x14ac:dyDescent="0.2">
      <c r="A484" s="412" t="s">
        <v>466</v>
      </c>
      <c r="B484" s="413" t="s">
        <v>467</v>
      </c>
      <c r="C484" s="414" t="s">
        <v>475</v>
      </c>
      <c r="D484" s="415" t="s">
        <v>476</v>
      </c>
      <c r="E484" s="414" t="s">
        <v>1283</v>
      </c>
      <c r="F484" s="415" t="s">
        <v>1284</v>
      </c>
      <c r="G484" s="414" t="s">
        <v>1427</v>
      </c>
      <c r="H484" s="414" t="s">
        <v>1428</v>
      </c>
      <c r="I484" s="417">
        <v>57.110000610351563</v>
      </c>
      <c r="J484" s="417">
        <v>144</v>
      </c>
      <c r="K484" s="418">
        <v>8223.419921875</v>
      </c>
    </row>
    <row r="485" spans="1:11" ht="14.45" customHeight="1" x14ac:dyDescent="0.2">
      <c r="A485" s="412" t="s">
        <v>466</v>
      </c>
      <c r="B485" s="413" t="s">
        <v>467</v>
      </c>
      <c r="C485" s="414" t="s">
        <v>475</v>
      </c>
      <c r="D485" s="415" t="s">
        <v>476</v>
      </c>
      <c r="E485" s="414" t="s">
        <v>1283</v>
      </c>
      <c r="F485" s="415" t="s">
        <v>1284</v>
      </c>
      <c r="G485" s="414" t="s">
        <v>1349</v>
      </c>
      <c r="H485" s="414" t="s">
        <v>1429</v>
      </c>
      <c r="I485" s="417">
        <v>77.900001525878906</v>
      </c>
      <c r="J485" s="417">
        <v>192</v>
      </c>
      <c r="K485" s="418">
        <v>14957.359375</v>
      </c>
    </row>
    <row r="486" spans="1:11" ht="14.45" customHeight="1" x14ac:dyDescent="0.2">
      <c r="A486" s="412" t="s">
        <v>466</v>
      </c>
      <c r="B486" s="413" t="s">
        <v>467</v>
      </c>
      <c r="C486" s="414" t="s">
        <v>475</v>
      </c>
      <c r="D486" s="415" t="s">
        <v>476</v>
      </c>
      <c r="E486" s="414" t="s">
        <v>1283</v>
      </c>
      <c r="F486" s="415" t="s">
        <v>1284</v>
      </c>
      <c r="G486" s="414" t="s">
        <v>1351</v>
      </c>
      <c r="H486" s="414" t="s">
        <v>1430</v>
      </c>
      <c r="I486" s="417">
        <v>45.029998779296875</v>
      </c>
      <c r="J486" s="417">
        <v>216</v>
      </c>
      <c r="K486" s="418">
        <v>9725.5498046875</v>
      </c>
    </row>
    <row r="487" spans="1:11" ht="14.45" customHeight="1" x14ac:dyDescent="0.2">
      <c r="A487" s="412" t="s">
        <v>466</v>
      </c>
      <c r="B487" s="413" t="s">
        <v>467</v>
      </c>
      <c r="C487" s="414" t="s">
        <v>475</v>
      </c>
      <c r="D487" s="415" t="s">
        <v>476</v>
      </c>
      <c r="E487" s="414" t="s">
        <v>1283</v>
      </c>
      <c r="F487" s="415" t="s">
        <v>1284</v>
      </c>
      <c r="G487" s="414" t="s">
        <v>1353</v>
      </c>
      <c r="H487" s="414" t="s">
        <v>1431</v>
      </c>
      <c r="I487" s="417">
        <v>45.029998779296875</v>
      </c>
      <c r="J487" s="417">
        <v>504</v>
      </c>
      <c r="K487" s="418">
        <v>22692.9501953125</v>
      </c>
    </row>
    <row r="488" spans="1:11" ht="14.45" customHeight="1" x14ac:dyDescent="0.2">
      <c r="A488" s="412" t="s">
        <v>466</v>
      </c>
      <c r="B488" s="413" t="s">
        <v>467</v>
      </c>
      <c r="C488" s="414" t="s">
        <v>475</v>
      </c>
      <c r="D488" s="415" t="s">
        <v>476</v>
      </c>
      <c r="E488" s="414" t="s">
        <v>1283</v>
      </c>
      <c r="F488" s="415" t="s">
        <v>1284</v>
      </c>
      <c r="G488" s="414" t="s">
        <v>1432</v>
      </c>
      <c r="H488" s="414" t="s">
        <v>1433</v>
      </c>
      <c r="I488" s="417">
        <v>45.029998779296875</v>
      </c>
      <c r="J488" s="417">
        <v>288</v>
      </c>
      <c r="K488" s="418">
        <v>12967.400390625</v>
      </c>
    </row>
    <row r="489" spans="1:11" ht="14.45" customHeight="1" x14ac:dyDescent="0.2">
      <c r="A489" s="412" t="s">
        <v>466</v>
      </c>
      <c r="B489" s="413" t="s">
        <v>467</v>
      </c>
      <c r="C489" s="414" t="s">
        <v>475</v>
      </c>
      <c r="D489" s="415" t="s">
        <v>476</v>
      </c>
      <c r="E489" s="414" t="s">
        <v>1283</v>
      </c>
      <c r="F489" s="415" t="s">
        <v>1284</v>
      </c>
      <c r="G489" s="414" t="s">
        <v>1434</v>
      </c>
      <c r="H489" s="414" t="s">
        <v>1435</v>
      </c>
      <c r="I489" s="417">
        <v>60.659999847412109</v>
      </c>
      <c r="J489" s="417">
        <v>144</v>
      </c>
      <c r="K489" s="418">
        <v>8735.400390625</v>
      </c>
    </row>
    <row r="490" spans="1:11" ht="14.45" customHeight="1" x14ac:dyDescent="0.2">
      <c r="A490" s="412" t="s">
        <v>466</v>
      </c>
      <c r="B490" s="413" t="s">
        <v>467</v>
      </c>
      <c r="C490" s="414" t="s">
        <v>475</v>
      </c>
      <c r="D490" s="415" t="s">
        <v>476</v>
      </c>
      <c r="E490" s="414" t="s">
        <v>1283</v>
      </c>
      <c r="F490" s="415" t="s">
        <v>1284</v>
      </c>
      <c r="G490" s="414" t="s">
        <v>1355</v>
      </c>
      <c r="H490" s="414" t="s">
        <v>1436</v>
      </c>
      <c r="I490" s="417">
        <v>42</v>
      </c>
      <c r="J490" s="417">
        <v>288</v>
      </c>
      <c r="K490" s="418">
        <v>12095.240234375</v>
      </c>
    </row>
    <row r="491" spans="1:11" ht="14.45" customHeight="1" x14ac:dyDescent="0.2">
      <c r="A491" s="412" t="s">
        <v>466</v>
      </c>
      <c r="B491" s="413" t="s">
        <v>467</v>
      </c>
      <c r="C491" s="414" t="s">
        <v>475</v>
      </c>
      <c r="D491" s="415" t="s">
        <v>476</v>
      </c>
      <c r="E491" s="414" t="s">
        <v>1283</v>
      </c>
      <c r="F491" s="415" t="s">
        <v>1284</v>
      </c>
      <c r="G491" s="414" t="s">
        <v>1357</v>
      </c>
      <c r="H491" s="414" t="s">
        <v>1437</v>
      </c>
      <c r="I491" s="417">
        <v>50.479999542236328</v>
      </c>
      <c r="J491" s="417">
        <v>468</v>
      </c>
      <c r="K491" s="418">
        <v>23622.5</v>
      </c>
    </row>
    <row r="492" spans="1:11" ht="14.45" customHeight="1" x14ac:dyDescent="0.2">
      <c r="A492" s="412" t="s">
        <v>466</v>
      </c>
      <c r="B492" s="413" t="s">
        <v>467</v>
      </c>
      <c r="C492" s="414" t="s">
        <v>475</v>
      </c>
      <c r="D492" s="415" t="s">
        <v>476</v>
      </c>
      <c r="E492" s="414" t="s">
        <v>1283</v>
      </c>
      <c r="F492" s="415" t="s">
        <v>1284</v>
      </c>
      <c r="G492" s="414" t="s">
        <v>1438</v>
      </c>
      <c r="H492" s="414" t="s">
        <v>1439</v>
      </c>
      <c r="I492" s="417">
        <v>54.869998931884766</v>
      </c>
      <c r="J492" s="417">
        <v>252</v>
      </c>
      <c r="K492" s="418">
        <v>13826.68017578125</v>
      </c>
    </row>
    <row r="493" spans="1:11" ht="14.45" customHeight="1" x14ac:dyDescent="0.2">
      <c r="A493" s="412" t="s">
        <v>466</v>
      </c>
      <c r="B493" s="413" t="s">
        <v>467</v>
      </c>
      <c r="C493" s="414" t="s">
        <v>475</v>
      </c>
      <c r="D493" s="415" t="s">
        <v>476</v>
      </c>
      <c r="E493" s="414" t="s">
        <v>1283</v>
      </c>
      <c r="F493" s="415" t="s">
        <v>1284</v>
      </c>
      <c r="G493" s="414" t="s">
        <v>1359</v>
      </c>
      <c r="H493" s="414" t="s">
        <v>1440</v>
      </c>
      <c r="I493" s="417">
        <v>75.650001525878906</v>
      </c>
      <c r="J493" s="417">
        <v>504</v>
      </c>
      <c r="K493" s="418">
        <v>38128.0185546875</v>
      </c>
    </row>
    <row r="494" spans="1:11" ht="14.45" customHeight="1" x14ac:dyDescent="0.2">
      <c r="A494" s="412" t="s">
        <v>466</v>
      </c>
      <c r="B494" s="413" t="s">
        <v>467</v>
      </c>
      <c r="C494" s="414" t="s">
        <v>475</v>
      </c>
      <c r="D494" s="415" t="s">
        <v>476</v>
      </c>
      <c r="E494" s="414" t="s">
        <v>1283</v>
      </c>
      <c r="F494" s="415" t="s">
        <v>1284</v>
      </c>
      <c r="G494" s="414" t="s">
        <v>1361</v>
      </c>
      <c r="H494" s="414" t="s">
        <v>1441</v>
      </c>
      <c r="I494" s="417">
        <v>34.159999847412109</v>
      </c>
      <c r="J494" s="417">
        <v>1512</v>
      </c>
      <c r="K494" s="418">
        <v>51647.1904296875</v>
      </c>
    </row>
    <row r="495" spans="1:11" ht="14.45" customHeight="1" x14ac:dyDescent="0.2">
      <c r="A495" s="412" t="s">
        <v>466</v>
      </c>
      <c r="B495" s="413" t="s">
        <v>467</v>
      </c>
      <c r="C495" s="414" t="s">
        <v>475</v>
      </c>
      <c r="D495" s="415" t="s">
        <v>476</v>
      </c>
      <c r="E495" s="414" t="s">
        <v>1283</v>
      </c>
      <c r="F495" s="415" t="s">
        <v>1284</v>
      </c>
      <c r="G495" s="414" t="s">
        <v>1363</v>
      </c>
      <c r="H495" s="414" t="s">
        <v>1442</v>
      </c>
      <c r="I495" s="417">
        <v>41.810001373291016</v>
      </c>
      <c r="J495" s="417">
        <v>1296</v>
      </c>
      <c r="K495" s="418">
        <v>54184.3203125</v>
      </c>
    </row>
    <row r="496" spans="1:11" ht="14.45" customHeight="1" x14ac:dyDescent="0.2">
      <c r="A496" s="412" t="s">
        <v>466</v>
      </c>
      <c r="B496" s="413" t="s">
        <v>467</v>
      </c>
      <c r="C496" s="414" t="s">
        <v>475</v>
      </c>
      <c r="D496" s="415" t="s">
        <v>476</v>
      </c>
      <c r="E496" s="414" t="s">
        <v>1283</v>
      </c>
      <c r="F496" s="415" t="s">
        <v>1284</v>
      </c>
      <c r="G496" s="414" t="s">
        <v>1443</v>
      </c>
      <c r="H496" s="414" t="s">
        <v>1444</v>
      </c>
      <c r="I496" s="417">
        <v>47.740001678466797</v>
      </c>
      <c r="J496" s="417">
        <v>540</v>
      </c>
      <c r="K496" s="418">
        <v>25781.8505859375</v>
      </c>
    </row>
    <row r="497" spans="1:11" ht="14.45" customHeight="1" x14ac:dyDescent="0.2">
      <c r="A497" s="412" t="s">
        <v>466</v>
      </c>
      <c r="B497" s="413" t="s">
        <v>467</v>
      </c>
      <c r="C497" s="414" t="s">
        <v>475</v>
      </c>
      <c r="D497" s="415" t="s">
        <v>476</v>
      </c>
      <c r="E497" s="414" t="s">
        <v>1283</v>
      </c>
      <c r="F497" s="415" t="s">
        <v>1284</v>
      </c>
      <c r="G497" s="414" t="s">
        <v>1365</v>
      </c>
      <c r="H497" s="414" t="s">
        <v>1445</v>
      </c>
      <c r="I497" s="417">
        <v>40.639999389648438</v>
      </c>
      <c r="J497" s="417">
        <v>1584</v>
      </c>
      <c r="K497" s="418">
        <v>64368.26171875</v>
      </c>
    </row>
    <row r="498" spans="1:11" ht="14.45" customHeight="1" x14ac:dyDescent="0.2">
      <c r="A498" s="412" t="s">
        <v>466</v>
      </c>
      <c r="B498" s="413" t="s">
        <v>467</v>
      </c>
      <c r="C498" s="414" t="s">
        <v>475</v>
      </c>
      <c r="D498" s="415" t="s">
        <v>476</v>
      </c>
      <c r="E498" s="414" t="s">
        <v>1283</v>
      </c>
      <c r="F498" s="415" t="s">
        <v>1284</v>
      </c>
      <c r="G498" s="414" t="s">
        <v>1367</v>
      </c>
      <c r="H498" s="414" t="s">
        <v>1446</v>
      </c>
      <c r="I498" s="417">
        <v>40.009998321533203</v>
      </c>
      <c r="J498" s="417">
        <v>252</v>
      </c>
      <c r="K498" s="418">
        <v>10081.81982421875</v>
      </c>
    </row>
    <row r="499" spans="1:11" ht="14.45" customHeight="1" x14ac:dyDescent="0.2">
      <c r="A499" s="412" t="s">
        <v>466</v>
      </c>
      <c r="B499" s="413" t="s">
        <v>467</v>
      </c>
      <c r="C499" s="414" t="s">
        <v>475</v>
      </c>
      <c r="D499" s="415" t="s">
        <v>476</v>
      </c>
      <c r="E499" s="414" t="s">
        <v>1283</v>
      </c>
      <c r="F499" s="415" t="s">
        <v>1284</v>
      </c>
      <c r="G499" s="414" t="s">
        <v>1369</v>
      </c>
      <c r="H499" s="414" t="s">
        <v>1447</v>
      </c>
      <c r="I499" s="417">
        <v>129.25999450683594</v>
      </c>
      <c r="J499" s="417">
        <v>192</v>
      </c>
      <c r="K499" s="418">
        <v>24817.009765625</v>
      </c>
    </row>
    <row r="500" spans="1:11" ht="14.45" customHeight="1" x14ac:dyDescent="0.2">
      <c r="A500" s="412" t="s">
        <v>466</v>
      </c>
      <c r="B500" s="413" t="s">
        <v>467</v>
      </c>
      <c r="C500" s="414" t="s">
        <v>475</v>
      </c>
      <c r="D500" s="415" t="s">
        <v>476</v>
      </c>
      <c r="E500" s="414" t="s">
        <v>1283</v>
      </c>
      <c r="F500" s="415" t="s">
        <v>1284</v>
      </c>
      <c r="G500" s="414" t="s">
        <v>1448</v>
      </c>
      <c r="H500" s="414" t="s">
        <v>1449</v>
      </c>
      <c r="I500" s="417">
        <v>73.790000915527344</v>
      </c>
      <c r="J500" s="417">
        <v>36</v>
      </c>
      <c r="K500" s="418">
        <v>2656.5</v>
      </c>
    </row>
    <row r="501" spans="1:11" ht="14.45" customHeight="1" x14ac:dyDescent="0.2">
      <c r="A501" s="412" t="s">
        <v>466</v>
      </c>
      <c r="B501" s="413" t="s">
        <v>467</v>
      </c>
      <c r="C501" s="414" t="s">
        <v>475</v>
      </c>
      <c r="D501" s="415" t="s">
        <v>476</v>
      </c>
      <c r="E501" s="414" t="s">
        <v>1283</v>
      </c>
      <c r="F501" s="415" t="s">
        <v>1284</v>
      </c>
      <c r="G501" s="414" t="s">
        <v>1450</v>
      </c>
      <c r="H501" s="414" t="s">
        <v>1451</v>
      </c>
      <c r="I501" s="417">
        <v>73.790000915527344</v>
      </c>
      <c r="J501" s="417">
        <v>36</v>
      </c>
      <c r="K501" s="418">
        <v>2656.5</v>
      </c>
    </row>
    <row r="502" spans="1:11" ht="14.45" customHeight="1" x14ac:dyDescent="0.2">
      <c r="A502" s="412" t="s">
        <v>466</v>
      </c>
      <c r="B502" s="413" t="s">
        <v>467</v>
      </c>
      <c r="C502" s="414" t="s">
        <v>475</v>
      </c>
      <c r="D502" s="415" t="s">
        <v>476</v>
      </c>
      <c r="E502" s="414" t="s">
        <v>1283</v>
      </c>
      <c r="F502" s="415" t="s">
        <v>1284</v>
      </c>
      <c r="G502" s="414" t="s">
        <v>1452</v>
      </c>
      <c r="H502" s="414" t="s">
        <v>1453</v>
      </c>
      <c r="I502" s="417">
        <v>105.56999969482422</v>
      </c>
      <c r="J502" s="417">
        <v>108</v>
      </c>
      <c r="K502" s="418">
        <v>11401.56005859375</v>
      </c>
    </row>
    <row r="503" spans="1:11" ht="14.45" customHeight="1" x14ac:dyDescent="0.2">
      <c r="A503" s="412" t="s">
        <v>466</v>
      </c>
      <c r="B503" s="413" t="s">
        <v>467</v>
      </c>
      <c r="C503" s="414" t="s">
        <v>475</v>
      </c>
      <c r="D503" s="415" t="s">
        <v>476</v>
      </c>
      <c r="E503" s="414" t="s">
        <v>1454</v>
      </c>
      <c r="F503" s="415" t="s">
        <v>1455</v>
      </c>
      <c r="G503" s="414" t="s">
        <v>1456</v>
      </c>
      <c r="H503" s="414" t="s">
        <v>1457</v>
      </c>
      <c r="I503" s="417">
        <v>925.6500244140625</v>
      </c>
      <c r="J503" s="417">
        <v>15</v>
      </c>
      <c r="K503" s="418">
        <v>13884.75</v>
      </c>
    </row>
    <row r="504" spans="1:11" ht="14.45" customHeight="1" x14ac:dyDescent="0.2">
      <c r="A504" s="412" t="s">
        <v>466</v>
      </c>
      <c r="B504" s="413" t="s">
        <v>467</v>
      </c>
      <c r="C504" s="414" t="s">
        <v>475</v>
      </c>
      <c r="D504" s="415" t="s">
        <v>476</v>
      </c>
      <c r="E504" s="414" t="s">
        <v>1454</v>
      </c>
      <c r="F504" s="415" t="s">
        <v>1455</v>
      </c>
      <c r="G504" s="414" t="s">
        <v>1458</v>
      </c>
      <c r="H504" s="414" t="s">
        <v>1459</v>
      </c>
      <c r="I504" s="417">
        <v>925.6500244140625</v>
      </c>
      <c r="J504" s="417">
        <v>15</v>
      </c>
      <c r="K504" s="418">
        <v>13884.75</v>
      </c>
    </row>
    <row r="505" spans="1:11" ht="14.45" customHeight="1" x14ac:dyDescent="0.2">
      <c r="A505" s="412" t="s">
        <v>466</v>
      </c>
      <c r="B505" s="413" t="s">
        <v>467</v>
      </c>
      <c r="C505" s="414" t="s">
        <v>475</v>
      </c>
      <c r="D505" s="415" t="s">
        <v>476</v>
      </c>
      <c r="E505" s="414" t="s">
        <v>1454</v>
      </c>
      <c r="F505" s="415" t="s">
        <v>1455</v>
      </c>
      <c r="G505" s="414" t="s">
        <v>1460</v>
      </c>
      <c r="H505" s="414" t="s">
        <v>1461</v>
      </c>
      <c r="I505" s="417">
        <v>12.609999656677246</v>
      </c>
      <c r="J505" s="417">
        <v>130</v>
      </c>
      <c r="K505" s="418">
        <v>1639.0699462890625</v>
      </c>
    </row>
    <row r="506" spans="1:11" ht="14.45" customHeight="1" x14ac:dyDescent="0.2">
      <c r="A506" s="412" t="s">
        <v>466</v>
      </c>
      <c r="B506" s="413" t="s">
        <v>467</v>
      </c>
      <c r="C506" s="414" t="s">
        <v>475</v>
      </c>
      <c r="D506" s="415" t="s">
        <v>476</v>
      </c>
      <c r="E506" s="414" t="s">
        <v>1454</v>
      </c>
      <c r="F506" s="415" t="s">
        <v>1455</v>
      </c>
      <c r="G506" s="414" t="s">
        <v>1462</v>
      </c>
      <c r="H506" s="414" t="s">
        <v>1463</v>
      </c>
      <c r="I506" s="417">
        <v>11.989999771118164</v>
      </c>
      <c r="J506" s="417">
        <v>40</v>
      </c>
      <c r="K506" s="418">
        <v>479.6400146484375</v>
      </c>
    </row>
    <row r="507" spans="1:11" ht="14.45" customHeight="1" x14ac:dyDescent="0.2">
      <c r="A507" s="412" t="s">
        <v>466</v>
      </c>
      <c r="B507" s="413" t="s">
        <v>467</v>
      </c>
      <c r="C507" s="414" t="s">
        <v>475</v>
      </c>
      <c r="D507" s="415" t="s">
        <v>476</v>
      </c>
      <c r="E507" s="414" t="s">
        <v>1454</v>
      </c>
      <c r="F507" s="415" t="s">
        <v>1455</v>
      </c>
      <c r="G507" s="414" t="s">
        <v>1464</v>
      </c>
      <c r="H507" s="414" t="s">
        <v>1465</v>
      </c>
      <c r="I507" s="417">
        <v>12.609999656677246</v>
      </c>
      <c r="J507" s="417">
        <v>200</v>
      </c>
      <c r="K507" s="418">
        <v>2521.5999450683594</v>
      </c>
    </row>
    <row r="508" spans="1:11" ht="14.45" customHeight="1" x14ac:dyDescent="0.2">
      <c r="A508" s="412" t="s">
        <v>466</v>
      </c>
      <c r="B508" s="413" t="s">
        <v>467</v>
      </c>
      <c r="C508" s="414" t="s">
        <v>475</v>
      </c>
      <c r="D508" s="415" t="s">
        <v>476</v>
      </c>
      <c r="E508" s="414" t="s">
        <v>1454</v>
      </c>
      <c r="F508" s="415" t="s">
        <v>1455</v>
      </c>
      <c r="G508" s="414" t="s">
        <v>1466</v>
      </c>
      <c r="H508" s="414" t="s">
        <v>1467</v>
      </c>
      <c r="I508" s="417">
        <v>12.609999656677246</v>
      </c>
      <c r="J508" s="417">
        <v>90</v>
      </c>
      <c r="K508" s="418">
        <v>1134.7399597167969</v>
      </c>
    </row>
    <row r="509" spans="1:11" ht="14.45" customHeight="1" x14ac:dyDescent="0.2">
      <c r="A509" s="412" t="s">
        <v>466</v>
      </c>
      <c r="B509" s="413" t="s">
        <v>467</v>
      </c>
      <c r="C509" s="414" t="s">
        <v>475</v>
      </c>
      <c r="D509" s="415" t="s">
        <v>476</v>
      </c>
      <c r="E509" s="414" t="s">
        <v>1454</v>
      </c>
      <c r="F509" s="415" t="s">
        <v>1455</v>
      </c>
      <c r="G509" s="414" t="s">
        <v>1468</v>
      </c>
      <c r="H509" s="414" t="s">
        <v>1469</v>
      </c>
      <c r="I509" s="417">
        <v>12.609999656677246</v>
      </c>
      <c r="J509" s="417">
        <v>90</v>
      </c>
      <c r="K509" s="418">
        <v>1134.7399597167969</v>
      </c>
    </row>
    <row r="510" spans="1:11" ht="14.45" customHeight="1" x14ac:dyDescent="0.2">
      <c r="A510" s="412" t="s">
        <v>466</v>
      </c>
      <c r="B510" s="413" t="s">
        <v>467</v>
      </c>
      <c r="C510" s="414" t="s">
        <v>475</v>
      </c>
      <c r="D510" s="415" t="s">
        <v>476</v>
      </c>
      <c r="E510" s="414" t="s">
        <v>1454</v>
      </c>
      <c r="F510" s="415" t="s">
        <v>1455</v>
      </c>
      <c r="G510" s="414" t="s">
        <v>1470</v>
      </c>
      <c r="H510" s="414" t="s">
        <v>1471</v>
      </c>
      <c r="I510" s="417">
        <v>12.609999656677246</v>
      </c>
      <c r="J510" s="417">
        <v>40</v>
      </c>
      <c r="K510" s="418">
        <v>504.32998657226563</v>
      </c>
    </row>
    <row r="511" spans="1:11" ht="14.45" customHeight="1" x14ac:dyDescent="0.2">
      <c r="A511" s="412" t="s">
        <v>466</v>
      </c>
      <c r="B511" s="413" t="s">
        <v>467</v>
      </c>
      <c r="C511" s="414" t="s">
        <v>475</v>
      </c>
      <c r="D511" s="415" t="s">
        <v>476</v>
      </c>
      <c r="E511" s="414" t="s">
        <v>1454</v>
      </c>
      <c r="F511" s="415" t="s">
        <v>1455</v>
      </c>
      <c r="G511" s="414" t="s">
        <v>1472</v>
      </c>
      <c r="H511" s="414" t="s">
        <v>1473</v>
      </c>
      <c r="I511" s="417">
        <v>12.609999656677246</v>
      </c>
      <c r="J511" s="417">
        <v>200</v>
      </c>
      <c r="K511" s="418">
        <v>2521.639892578125</v>
      </c>
    </row>
    <row r="512" spans="1:11" ht="14.45" customHeight="1" x14ac:dyDescent="0.2">
      <c r="A512" s="412" t="s">
        <v>466</v>
      </c>
      <c r="B512" s="413" t="s">
        <v>467</v>
      </c>
      <c r="C512" s="414" t="s">
        <v>475</v>
      </c>
      <c r="D512" s="415" t="s">
        <v>476</v>
      </c>
      <c r="E512" s="414" t="s">
        <v>1454</v>
      </c>
      <c r="F512" s="415" t="s">
        <v>1455</v>
      </c>
      <c r="G512" s="414" t="s">
        <v>1474</v>
      </c>
      <c r="H512" s="414" t="s">
        <v>1475</v>
      </c>
      <c r="I512" s="417">
        <v>13.020000457763672</v>
      </c>
      <c r="J512" s="417">
        <v>10</v>
      </c>
      <c r="K512" s="418">
        <v>130.19999694824219</v>
      </c>
    </row>
    <row r="513" spans="1:11" ht="14.45" customHeight="1" x14ac:dyDescent="0.2">
      <c r="A513" s="412" t="s">
        <v>466</v>
      </c>
      <c r="B513" s="413" t="s">
        <v>467</v>
      </c>
      <c r="C513" s="414" t="s">
        <v>475</v>
      </c>
      <c r="D513" s="415" t="s">
        <v>476</v>
      </c>
      <c r="E513" s="414" t="s">
        <v>1454</v>
      </c>
      <c r="F513" s="415" t="s">
        <v>1455</v>
      </c>
      <c r="G513" s="414" t="s">
        <v>1476</v>
      </c>
      <c r="H513" s="414" t="s">
        <v>1477</v>
      </c>
      <c r="I513" s="417">
        <v>12.609999656677246</v>
      </c>
      <c r="J513" s="417">
        <v>40</v>
      </c>
      <c r="K513" s="418">
        <v>504.32998657226563</v>
      </c>
    </row>
    <row r="514" spans="1:11" ht="14.45" customHeight="1" x14ac:dyDescent="0.2">
      <c r="A514" s="412" t="s">
        <v>466</v>
      </c>
      <c r="B514" s="413" t="s">
        <v>467</v>
      </c>
      <c r="C514" s="414" t="s">
        <v>475</v>
      </c>
      <c r="D514" s="415" t="s">
        <v>476</v>
      </c>
      <c r="E514" s="414" t="s">
        <v>1454</v>
      </c>
      <c r="F514" s="415" t="s">
        <v>1455</v>
      </c>
      <c r="G514" s="414" t="s">
        <v>1478</v>
      </c>
      <c r="H514" s="414" t="s">
        <v>1479</v>
      </c>
      <c r="I514" s="417">
        <v>12.609999656677246</v>
      </c>
      <c r="J514" s="417">
        <v>90</v>
      </c>
      <c r="K514" s="418">
        <v>1134.7399597167969</v>
      </c>
    </row>
    <row r="515" spans="1:11" ht="14.45" customHeight="1" x14ac:dyDescent="0.2">
      <c r="A515" s="412" t="s">
        <v>466</v>
      </c>
      <c r="B515" s="413" t="s">
        <v>467</v>
      </c>
      <c r="C515" s="414" t="s">
        <v>475</v>
      </c>
      <c r="D515" s="415" t="s">
        <v>476</v>
      </c>
      <c r="E515" s="414" t="s">
        <v>1454</v>
      </c>
      <c r="F515" s="415" t="s">
        <v>1455</v>
      </c>
      <c r="G515" s="414" t="s">
        <v>1480</v>
      </c>
      <c r="H515" s="414" t="s">
        <v>1481</v>
      </c>
      <c r="I515" s="417">
        <v>13.020000457763672</v>
      </c>
      <c r="J515" s="417">
        <v>20</v>
      </c>
      <c r="K515" s="418">
        <v>260.3900146484375</v>
      </c>
    </row>
    <row r="516" spans="1:11" ht="14.45" customHeight="1" x14ac:dyDescent="0.2">
      <c r="A516" s="412" t="s">
        <v>466</v>
      </c>
      <c r="B516" s="413" t="s">
        <v>467</v>
      </c>
      <c r="C516" s="414" t="s">
        <v>475</v>
      </c>
      <c r="D516" s="415" t="s">
        <v>476</v>
      </c>
      <c r="E516" s="414" t="s">
        <v>1454</v>
      </c>
      <c r="F516" s="415" t="s">
        <v>1455</v>
      </c>
      <c r="G516" s="414" t="s">
        <v>1482</v>
      </c>
      <c r="H516" s="414" t="s">
        <v>1483</v>
      </c>
      <c r="I516" s="417">
        <v>11.989999771118164</v>
      </c>
      <c r="J516" s="417">
        <v>150</v>
      </c>
      <c r="K516" s="418">
        <v>1798.6699829101563</v>
      </c>
    </row>
    <row r="517" spans="1:11" ht="14.45" customHeight="1" x14ac:dyDescent="0.2">
      <c r="A517" s="412" t="s">
        <v>466</v>
      </c>
      <c r="B517" s="413" t="s">
        <v>467</v>
      </c>
      <c r="C517" s="414" t="s">
        <v>475</v>
      </c>
      <c r="D517" s="415" t="s">
        <v>476</v>
      </c>
      <c r="E517" s="414" t="s">
        <v>1454</v>
      </c>
      <c r="F517" s="415" t="s">
        <v>1455</v>
      </c>
      <c r="G517" s="414" t="s">
        <v>1464</v>
      </c>
      <c r="H517" s="414" t="s">
        <v>1484</v>
      </c>
      <c r="I517" s="417">
        <v>12.609999656677246</v>
      </c>
      <c r="J517" s="417">
        <v>190</v>
      </c>
      <c r="K517" s="418">
        <v>2395.5599060058594</v>
      </c>
    </row>
    <row r="518" spans="1:11" ht="14.45" customHeight="1" x14ac:dyDescent="0.2">
      <c r="A518" s="412" t="s">
        <v>466</v>
      </c>
      <c r="B518" s="413" t="s">
        <v>467</v>
      </c>
      <c r="C518" s="414" t="s">
        <v>475</v>
      </c>
      <c r="D518" s="415" t="s">
        <v>476</v>
      </c>
      <c r="E518" s="414" t="s">
        <v>1454</v>
      </c>
      <c r="F518" s="415" t="s">
        <v>1455</v>
      </c>
      <c r="G518" s="414" t="s">
        <v>1466</v>
      </c>
      <c r="H518" s="414" t="s">
        <v>1485</v>
      </c>
      <c r="I518" s="417">
        <v>12.609999656677246</v>
      </c>
      <c r="J518" s="417">
        <v>110</v>
      </c>
      <c r="K518" s="418">
        <v>1386.9099731445313</v>
      </c>
    </row>
    <row r="519" spans="1:11" ht="14.45" customHeight="1" x14ac:dyDescent="0.2">
      <c r="A519" s="412" t="s">
        <v>466</v>
      </c>
      <c r="B519" s="413" t="s">
        <v>467</v>
      </c>
      <c r="C519" s="414" t="s">
        <v>475</v>
      </c>
      <c r="D519" s="415" t="s">
        <v>476</v>
      </c>
      <c r="E519" s="414" t="s">
        <v>1454</v>
      </c>
      <c r="F519" s="415" t="s">
        <v>1455</v>
      </c>
      <c r="G519" s="414" t="s">
        <v>1474</v>
      </c>
      <c r="H519" s="414" t="s">
        <v>1486</v>
      </c>
      <c r="I519" s="417">
        <v>13.020000457763672</v>
      </c>
      <c r="J519" s="417">
        <v>30</v>
      </c>
      <c r="K519" s="418">
        <v>390.58999633789063</v>
      </c>
    </row>
    <row r="520" spans="1:11" ht="14.45" customHeight="1" x14ac:dyDescent="0.2">
      <c r="A520" s="412" t="s">
        <v>466</v>
      </c>
      <c r="B520" s="413" t="s">
        <v>467</v>
      </c>
      <c r="C520" s="414" t="s">
        <v>475</v>
      </c>
      <c r="D520" s="415" t="s">
        <v>476</v>
      </c>
      <c r="E520" s="414" t="s">
        <v>1454</v>
      </c>
      <c r="F520" s="415" t="s">
        <v>1455</v>
      </c>
      <c r="G520" s="414" t="s">
        <v>1478</v>
      </c>
      <c r="H520" s="414" t="s">
        <v>1487</v>
      </c>
      <c r="I520" s="417">
        <v>12.609999656677246</v>
      </c>
      <c r="J520" s="417">
        <v>100</v>
      </c>
      <c r="K520" s="418">
        <v>1260.8199462890625</v>
      </c>
    </row>
    <row r="521" spans="1:11" ht="14.45" customHeight="1" x14ac:dyDescent="0.2">
      <c r="A521" s="412" t="s">
        <v>466</v>
      </c>
      <c r="B521" s="413" t="s">
        <v>467</v>
      </c>
      <c r="C521" s="414" t="s">
        <v>475</v>
      </c>
      <c r="D521" s="415" t="s">
        <v>476</v>
      </c>
      <c r="E521" s="414" t="s">
        <v>1454</v>
      </c>
      <c r="F521" s="415" t="s">
        <v>1455</v>
      </c>
      <c r="G521" s="414" t="s">
        <v>1488</v>
      </c>
      <c r="H521" s="414" t="s">
        <v>1489</v>
      </c>
      <c r="I521" s="417">
        <v>12.609999656677246</v>
      </c>
      <c r="J521" s="417">
        <v>130</v>
      </c>
      <c r="K521" s="418">
        <v>1639.0699462890625</v>
      </c>
    </row>
    <row r="522" spans="1:11" ht="14.45" customHeight="1" x14ac:dyDescent="0.2">
      <c r="A522" s="412" t="s">
        <v>466</v>
      </c>
      <c r="B522" s="413" t="s">
        <v>467</v>
      </c>
      <c r="C522" s="414" t="s">
        <v>475</v>
      </c>
      <c r="D522" s="415" t="s">
        <v>476</v>
      </c>
      <c r="E522" s="414" t="s">
        <v>1454</v>
      </c>
      <c r="F522" s="415" t="s">
        <v>1455</v>
      </c>
      <c r="G522" s="414" t="s">
        <v>1490</v>
      </c>
      <c r="H522" s="414" t="s">
        <v>1491</v>
      </c>
      <c r="I522" s="417">
        <v>0.30000001192092896</v>
      </c>
      <c r="J522" s="417">
        <v>200</v>
      </c>
      <c r="K522" s="418">
        <v>60</v>
      </c>
    </row>
    <row r="523" spans="1:11" ht="14.45" customHeight="1" x14ac:dyDescent="0.2">
      <c r="A523" s="412" t="s">
        <v>466</v>
      </c>
      <c r="B523" s="413" t="s">
        <v>467</v>
      </c>
      <c r="C523" s="414" t="s">
        <v>475</v>
      </c>
      <c r="D523" s="415" t="s">
        <v>476</v>
      </c>
      <c r="E523" s="414" t="s">
        <v>1454</v>
      </c>
      <c r="F523" s="415" t="s">
        <v>1455</v>
      </c>
      <c r="G523" s="414" t="s">
        <v>1492</v>
      </c>
      <c r="H523" s="414" t="s">
        <v>1493</v>
      </c>
      <c r="I523" s="417">
        <v>0.31000000238418579</v>
      </c>
      <c r="J523" s="417">
        <v>200</v>
      </c>
      <c r="K523" s="418">
        <v>62</v>
      </c>
    </row>
    <row r="524" spans="1:11" ht="14.45" customHeight="1" x14ac:dyDescent="0.2">
      <c r="A524" s="412" t="s">
        <v>466</v>
      </c>
      <c r="B524" s="413" t="s">
        <v>467</v>
      </c>
      <c r="C524" s="414" t="s">
        <v>475</v>
      </c>
      <c r="D524" s="415" t="s">
        <v>476</v>
      </c>
      <c r="E524" s="414" t="s">
        <v>1454</v>
      </c>
      <c r="F524" s="415" t="s">
        <v>1455</v>
      </c>
      <c r="G524" s="414" t="s">
        <v>1494</v>
      </c>
      <c r="H524" s="414" t="s">
        <v>1495</v>
      </c>
      <c r="I524" s="417">
        <v>0.30000001192092896</v>
      </c>
      <c r="J524" s="417">
        <v>200</v>
      </c>
      <c r="K524" s="418">
        <v>60.720001220703125</v>
      </c>
    </row>
    <row r="525" spans="1:11" ht="14.45" customHeight="1" x14ac:dyDescent="0.2">
      <c r="A525" s="412" t="s">
        <v>466</v>
      </c>
      <c r="B525" s="413" t="s">
        <v>467</v>
      </c>
      <c r="C525" s="414" t="s">
        <v>475</v>
      </c>
      <c r="D525" s="415" t="s">
        <v>476</v>
      </c>
      <c r="E525" s="414" t="s">
        <v>1454</v>
      </c>
      <c r="F525" s="415" t="s">
        <v>1455</v>
      </c>
      <c r="G525" s="414" t="s">
        <v>1496</v>
      </c>
      <c r="H525" s="414" t="s">
        <v>1497</v>
      </c>
      <c r="I525" s="417">
        <v>0.54000002145767212</v>
      </c>
      <c r="J525" s="417">
        <v>100</v>
      </c>
      <c r="K525" s="418">
        <v>54</v>
      </c>
    </row>
    <row r="526" spans="1:11" ht="14.45" customHeight="1" x14ac:dyDescent="0.2">
      <c r="A526" s="412" t="s">
        <v>466</v>
      </c>
      <c r="B526" s="413" t="s">
        <v>467</v>
      </c>
      <c r="C526" s="414" t="s">
        <v>475</v>
      </c>
      <c r="D526" s="415" t="s">
        <v>476</v>
      </c>
      <c r="E526" s="414" t="s">
        <v>1454</v>
      </c>
      <c r="F526" s="415" t="s">
        <v>1455</v>
      </c>
      <c r="G526" s="414" t="s">
        <v>1498</v>
      </c>
      <c r="H526" s="414" t="s">
        <v>1499</v>
      </c>
      <c r="I526" s="417">
        <v>0.47499999403953552</v>
      </c>
      <c r="J526" s="417">
        <v>200</v>
      </c>
      <c r="K526" s="418">
        <v>95</v>
      </c>
    </row>
    <row r="527" spans="1:11" ht="14.45" customHeight="1" x14ac:dyDescent="0.2">
      <c r="A527" s="412" t="s">
        <v>466</v>
      </c>
      <c r="B527" s="413" t="s">
        <v>467</v>
      </c>
      <c r="C527" s="414" t="s">
        <v>475</v>
      </c>
      <c r="D527" s="415" t="s">
        <v>476</v>
      </c>
      <c r="E527" s="414" t="s">
        <v>1454</v>
      </c>
      <c r="F527" s="415" t="s">
        <v>1455</v>
      </c>
      <c r="G527" s="414" t="s">
        <v>1490</v>
      </c>
      <c r="H527" s="414" t="s">
        <v>1500</v>
      </c>
      <c r="I527" s="417">
        <v>0.30500000715255737</v>
      </c>
      <c r="J527" s="417">
        <v>400</v>
      </c>
      <c r="K527" s="418">
        <v>121</v>
      </c>
    </row>
    <row r="528" spans="1:11" ht="14.45" customHeight="1" x14ac:dyDescent="0.2">
      <c r="A528" s="412" t="s">
        <v>466</v>
      </c>
      <c r="B528" s="413" t="s">
        <v>467</v>
      </c>
      <c r="C528" s="414" t="s">
        <v>475</v>
      </c>
      <c r="D528" s="415" t="s">
        <v>476</v>
      </c>
      <c r="E528" s="414" t="s">
        <v>1454</v>
      </c>
      <c r="F528" s="415" t="s">
        <v>1455</v>
      </c>
      <c r="G528" s="414" t="s">
        <v>1501</v>
      </c>
      <c r="H528" s="414" t="s">
        <v>1502</v>
      </c>
      <c r="I528" s="417">
        <v>0.31000000238418579</v>
      </c>
      <c r="J528" s="417">
        <v>200</v>
      </c>
      <c r="K528" s="418">
        <v>62</v>
      </c>
    </row>
    <row r="529" spans="1:11" ht="14.45" customHeight="1" x14ac:dyDescent="0.2">
      <c r="A529" s="412" t="s">
        <v>466</v>
      </c>
      <c r="B529" s="413" t="s">
        <v>467</v>
      </c>
      <c r="C529" s="414" t="s">
        <v>475</v>
      </c>
      <c r="D529" s="415" t="s">
        <v>476</v>
      </c>
      <c r="E529" s="414" t="s">
        <v>1454</v>
      </c>
      <c r="F529" s="415" t="s">
        <v>1455</v>
      </c>
      <c r="G529" s="414" t="s">
        <v>1496</v>
      </c>
      <c r="H529" s="414" t="s">
        <v>1503</v>
      </c>
      <c r="I529" s="417">
        <v>0.54000002145767212</v>
      </c>
      <c r="J529" s="417">
        <v>900</v>
      </c>
      <c r="K529" s="418">
        <v>486</v>
      </c>
    </row>
    <row r="530" spans="1:11" ht="14.45" customHeight="1" x14ac:dyDescent="0.2">
      <c r="A530" s="412" t="s">
        <v>466</v>
      </c>
      <c r="B530" s="413" t="s">
        <v>467</v>
      </c>
      <c r="C530" s="414" t="s">
        <v>475</v>
      </c>
      <c r="D530" s="415" t="s">
        <v>476</v>
      </c>
      <c r="E530" s="414" t="s">
        <v>1504</v>
      </c>
      <c r="F530" s="415" t="s">
        <v>1505</v>
      </c>
      <c r="G530" s="414" t="s">
        <v>1506</v>
      </c>
      <c r="H530" s="414" t="s">
        <v>1507</v>
      </c>
      <c r="I530" s="417">
        <v>19.600000381469727</v>
      </c>
      <c r="J530" s="417">
        <v>50</v>
      </c>
      <c r="K530" s="418">
        <v>980.0999755859375</v>
      </c>
    </row>
    <row r="531" spans="1:11" ht="14.45" customHeight="1" x14ac:dyDescent="0.2">
      <c r="A531" s="412" t="s">
        <v>466</v>
      </c>
      <c r="B531" s="413" t="s">
        <v>467</v>
      </c>
      <c r="C531" s="414" t="s">
        <v>475</v>
      </c>
      <c r="D531" s="415" t="s">
        <v>476</v>
      </c>
      <c r="E531" s="414" t="s">
        <v>1504</v>
      </c>
      <c r="F531" s="415" t="s">
        <v>1505</v>
      </c>
      <c r="G531" s="414" t="s">
        <v>1508</v>
      </c>
      <c r="H531" s="414" t="s">
        <v>1509</v>
      </c>
      <c r="I531" s="417">
        <v>19.600000381469727</v>
      </c>
      <c r="J531" s="417">
        <v>550</v>
      </c>
      <c r="K531" s="418">
        <v>10780</v>
      </c>
    </row>
    <row r="532" spans="1:11" ht="14.45" customHeight="1" x14ac:dyDescent="0.2">
      <c r="A532" s="412" t="s">
        <v>466</v>
      </c>
      <c r="B532" s="413" t="s">
        <v>467</v>
      </c>
      <c r="C532" s="414" t="s">
        <v>475</v>
      </c>
      <c r="D532" s="415" t="s">
        <v>476</v>
      </c>
      <c r="E532" s="414" t="s">
        <v>1504</v>
      </c>
      <c r="F532" s="415" t="s">
        <v>1505</v>
      </c>
      <c r="G532" s="414" t="s">
        <v>1510</v>
      </c>
      <c r="H532" s="414" t="s">
        <v>1511</v>
      </c>
      <c r="I532" s="417">
        <v>16.940000534057617</v>
      </c>
      <c r="J532" s="417">
        <v>700</v>
      </c>
      <c r="K532" s="418">
        <v>11858</v>
      </c>
    </row>
    <row r="533" spans="1:11" ht="14.45" customHeight="1" x14ac:dyDescent="0.2">
      <c r="A533" s="412" t="s">
        <v>466</v>
      </c>
      <c r="B533" s="413" t="s">
        <v>467</v>
      </c>
      <c r="C533" s="414" t="s">
        <v>475</v>
      </c>
      <c r="D533" s="415" t="s">
        <v>476</v>
      </c>
      <c r="E533" s="414" t="s">
        <v>1504</v>
      </c>
      <c r="F533" s="415" t="s">
        <v>1505</v>
      </c>
      <c r="G533" s="414" t="s">
        <v>1512</v>
      </c>
      <c r="H533" s="414" t="s">
        <v>1513</v>
      </c>
      <c r="I533" s="417">
        <v>15.729999542236328</v>
      </c>
      <c r="J533" s="417">
        <v>200</v>
      </c>
      <c r="K533" s="418">
        <v>3146</v>
      </c>
    </row>
    <row r="534" spans="1:11" ht="14.45" customHeight="1" x14ac:dyDescent="0.2">
      <c r="A534" s="412" t="s">
        <v>466</v>
      </c>
      <c r="B534" s="413" t="s">
        <v>467</v>
      </c>
      <c r="C534" s="414" t="s">
        <v>475</v>
      </c>
      <c r="D534" s="415" t="s">
        <v>476</v>
      </c>
      <c r="E534" s="414" t="s">
        <v>1504</v>
      </c>
      <c r="F534" s="415" t="s">
        <v>1505</v>
      </c>
      <c r="G534" s="414" t="s">
        <v>1514</v>
      </c>
      <c r="H534" s="414" t="s">
        <v>1515</v>
      </c>
      <c r="I534" s="417">
        <v>15.729999542236328</v>
      </c>
      <c r="J534" s="417">
        <v>1200</v>
      </c>
      <c r="K534" s="418">
        <v>18876</v>
      </c>
    </row>
    <row r="535" spans="1:11" ht="14.45" customHeight="1" x14ac:dyDescent="0.2">
      <c r="A535" s="412" t="s">
        <v>466</v>
      </c>
      <c r="B535" s="413" t="s">
        <v>467</v>
      </c>
      <c r="C535" s="414" t="s">
        <v>475</v>
      </c>
      <c r="D535" s="415" t="s">
        <v>476</v>
      </c>
      <c r="E535" s="414" t="s">
        <v>1504</v>
      </c>
      <c r="F535" s="415" t="s">
        <v>1505</v>
      </c>
      <c r="G535" s="414" t="s">
        <v>1516</v>
      </c>
      <c r="H535" s="414" t="s">
        <v>1517</v>
      </c>
      <c r="I535" s="417">
        <v>15.729999542236328</v>
      </c>
      <c r="J535" s="417">
        <v>1600</v>
      </c>
      <c r="K535" s="418">
        <v>25168</v>
      </c>
    </row>
    <row r="536" spans="1:11" ht="14.45" customHeight="1" x14ac:dyDescent="0.2">
      <c r="A536" s="412" t="s">
        <v>466</v>
      </c>
      <c r="B536" s="413" t="s">
        <v>467</v>
      </c>
      <c r="C536" s="414" t="s">
        <v>475</v>
      </c>
      <c r="D536" s="415" t="s">
        <v>476</v>
      </c>
      <c r="E536" s="414" t="s">
        <v>1504</v>
      </c>
      <c r="F536" s="415" t="s">
        <v>1505</v>
      </c>
      <c r="G536" s="414" t="s">
        <v>1518</v>
      </c>
      <c r="H536" s="414" t="s">
        <v>1519</v>
      </c>
      <c r="I536" s="417">
        <v>15.729999542236328</v>
      </c>
      <c r="J536" s="417">
        <v>2020</v>
      </c>
      <c r="K536" s="418">
        <v>31774.60009765625</v>
      </c>
    </row>
    <row r="537" spans="1:11" ht="14.45" customHeight="1" x14ac:dyDescent="0.2">
      <c r="A537" s="412" t="s">
        <v>466</v>
      </c>
      <c r="B537" s="413" t="s">
        <v>467</v>
      </c>
      <c r="C537" s="414" t="s">
        <v>475</v>
      </c>
      <c r="D537" s="415" t="s">
        <v>476</v>
      </c>
      <c r="E537" s="414" t="s">
        <v>1504</v>
      </c>
      <c r="F537" s="415" t="s">
        <v>1505</v>
      </c>
      <c r="G537" s="414" t="s">
        <v>1520</v>
      </c>
      <c r="H537" s="414" t="s">
        <v>1521</v>
      </c>
      <c r="I537" s="417">
        <v>15.729999542236328</v>
      </c>
      <c r="J537" s="417">
        <v>1400</v>
      </c>
      <c r="K537" s="418">
        <v>22022</v>
      </c>
    </row>
    <row r="538" spans="1:11" ht="14.45" customHeight="1" x14ac:dyDescent="0.2">
      <c r="A538" s="412" t="s">
        <v>466</v>
      </c>
      <c r="B538" s="413" t="s">
        <v>467</v>
      </c>
      <c r="C538" s="414" t="s">
        <v>475</v>
      </c>
      <c r="D538" s="415" t="s">
        <v>476</v>
      </c>
      <c r="E538" s="414" t="s">
        <v>1504</v>
      </c>
      <c r="F538" s="415" t="s">
        <v>1505</v>
      </c>
      <c r="G538" s="414" t="s">
        <v>1522</v>
      </c>
      <c r="H538" s="414" t="s">
        <v>1523</v>
      </c>
      <c r="I538" s="417">
        <v>15.729999542236328</v>
      </c>
      <c r="J538" s="417">
        <v>400</v>
      </c>
      <c r="K538" s="418">
        <v>6292</v>
      </c>
    </row>
    <row r="539" spans="1:11" ht="14.45" customHeight="1" x14ac:dyDescent="0.2">
      <c r="A539" s="412" t="s">
        <v>466</v>
      </c>
      <c r="B539" s="413" t="s">
        <v>467</v>
      </c>
      <c r="C539" s="414" t="s">
        <v>475</v>
      </c>
      <c r="D539" s="415" t="s">
        <v>476</v>
      </c>
      <c r="E539" s="414" t="s">
        <v>1504</v>
      </c>
      <c r="F539" s="415" t="s">
        <v>1505</v>
      </c>
      <c r="G539" s="414" t="s">
        <v>1524</v>
      </c>
      <c r="H539" s="414" t="s">
        <v>1525</v>
      </c>
      <c r="I539" s="417">
        <v>15.729999542236328</v>
      </c>
      <c r="J539" s="417">
        <v>2300</v>
      </c>
      <c r="K539" s="418">
        <v>36179.000244140625</v>
      </c>
    </row>
    <row r="540" spans="1:11" ht="14.45" customHeight="1" x14ac:dyDescent="0.2">
      <c r="A540" s="412" t="s">
        <v>466</v>
      </c>
      <c r="B540" s="413" t="s">
        <v>467</v>
      </c>
      <c r="C540" s="414" t="s">
        <v>475</v>
      </c>
      <c r="D540" s="415" t="s">
        <v>476</v>
      </c>
      <c r="E540" s="414" t="s">
        <v>1504</v>
      </c>
      <c r="F540" s="415" t="s">
        <v>1505</v>
      </c>
      <c r="G540" s="414" t="s">
        <v>1526</v>
      </c>
      <c r="H540" s="414" t="s">
        <v>1527</v>
      </c>
      <c r="I540" s="417">
        <v>24.200000762939453</v>
      </c>
      <c r="J540" s="417">
        <v>400</v>
      </c>
      <c r="K540" s="418">
        <v>9680</v>
      </c>
    </row>
    <row r="541" spans="1:11" ht="14.45" customHeight="1" x14ac:dyDescent="0.2">
      <c r="A541" s="412" t="s">
        <v>466</v>
      </c>
      <c r="B541" s="413" t="s">
        <v>467</v>
      </c>
      <c r="C541" s="414" t="s">
        <v>475</v>
      </c>
      <c r="D541" s="415" t="s">
        <v>476</v>
      </c>
      <c r="E541" s="414" t="s">
        <v>1504</v>
      </c>
      <c r="F541" s="415" t="s">
        <v>1505</v>
      </c>
      <c r="G541" s="414" t="s">
        <v>1508</v>
      </c>
      <c r="H541" s="414" t="s">
        <v>1528</v>
      </c>
      <c r="I541" s="417">
        <v>19.600000381469727</v>
      </c>
      <c r="J541" s="417">
        <v>600</v>
      </c>
      <c r="K541" s="418">
        <v>11761.2001953125</v>
      </c>
    </row>
    <row r="542" spans="1:11" ht="14.45" customHeight="1" x14ac:dyDescent="0.2">
      <c r="A542" s="412" t="s">
        <v>466</v>
      </c>
      <c r="B542" s="413" t="s">
        <v>467</v>
      </c>
      <c r="C542" s="414" t="s">
        <v>475</v>
      </c>
      <c r="D542" s="415" t="s">
        <v>476</v>
      </c>
      <c r="E542" s="414" t="s">
        <v>1504</v>
      </c>
      <c r="F542" s="415" t="s">
        <v>1505</v>
      </c>
      <c r="G542" s="414" t="s">
        <v>1512</v>
      </c>
      <c r="H542" s="414" t="s">
        <v>1529</v>
      </c>
      <c r="I542" s="417">
        <v>15.729999542236328</v>
      </c>
      <c r="J542" s="417">
        <v>700</v>
      </c>
      <c r="K542" s="418">
        <v>11011</v>
      </c>
    </row>
    <row r="543" spans="1:11" ht="14.45" customHeight="1" x14ac:dyDescent="0.2">
      <c r="A543" s="412" t="s">
        <v>466</v>
      </c>
      <c r="B543" s="413" t="s">
        <v>467</v>
      </c>
      <c r="C543" s="414" t="s">
        <v>475</v>
      </c>
      <c r="D543" s="415" t="s">
        <v>476</v>
      </c>
      <c r="E543" s="414" t="s">
        <v>1504</v>
      </c>
      <c r="F543" s="415" t="s">
        <v>1505</v>
      </c>
      <c r="G543" s="414" t="s">
        <v>1514</v>
      </c>
      <c r="H543" s="414" t="s">
        <v>1530</v>
      </c>
      <c r="I543" s="417">
        <v>15.729999542236328</v>
      </c>
      <c r="J543" s="417">
        <v>1800</v>
      </c>
      <c r="K543" s="418">
        <v>28314</v>
      </c>
    </row>
    <row r="544" spans="1:11" ht="14.45" customHeight="1" x14ac:dyDescent="0.2">
      <c r="A544" s="412" t="s">
        <v>466</v>
      </c>
      <c r="B544" s="413" t="s">
        <v>467</v>
      </c>
      <c r="C544" s="414" t="s">
        <v>475</v>
      </c>
      <c r="D544" s="415" t="s">
        <v>476</v>
      </c>
      <c r="E544" s="414" t="s">
        <v>1504</v>
      </c>
      <c r="F544" s="415" t="s">
        <v>1505</v>
      </c>
      <c r="G544" s="414" t="s">
        <v>1516</v>
      </c>
      <c r="H544" s="414" t="s">
        <v>1531</v>
      </c>
      <c r="I544" s="417">
        <v>15.729999542236328</v>
      </c>
      <c r="J544" s="417">
        <v>2200</v>
      </c>
      <c r="K544" s="418">
        <v>34606</v>
      </c>
    </row>
    <row r="545" spans="1:11" ht="14.45" customHeight="1" x14ac:dyDescent="0.2">
      <c r="A545" s="412" t="s">
        <v>466</v>
      </c>
      <c r="B545" s="413" t="s">
        <v>467</v>
      </c>
      <c r="C545" s="414" t="s">
        <v>475</v>
      </c>
      <c r="D545" s="415" t="s">
        <v>476</v>
      </c>
      <c r="E545" s="414" t="s">
        <v>1504</v>
      </c>
      <c r="F545" s="415" t="s">
        <v>1505</v>
      </c>
      <c r="G545" s="414" t="s">
        <v>1518</v>
      </c>
      <c r="H545" s="414" t="s">
        <v>1532</v>
      </c>
      <c r="I545" s="417">
        <v>15.729999542236328</v>
      </c>
      <c r="J545" s="417">
        <v>3150</v>
      </c>
      <c r="K545" s="418">
        <v>49549.5</v>
      </c>
    </row>
    <row r="546" spans="1:11" ht="14.45" customHeight="1" x14ac:dyDescent="0.2">
      <c r="A546" s="412" t="s">
        <v>466</v>
      </c>
      <c r="B546" s="413" t="s">
        <v>467</v>
      </c>
      <c r="C546" s="414" t="s">
        <v>475</v>
      </c>
      <c r="D546" s="415" t="s">
        <v>476</v>
      </c>
      <c r="E546" s="414" t="s">
        <v>1504</v>
      </c>
      <c r="F546" s="415" t="s">
        <v>1505</v>
      </c>
      <c r="G546" s="414" t="s">
        <v>1520</v>
      </c>
      <c r="H546" s="414" t="s">
        <v>1533</v>
      </c>
      <c r="I546" s="417">
        <v>15.729999542236328</v>
      </c>
      <c r="J546" s="417">
        <v>600</v>
      </c>
      <c r="K546" s="418">
        <v>9438</v>
      </c>
    </row>
    <row r="547" spans="1:11" ht="14.45" customHeight="1" x14ac:dyDescent="0.2">
      <c r="A547" s="412" t="s">
        <v>466</v>
      </c>
      <c r="B547" s="413" t="s">
        <v>467</v>
      </c>
      <c r="C547" s="414" t="s">
        <v>475</v>
      </c>
      <c r="D547" s="415" t="s">
        <v>476</v>
      </c>
      <c r="E547" s="414" t="s">
        <v>1504</v>
      </c>
      <c r="F547" s="415" t="s">
        <v>1505</v>
      </c>
      <c r="G547" s="414" t="s">
        <v>1522</v>
      </c>
      <c r="H547" s="414" t="s">
        <v>1534</v>
      </c>
      <c r="I547" s="417">
        <v>15.704999923706055</v>
      </c>
      <c r="J547" s="417">
        <v>800</v>
      </c>
      <c r="K547" s="418">
        <v>12564</v>
      </c>
    </row>
    <row r="548" spans="1:11" ht="14.45" customHeight="1" x14ac:dyDescent="0.2">
      <c r="A548" s="412" t="s">
        <v>466</v>
      </c>
      <c r="B548" s="413" t="s">
        <v>467</v>
      </c>
      <c r="C548" s="414" t="s">
        <v>475</v>
      </c>
      <c r="D548" s="415" t="s">
        <v>476</v>
      </c>
      <c r="E548" s="414" t="s">
        <v>1504</v>
      </c>
      <c r="F548" s="415" t="s">
        <v>1505</v>
      </c>
      <c r="G548" s="414" t="s">
        <v>1524</v>
      </c>
      <c r="H548" s="414" t="s">
        <v>1535</v>
      </c>
      <c r="I548" s="417">
        <v>15.729999542236328</v>
      </c>
      <c r="J548" s="417">
        <v>2800</v>
      </c>
      <c r="K548" s="418">
        <v>44044</v>
      </c>
    </row>
    <row r="549" spans="1:11" ht="14.45" customHeight="1" x14ac:dyDescent="0.2">
      <c r="A549" s="412" t="s">
        <v>466</v>
      </c>
      <c r="B549" s="413" t="s">
        <v>467</v>
      </c>
      <c r="C549" s="414" t="s">
        <v>475</v>
      </c>
      <c r="D549" s="415" t="s">
        <v>476</v>
      </c>
      <c r="E549" s="414" t="s">
        <v>1504</v>
      </c>
      <c r="F549" s="415" t="s">
        <v>1505</v>
      </c>
      <c r="G549" s="414" t="s">
        <v>1536</v>
      </c>
      <c r="H549" s="414" t="s">
        <v>1537</v>
      </c>
      <c r="I549" s="417">
        <v>24.200000762939453</v>
      </c>
      <c r="J549" s="417">
        <v>50</v>
      </c>
      <c r="K549" s="418">
        <v>1210</v>
      </c>
    </row>
    <row r="550" spans="1:11" ht="14.45" customHeight="1" x14ac:dyDescent="0.2">
      <c r="A550" s="412" t="s">
        <v>466</v>
      </c>
      <c r="B550" s="413" t="s">
        <v>467</v>
      </c>
      <c r="C550" s="414" t="s">
        <v>475</v>
      </c>
      <c r="D550" s="415" t="s">
        <v>476</v>
      </c>
      <c r="E550" s="414" t="s">
        <v>1504</v>
      </c>
      <c r="F550" s="415" t="s">
        <v>1505</v>
      </c>
      <c r="G550" s="414" t="s">
        <v>1538</v>
      </c>
      <c r="H550" s="414" t="s">
        <v>1539</v>
      </c>
      <c r="I550" s="417">
        <v>7.0199999809265137</v>
      </c>
      <c r="J550" s="417">
        <v>200</v>
      </c>
      <c r="K550" s="418">
        <v>1404</v>
      </c>
    </row>
    <row r="551" spans="1:11" ht="14.45" customHeight="1" x14ac:dyDescent="0.2">
      <c r="A551" s="412" t="s">
        <v>466</v>
      </c>
      <c r="B551" s="413" t="s">
        <v>467</v>
      </c>
      <c r="C551" s="414" t="s">
        <v>475</v>
      </c>
      <c r="D551" s="415" t="s">
        <v>476</v>
      </c>
      <c r="E551" s="414" t="s">
        <v>1504</v>
      </c>
      <c r="F551" s="415" t="s">
        <v>1505</v>
      </c>
      <c r="G551" s="414" t="s">
        <v>1540</v>
      </c>
      <c r="H551" s="414" t="s">
        <v>1541</v>
      </c>
      <c r="I551" s="417">
        <v>0.62999999523162842</v>
      </c>
      <c r="J551" s="417">
        <v>16000</v>
      </c>
      <c r="K551" s="418">
        <v>10080</v>
      </c>
    </row>
    <row r="552" spans="1:11" ht="14.45" customHeight="1" x14ac:dyDescent="0.2">
      <c r="A552" s="412" t="s">
        <v>466</v>
      </c>
      <c r="B552" s="413" t="s">
        <v>467</v>
      </c>
      <c r="C552" s="414" t="s">
        <v>475</v>
      </c>
      <c r="D552" s="415" t="s">
        <v>476</v>
      </c>
      <c r="E552" s="414" t="s">
        <v>1504</v>
      </c>
      <c r="F552" s="415" t="s">
        <v>1505</v>
      </c>
      <c r="G552" s="414" t="s">
        <v>1542</v>
      </c>
      <c r="H552" s="414" t="s">
        <v>1543</v>
      </c>
      <c r="I552" s="417">
        <v>0.62749999761581421</v>
      </c>
      <c r="J552" s="417">
        <v>8000</v>
      </c>
      <c r="K552" s="418">
        <v>5020</v>
      </c>
    </row>
    <row r="553" spans="1:11" ht="14.45" customHeight="1" x14ac:dyDescent="0.2">
      <c r="A553" s="412" t="s">
        <v>466</v>
      </c>
      <c r="B553" s="413" t="s">
        <v>467</v>
      </c>
      <c r="C553" s="414" t="s">
        <v>475</v>
      </c>
      <c r="D553" s="415" t="s">
        <v>476</v>
      </c>
      <c r="E553" s="414" t="s">
        <v>1504</v>
      </c>
      <c r="F553" s="415" t="s">
        <v>1505</v>
      </c>
      <c r="G553" s="414" t="s">
        <v>1544</v>
      </c>
      <c r="H553" s="414" t="s">
        <v>1545</v>
      </c>
      <c r="I553" s="417">
        <v>0.62999999523162842</v>
      </c>
      <c r="J553" s="417">
        <v>5100</v>
      </c>
      <c r="K553" s="418">
        <v>3213</v>
      </c>
    </row>
    <row r="554" spans="1:11" ht="14.45" customHeight="1" x14ac:dyDescent="0.2">
      <c r="A554" s="412" t="s">
        <v>466</v>
      </c>
      <c r="B554" s="413" t="s">
        <v>467</v>
      </c>
      <c r="C554" s="414" t="s">
        <v>475</v>
      </c>
      <c r="D554" s="415" t="s">
        <v>476</v>
      </c>
      <c r="E554" s="414" t="s">
        <v>1504</v>
      </c>
      <c r="F554" s="415" t="s">
        <v>1505</v>
      </c>
      <c r="G554" s="414" t="s">
        <v>1540</v>
      </c>
      <c r="H554" s="414" t="s">
        <v>1546</v>
      </c>
      <c r="I554" s="417">
        <v>0.62999999523162842</v>
      </c>
      <c r="J554" s="417">
        <v>9000</v>
      </c>
      <c r="K554" s="418">
        <v>5670</v>
      </c>
    </row>
    <row r="555" spans="1:11" ht="14.45" customHeight="1" x14ac:dyDescent="0.2">
      <c r="A555" s="412" t="s">
        <v>466</v>
      </c>
      <c r="B555" s="413" t="s">
        <v>467</v>
      </c>
      <c r="C555" s="414" t="s">
        <v>475</v>
      </c>
      <c r="D555" s="415" t="s">
        <v>476</v>
      </c>
      <c r="E555" s="414" t="s">
        <v>1504</v>
      </c>
      <c r="F555" s="415" t="s">
        <v>1505</v>
      </c>
      <c r="G555" s="414" t="s">
        <v>1542</v>
      </c>
      <c r="H555" s="414" t="s">
        <v>1547</v>
      </c>
      <c r="I555" s="417">
        <v>0.62999999523162842</v>
      </c>
      <c r="J555" s="417">
        <v>3000</v>
      </c>
      <c r="K555" s="418">
        <v>1890</v>
      </c>
    </row>
    <row r="556" spans="1:11" ht="14.45" customHeight="1" x14ac:dyDescent="0.2">
      <c r="A556" s="412" t="s">
        <v>466</v>
      </c>
      <c r="B556" s="413" t="s">
        <v>467</v>
      </c>
      <c r="C556" s="414" t="s">
        <v>475</v>
      </c>
      <c r="D556" s="415" t="s">
        <v>476</v>
      </c>
      <c r="E556" s="414" t="s">
        <v>1504</v>
      </c>
      <c r="F556" s="415" t="s">
        <v>1505</v>
      </c>
      <c r="G556" s="414" t="s">
        <v>1544</v>
      </c>
      <c r="H556" s="414" t="s">
        <v>1548</v>
      </c>
      <c r="I556" s="417">
        <v>0.62999999523162842</v>
      </c>
      <c r="J556" s="417">
        <v>17850</v>
      </c>
      <c r="K556" s="418">
        <v>11245.499938964844</v>
      </c>
    </row>
    <row r="557" spans="1:11" ht="14.45" customHeight="1" x14ac:dyDescent="0.2">
      <c r="A557" s="412" t="s">
        <v>466</v>
      </c>
      <c r="B557" s="413" t="s">
        <v>467</v>
      </c>
      <c r="C557" s="414" t="s">
        <v>475</v>
      </c>
      <c r="D557" s="415" t="s">
        <v>476</v>
      </c>
      <c r="E557" s="414" t="s">
        <v>1549</v>
      </c>
      <c r="F557" s="415" t="s">
        <v>1550</v>
      </c>
      <c r="G557" s="414" t="s">
        <v>1551</v>
      </c>
      <c r="H557" s="414" t="s">
        <v>1552</v>
      </c>
      <c r="I557" s="417">
        <v>173.02999877929688</v>
      </c>
      <c r="J557" s="417">
        <v>10</v>
      </c>
      <c r="K557" s="418">
        <v>1730.300048828125</v>
      </c>
    </row>
    <row r="558" spans="1:11" ht="14.45" customHeight="1" x14ac:dyDescent="0.2">
      <c r="A558" s="412" t="s">
        <v>466</v>
      </c>
      <c r="B558" s="413" t="s">
        <v>467</v>
      </c>
      <c r="C558" s="414" t="s">
        <v>475</v>
      </c>
      <c r="D558" s="415" t="s">
        <v>476</v>
      </c>
      <c r="E558" s="414" t="s">
        <v>1553</v>
      </c>
      <c r="F558" s="415" t="s">
        <v>1554</v>
      </c>
      <c r="G558" s="414" t="s">
        <v>1555</v>
      </c>
      <c r="H558" s="414" t="s">
        <v>1556</v>
      </c>
      <c r="I558" s="417">
        <v>10.739999771118164</v>
      </c>
      <c r="J558" s="417">
        <v>575</v>
      </c>
      <c r="K558" s="418">
        <v>6178.2598876953125</v>
      </c>
    </row>
    <row r="559" spans="1:11" ht="14.45" customHeight="1" x14ac:dyDescent="0.2">
      <c r="A559" s="412" t="s">
        <v>466</v>
      </c>
      <c r="B559" s="413" t="s">
        <v>467</v>
      </c>
      <c r="C559" s="414" t="s">
        <v>475</v>
      </c>
      <c r="D559" s="415" t="s">
        <v>476</v>
      </c>
      <c r="E559" s="414" t="s">
        <v>1553</v>
      </c>
      <c r="F559" s="415" t="s">
        <v>1554</v>
      </c>
      <c r="G559" s="414" t="s">
        <v>1555</v>
      </c>
      <c r="H559" s="414" t="s">
        <v>1557</v>
      </c>
      <c r="I559" s="417">
        <v>10.739999771118164</v>
      </c>
      <c r="J559" s="417">
        <v>400</v>
      </c>
      <c r="K559" s="418">
        <v>4297.919921875</v>
      </c>
    </row>
    <row r="560" spans="1:11" ht="14.45" customHeight="1" x14ac:dyDescent="0.2">
      <c r="A560" s="412" t="s">
        <v>466</v>
      </c>
      <c r="B560" s="413" t="s">
        <v>467</v>
      </c>
      <c r="C560" s="414" t="s">
        <v>475</v>
      </c>
      <c r="D560" s="415" t="s">
        <v>476</v>
      </c>
      <c r="E560" s="414" t="s">
        <v>1553</v>
      </c>
      <c r="F560" s="415" t="s">
        <v>1554</v>
      </c>
      <c r="G560" s="414" t="s">
        <v>1558</v>
      </c>
      <c r="H560" s="414" t="s">
        <v>1559</v>
      </c>
      <c r="I560" s="417">
        <v>13.789999961853027</v>
      </c>
      <c r="J560" s="417">
        <v>450</v>
      </c>
      <c r="K560" s="418">
        <v>6207.3001708984375</v>
      </c>
    </row>
    <row r="561" spans="1:11" ht="14.45" customHeight="1" x14ac:dyDescent="0.2">
      <c r="A561" s="412" t="s">
        <v>466</v>
      </c>
      <c r="B561" s="413" t="s">
        <v>467</v>
      </c>
      <c r="C561" s="414" t="s">
        <v>475</v>
      </c>
      <c r="D561" s="415" t="s">
        <v>476</v>
      </c>
      <c r="E561" s="414" t="s">
        <v>1553</v>
      </c>
      <c r="F561" s="415" t="s">
        <v>1554</v>
      </c>
      <c r="G561" s="414" t="s">
        <v>1558</v>
      </c>
      <c r="H561" s="414" t="s">
        <v>1560</v>
      </c>
      <c r="I561" s="417">
        <v>13.789999961853027</v>
      </c>
      <c r="J561" s="417">
        <v>225</v>
      </c>
      <c r="K561" s="418">
        <v>3103.6500244140625</v>
      </c>
    </row>
    <row r="562" spans="1:11" ht="14.45" customHeight="1" x14ac:dyDescent="0.2">
      <c r="A562" s="412" t="s">
        <v>466</v>
      </c>
      <c r="B562" s="413" t="s">
        <v>467</v>
      </c>
      <c r="C562" s="414" t="s">
        <v>475</v>
      </c>
      <c r="D562" s="415" t="s">
        <v>476</v>
      </c>
      <c r="E562" s="414" t="s">
        <v>1553</v>
      </c>
      <c r="F562" s="415" t="s">
        <v>1554</v>
      </c>
      <c r="G562" s="414" t="s">
        <v>1561</v>
      </c>
      <c r="H562" s="414" t="s">
        <v>1562</v>
      </c>
      <c r="I562" s="417">
        <v>74.921427045549663</v>
      </c>
      <c r="J562" s="417">
        <v>270</v>
      </c>
      <c r="K562" s="418">
        <v>20229.299865722656</v>
      </c>
    </row>
    <row r="563" spans="1:11" ht="14.45" customHeight="1" x14ac:dyDescent="0.2">
      <c r="A563" s="412" t="s">
        <v>466</v>
      </c>
      <c r="B563" s="413" t="s">
        <v>467</v>
      </c>
      <c r="C563" s="414" t="s">
        <v>475</v>
      </c>
      <c r="D563" s="415" t="s">
        <v>476</v>
      </c>
      <c r="E563" s="414" t="s">
        <v>1553</v>
      </c>
      <c r="F563" s="415" t="s">
        <v>1554</v>
      </c>
      <c r="G563" s="414" t="s">
        <v>1563</v>
      </c>
      <c r="H563" s="414" t="s">
        <v>1564</v>
      </c>
      <c r="I563" s="417">
        <v>82.660003662109375</v>
      </c>
      <c r="J563" s="417">
        <v>60</v>
      </c>
      <c r="K563" s="418">
        <v>4959.2998046875</v>
      </c>
    </row>
    <row r="564" spans="1:11" ht="14.45" customHeight="1" x14ac:dyDescent="0.2">
      <c r="A564" s="412" t="s">
        <v>466</v>
      </c>
      <c r="B564" s="413" t="s">
        <v>467</v>
      </c>
      <c r="C564" s="414" t="s">
        <v>475</v>
      </c>
      <c r="D564" s="415" t="s">
        <v>476</v>
      </c>
      <c r="E564" s="414" t="s">
        <v>1553</v>
      </c>
      <c r="F564" s="415" t="s">
        <v>1554</v>
      </c>
      <c r="G564" s="414" t="s">
        <v>1565</v>
      </c>
      <c r="H564" s="414" t="s">
        <v>1566</v>
      </c>
      <c r="I564" s="417">
        <v>43.560001373291016</v>
      </c>
      <c r="J564" s="417">
        <v>40</v>
      </c>
      <c r="K564" s="418">
        <v>1742.4000244140625</v>
      </c>
    </row>
    <row r="565" spans="1:11" ht="14.45" customHeight="1" x14ac:dyDescent="0.2">
      <c r="A565" s="412" t="s">
        <v>466</v>
      </c>
      <c r="B565" s="413" t="s">
        <v>467</v>
      </c>
      <c r="C565" s="414" t="s">
        <v>475</v>
      </c>
      <c r="D565" s="415" t="s">
        <v>476</v>
      </c>
      <c r="E565" s="414" t="s">
        <v>1553</v>
      </c>
      <c r="F565" s="415" t="s">
        <v>1554</v>
      </c>
      <c r="G565" s="414" t="s">
        <v>1567</v>
      </c>
      <c r="H565" s="414" t="s">
        <v>1568</v>
      </c>
      <c r="I565" s="417">
        <v>56.389999389648438</v>
      </c>
      <c r="J565" s="417">
        <v>780</v>
      </c>
      <c r="K565" s="418">
        <v>43981.08154296875</v>
      </c>
    </row>
    <row r="566" spans="1:11" ht="14.45" customHeight="1" x14ac:dyDescent="0.2">
      <c r="A566" s="412" t="s">
        <v>466</v>
      </c>
      <c r="B566" s="413" t="s">
        <v>467</v>
      </c>
      <c r="C566" s="414" t="s">
        <v>475</v>
      </c>
      <c r="D566" s="415" t="s">
        <v>476</v>
      </c>
      <c r="E566" s="414" t="s">
        <v>1553</v>
      </c>
      <c r="F566" s="415" t="s">
        <v>1554</v>
      </c>
      <c r="G566" s="414" t="s">
        <v>1567</v>
      </c>
      <c r="H566" s="414" t="s">
        <v>1569</v>
      </c>
      <c r="I566" s="417">
        <v>56.388888465033638</v>
      </c>
      <c r="J566" s="417">
        <v>1380</v>
      </c>
      <c r="K566" s="418">
        <v>77812.4423828125</v>
      </c>
    </row>
    <row r="567" spans="1:11" ht="14.45" customHeight="1" x14ac:dyDescent="0.2">
      <c r="A567" s="412" t="s">
        <v>466</v>
      </c>
      <c r="B567" s="413" t="s">
        <v>467</v>
      </c>
      <c r="C567" s="414" t="s">
        <v>475</v>
      </c>
      <c r="D567" s="415" t="s">
        <v>476</v>
      </c>
      <c r="E567" s="414" t="s">
        <v>1570</v>
      </c>
      <c r="F567" s="415" t="s">
        <v>1571</v>
      </c>
      <c r="G567" s="414" t="s">
        <v>1572</v>
      </c>
      <c r="H567" s="414" t="s">
        <v>1573</v>
      </c>
      <c r="I567" s="417">
        <v>51998.5390625</v>
      </c>
      <c r="J567" s="417">
        <v>1</v>
      </c>
      <c r="K567" s="418">
        <v>51998.5390625</v>
      </c>
    </row>
    <row r="568" spans="1:11" ht="14.45" customHeight="1" x14ac:dyDescent="0.2">
      <c r="A568" s="412" t="s">
        <v>466</v>
      </c>
      <c r="B568" s="413" t="s">
        <v>467</v>
      </c>
      <c r="C568" s="414" t="s">
        <v>475</v>
      </c>
      <c r="D568" s="415" t="s">
        <v>476</v>
      </c>
      <c r="E568" s="414" t="s">
        <v>1570</v>
      </c>
      <c r="F568" s="415" t="s">
        <v>1571</v>
      </c>
      <c r="G568" s="414" t="s">
        <v>1574</v>
      </c>
      <c r="H568" s="414" t="s">
        <v>1575</v>
      </c>
      <c r="I568" s="417">
        <v>33615.25</v>
      </c>
      <c r="J568" s="417">
        <v>1</v>
      </c>
      <c r="K568" s="418">
        <v>33615.25</v>
      </c>
    </row>
    <row r="569" spans="1:11" ht="14.45" customHeight="1" x14ac:dyDescent="0.2">
      <c r="A569" s="412" t="s">
        <v>466</v>
      </c>
      <c r="B569" s="413" t="s">
        <v>467</v>
      </c>
      <c r="C569" s="414" t="s">
        <v>480</v>
      </c>
      <c r="D569" s="415" t="s">
        <v>481</v>
      </c>
      <c r="E569" s="414" t="s">
        <v>585</v>
      </c>
      <c r="F569" s="415" t="s">
        <v>586</v>
      </c>
      <c r="G569" s="414" t="s">
        <v>590</v>
      </c>
      <c r="H569" s="414" t="s">
        <v>594</v>
      </c>
      <c r="I569" s="417">
        <v>15.529999732971191</v>
      </c>
      <c r="J569" s="417">
        <v>20</v>
      </c>
      <c r="K569" s="418">
        <v>310.60000610351563</v>
      </c>
    </row>
    <row r="570" spans="1:11" ht="14.45" customHeight="1" x14ac:dyDescent="0.2">
      <c r="A570" s="412" t="s">
        <v>466</v>
      </c>
      <c r="B570" s="413" t="s">
        <v>467</v>
      </c>
      <c r="C570" s="414" t="s">
        <v>480</v>
      </c>
      <c r="D570" s="415" t="s">
        <v>481</v>
      </c>
      <c r="E570" s="414" t="s">
        <v>585</v>
      </c>
      <c r="F570" s="415" t="s">
        <v>586</v>
      </c>
      <c r="G570" s="414" t="s">
        <v>1576</v>
      </c>
      <c r="H570" s="414" t="s">
        <v>1577</v>
      </c>
      <c r="I570" s="417">
        <v>0.625</v>
      </c>
      <c r="J570" s="417">
        <v>4800</v>
      </c>
      <c r="K570" s="418">
        <v>2982</v>
      </c>
    </row>
    <row r="571" spans="1:11" ht="14.45" customHeight="1" x14ac:dyDescent="0.2">
      <c r="A571" s="412" t="s">
        <v>466</v>
      </c>
      <c r="B571" s="413" t="s">
        <v>467</v>
      </c>
      <c r="C571" s="414" t="s">
        <v>480</v>
      </c>
      <c r="D571" s="415" t="s">
        <v>481</v>
      </c>
      <c r="E571" s="414" t="s">
        <v>585</v>
      </c>
      <c r="F571" s="415" t="s">
        <v>586</v>
      </c>
      <c r="G571" s="414" t="s">
        <v>606</v>
      </c>
      <c r="H571" s="414" t="s">
        <v>608</v>
      </c>
      <c r="I571" s="417">
        <v>5.6399998664855957</v>
      </c>
      <c r="J571" s="417">
        <v>3150</v>
      </c>
      <c r="K571" s="418">
        <v>17750.250091552734</v>
      </c>
    </row>
    <row r="572" spans="1:11" ht="14.45" customHeight="1" x14ac:dyDescent="0.2">
      <c r="A572" s="412" t="s">
        <v>466</v>
      </c>
      <c r="B572" s="413" t="s">
        <v>467</v>
      </c>
      <c r="C572" s="414" t="s">
        <v>480</v>
      </c>
      <c r="D572" s="415" t="s">
        <v>481</v>
      </c>
      <c r="E572" s="414" t="s">
        <v>585</v>
      </c>
      <c r="F572" s="415" t="s">
        <v>586</v>
      </c>
      <c r="G572" s="414" t="s">
        <v>615</v>
      </c>
      <c r="H572" s="414" t="s">
        <v>616</v>
      </c>
      <c r="I572" s="417">
        <v>109.01000213623047</v>
      </c>
      <c r="J572" s="417">
        <v>20</v>
      </c>
      <c r="K572" s="418">
        <v>2180.260009765625</v>
      </c>
    </row>
    <row r="573" spans="1:11" ht="14.45" customHeight="1" x14ac:dyDescent="0.2">
      <c r="A573" s="412" t="s">
        <v>466</v>
      </c>
      <c r="B573" s="413" t="s">
        <v>467</v>
      </c>
      <c r="C573" s="414" t="s">
        <v>480</v>
      </c>
      <c r="D573" s="415" t="s">
        <v>481</v>
      </c>
      <c r="E573" s="414" t="s">
        <v>585</v>
      </c>
      <c r="F573" s="415" t="s">
        <v>586</v>
      </c>
      <c r="G573" s="414" t="s">
        <v>619</v>
      </c>
      <c r="H573" s="414" t="s">
        <v>620</v>
      </c>
      <c r="I573" s="417">
        <v>352.27999877929688</v>
      </c>
      <c r="J573" s="417">
        <v>72</v>
      </c>
      <c r="K573" s="418">
        <v>25364.3994140625</v>
      </c>
    </row>
    <row r="574" spans="1:11" ht="14.45" customHeight="1" x14ac:dyDescent="0.2">
      <c r="A574" s="412" t="s">
        <v>466</v>
      </c>
      <c r="B574" s="413" t="s">
        <v>467</v>
      </c>
      <c r="C574" s="414" t="s">
        <v>480</v>
      </c>
      <c r="D574" s="415" t="s">
        <v>481</v>
      </c>
      <c r="E574" s="414" t="s">
        <v>585</v>
      </c>
      <c r="F574" s="415" t="s">
        <v>586</v>
      </c>
      <c r="G574" s="414" t="s">
        <v>623</v>
      </c>
      <c r="H574" s="414" t="s">
        <v>624</v>
      </c>
      <c r="I574" s="417">
        <v>659.90997314453125</v>
      </c>
      <c r="J574" s="417">
        <v>48</v>
      </c>
      <c r="K574" s="418">
        <v>31675.599609375</v>
      </c>
    </row>
    <row r="575" spans="1:11" ht="14.45" customHeight="1" x14ac:dyDescent="0.2">
      <c r="A575" s="412" t="s">
        <v>466</v>
      </c>
      <c r="B575" s="413" t="s">
        <v>467</v>
      </c>
      <c r="C575" s="414" t="s">
        <v>480</v>
      </c>
      <c r="D575" s="415" t="s">
        <v>481</v>
      </c>
      <c r="E575" s="414" t="s">
        <v>585</v>
      </c>
      <c r="F575" s="415" t="s">
        <v>586</v>
      </c>
      <c r="G575" s="414" t="s">
        <v>652</v>
      </c>
      <c r="H575" s="414" t="s">
        <v>1578</v>
      </c>
      <c r="I575" s="417">
        <v>69</v>
      </c>
      <c r="J575" s="417">
        <v>70</v>
      </c>
      <c r="K575" s="418">
        <v>4830</v>
      </c>
    </row>
    <row r="576" spans="1:11" ht="14.45" customHeight="1" x14ac:dyDescent="0.2">
      <c r="A576" s="412" t="s">
        <v>466</v>
      </c>
      <c r="B576" s="413" t="s">
        <v>467</v>
      </c>
      <c r="C576" s="414" t="s">
        <v>480</v>
      </c>
      <c r="D576" s="415" t="s">
        <v>481</v>
      </c>
      <c r="E576" s="414" t="s">
        <v>585</v>
      </c>
      <c r="F576" s="415" t="s">
        <v>586</v>
      </c>
      <c r="G576" s="414" t="s">
        <v>1579</v>
      </c>
      <c r="H576" s="414" t="s">
        <v>1580</v>
      </c>
      <c r="I576" s="417">
        <v>85.419998168945313</v>
      </c>
      <c r="J576" s="417">
        <v>5</v>
      </c>
      <c r="K576" s="418">
        <v>427.10000610351563</v>
      </c>
    </row>
    <row r="577" spans="1:11" ht="14.45" customHeight="1" x14ac:dyDescent="0.2">
      <c r="A577" s="412" t="s">
        <v>466</v>
      </c>
      <c r="B577" s="413" t="s">
        <v>467</v>
      </c>
      <c r="C577" s="414" t="s">
        <v>480</v>
      </c>
      <c r="D577" s="415" t="s">
        <v>481</v>
      </c>
      <c r="E577" s="414" t="s">
        <v>585</v>
      </c>
      <c r="F577" s="415" t="s">
        <v>586</v>
      </c>
      <c r="G577" s="414" t="s">
        <v>652</v>
      </c>
      <c r="H577" s="414" t="s">
        <v>1581</v>
      </c>
      <c r="I577" s="417">
        <v>69</v>
      </c>
      <c r="J577" s="417">
        <v>40</v>
      </c>
      <c r="K577" s="418">
        <v>2760</v>
      </c>
    </row>
    <row r="578" spans="1:11" ht="14.45" customHeight="1" x14ac:dyDescent="0.2">
      <c r="A578" s="412" t="s">
        <v>466</v>
      </c>
      <c r="B578" s="413" t="s">
        <v>467</v>
      </c>
      <c r="C578" s="414" t="s">
        <v>480</v>
      </c>
      <c r="D578" s="415" t="s">
        <v>481</v>
      </c>
      <c r="E578" s="414" t="s">
        <v>585</v>
      </c>
      <c r="F578" s="415" t="s">
        <v>586</v>
      </c>
      <c r="G578" s="414" t="s">
        <v>609</v>
      </c>
      <c r="H578" s="414" t="s">
        <v>637</v>
      </c>
      <c r="I578" s="417">
        <v>517.5</v>
      </c>
      <c r="J578" s="417">
        <v>100</v>
      </c>
      <c r="K578" s="418">
        <v>51750</v>
      </c>
    </row>
    <row r="579" spans="1:11" ht="14.45" customHeight="1" x14ac:dyDescent="0.2">
      <c r="A579" s="412" t="s">
        <v>466</v>
      </c>
      <c r="B579" s="413" t="s">
        <v>467</v>
      </c>
      <c r="C579" s="414" t="s">
        <v>480</v>
      </c>
      <c r="D579" s="415" t="s">
        <v>481</v>
      </c>
      <c r="E579" s="414" t="s">
        <v>585</v>
      </c>
      <c r="F579" s="415" t="s">
        <v>586</v>
      </c>
      <c r="G579" s="414" t="s">
        <v>615</v>
      </c>
      <c r="H579" s="414" t="s">
        <v>640</v>
      </c>
      <c r="I579" s="417">
        <v>108.66000366210938</v>
      </c>
      <c r="J579" s="417">
        <v>25</v>
      </c>
      <c r="K579" s="418">
        <v>2716.5</v>
      </c>
    </row>
    <row r="580" spans="1:11" ht="14.45" customHeight="1" x14ac:dyDescent="0.2">
      <c r="A580" s="412" t="s">
        <v>466</v>
      </c>
      <c r="B580" s="413" t="s">
        <v>467</v>
      </c>
      <c r="C580" s="414" t="s">
        <v>480</v>
      </c>
      <c r="D580" s="415" t="s">
        <v>481</v>
      </c>
      <c r="E580" s="414" t="s">
        <v>585</v>
      </c>
      <c r="F580" s="415" t="s">
        <v>586</v>
      </c>
      <c r="G580" s="414" t="s">
        <v>617</v>
      </c>
      <c r="H580" s="414" t="s">
        <v>641</v>
      </c>
      <c r="I580" s="417">
        <v>3031.169921875</v>
      </c>
      <c r="J580" s="417">
        <v>10</v>
      </c>
      <c r="K580" s="418">
        <v>30311.69921875</v>
      </c>
    </row>
    <row r="581" spans="1:11" ht="14.45" customHeight="1" x14ac:dyDescent="0.2">
      <c r="A581" s="412" t="s">
        <v>466</v>
      </c>
      <c r="B581" s="413" t="s">
        <v>467</v>
      </c>
      <c r="C581" s="414" t="s">
        <v>480</v>
      </c>
      <c r="D581" s="415" t="s">
        <v>481</v>
      </c>
      <c r="E581" s="414" t="s">
        <v>585</v>
      </c>
      <c r="F581" s="415" t="s">
        <v>586</v>
      </c>
      <c r="G581" s="414" t="s">
        <v>631</v>
      </c>
      <c r="H581" s="414" t="s">
        <v>648</v>
      </c>
      <c r="I581" s="417">
        <v>3.619999885559082</v>
      </c>
      <c r="J581" s="417">
        <v>20</v>
      </c>
      <c r="K581" s="418">
        <v>72.400001525878906</v>
      </c>
    </row>
    <row r="582" spans="1:11" ht="14.45" customHeight="1" x14ac:dyDescent="0.2">
      <c r="A582" s="412" t="s">
        <v>466</v>
      </c>
      <c r="B582" s="413" t="s">
        <v>467</v>
      </c>
      <c r="C582" s="414" t="s">
        <v>480</v>
      </c>
      <c r="D582" s="415" t="s">
        <v>481</v>
      </c>
      <c r="E582" s="414" t="s">
        <v>585</v>
      </c>
      <c r="F582" s="415" t="s">
        <v>586</v>
      </c>
      <c r="G582" s="414" t="s">
        <v>652</v>
      </c>
      <c r="H582" s="414" t="s">
        <v>653</v>
      </c>
      <c r="I582" s="417">
        <v>69</v>
      </c>
      <c r="J582" s="417">
        <v>270</v>
      </c>
      <c r="K582" s="418">
        <v>18630</v>
      </c>
    </row>
    <row r="583" spans="1:11" ht="14.45" customHeight="1" x14ac:dyDescent="0.2">
      <c r="A583" s="412" t="s">
        <v>466</v>
      </c>
      <c r="B583" s="413" t="s">
        <v>467</v>
      </c>
      <c r="C583" s="414" t="s">
        <v>480</v>
      </c>
      <c r="D583" s="415" t="s">
        <v>481</v>
      </c>
      <c r="E583" s="414" t="s">
        <v>585</v>
      </c>
      <c r="F583" s="415" t="s">
        <v>586</v>
      </c>
      <c r="G583" s="414" t="s">
        <v>1582</v>
      </c>
      <c r="H583" s="414" t="s">
        <v>1583</v>
      </c>
      <c r="I583" s="417">
        <v>23.920000076293945</v>
      </c>
      <c r="J583" s="417">
        <v>6</v>
      </c>
      <c r="K583" s="418">
        <v>143.52000427246094</v>
      </c>
    </row>
    <row r="584" spans="1:11" ht="14.45" customHeight="1" x14ac:dyDescent="0.2">
      <c r="A584" s="412" t="s">
        <v>466</v>
      </c>
      <c r="B584" s="413" t="s">
        <v>467</v>
      </c>
      <c r="C584" s="414" t="s">
        <v>480</v>
      </c>
      <c r="D584" s="415" t="s">
        <v>481</v>
      </c>
      <c r="E584" s="414" t="s">
        <v>585</v>
      </c>
      <c r="F584" s="415" t="s">
        <v>586</v>
      </c>
      <c r="G584" s="414" t="s">
        <v>1584</v>
      </c>
      <c r="H584" s="414" t="s">
        <v>1585</v>
      </c>
      <c r="I584" s="417">
        <v>13.079999923706055</v>
      </c>
      <c r="J584" s="417">
        <v>24</v>
      </c>
      <c r="K584" s="418">
        <v>313.92001342773438</v>
      </c>
    </row>
    <row r="585" spans="1:11" ht="14.45" customHeight="1" x14ac:dyDescent="0.2">
      <c r="A585" s="412" t="s">
        <v>466</v>
      </c>
      <c r="B585" s="413" t="s">
        <v>467</v>
      </c>
      <c r="C585" s="414" t="s">
        <v>480</v>
      </c>
      <c r="D585" s="415" t="s">
        <v>481</v>
      </c>
      <c r="E585" s="414" t="s">
        <v>585</v>
      </c>
      <c r="F585" s="415" t="s">
        <v>586</v>
      </c>
      <c r="G585" s="414" t="s">
        <v>656</v>
      </c>
      <c r="H585" s="414" t="s">
        <v>674</v>
      </c>
      <c r="I585" s="417">
        <v>0.85500001907348633</v>
      </c>
      <c r="J585" s="417">
        <v>300</v>
      </c>
      <c r="K585" s="418">
        <v>255.90000152587891</v>
      </c>
    </row>
    <row r="586" spans="1:11" ht="14.45" customHeight="1" x14ac:dyDescent="0.2">
      <c r="A586" s="412" t="s">
        <v>466</v>
      </c>
      <c r="B586" s="413" t="s">
        <v>467</v>
      </c>
      <c r="C586" s="414" t="s">
        <v>480</v>
      </c>
      <c r="D586" s="415" t="s">
        <v>481</v>
      </c>
      <c r="E586" s="414" t="s">
        <v>585</v>
      </c>
      <c r="F586" s="415" t="s">
        <v>586</v>
      </c>
      <c r="G586" s="414" t="s">
        <v>658</v>
      </c>
      <c r="H586" s="414" t="s">
        <v>675</v>
      </c>
      <c r="I586" s="417">
        <v>1.5199999809265137</v>
      </c>
      <c r="J586" s="417">
        <v>300</v>
      </c>
      <c r="K586" s="418">
        <v>456</v>
      </c>
    </row>
    <row r="587" spans="1:11" ht="14.45" customHeight="1" x14ac:dyDescent="0.2">
      <c r="A587" s="412" t="s">
        <v>466</v>
      </c>
      <c r="B587" s="413" t="s">
        <v>467</v>
      </c>
      <c r="C587" s="414" t="s">
        <v>480</v>
      </c>
      <c r="D587" s="415" t="s">
        <v>481</v>
      </c>
      <c r="E587" s="414" t="s">
        <v>585</v>
      </c>
      <c r="F587" s="415" t="s">
        <v>586</v>
      </c>
      <c r="G587" s="414" t="s">
        <v>683</v>
      </c>
      <c r="H587" s="414" t="s">
        <v>684</v>
      </c>
      <c r="I587" s="417">
        <v>18.889999389648438</v>
      </c>
      <c r="J587" s="417">
        <v>48</v>
      </c>
      <c r="K587" s="418">
        <v>906.719970703125</v>
      </c>
    </row>
    <row r="588" spans="1:11" ht="14.45" customHeight="1" x14ac:dyDescent="0.2">
      <c r="A588" s="412" t="s">
        <v>466</v>
      </c>
      <c r="B588" s="413" t="s">
        <v>467</v>
      </c>
      <c r="C588" s="414" t="s">
        <v>480</v>
      </c>
      <c r="D588" s="415" t="s">
        <v>481</v>
      </c>
      <c r="E588" s="414" t="s">
        <v>585</v>
      </c>
      <c r="F588" s="415" t="s">
        <v>586</v>
      </c>
      <c r="G588" s="414" t="s">
        <v>738</v>
      </c>
      <c r="H588" s="414" t="s">
        <v>739</v>
      </c>
      <c r="I588" s="417">
        <v>16.219999313354492</v>
      </c>
      <c r="J588" s="417">
        <v>7560</v>
      </c>
      <c r="K588" s="418">
        <v>122585.3984375</v>
      </c>
    </row>
    <row r="589" spans="1:11" ht="14.45" customHeight="1" x14ac:dyDescent="0.2">
      <c r="A589" s="412" t="s">
        <v>466</v>
      </c>
      <c r="B589" s="413" t="s">
        <v>467</v>
      </c>
      <c r="C589" s="414" t="s">
        <v>480</v>
      </c>
      <c r="D589" s="415" t="s">
        <v>481</v>
      </c>
      <c r="E589" s="414" t="s">
        <v>585</v>
      </c>
      <c r="F589" s="415" t="s">
        <v>586</v>
      </c>
      <c r="G589" s="414" t="s">
        <v>740</v>
      </c>
      <c r="H589" s="414" t="s">
        <v>741</v>
      </c>
      <c r="I589" s="417">
        <v>29.100000381469727</v>
      </c>
      <c r="J589" s="417">
        <v>288</v>
      </c>
      <c r="K589" s="418">
        <v>8379.3603515625</v>
      </c>
    </row>
    <row r="590" spans="1:11" ht="14.45" customHeight="1" x14ac:dyDescent="0.2">
      <c r="A590" s="412" t="s">
        <v>466</v>
      </c>
      <c r="B590" s="413" t="s">
        <v>467</v>
      </c>
      <c r="C590" s="414" t="s">
        <v>480</v>
      </c>
      <c r="D590" s="415" t="s">
        <v>481</v>
      </c>
      <c r="E590" s="414" t="s">
        <v>585</v>
      </c>
      <c r="F590" s="415" t="s">
        <v>586</v>
      </c>
      <c r="G590" s="414" t="s">
        <v>738</v>
      </c>
      <c r="H590" s="414" t="s">
        <v>744</v>
      </c>
      <c r="I590" s="417">
        <v>16.219999313354492</v>
      </c>
      <c r="J590" s="417">
        <v>13860</v>
      </c>
      <c r="K590" s="418">
        <v>224739.8984375</v>
      </c>
    </row>
    <row r="591" spans="1:11" ht="14.45" customHeight="1" x14ac:dyDescent="0.2">
      <c r="A591" s="412" t="s">
        <v>466</v>
      </c>
      <c r="B591" s="413" t="s">
        <v>467</v>
      </c>
      <c r="C591" s="414" t="s">
        <v>480</v>
      </c>
      <c r="D591" s="415" t="s">
        <v>481</v>
      </c>
      <c r="E591" s="414" t="s">
        <v>585</v>
      </c>
      <c r="F591" s="415" t="s">
        <v>586</v>
      </c>
      <c r="G591" s="414" t="s">
        <v>740</v>
      </c>
      <c r="H591" s="414" t="s">
        <v>745</v>
      </c>
      <c r="I591" s="417">
        <v>29.100000381469727</v>
      </c>
      <c r="J591" s="417">
        <v>1728</v>
      </c>
      <c r="K591" s="418">
        <v>50276.1611328125</v>
      </c>
    </row>
    <row r="592" spans="1:11" ht="14.45" customHeight="1" x14ac:dyDescent="0.2">
      <c r="A592" s="412" t="s">
        <v>466</v>
      </c>
      <c r="B592" s="413" t="s">
        <v>467</v>
      </c>
      <c r="C592" s="414" t="s">
        <v>480</v>
      </c>
      <c r="D592" s="415" t="s">
        <v>481</v>
      </c>
      <c r="E592" s="414" t="s">
        <v>585</v>
      </c>
      <c r="F592" s="415" t="s">
        <v>586</v>
      </c>
      <c r="G592" s="414" t="s">
        <v>1586</v>
      </c>
      <c r="H592" s="414" t="s">
        <v>1587</v>
      </c>
      <c r="I592" s="417">
        <v>8.630000114440918</v>
      </c>
      <c r="J592" s="417">
        <v>100</v>
      </c>
      <c r="K592" s="418">
        <v>862.5</v>
      </c>
    </row>
    <row r="593" spans="1:11" ht="14.45" customHeight="1" x14ac:dyDescent="0.2">
      <c r="A593" s="412" t="s">
        <v>466</v>
      </c>
      <c r="B593" s="413" t="s">
        <v>467</v>
      </c>
      <c r="C593" s="414" t="s">
        <v>480</v>
      </c>
      <c r="D593" s="415" t="s">
        <v>481</v>
      </c>
      <c r="E593" s="414" t="s">
        <v>585</v>
      </c>
      <c r="F593" s="415" t="s">
        <v>586</v>
      </c>
      <c r="G593" s="414" t="s">
        <v>760</v>
      </c>
      <c r="H593" s="414" t="s">
        <v>761</v>
      </c>
      <c r="I593" s="417">
        <v>0.52999997138977051</v>
      </c>
      <c r="J593" s="417">
        <v>6000</v>
      </c>
      <c r="K593" s="418">
        <v>3174</v>
      </c>
    </row>
    <row r="594" spans="1:11" ht="14.45" customHeight="1" x14ac:dyDescent="0.2">
      <c r="A594" s="412" t="s">
        <v>466</v>
      </c>
      <c r="B594" s="413" t="s">
        <v>467</v>
      </c>
      <c r="C594" s="414" t="s">
        <v>480</v>
      </c>
      <c r="D594" s="415" t="s">
        <v>481</v>
      </c>
      <c r="E594" s="414" t="s">
        <v>585</v>
      </c>
      <c r="F594" s="415" t="s">
        <v>586</v>
      </c>
      <c r="G594" s="414" t="s">
        <v>1588</v>
      </c>
      <c r="H594" s="414" t="s">
        <v>1589</v>
      </c>
      <c r="I594" s="417">
        <v>0.6600000262260437</v>
      </c>
      <c r="J594" s="417">
        <v>500</v>
      </c>
      <c r="K594" s="418">
        <v>330</v>
      </c>
    </row>
    <row r="595" spans="1:11" ht="14.45" customHeight="1" x14ac:dyDescent="0.2">
      <c r="A595" s="412" t="s">
        <v>466</v>
      </c>
      <c r="B595" s="413" t="s">
        <v>467</v>
      </c>
      <c r="C595" s="414" t="s">
        <v>480</v>
      </c>
      <c r="D595" s="415" t="s">
        <v>481</v>
      </c>
      <c r="E595" s="414" t="s">
        <v>585</v>
      </c>
      <c r="F595" s="415" t="s">
        <v>586</v>
      </c>
      <c r="G595" s="414" t="s">
        <v>758</v>
      </c>
      <c r="H595" s="414" t="s">
        <v>763</v>
      </c>
      <c r="I595" s="417">
        <v>2.5399999618530273</v>
      </c>
      <c r="J595" s="417">
        <v>2000</v>
      </c>
      <c r="K595" s="418">
        <v>5078.39990234375</v>
      </c>
    </row>
    <row r="596" spans="1:11" ht="14.45" customHeight="1" x14ac:dyDescent="0.2">
      <c r="A596" s="412" t="s">
        <v>466</v>
      </c>
      <c r="B596" s="413" t="s">
        <v>467</v>
      </c>
      <c r="C596" s="414" t="s">
        <v>480</v>
      </c>
      <c r="D596" s="415" t="s">
        <v>481</v>
      </c>
      <c r="E596" s="414" t="s">
        <v>585</v>
      </c>
      <c r="F596" s="415" t="s">
        <v>586</v>
      </c>
      <c r="G596" s="414" t="s">
        <v>765</v>
      </c>
      <c r="H596" s="414" t="s">
        <v>1590</v>
      </c>
      <c r="I596" s="417">
        <v>0.14000000059604645</v>
      </c>
      <c r="J596" s="417">
        <v>100</v>
      </c>
      <c r="K596" s="418">
        <v>14</v>
      </c>
    </row>
    <row r="597" spans="1:11" ht="14.45" customHeight="1" x14ac:dyDescent="0.2">
      <c r="A597" s="412" t="s">
        <v>466</v>
      </c>
      <c r="B597" s="413" t="s">
        <v>467</v>
      </c>
      <c r="C597" s="414" t="s">
        <v>480</v>
      </c>
      <c r="D597" s="415" t="s">
        <v>481</v>
      </c>
      <c r="E597" s="414" t="s">
        <v>585</v>
      </c>
      <c r="F597" s="415" t="s">
        <v>586</v>
      </c>
      <c r="G597" s="414" t="s">
        <v>765</v>
      </c>
      <c r="H597" s="414" t="s">
        <v>766</v>
      </c>
      <c r="I597" s="417">
        <v>0.14000000059604645</v>
      </c>
      <c r="J597" s="417">
        <v>100</v>
      </c>
      <c r="K597" s="418">
        <v>14</v>
      </c>
    </row>
    <row r="598" spans="1:11" ht="14.45" customHeight="1" x14ac:dyDescent="0.2">
      <c r="A598" s="412" t="s">
        <v>466</v>
      </c>
      <c r="B598" s="413" t="s">
        <v>467</v>
      </c>
      <c r="C598" s="414" t="s">
        <v>480</v>
      </c>
      <c r="D598" s="415" t="s">
        <v>481</v>
      </c>
      <c r="E598" s="414" t="s">
        <v>769</v>
      </c>
      <c r="F598" s="415" t="s">
        <v>770</v>
      </c>
      <c r="G598" s="414" t="s">
        <v>798</v>
      </c>
      <c r="H598" s="414" t="s">
        <v>799</v>
      </c>
      <c r="I598" s="417">
        <v>11.680000305175781</v>
      </c>
      <c r="J598" s="417">
        <v>80</v>
      </c>
      <c r="K598" s="418">
        <v>934.4000244140625</v>
      </c>
    </row>
    <row r="599" spans="1:11" ht="14.45" customHeight="1" x14ac:dyDescent="0.2">
      <c r="A599" s="412" t="s">
        <v>466</v>
      </c>
      <c r="B599" s="413" t="s">
        <v>467</v>
      </c>
      <c r="C599" s="414" t="s">
        <v>480</v>
      </c>
      <c r="D599" s="415" t="s">
        <v>481</v>
      </c>
      <c r="E599" s="414" t="s">
        <v>769</v>
      </c>
      <c r="F599" s="415" t="s">
        <v>770</v>
      </c>
      <c r="G599" s="414" t="s">
        <v>794</v>
      </c>
      <c r="H599" s="414" t="s">
        <v>800</v>
      </c>
      <c r="I599" s="417">
        <v>17.459999084472656</v>
      </c>
      <c r="J599" s="417">
        <v>40</v>
      </c>
      <c r="K599" s="418">
        <v>698.40997314453125</v>
      </c>
    </row>
    <row r="600" spans="1:11" ht="14.45" customHeight="1" x14ac:dyDescent="0.2">
      <c r="A600" s="412" t="s">
        <v>466</v>
      </c>
      <c r="B600" s="413" t="s">
        <v>467</v>
      </c>
      <c r="C600" s="414" t="s">
        <v>480</v>
      </c>
      <c r="D600" s="415" t="s">
        <v>481</v>
      </c>
      <c r="E600" s="414" t="s">
        <v>769</v>
      </c>
      <c r="F600" s="415" t="s">
        <v>770</v>
      </c>
      <c r="G600" s="414" t="s">
        <v>798</v>
      </c>
      <c r="H600" s="414" t="s">
        <v>801</v>
      </c>
      <c r="I600" s="417">
        <v>11.680000305175781</v>
      </c>
      <c r="J600" s="417">
        <v>40</v>
      </c>
      <c r="K600" s="418">
        <v>467.20001220703125</v>
      </c>
    </row>
    <row r="601" spans="1:11" ht="14.45" customHeight="1" x14ac:dyDescent="0.2">
      <c r="A601" s="412" t="s">
        <v>466</v>
      </c>
      <c r="B601" s="413" t="s">
        <v>467</v>
      </c>
      <c r="C601" s="414" t="s">
        <v>480</v>
      </c>
      <c r="D601" s="415" t="s">
        <v>481</v>
      </c>
      <c r="E601" s="414" t="s">
        <v>769</v>
      </c>
      <c r="F601" s="415" t="s">
        <v>770</v>
      </c>
      <c r="G601" s="414" t="s">
        <v>780</v>
      </c>
      <c r="H601" s="414" t="s">
        <v>802</v>
      </c>
      <c r="I601" s="417">
        <v>2.9000000953674316</v>
      </c>
      <c r="J601" s="417">
        <v>300</v>
      </c>
      <c r="K601" s="418">
        <v>870</v>
      </c>
    </row>
    <row r="602" spans="1:11" ht="14.45" customHeight="1" x14ac:dyDescent="0.2">
      <c r="A602" s="412" t="s">
        <v>466</v>
      </c>
      <c r="B602" s="413" t="s">
        <v>467</v>
      </c>
      <c r="C602" s="414" t="s">
        <v>480</v>
      </c>
      <c r="D602" s="415" t="s">
        <v>481</v>
      </c>
      <c r="E602" s="414" t="s">
        <v>769</v>
      </c>
      <c r="F602" s="415" t="s">
        <v>770</v>
      </c>
      <c r="G602" s="414" t="s">
        <v>782</v>
      </c>
      <c r="H602" s="414" t="s">
        <v>803</v>
      </c>
      <c r="I602" s="417">
        <v>2.9100000858306885</v>
      </c>
      <c r="J602" s="417">
        <v>300</v>
      </c>
      <c r="K602" s="418">
        <v>873</v>
      </c>
    </row>
    <row r="603" spans="1:11" ht="14.45" customHeight="1" x14ac:dyDescent="0.2">
      <c r="A603" s="412" t="s">
        <v>466</v>
      </c>
      <c r="B603" s="413" t="s">
        <v>467</v>
      </c>
      <c r="C603" s="414" t="s">
        <v>480</v>
      </c>
      <c r="D603" s="415" t="s">
        <v>481</v>
      </c>
      <c r="E603" s="414" t="s">
        <v>769</v>
      </c>
      <c r="F603" s="415" t="s">
        <v>770</v>
      </c>
      <c r="G603" s="414" t="s">
        <v>1591</v>
      </c>
      <c r="H603" s="414" t="s">
        <v>1592</v>
      </c>
      <c r="I603" s="417">
        <v>1482.25</v>
      </c>
      <c r="J603" s="417">
        <v>2</v>
      </c>
      <c r="K603" s="418">
        <v>2964.5</v>
      </c>
    </row>
    <row r="604" spans="1:11" ht="14.45" customHeight="1" x14ac:dyDescent="0.2">
      <c r="A604" s="412" t="s">
        <v>466</v>
      </c>
      <c r="B604" s="413" t="s">
        <v>467</v>
      </c>
      <c r="C604" s="414" t="s">
        <v>480</v>
      </c>
      <c r="D604" s="415" t="s">
        <v>481</v>
      </c>
      <c r="E604" s="414" t="s">
        <v>769</v>
      </c>
      <c r="F604" s="415" t="s">
        <v>770</v>
      </c>
      <c r="G604" s="414" t="s">
        <v>814</v>
      </c>
      <c r="H604" s="414" t="s">
        <v>815</v>
      </c>
      <c r="I604" s="417">
        <v>839.97998046875</v>
      </c>
      <c r="J604" s="417">
        <v>30</v>
      </c>
      <c r="K604" s="418">
        <v>25199.279296875</v>
      </c>
    </row>
    <row r="605" spans="1:11" ht="14.45" customHeight="1" x14ac:dyDescent="0.2">
      <c r="A605" s="412" t="s">
        <v>466</v>
      </c>
      <c r="B605" s="413" t="s">
        <v>467</v>
      </c>
      <c r="C605" s="414" t="s">
        <v>480</v>
      </c>
      <c r="D605" s="415" t="s">
        <v>481</v>
      </c>
      <c r="E605" s="414" t="s">
        <v>769</v>
      </c>
      <c r="F605" s="415" t="s">
        <v>770</v>
      </c>
      <c r="G605" s="414" t="s">
        <v>814</v>
      </c>
      <c r="H605" s="414" t="s">
        <v>824</v>
      </c>
      <c r="I605" s="417">
        <v>839.97998046875</v>
      </c>
      <c r="J605" s="417">
        <v>70</v>
      </c>
      <c r="K605" s="418">
        <v>58798.318359375</v>
      </c>
    </row>
    <row r="606" spans="1:11" ht="14.45" customHeight="1" x14ac:dyDescent="0.2">
      <c r="A606" s="412" t="s">
        <v>466</v>
      </c>
      <c r="B606" s="413" t="s">
        <v>467</v>
      </c>
      <c r="C606" s="414" t="s">
        <v>480</v>
      </c>
      <c r="D606" s="415" t="s">
        <v>481</v>
      </c>
      <c r="E606" s="414" t="s">
        <v>769</v>
      </c>
      <c r="F606" s="415" t="s">
        <v>770</v>
      </c>
      <c r="G606" s="414" t="s">
        <v>816</v>
      </c>
      <c r="H606" s="414" t="s">
        <v>825</v>
      </c>
      <c r="I606" s="417">
        <v>48.279998779296875</v>
      </c>
      <c r="J606" s="417">
        <v>150</v>
      </c>
      <c r="K606" s="418">
        <v>7242</v>
      </c>
    </row>
    <row r="607" spans="1:11" ht="14.45" customHeight="1" x14ac:dyDescent="0.2">
      <c r="A607" s="412" t="s">
        <v>466</v>
      </c>
      <c r="B607" s="413" t="s">
        <v>467</v>
      </c>
      <c r="C607" s="414" t="s">
        <v>480</v>
      </c>
      <c r="D607" s="415" t="s">
        <v>481</v>
      </c>
      <c r="E607" s="414" t="s">
        <v>769</v>
      </c>
      <c r="F607" s="415" t="s">
        <v>770</v>
      </c>
      <c r="G607" s="414" t="s">
        <v>827</v>
      </c>
      <c r="H607" s="414" t="s">
        <v>828</v>
      </c>
      <c r="I607" s="417">
        <v>130.67999267578125</v>
      </c>
      <c r="J607" s="417">
        <v>4</v>
      </c>
      <c r="K607" s="418">
        <v>522.719970703125</v>
      </c>
    </row>
    <row r="608" spans="1:11" ht="14.45" customHeight="1" x14ac:dyDescent="0.2">
      <c r="A608" s="412" t="s">
        <v>466</v>
      </c>
      <c r="B608" s="413" t="s">
        <v>467</v>
      </c>
      <c r="C608" s="414" t="s">
        <v>480</v>
      </c>
      <c r="D608" s="415" t="s">
        <v>481</v>
      </c>
      <c r="E608" s="414" t="s">
        <v>769</v>
      </c>
      <c r="F608" s="415" t="s">
        <v>770</v>
      </c>
      <c r="G608" s="414" t="s">
        <v>829</v>
      </c>
      <c r="H608" s="414" t="s">
        <v>830</v>
      </c>
      <c r="I608" s="417">
        <v>140.36000061035156</v>
      </c>
      <c r="J608" s="417">
        <v>2</v>
      </c>
      <c r="K608" s="418">
        <v>280.72000122070313</v>
      </c>
    </row>
    <row r="609" spans="1:11" ht="14.45" customHeight="1" x14ac:dyDescent="0.2">
      <c r="A609" s="412" t="s">
        <v>466</v>
      </c>
      <c r="B609" s="413" t="s">
        <v>467</v>
      </c>
      <c r="C609" s="414" t="s">
        <v>480</v>
      </c>
      <c r="D609" s="415" t="s">
        <v>481</v>
      </c>
      <c r="E609" s="414" t="s">
        <v>769</v>
      </c>
      <c r="F609" s="415" t="s">
        <v>770</v>
      </c>
      <c r="G609" s="414" t="s">
        <v>835</v>
      </c>
      <c r="H609" s="414" t="s">
        <v>836</v>
      </c>
      <c r="I609" s="417">
        <v>87.480003356933594</v>
      </c>
      <c r="J609" s="417">
        <v>100</v>
      </c>
      <c r="K609" s="418">
        <v>8748.2998046875</v>
      </c>
    </row>
    <row r="610" spans="1:11" ht="14.45" customHeight="1" x14ac:dyDescent="0.2">
      <c r="A610" s="412" t="s">
        <v>466</v>
      </c>
      <c r="B610" s="413" t="s">
        <v>467</v>
      </c>
      <c r="C610" s="414" t="s">
        <v>480</v>
      </c>
      <c r="D610" s="415" t="s">
        <v>481</v>
      </c>
      <c r="E610" s="414" t="s">
        <v>769</v>
      </c>
      <c r="F610" s="415" t="s">
        <v>770</v>
      </c>
      <c r="G610" s="414" t="s">
        <v>841</v>
      </c>
      <c r="H610" s="414" t="s">
        <v>842</v>
      </c>
      <c r="I610" s="417">
        <v>57.479999542236328</v>
      </c>
      <c r="J610" s="417">
        <v>1900</v>
      </c>
      <c r="K610" s="418">
        <v>109202.5</v>
      </c>
    </row>
    <row r="611" spans="1:11" ht="14.45" customHeight="1" x14ac:dyDescent="0.2">
      <c r="A611" s="412" t="s">
        <v>466</v>
      </c>
      <c r="B611" s="413" t="s">
        <v>467</v>
      </c>
      <c r="C611" s="414" t="s">
        <v>480</v>
      </c>
      <c r="D611" s="415" t="s">
        <v>481</v>
      </c>
      <c r="E611" s="414" t="s">
        <v>769</v>
      </c>
      <c r="F611" s="415" t="s">
        <v>770</v>
      </c>
      <c r="G611" s="414" t="s">
        <v>835</v>
      </c>
      <c r="H611" s="414" t="s">
        <v>1593</v>
      </c>
      <c r="I611" s="417">
        <v>87.480003356933594</v>
      </c>
      <c r="J611" s="417">
        <v>250</v>
      </c>
      <c r="K611" s="418">
        <v>21870.75</v>
      </c>
    </row>
    <row r="612" spans="1:11" ht="14.45" customHeight="1" x14ac:dyDescent="0.2">
      <c r="A612" s="412" t="s">
        <v>466</v>
      </c>
      <c r="B612" s="413" t="s">
        <v>467</v>
      </c>
      <c r="C612" s="414" t="s">
        <v>480</v>
      </c>
      <c r="D612" s="415" t="s">
        <v>481</v>
      </c>
      <c r="E612" s="414" t="s">
        <v>769</v>
      </c>
      <c r="F612" s="415" t="s">
        <v>770</v>
      </c>
      <c r="G612" s="414" t="s">
        <v>837</v>
      </c>
      <c r="H612" s="414" t="s">
        <v>843</v>
      </c>
      <c r="I612" s="417">
        <v>62.560001373291016</v>
      </c>
      <c r="J612" s="417">
        <v>200</v>
      </c>
      <c r="K612" s="418">
        <v>12511.400390625</v>
      </c>
    </row>
    <row r="613" spans="1:11" ht="14.45" customHeight="1" x14ac:dyDescent="0.2">
      <c r="A613" s="412" t="s">
        <v>466</v>
      </c>
      <c r="B613" s="413" t="s">
        <v>467</v>
      </c>
      <c r="C613" s="414" t="s">
        <v>480</v>
      </c>
      <c r="D613" s="415" t="s">
        <v>481</v>
      </c>
      <c r="E613" s="414" t="s">
        <v>769</v>
      </c>
      <c r="F613" s="415" t="s">
        <v>770</v>
      </c>
      <c r="G613" s="414" t="s">
        <v>839</v>
      </c>
      <c r="H613" s="414" t="s">
        <v>1594</v>
      </c>
      <c r="I613" s="417">
        <v>87.480003356933594</v>
      </c>
      <c r="J613" s="417">
        <v>200</v>
      </c>
      <c r="K613" s="418">
        <v>17496.60009765625</v>
      </c>
    </row>
    <row r="614" spans="1:11" ht="14.45" customHeight="1" x14ac:dyDescent="0.2">
      <c r="A614" s="412" t="s">
        <v>466</v>
      </c>
      <c r="B614" s="413" t="s">
        <v>467</v>
      </c>
      <c r="C614" s="414" t="s">
        <v>480</v>
      </c>
      <c r="D614" s="415" t="s">
        <v>481</v>
      </c>
      <c r="E614" s="414" t="s">
        <v>769</v>
      </c>
      <c r="F614" s="415" t="s">
        <v>770</v>
      </c>
      <c r="G614" s="414" t="s">
        <v>841</v>
      </c>
      <c r="H614" s="414" t="s">
        <v>844</v>
      </c>
      <c r="I614" s="417">
        <v>57.479999542236328</v>
      </c>
      <c r="J614" s="417">
        <v>2100</v>
      </c>
      <c r="K614" s="418">
        <v>120698.75</v>
      </c>
    </row>
    <row r="615" spans="1:11" ht="14.45" customHeight="1" x14ac:dyDescent="0.2">
      <c r="A615" s="412" t="s">
        <v>466</v>
      </c>
      <c r="B615" s="413" t="s">
        <v>467</v>
      </c>
      <c r="C615" s="414" t="s">
        <v>480</v>
      </c>
      <c r="D615" s="415" t="s">
        <v>481</v>
      </c>
      <c r="E615" s="414" t="s">
        <v>769</v>
      </c>
      <c r="F615" s="415" t="s">
        <v>770</v>
      </c>
      <c r="G615" s="414" t="s">
        <v>1595</v>
      </c>
      <c r="H615" s="414" t="s">
        <v>1596</v>
      </c>
      <c r="I615" s="417">
        <v>1150.7099609375</v>
      </c>
      <c r="J615" s="417">
        <v>1</v>
      </c>
      <c r="K615" s="418">
        <v>1150.7099609375</v>
      </c>
    </row>
    <row r="616" spans="1:11" ht="14.45" customHeight="1" x14ac:dyDescent="0.2">
      <c r="A616" s="412" t="s">
        <v>466</v>
      </c>
      <c r="B616" s="413" t="s">
        <v>467</v>
      </c>
      <c r="C616" s="414" t="s">
        <v>480</v>
      </c>
      <c r="D616" s="415" t="s">
        <v>481</v>
      </c>
      <c r="E616" s="414" t="s">
        <v>769</v>
      </c>
      <c r="F616" s="415" t="s">
        <v>770</v>
      </c>
      <c r="G616" s="414" t="s">
        <v>867</v>
      </c>
      <c r="H616" s="414" t="s">
        <v>868</v>
      </c>
      <c r="I616" s="417">
        <v>1410.8599853515625</v>
      </c>
      <c r="J616" s="417">
        <v>2</v>
      </c>
      <c r="K616" s="418">
        <v>2821.719970703125</v>
      </c>
    </row>
    <row r="617" spans="1:11" ht="14.45" customHeight="1" x14ac:dyDescent="0.2">
      <c r="A617" s="412" t="s">
        <v>466</v>
      </c>
      <c r="B617" s="413" t="s">
        <v>467</v>
      </c>
      <c r="C617" s="414" t="s">
        <v>480</v>
      </c>
      <c r="D617" s="415" t="s">
        <v>481</v>
      </c>
      <c r="E617" s="414" t="s">
        <v>769</v>
      </c>
      <c r="F617" s="415" t="s">
        <v>770</v>
      </c>
      <c r="G617" s="414" t="s">
        <v>1597</v>
      </c>
      <c r="H617" s="414" t="s">
        <v>1598</v>
      </c>
      <c r="I617" s="417">
        <v>3409.780029296875</v>
      </c>
      <c r="J617" s="417">
        <v>4</v>
      </c>
      <c r="K617" s="418">
        <v>13639.1201171875</v>
      </c>
    </row>
    <row r="618" spans="1:11" ht="14.45" customHeight="1" x14ac:dyDescent="0.2">
      <c r="A618" s="412" t="s">
        <v>466</v>
      </c>
      <c r="B618" s="413" t="s">
        <v>467</v>
      </c>
      <c r="C618" s="414" t="s">
        <v>480</v>
      </c>
      <c r="D618" s="415" t="s">
        <v>481</v>
      </c>
      <c r="E618" s="414" t="s">
        <v>769</v>
      </c>
      <c r="F618" s="415" t="s">
        <v>770</v>
      </c>
      <c r="G618" s="414" t="s">
        <v>1599</v>
      </c>
      <c r="H618" s="414" t="s">
        <v>1600</v>
      </c>
      <c r="I618" s="417">
        <v>1986.8199462890625</v>
      </c>
      <c r="J618" s="417">
        <v>4</v>
      </c>
      <c r="K618" s="418">
        <v>7947.27978515625</v>
      </c>
    </row>
    <row r="619" spans="1:11" ht="14.45" customHeight="1" x14ac:dyDescent="0.2">
      <c r="A619" s="412" t="s">
        <v>466</v>
      </c>
      <c r="B619" s="413" t="s">
        <v>467</v>
      </c>
      <c r="C619" s="414" t="s">
        <v>480</v>
      </c>
      <c r="D619" s="415" t="s">
        <v>481</v>
      </c>
      <c r="E619" s="414" t="s">
        <v>769</v>
      </c>
      <c r="F619" s="415" t="s">
        <v>770</v>
      </c>
      <c r="G619" s="414" t="s">
        <v>1601</v>
      </c>
      <c r="H619" s="414" t="s">
        <v>1602</v>
      </c>
      <c r="I619" s="417">
        <v>2248.179931640625</v>
      </c>
      <c r="J619" s="417">
        <v>2</v>
      </c>
      <c r="K619" s="418">
        <v>4496.35986328125</v>
      </c>
    </row>
    <row r="620" spans="1:11" ht="14.45" customHeight="1" x14ac:dyDescent="0.2">
      <c r="A620" s="412" t="s">
        <v>466</v>
      </c>
      <c r="B620" s="413" t="s">
        <v>467</v>
      </c>
      <c r="C620" s="414" t="s">
        <v>480</v>
      </c>
      <c r="D620" s="415" t="s">
        <v>481</v>
      </c>
      <c r="E620" s="414" t="s">
        <v>769</v>
      </c>
      <c r="F620" s="415" t="s">
        <v>770</v>
      </c>
      <c r="G620" s="414" t="s">
        <v>1603</v>
      </c>
      <c r="H620" s="414" t="s">
        <v>1604</v>
      </c>
      <c r="I620" s="417">
        <v>2139.280029296875</v>
      </c>
      <c r="J620" s="417">
        <v>2</v>
      </c>
      <c r="K620" s="418">
        <v>4278.56005859375</v>
      </c>
    </row>
    <row r="621" spans="1:11" ht="14.45" customHeight="1" x14ac:dyDescent="0.2">
      <c r="A621" s="412" t="s">
        <v>466</v>
      </c>
      <c r="B621" s="413" t="s">
        <v>467</v>
      </c>
      <c r="C621" s="414" t="s">
        <v>480</v>
      </c>
      <c r="D621" s="415" t="s">
        <v>481</v>
      </c>
      <c r="E621" s="414" t="s">
        <v>769</v>
      </c>
      <c r="F621" s="415" t="s">
        <v>770</v>
      </c>
      <c r="G621" s="414" t="s">
        <v>877</v>
      </c>
      <c r="H621" s="414" t="s">
        <v>878</v>
      </c>
      <c r="I621" s="417">
        <v>2139.280029296875</v>
      </c>
      <c r="J621" s="417">
        <v>2</v>
      </c>
      <c r="K621" s="418">
        <v>4278.56005859375</v>
      </c>
    </row>
    <row r="622" spans="1:11" ht="14.45" customHeight="1" x14ac:dyDescent="0.2">
      <c r="A622" s="412" t="s">
        <v>466</v>
      </c>
      <c r="B622" s="413" t="s">
        <v>467</v>
      </c>
      <c r="C622" s="414" t="s">
        <v>480</v>
      </c>
      <c r="D622" s="415" t="s">
        <v>481</v>
      </c>
      <c r="E622" s="414" t="s">
        <v>769</v>
      </c>
      <c r="F622" s="415" t="s">
        <v>770</v>
      </c>
      <c r="G622" s="414" t="s">
        <v>1605</v>
      </c>
      <c r="H622" s="414" t="s">
        <v>1606</v>
      </c>
      <c r="I622" s="417">
        <v>1351.5699462890625</v>
      </c>
      <c r="J622" s="417">
        <v>2</v>
      </c>
      <c r="K622" s="418">
        <v>2703.139892578125</v>
      </c>
    </row>
    <row r="623" spans="1:11" ht="14.45" customHeight="1" x14ac:dyDescent="0.2">
      <c r="A623" s="412" t="s">
        <v>466</v>
      </c>
      <c r="B623" s="413" t="s">
        <v>467</v>
      </c>
      <c r="C623" s="414" t="s">
        <v>480</v>
      </c>
      <c r="D623" s="415" t="s">
        <v>481</v>
      </c>
      <c r="E623" s="414" t="s">
        <v>769</v>
      </c>
      <c r="F623" s="415" t="s">
        <v>770</v>
      </c>
      <c r="G623" s="414" t="s">
        <v>1607</v>
      </c>
      <c r="H623" s="414" t="s">
        <v>1608</v>
      </c>
      <c r="I623" s="417">
        <v>3115.75</v>
      </c>
      <c r="J623" s="417">
        <v>3</v>
      </c>
      <c r="K623" s="418">
        <v>9347.25</v>
      </c>
    </row>
    <row r="624" spans="1:11" ht="14.45" customHeight="1" x14ac:dyDescent="0.2">
      <c r="A624" s="412" t="s">
        <v>466</v>
      </c>
      <c r="B624" s="413" t="s">
        <v>467</v>
      </c>
      <c r="C624" s="414" t="s">
        <v>480</v>
      </c>
      <c r="D624" s="415" t="s">
        <v>481</v>
      </c>
      <c r="E624" s="414" t="s">
        <v>769</v>
      </c>
      <c r="F624" s="415" t="s">
        <v>770</v>
      </c>
      <c r="G624" s="414" t="s">
        <v>902</v>
      </c>
      <c r="H624" s="414" t="s">
        <v>903</v>
      </c>
      <c r="I624" s="417">
        <v>2334.090087890625</v>
      </c>
      <c r="J624" s="417">
        <v>6</v>
      </c>
      <c r="K624" s="418">
        <v>14004.5400390625</v>
      </c>
    </row>
    <row r="625" spans="1:11" ht="14.45" customHeight="1" x14ac:dyDescent="0.2">
      <c r="A625" s="412" t="s">
        <v>466</v>
      </c>
      <c r="B625" s="413" t="s">
        <v>467</v>
      </c>
      <c r="C625" s="414" t="s">
        <v>480</v>
      </c>
      <c r="D625" s="415" t="s">
        <v>481</v>
      </c>
      <c r="E625" s="414" t="s">
        <v>769</v>
      </c>
      <c r="F625" s="415" t="s">
        <v>770</v>
      </c>
      <c r="G625" s="414" t="s">
        <v>1609</v>
      </c>
      <c r="H625" s="414" t="s">
        <v>1610</v>
      </c>
      <c r="I625" s="417">
        <v>2388.5400390625</v>
      </c>
      <c r="J625" s="417">
        <v>4</v>
      </c>
      <c r="K625" s="418">
        <v>9554.16015625</v>
      </c>
    </row>
    <row r="626" spans="1:11" ht="14.45" customHeight="1" x14ac:dyDescent="0.2">
      <c r="A626" s="412" t="s">
        <v>466</v>
      </c>
      <c r="B626" s="413" t="s">
        <v>467</v>
      </c>
      <c r="C626" s="414" t="s">
        <v>480</v>
      </c>
      <c r="D626" s="415" t="s">
        <v>481</v>
      </c>
      <c r="E626" s="414" t="s">
        <v>769</v>
      </c>
      <c r="F626" s="415" t="s">
        <v>770</v>
      </c>
      <c r="G626" s="414" t="s">
        <v>1611</v>
      </c>
      <c r="H626" s="414" t="s">
        <v>1612</v>
      </c>
      <c r="I626" s="417">
        <v>826.42999267578125</v>
      </c>
      <c r="J626" s="417">
        <v>6</v>
      </c>
      <c r="K626" s="418">
        <v>4958.580078125</v>
      </c>
    </row>
    <row r="627" spans="1:11" ht="14.45" customHeight="1" x14ac:dyDescent="0.2">
      <c r="A627" s="412" t="s">
        <v>466</v>
      </c>
      <c r="B627" s="413" t="s">
        <v>467</v>
      </c>
      <c r="C627" s="414" t="s">
        <v>480</v>
      </c>
      <c r="D627" s="415" t="s">
        <v>481</v>
      </c>
      <c r="E627" s="414" t="s">
        <v>769</v>
      </c>
      <c r="F627" s="415" t="s">
        <v>770</v>
      </c>
      <c r="G627" s="414" t="s">
        <v>906</v>
      </c>
      <c r="H627" s="414" t="s">
        <v>907</v>
      </c>
      <c r="I627" s="417">
        <v>2562.780029296875</v>
      </c>
      <c r="J627" s="417">
        <v>3</v>
      </c>
      <c r="K627" s="418">
        <v>7688.33984375</v>
      </c>
    </row>
    <row r="628" spans="1:11" ht="14.45" customHeight="1" x14ac:dyDescent="0.2">
      <c r="A628" s="412" t="s">
        <v>466</v>
      </c>
      <c r="B628" s="413" t="s">
        <v>467</v>
      </c>
      <c r="C628" s="414" t="s">
        <v>480</v>
      </c>
      <c r="D628" s="415" t="s">
        <v>481</v>
      </c>
      <c r="E628" s="414" t="s">
        <v>769</v>
      </c>
      <c r="F628" s="415" t="s">
        <v>770</v>
      </c>
      <c r="G628" s="414" t="s">
        <v>1613</v>
      </c>
      <c r="H628" s="414" t="s">
        <v>1614</v>
      </c>
      <c r="I628" s="417">
        <v>920.80999755859375</v>
      </c>
      <c r="J628" s="417">
        <v>2</v>
      </c>
      <c r="K628" s="418">
        <v>1841.6199951171875</v>
      </c>
    </row>
    <row r="629" spans="1:11" ht="14.45" customHeight="1" x14ac:dyDescent="0.2">
      <c r="A629" s="412" t="s">
        <v>466</v>
      </c>
      <c r="B629" s="413" t="s">
        <v>467</v>
      </c>
      <c r="C629" s="414" t="s">
        <v>480</v>
      </c>
      <c r="D629" s="415" t="s">
        <v>481</v>
      </c>
      <c r="E629" s="414" t="s">
        <v>769</v>
      </c>
      <c r="F629" s="415" t="s">
        <v>770</v>
      </c>
      <c r="G629" s="414" t="s">
        <v>1615</v>
      </c>
      <c r="H629" s="414" t="s">
        <v>1616</v>
      </c>
      <c r="I629" s="417">
        <v>968</v>
      </c>
      <c r="J629" s="417">
        <v>1</v>
      </c>
      <c r="K629" s="418">
        <v>968</v>
      </c>
    </row>
    <row r="630" spans="1:11" ht="14.45" customHeight="1" x14ac:dyDescent="0.2">
      <c r="A630" s="412" t="s">
        <v>466</v>
      </c>
      <c r="B630" s="413" t="s">
        <v>467</v>
      </c>
      <c r="C630" s="414" t="s">
        <v>480</v>
      </c>
      <c r="D630" s="415" t="s">
        <v>481</v>
      </c>
      <c r="E630" s="414" t="s">
        <v>769</v>
      </c>
      <c r="F630" s="415" t="s">
        <v>770</v>
      </c>
      <c r="G630" s="414" t="s">
        <v>1617</v>
      </c>
      <c r="H630" s="414" t="s">
        <v>1618</v>
      </c>
      <c r="I630" s="417">
        <v>980.0999755859375</v>
      </c>
      <c r="J630" s="417">
        <v>1</v>
      </c>
      <c r="K630" s="418">
        <v>980.0999755859375</v>
      </c>
    </row>
    <row r="631" spans="1:11" ht="14.45" customHeight="1" x14ac:dyDescent="0.2">
      <c r="A631" s="412" t="s">
        <v>466</v>
      </c>
      <c r="B631" s="413" t="s">
        <v>467</v>
      </c>
      <c r="C631" s="414" t="s">
        <v>480</v>
      </c>
      <c r="D631" s="415" t="s">
        <v>481</v>
      </c>
      <c r="E631" s="414" t="s">
        <v>769</v>
      </c>
      <c r="F631" s="415" t="s">
        <v>770</v>
      </c>
      <c r="G631" s="414" t="s">
        <v>1619</v>
      </c>
      <c r="H631" s="414" t="s">
        <v>1620</v>
      </c>
      <c r="I631" s="417">
        <v>2041.27001953125</v>
      </c>
      <c r="J631" s="417">
        <v>1</v>
      </c>
      <c r="K631" s="418">
        <v>2041.27001953125</v>
      </c>
    </row>
    <row r="632" spans="1:11" ht="14.45" customHeight="1" x14ac:dyDescent="0.2">
      <c r="A632" s="412" t="s">
        <v>466</v>
      </c>
      <c r="B632" s="413" t="s">
        <v>467</v>
      </c>
      <c r="C632" s="414" t="s">
        <v>480</v>
      </c>
      <c r="D632" s="415" t="s">
        <v>481</v>
      </c>
      <c r="E632" s="414" t="s">
        <v>769</v>
      </c>
      <c r="F632" s="415" t="s">
        <v>770</v>
      </c>
      <c r="G632" s="414" t="s">
        <v>1621</v>
      </c>
      <c r="H632" s="414" t="s">
        <v>1622</v>
      </c>
      <c r="I632" s="417">
        <v>1208.7900390625</v>
      </c>
      <c r="J632" s="417">
        <v>1</v>
      </c>
      <c r="K632" s="418">
        <v>1208.7900390625</v>
      </c>
    </row>
    <row r="633" spans="1:11" ht="14.45" customHeight="1" x14ac:dyDescent="0.2">
      <c r="A633" s="412" t="s">
        <v>466</v>
      </c>
      <c r="B633" s="413" t="s">
        <v>467</v>
      </c>
      <c r="C633" s="414" t="s">
        <v>480</v>
      </c>
      <c r="D633" s="415" t="s">
        <v>481</v>
      </c>
      <c r="E633" s="414" t="s">
        <v>769</v>
      </c>
      <c r="F633" s="415" t="s">
        <v>770</v>
      </c>
      <c r="G633" s="414" t="s">
        <v>1623</v>
      </c>
      <c r="H633" s="414" t="s">
        <v>1624</v>
      </c>
      <c r="I633" s="417">
        <v>442.8599853515625</v>
      </c>
      <c r="J633" s="417">
        <v>3</v>
      </c>
      <c r="K633" s="418">
        <v>1328.5799560546875</v>
      </c>
    </row>
    <row r="634" spans="1:11" ht="14.45" customHeight="1" x14ac:dyDescent="0.2">
      <c r="A634" s="412" t="s">
        <v>466</v>
      </c>
      <c r="B634" s="413" t="s">
        <v>467</v>
      </c>
      <c r="C634" s="414" t="s">
        <v>480</v>
      </c>
      <c r="D634" s="415" t="s">
        <v>481</v>
      </c>
      <c r="E634" s="414" t="s">
        <v>769</v>
      </c>
      <c r="F634" s="415" t="s">
        <v>770</v>
      </c>
      <c r="G634" s="414" t="s">
        <v>1625</v>
      </c>
      <c r="H634" s="414" t="s">
        <v>1626</v>
      </c>
      <c r="I634" s="417">
        <v>442.8599853515625</v>
      </c>
      <c r="J634" s="417">
        <v>3</v>
      </c>
      <c r="K634" s="418">
        <v>1328.5799560546875</v>
      </c>
    </row>
    <row r="635" spans="1:11" ht="14.45" customHeight="1" x14ac:dyDescent="0.2">
      <c r="A635" s="412" t="s">
        <v>466</v>
      </c>
      <c r="B635" s="413" t="s">
        <v>467</v>
      </c>
      <c r="C635" s="414" t="s">
        <v>480</v>
      </c>
      <c r="D635" s="415" t="s">
        <v>481</v>
      </c>
      <c r="E635" s="414" t="s">
        <v>769</v>
      </c>
      <c r="F635" s="415" t="s">
        <v>770</v>
      </c>
      <c r="G635" s="414" t="s">
        <v>1627</v>
      </c>
      <c r="H635" s="414" t="s">
        <v>1628</v>
      </c>
      <c r="I635" s="417">
        <v>444.07000732421875</v>
      </c>
      <c r="J635" s="417">
        <v>3</v>
      </c>
      <c r="K635" s="418">
        <v>1332.2099609375</v>
      </c>
    </row>
    <row r="636" spans="1:11" ht="14.45" customHeight="1" x14ac:dyDescent="0.2">
      <c r="A636" s="412" t="s">
        <v>466</v>
      </c>
      <c r="B636" s="413" t="s">
        <v>467</v>
      </c>
      <c r="C636" s="414" t="s">
        <v>480</v>
      </c>
      <c r="D636" s="415" t="s">
        <v>481</v>
      </c>
      <c r="E636" s="414" t="s">
        <v>769</v>
      </c>
      <c r="F636" s="415" t="s">
        <v>770</v>
      </c>
      <c r="G636" s="414" t="s">
        <v>1629</v>
      </c>
      <c r="H636" s="414" t="s">
        <v>1630</v>
      </c>
      <c r="I636" s="417">
        <v>468.26998901367188</v>
      </c>
      <c r="J636" s="417">
        <v>3</v>
      </c>
      <c r="K636" s="418">
        <v>1404.81005859375</v>
      </c>
    </row>
    <row r="637" spans="1:11" ht="14.45" customHeight="1" x14ac:dyDescent="0.2">
      <c r="A637" s="412" t="s">
        <v>466</v>
      </c>
      <c r="B637" s="413" t="s">
        <v>467</v>
      </c>
      <c r="C637" s="414" t="s">
        <v>480</v>
      </c>
      <c r="D637" s="415" t="s">
        <v>481</v>
      </c>
      <c r="E637" s="414" t="s">
        <v>769</v>
      </c>
      <c r="F637" s="415" t="s">
        <v>770</v>
      </c>
      <c r="G637" s="414" t="s">
        <v>1631</v>
      </c>
      <c r="H637" s="414" t="s">
        <v>1632</v>
      </c>
      <c r="I637" s="417">
        <v>1202.739990234375</v>
      </c>
      <c r="J637" s="417">
        <v>1</v>
      </c>
      <c r="K637" s="418">
        <v>1202.739990234375</v>
      </c>
    </row>
    <row r="638" spans="1:11" ht="14.45" customHeight="1" x14ac:dyDescent="0.2">
      <c r="A638" s="412" t="s">
        <v>466</v>
      </c>
      <c r="B638" s="413" t="s">
        <v>467</v>
      </c>
      <c r="C638" s="414" t="s">
        <v>480</v>
      </c>
      <c r="D638" s="415" t="s">
        <v>481</v>
      </c>
      <c r="E638" s="414" t="s">
        <v>769</v>
      </c>
      <c r="F638" s="415" t="s">
        <v>770</v>
      </c>
      <c r="G638" s="414" t="s">
        <v>1633</v>
      </c>
      <c r="H638" s="414" t="s">
        <v>1634</v>
      </c>
      <c r="I638" s="417">
        <v>3593.699951171875</v>
      </c>
      <c r="J638" s="417">
        <v>4</v>
      </c>
      <c r="K638" s="418">
        <v>14374.7998046875</v>
      </c>
    </row>
    <row r="639" spans="1:11" ht="14.45" customHeight="1" x14ac:dyDescent="0.2">
      <c r="A639" s="412" t="s">
        <v>466</v>
      </c>
      <c r="B639" s="413" t="s">
        <v>467</v>
      </c>
      <c r="C639" s="414" t="s">
        <v>480</v>
      </c>
      <c r="D639" s="415" t="s">
        <v>481</v>
      </c>
      <c r="E639" s="414" t="s">
        <v>769</v>
      </c>
      <c r="F639" s="415" t="s">
        <v>770</v>
      </c>
      <c r="G639" s="414" t="s">
        <v>1635</v>
      </c>
      <c r="H639" s="414" t="s">
        <v>1636</v>
      </c>
      <c r="I639" s="417">
        <v>4892.02978515625</v>
      </c>
      <c r="J639" s="417">
        <v>5</v>
      </c>
      <c r="K639" s="418">
        <v>24460.150390625</v>
      </c>
    </row>
    <row r="640" spans="1:11" ht="14.45" customHeight="1" x14ac:dyDescent="0.2">
      <c r="A640" s="412" t="s">
        <v>466</v>
      </c>
      <c r="B640" s="413" t="s">
        <v>467</v>
      </c>
      <c r="C640" s="414" t="s">
        <v>480</v>
      </c>
      <c r="D640" s="415" t="s">
        <v>481</v>
      </c>
      <c r="E640" s="414" t="s">
        <v>769</v>
      </c>
      <c r="F640" s="415" t="s">
        <v>770</v>
      </c>
      <c r="G640" s="414" t="s">
        <v>1637</v>
      </c>
      <c r="H640" s="414" t="s">
        <v>1638</v>
      </c>
      <c r="I640" s="417">
        <v>4892.02978515625</v>
      </c>
      <c r="J640" s="417">
        <v>5</v>
      </c>
      <c r="K640" s="418">
        <v>24460.150390625</v>
      </c>
    </row>
    <row r="641" spans="1:11" ht="14.45" customHeight="1" x14ac:dyDescent="0.2">
      <c r="A641" s="412" t="s">
        <v>466</v>
      </c>
      <c r="B641" s="413" t="s">
        <v>467</v>
      </c>
      <c r="C641" s="414" t="s">
        <v>480</v>
      </c>
      <c r="D641" s="415" t="s">
        <v>481</v>
      </c>
      <c r="E641" s="414" t="s">
        <v>769</v>
      </c>
      <c r="F641" s="415" t="s">
        <v>770</v>
      </c>
      <c r="G641" s="414" t="s">
        <v>1639</v>
      </c>
      <c r="H641" s="414" t="s">
        <v>1640</v>
      </c>
      <c r="I641" s="417">
        <v>4892.02978515625</v>
      </c>
      <c r="J641" s="417">
        <v>5</v>
      </c>
      <c r="K641" s="418">
        <v>24460.150390625</v>
      </c>
    </row>
    <row r="642" spans="1:11" ht="14.45" customHeight="1" x14ac:dyDescent="0.2">
      <c r="A642" s="412" t="s">
        <v>466</v>
      </c>
      <c r="B642" s="413" t="s">
        <v>467</v>
      </c>
      <c r="C642" s="414" t="s">
        <v>480</v>
      </c>
      <c r="D642" s="415" t="s">
        <v>481</v>
      </c>
      <c r="E642" s="414" t="s">
        <v>769</v>
      </c>
      <c r="F642" s="415" t="s">
        <v>770</v>
      </c>
      <c r="G642" s="414" t="s">
        <v>1641</v>
      </c>
      <c r="H642" s="414" t="s">
        <v>1642</v>
      </c>
      <c r="I642" s="417">
        <v>4892.02978515625</v>
      </c>
      <c r="J642" s="417">
        <v>5</v>
      </c>
      <c r="K642" s="418">
        <v>24460.150390625</v>
      </c>
    </row>
    <row r="643" spans="1:11" ht="14.45" customHeight="1" x14ac:dyDescent="0.2">
      <c r="A643" s="412" t="s">
        <v>466</v>
      </c>
      <c r="B643" s="413" t="s">
        <v>467</v>
      </c>
      <c r="C643" s="414" t="s">
        <v>480</v>
      </c>
      <c r="D643" s="415" t="s">
        <v>481</v>
      </c>
      <c r="E643" s="414" t="s">
        <v>769</v>
      </c>
      <c r="F643" s="415" t="s">
        <v>770</v>
      </c>
      <c r="G643" s="414" t="s">
        <v>1643</v>
      </c>
      <c r="H643" s="414" t="s">
        <v>1644</v>
      </c>
      <c r="I643" s="417">
        <v>481.57998657226563</v>
      </c>
      <c r="J643" s="417">
        <v>1</v>
      </c>
      <c r="K643" s="418">
        <v>481.57998657226563</v>
      </c>
    </row>
    <row r="644" spans="1:11" ht="14.45" customHeight="1" x14ac:dyDescent="0.2">
      <c r="A644" s="412" t="s">
        <v>466</v>
      </c>
      <c r="B644" s="413" t="s">
        <v>467</v>
      </c>
      <c r="C644" s="414" t="s">
        <v>480</v>
      </c>
      <c r="D644" s="415" t="s">
        <v>481</v>
      </c>
      <c r="E644" s="414" t="s">
        <v>769</v>
      </c>
      <c r="F644" s="415" t="s">
        <v>770</v>
      </c>
      <c r="G644" s="414" t="s">
        <v>930</v>
      </c>
      <c r="H644" s="414" t="s">
        <v>931</v>
      </c>
      <c r="I644" s="417">
        <v>80.573333740234375</v>
      </c>
      <c r="J644" s="417">
        <v>400</v>
      </c>
      <c r="K644" s="418">
        <v>32231.19970703125</v>
      </c>
    </row>
    <row r="645" spans="1:11" ht="14.45" customHeight="1" x14ac:dyDescent="0.2">
      <c r="A645" s="412" t="s">
        <v>466</v>
      </c>
      <c r="B645" s="413" t="s">
        <v>467</v>
      </c>
      <c r="C645" s="414" t="s">
        <v>480</v>
      </c>
      <c r="D645" s="415" t="s">
        <v>481</v>
      </c>
      <c r="E645" s="414" t="s">
        <v>769</v>
      </c>
      <c r="F645" s="415" t="s">
        <v>770</v>
      </c>
      <c r="G645" s="414" t="s">
        <v>930</v>
      </c>
      <c r="H645" s="414" t="s">
        <v>932</v>
      </c>
      <c r="I645" s="417">
        <v>80.580001831054688</v>
      </c>
      <c r="J645" s="417">
        <v>400</v>
      </c>
      <c r="K645" s="418">
        <v>32232.000244140625</v>
      </c>
    </row>
    <row r="646" spans="1:11" ht="14.45" customHeight="1" x14ac:dyDescent="0.2">
      <c r="A646" s="412" t="s">
        <v>466</v>
      </c>
      <c r="B646" s="413" t="s">
        <v>467</v>
      </c>
      <c r="C646" s="414" t="s">
        <v>480</v>
      </c>
      <c r="D646" s="415" t="s">
        <v>481</v>
      </c>
      <c r="E646" s="414" t="s">
        <v>769</v>
      </c>
      <c r="F646" s="415" t="s">
        <v>770</v>
      </c>
      <c r="G646" s="414" t="s">
        <v>1645</v>
      </c>
      <c r="H646" s="414" t="s">
        <v>1646</v>
      </c>
      <c r="I646" s="417">
        <v>3536.830078125</v>
      </c>
      <c r="J646" s="417">
        <v>1</v>
      </c>
      <c r="K646" s="418">
        <v>3536.830078125</v>
      </c>
    </row>
    <row r="647" spans="1:11" ht="14.45" customHeight="1" x14ac:dyDescent="0.2">
      <c r="A647" s="412" t="s">
        <v>466</v>
      </c>
      <c r="B647" s="413" t="s">
        <v>467</v>
      </c>
      <c r="C647" s="414" t="s">
        <v>480</v>
      </c>
      <c r="D647" s="415" t="s">
        <v>481</v>
      </c>
      <c r="E647" s="414" t="s">
        <v>769</v>
      </c>
      <c r="F647" s="415" t="s">
        <v>770</v>
      </c>
      <c r="G647" s="414" t="s">
        <v>1647</v>
      </c>
      <c r="H647" s="414" t="s">
        <v>1648</v>
      </c>
      <c r="I647" s="417">
        <v>955.41998291015625</v>
      </c>
      <c r="J647" s="417">
        <v>1</v>
      </c>
      <c r="K647" s="418">
        <v>955.41998291015625</v>
      </c>
    </row>
    <row r="648" spans="1:11" ht="14.45" customHeight="1" x14ac:dyDescent="0.2">
      <c r="A648" s="412" t="s">
        <v>466</v>
      </c>
      <c r="B648" s="413" t="s">
        <v>467</v>
      </c>
      <c r="C648" s="414" t="s">
        <v>480</v>
      </c>
      <c r="D648" s="415" t="s">
        <v>481</v>
      </c>
      <c r="E648" s="414" t="s">
        <v>769</v>
      </c>
      <c r="F648" s="415" t="s">
        <v>770</v>
      </c>
      <c r="G648" s="414" t="s">
        <v>941</v>
      </c>
      <c r="H648" s="414" t="s">
        <v>942</v>
      </c>
      <c r="I648" s="417">
        <v>347.26998901367188</v>
      </c>
      <c r="J648" s="417">
        <v>6</v>
      </c>
      <c r="K648" s="418">
        <v>2083.6201171875</v>
      </c>
    </row>
    <row r="649" spans="1:11" ht="14.45" customHeight="1" x14ac:dyDescent="0.2">
      <c r="A649" s="412" t="s">
        <v>466</v>
      </c>
      <c r="B649" s="413" t="s">
        <v>467</v>
      </c>
      <c r="C649" s="414" t="s">
        <v>480</v>
      </c>
      <c r="D649" s="415" t="s">
        <v>481</v>
      </c>
      <c r="E649" s="414" t="s">
        <v>769</v>
      </c>
      <c r="F649" s="415" t="s">
        <v>770</v>
      </c>
      <c r="G649" s="414" t="s">
        <v>945</v>
      </c>
      <c r="H649" s="414" t="s">
        <v>946</v>
      </c>
      <c r="I649" s="417">
        <v>97.739997863769531</v>
      </c>
      <c r="J649" s="417">
        <v>50</v>
      </c>
      <c r="K649" s="418">
        <v>4887.0400390625</v>
      </c>
    </row>
    <row r="650" spans="1:11" ht="14.45" customHeight="1" x14ac:dyDescent="0.2">
      <c r="A650" s="412" t="s">
        <v>466</v>
      </c>
      <c r="B650" s="413" t="s">
        <v>467</v>
      </c>
      <c r="C650" s="414" t="s">
        <v>480</v>
      </c>
      <c r="D650" s="415" t="s">
        <v>481</v>
      </c>
      <c r="E650" s="414" t="s">
        <v>769</v>
      </c>
      <c r="F650" s="415" t="s">
        <v>770</v>
      </c>
      <c r="G650" s="414" t="s">
        <v>1649</v>
      </c>
      <c r="H650" s="414" t="s">
        <v>1650</v>
      </c>
      <c r="I650" s="417">
        <v>97.739997863769531</v>
      </c>
      <c r="J650" s="417">
        <v>40</v>
      </c>
      <c r="K650" s="418">
        <v>3909.6298828125</v>
      </c>
    </row>
    <row r="651" spans="1:11" ht="14.45" customHeight="1" x14ac:dyDescent="0.2">
      <c r="A651" s="412" t="s">
        <v>466</v>
      </c>
      <c r="B651" s="413" t="s">
        <v>467</v>
      </c>
      <c r="C651" s="414" t="s">
        <v>480</v>
      </c>
      <c r="D651" s="415" t="s">
        <v>481</v>
      </c>
      <c r="E651" s="414" t="s">
        <v>769</v>
      </c>
      <c r="F651" s="415" t="s">
        <v>770</v>
      </c>
      <c r="G651" s="414" t="s">
        <v>957</v>
      </c>
      <c r="H651" s="414" t="s">
        <v>958</v>
      </c>
      <c r="I651" s="417">
        <v>23.350000381469727</v>
      </c>
      <c r="J651" s="417">
        <v>35</v>
      </c>
      <c r="K651" s="418">
        <v>817.3599853515625</v>
      </c>
    </row>
    <row r="652" spans="1:11" ht="14.45" customHeight="1" x14ac:dyDescent="0.2">
      <c r="A652" s="412" t="s">
        <v>466</v>
      </c>
      <c r="B652" s="413" t="s">
        <v>467</v>
      </c>
      <c r="C652" s="414" t="s">
        <v>480</v>
      </c>
      <c r="D652" s="415" t="s">
        <v>481</v>
      </c>
      <c r="E652" s="414" t="s">
        <v>769</v>
      </c>
      <c r="F652" s="415" t="s">
        <v>770</v>
      </c>
      <c r="G652" s="414" t="s">
        <v>977</v>
      </c>
      <c r="H652" s="414" t="s">
        <v>1651</v>
      </c>
      <c r="I652" s="417">
        <v>7.8400001525878906</v>
      </c>
      <c r="J652" s="417">
        <v>100</v>
      </c>
      <c r="K652" s="418">
        <v>784.08001708984375</v>
      </c>
    </row>
    <row r="653" spans="1:11" ht="14.45" customHeight="1" x14ac:dyDescent="0.2">
      <c r="A653" s="412" t="s">
        <v>466</v>
      </c>
      <c r="B653" s="413" t="s">
        <v>467</v>
      </c>
      <c r="C653" s="414" t="s">
        <v>480</v>
      </c>
      <c r="D653" s="415" t="s">
        <v>481</v>
      </c>
      <c r="E653" s="414" t="s">
        <v>769</v>
      </c>
      <c r="F653" s="415" t="s">
        <v>770</v>
      </c>
      <c r="G653" s="414" t="s">
        <v>955</v>
      </c>
      <c r="H653" s="414" t="s">
        <v>973</v>
      </c>
      <c r="I653" s="417">
        <v>13.359999656677246</v>
      </c>
      <c r="J653" s="417">
        <v>70</v>
      </c>
      <c r="K653" s="418">
        <v>935.09002685546875</v>
      </c>
    </row>
    <row r="654" spans="1:11" ht="14.45" customHeight="1" x14ac:dyDescent="0.2">
      <c r="A654" s="412" t="s">
        <v>466</v>
      </c>
      <c r="B654" s="413" t="s">
        <v>467</v>
      </c>
      <c r="C654" s="414" t="s">
        <v>480</v>
      </c>
      <c r="D654" s="415" t="s">
        <v>481</v>
      </c>
      <c r="E654" s="414" t="s">
        <v>769</v>
      </c>
      <c r="F654" s="415" t="s">
        <v>770</v>
      </c>
      <c r="G654" s="414" t="s">
        <v>957</v>
      </c>
      <c r="H654" s="414" t="s">
        <v>974</v>
      </c>
      <c r="I654" s="417">
        <v>22.460000038146973</v>
      </c>
      <c r="J654" s="417">
        <v>245</v>
      </c>
      <c r="K654" s="418">
        <v>5659.14990234375</v>
      </c>
    </row>
    <row r="655" spans="1:11" ht="14.45" customHeight="1" x14ac:dyDescent="0.2">
      <c r="A655" s="412" t="s">
        <v>466</v>
      </c>
      <c r="B655" s="413" t="s">
        <v>467</v>
      </c>
      <c r="C655" s="414" t="s">
        <v>480</v>
      </c>
      <c r="D655" s="415" t="s">
        <v>481</v>
      </c>
      <c r="E655" s="414" t="s">
        <v>769</v>
      </c>
      <c r="F655" s="415" t="s">
        <v>770</v>
      </c>
      <c r="G655" s="414" t="s">
        <v>977</v>
      </c>
      <c r="H655" s="414" t="s">
        <v>978</v>
      </c>
      <c r="I655" s="417">
        <v>7.25</v>
      </c>
      <c r="J655" s="417">
        <v>100</v>
      </c>
      <c r="K655" s="418">
        <v>724.78997802734375</v>
      </c>
    </row>
    <row r="656" spans="1:11" ht="14.45" customHeight="1" x14ac:dyDescent="0.2">
      <c r="A656" s="412" t="s">
        <v>466</v>
      </c>
      <c r="B656" s="413" t="s">
        <v>467</v>
      </c>
      <c r="C656" s="414" t="s">
        <v>480</v>
      </c>
      <c r="D656" s="415" t="s">
        <v>481</v>
      </c>
      <c r="E656" s="414" t="s">
        <v>769</v>
      </c>
      <c r="F656" s="415" t="s">
        <v>770</v>
      </c>
      <c r="G656" s="414" t="s">
        <v>959</v>
      </c>
      <c r="H656" s="414" t="s">
        <v>979</v>
      </c>
      <c r="I656" s="417">
        <v>91.129997253417969</v>
      </c>
      <c r="J656" s="417">
        <v>128</v>
      </c>
      <c r="K656" s="418">
        <v>11664.009765625</v>
      </c>
    </row>
    <row r="657" spans="1:11" ht="14.45" customHeight="1" x14ac:dyDescent="0.2">
      <c r="A657" s="412" t="s">
        <v>466</v>
      </c>
      <c r="B657" s="413" t="s">
        <v>467</v>
      </c>
      <c r="C657" s="414" t="s">
        <v>480</v>
      </c>
      <c r="D657" s="415" t="s">
        <v>481</v>
      </c>
      <c r="E657" s="414" t="s">
        <v>769</v>
      </c>
      <c r="F657" s="415" t="s">
        <v>770</v>
      </c>
      <c r="G657" s="414" t="s">
        <v>1652</v>
      </c>
      <c r="H657" s="414" t="s">
        <v>1653</v>
      </c>
      <c r="I657" s="417">
        <v>6066.93994140625</v>
      </c>
      <c r="J657" s="417">
        <v>2</v>
      </c>
      <c r="K657" s="418">
        <v>12133.8798828125</v>
      </c>
    </row>
    <row r="658" spans="1:11" ht="14.45" customHeight="1" x14ac:dyDescent="0.2">
      <c r="A658" s="412" t="s">
        <v>466</v>
      </c>
      <c r="B658" s="413" t="s">
        <v>467</v>
      </c>
      <c r="C658" s="414" t="s">
        <v>480</v>
      </c>
      <c r="D658" s="415" t="s">
        <v>481</v>
      </c>
      <c r="E658" s="414" t="s">
        <v>769</v>
      </c>
      <c r="F658" s="415" t="s">
        <v>770</v>
      </c>
      <c r="G658" s="414" t="s">
        <v>992</v>
      </c>
      <c r="H658" s="414" t="s">
        <v>993</v>
      </c>
      <c r="I658" s="417">
        <v>4061.969970703125</v>
      </c>
      <c r="J658" s="417">
        <v>2</v>
      </c>
      <c r="K658" s="418">
        <v>8123.93994140625</v>
      </c>
    </row>
    <row r="659" spans="1:11" ht="14.45" customHeight="1" x14ac:dyDescent="0.2">
      <c r="A659" s="412" t="s">
        <v>466</v>
      </c>
      <c r="B659" s="413" t="s">
        <v>467</v>
      </c>
      <c r="C659" s="414" t="s">
        <v>480</v>
      </c>
      <c r="D659" s="415" t="s">
        <v>481</v>
      </c>
      <c r="E659" s="414" t="s">
        <v>769</v>
      </c>
      <c r="F659" s="415" t="s">
        <v>770</v>
      </c>
      <c r="G659" s="414" t="s">
        <v>1654</v>
      </c>
      <c r="H659" s="414" t="s">
        <v>1655</v>
      </c>
      <c r="I659" s="417">
        <v>678.80999755859375</v>
      </c>
      <c r="J659" s="417">
        <v>1</v>
      </c>
      <c r="K659" s="418">
        <v>678.80999755859375</v>
      </c>
    </row>
    <row r="660" spans="1:11" ht="14.45" customHeight="1" x14ac:dyDescent="0.2">
      <c r="A660" s="412" t="s">
        <v>466</v>
      </c>
      <c r="B660" s="413" t="s">
        <v>467</v>
      </c>
      <c r="C660" s="414" t="s">
        <v>480</v>
      </c>
      <c r="D660" s="415" t="s">
        <v>481</v>
      </c>
      <c r="E660" s="414" t="s">
        <v>769</v>
      </c>
      <c r="F660" s="415" t="s">
        <v>770</v>
      </c>
      <c r="G660" s="414" t="s">
        <v>1656</v>
      </c>
      <c r="H660" s="414" t="s">
        <v>1657</v>
      </c>
      <c r="I660" s="417">
        <v>890.55999755859375</v>
      </c>
      <c r="J660" s="417">
        <v>4</v>
      </c>
      <c r="K660" s="418">
        <v>3562.239990234375</v>
      </c>
    </row>
    <row r="661" spans="1:11" ht="14.45" customHeight="1" x14ac:dyDescent="0.2">
      <c r="A661" s="412" t="s">
        <v>466</v>
      </c>
      <c r="B661" s="413" t="s">
        <v>467</v>
      </c>
      <c r="C661" s="414" t="s">
        <v>480</v>
      </c>
      <c r="D661" s="415" t="s">
        <v>481</v>
      </c>
      <c r="E661" s="414" t="s">
        <v>769</v>
      </c>
      <c r="F661" s="415" t="s">
        <v>770</v>
      </c>
      <c r="G661" s="414" t="s">
        <v>1658</v>
      </c>
      <c r="H661" s="414" t="s">
        <v>1659</v>
      </c>
      <c r="I661" s="417">
        <v>4441.91015625</v>
      </c>
      <c r="J661" s="417">
        <v>5</v>
      </c>
      <c r="K661" s="418">
        <v>22209.55078125</v>
      </c>
    </row>
    <row r="662" spans="1:11" ht="14.45" customHeight="1" x14ac:dyDescent="0.2">
      <c r="A662" s="412" t="s">
        <v>466</v>
      </c>
      <c r="B662" s="413" t="s">
        <v>467</v>
      </c>
      <c r="C662" s="414" t="s">
        <v>480</v>
      </c>
      <c r="D662" s="415" t="s">
        <v>481</v>
      </c>
      <c r="E662" s="414" t="s">
        <v>769</v>
      </c>
      <c r="F662" s="415" t="s">
        <v>770</v>
      </c>
      <c r="G662" s="414" t="s">
        <v>1660</v>
      </c>
      <c r="H662" s="414" t="s">
        <v>1661</v>
      </c>
      <c r="I662" s="417">
        <v>3702.60009765625</v>
      </c>
      <c r="J662" s="417">
        <v>2</v>
      </c>
      <c r="K662" s="418">
        <v>7405.2001953125</v>
      </c>
    </row>
    <row r="663" spans="1:11" ht="14.45" customHeight="1" x14ac:dyDescent="0.2">
      <c r="A663" s="412" t="s">
        <v>466</v>
      </c>
      <c r="B663" s="413" t="s">
        <v>467</v>
      </c>
      <c r="C663" s="414" t="s">
        <v>480</v>
      </c>
      <c r="D663" s="415" t="s">
        <v>481</v>
      </c>
      <c r="E663" s="414" t="s">
        <v>769</v>
      </c>
      <c r="F663" s="415" t="s">
        <v>770</v>
      </c>
      <c r="G663" s="414" t="s">
        <v>1662</v>
      </c>
      <c r="H663" s="414" t="s">
        <v>1663</v>
      </c>
      <c r="I663" s="417">
        <v>4257.990234375</v>
      </c>
      <c r="J663" s="417">
        <v>5</v>
      </c>
      <c r="K663" s="418">
        <v>21289.94921875</v>
      </c>
    </row>
    <row r="664" spans="1:11" ht="14.45" customHeight="1" x14ac:dyDescent="0.2">
      <c r="A664" s="412" t="s">
        <v>466</v>
      </c>
      <c r="B664" s="413" t="s">
        <v>467</v>
      </c>
      <c r="C664" s="414" t="s">
        <v>480</v>
      </c>
      <c r="D664" s="415" t="s">
        <v>481</v>
      </c>
      <c r="E664" s="414" t="s">
        <v>769</v>
      </c>
      <c r="F664" s="415" t="s">
        <v>770</v>
      </c>
      <c r="G664" s="414" t="s">
        <v>1664</v>
      </c>
      <c r="H664" s="414" t="s">
        <v>1665</v>
      </c>
      <c r="I664" s="417">
        <v>4029.300048828125</v>
      </c>
      <c r="J664" s="417">
        <v>4</v>
      </c>
      <c r="K664" s="418">
        <v>16117.2001953125</v>
      </c>
    </row>
    <row r="665" spans="1:11" ht="14.45" customHeight="1" x14ac:dyDescent="0.2">
      <c r="A665" s="412" t="s">
        <v>466</v>
      </c>
      <c r="B665" s="413" t="s">
        <v>467</v>
      </c>
      <c r="C665" s="414" t="s">
        <v>480</v>
      </c>
      <c r="D665" s="415" t="s">
        <v>481</v>
      </c>
      <c r="E665" s="414" t="s">
        <v>769</v>
      </c>
      <c r="F665" s="415" t="s">
        <v>770</v>
      </c>
      <c r="G665" s="414" t="s">
        <v>1002</v>
      </c>
      <c r="H665" s="414" t="s">
        <v>1003</v>
      </c>
      <c r="I665" s="417">
        <v>552.969970703125</v>
      </c>
      <c r="J665" s="417">
        <v>10</v>
      </c>
      <c r="K665" s="418">
        <v>5529.7001953125</v>
      </c>
    </row>
    <row r="666" spans="1:11" ht="14.45" customHeight="1" x14ac:dyDescent="0.2">
      <c r="A666" s="412" t="s">
        <v>466</v>
      </c>
      <c r="B666" s="413" t="s">
        <v>467</v>
      </c>
      <c r="C666" s="414" t="s">
        <v>480</v>
      </c>
      <c r="D666" s="415" t="s">
        <v>481</v>
      </c>
      <c r="E666" s="414" t="s">
        <v>769</v>
      </c>
      <c r="F666" s="415" t="s">
        <v>770</v>
      </c>
      <c r="G666" s="414" t="s">
        <v>1666</v>
      </c>
      <c r="H666" s="414" t="s">
        <v>1667</v>
      </c>
      <c r="I666" s="417">
        <v>1333.4200439453125</v>
      </c>
      <c r="J666" s="417">
        <v>2</v>
      </c>
      <c r="K666" s="418">
        <v>2666.840087890625</v>
      </c>
    </row>
    <row r="667" spans="1:11" ht="14.45" customHeight="1" x14ac:dyDescent="0.2">
      <c r="A667" s="412" t="s">
        <v>466</v>
      </c>
      <c r="B667" s="413" t="s">
        <v>467</v>
      </c>
      <c r="C667" s="414" t="s">
        <v>480</v>
      </c>
      <c r="D667" s="415" t="s">
        <v>481</v>
      </c>
      <c r="E667" s="414" t="s">
        <v>769</v>
      </c>
      <c r="F667" s="415" t="s">
        <v>770</v>
      </c>
      <c r="G667" s="414" t="s">
        <v>1004</v>
      </c>
      <c r="H667" s="414" t="s">
        <v>1005</v>
      </c>
      <c r="I667" s="417">
        <v>4213.22021484375</v>
      </c>
      <c r="J667" s="417">
        <v>6</v>
      </c>
      <c r="K667" s="418">
        <v>25279.3203125</v>
      </c>
    </row>
    <row r="668" spans="1:11" ht="14.45" customHeight="1" x14ac:dyDescent="0.2">
      <c r="A668" s="412" t="s">
        <v>466</v>
      </c>
      <c r="B668" s="413" t="s">
        <v>467</v>
      </c>
      <c r="C668" s="414" t="s">
        <v>480</v>
      </c>
      <c r="D668" s="415" t="s">
        <v>481</v>
      </c>
      <c r="E668" s="414" t="s">
        <v>769</v>
      </c>
      <c r="F668" s="415" t="s">
        <v>770</v>
      </c>
      <c r="G668" s="414" t="s">
        <v>1668</v>
      </c>
      <c r="H668" s="414" t="s">
        <v>1669</v>
      </c>
      <c r="I668" s="417">
        <v>5614.39990234375</v>
      </c>
      <c r="J668" s="417">
        <v>2</v>
      </c>
      <c r="K668" s="418">
        <v>11228.7998046875</v>
      </c>
    </row>
    <row r="669" spans="1:11" ht="14.45" customHeight="1" x14ac:dyDescent="0.2">
      <c r="A669" s="412" t="s">
        <v>466</v>
      </c>
      <c r="B669" s="413" t="s">
        <v>467</v>
      </c>
      <c r="C669" s="414" t="s">
        <v>480</v>
      </c>
      <c r="D669" s="415" t="s">
        <v>481</v>
      </c>
      <c r="E669" s="414" t="s">
        <v>769</v>
      </c>
      <c r="F669" s="415" t="s">
        <v>770</v>
      </c>
      <c r="G669" s="414" t="s">
        <v>1008</v>
      </c>
      <c r="H669" s="414" t="s">
        <v>1009</v>
      </c>
      <c r="I669" s="417">
        <v>6462.60986328125</v>
      </c>
      <c r="J669" s="417">
        <v>2</v>
      </c>
      <c r="K669" s="418">
        <v>12925.2197265625</v>
      </c>
    </row>
    <row r="670" spans="1:11" ht="14.45" customHeight="1" x14ac:dyDescent="0.2">
      <c r="A670" s="412" t="s">
        <v>466</v>
      </c>
      <c r="B670" s="413" t="s">
        <v>467</v>
      </c>
      <c r="C670" s="414" t="s">
        <v>480</v>
      </c>
      <c r="D670" s="415" t="s">
        <v>481</v>
      </c>
      <c r="E670" s="414" t="s">
        <v>769</v>
      </c>
      <c r="F670" s="415" t="s">
        <v>770</v>
      </c>
      <c r="G670" s="414" t="s">
        <v>1670</v>
      </c>
      <c r="H670" s="414" t="s">
        <v>1671</v>
      </c>
      <c r="I670" s="417">
        <v>4474.580078125</v>
      </c>
      <c r="J670" s="417">
        <v>4</v>
      </c>
      <c r="K670" s="418">
        <v>17898.3203125</v>
      </c>
    </row>
    <row r="671" spans="1:11" ht="14.45" customHeight="1" x14ac:dyDescent="0.2">
      <c r="A671" s="412" t="s">
        <v>466</v>
      </c>
      <c r="B671" s="413" t="s">
        <v>467</v>
      </c>
      <c r="C671" s="414" t="s">
        <v>480</v>
      </c>
      <c r="D671" s="415" t="s">
        <v>481</v>
      </c>
      <c r="E671" s="414" t="s">
        <v>769</v>
      </c>
      <c r="F671" s="415" t="s">
        <v>770</v>
      </c>
      <c r="G671" s="414" t="s">
        <v>1672</v>
      </c>
      <c r="H671" s="414" t="s">
        <v>1673</v>
      </c>
      <c r="I671" s="417">
        <v>597.739990234375</v>
      </c>
      <c r="J671" s="417">
        <v>2</v>
      </c>
      <c r="K671" s="418">
        <v>1195.47998046875</v>
      </c>
    </row>
    <row r="672" spans="1:11" ht="14.45" customHeight="1" x14ac:dyDescent="0.2">
      <c r="A672" s="412" t="s">
        <v>466</v>
      </c>
      <c r="B672" s="413" t="s">
        <v>467</v>
      </c>
      <c r="C672" s="414" t="s">
        <v>480</v>
      </c>
      <c r="D672" s="415" t="s">
        <v>481</v>
      </c>
      <c r="E672" s="414" t="s">
        <v>769</v>
      </c>
      <c r="F672" s="415" t="s">
        <v>770</v>
      </c>
      <c r="G672" s="414" t="s">
        <v>1674</v>
      </c>
      <c r="H672" s="414" t="s">
        <v>1675</v>
      </c>
      <c r="I672" s="417">
        <v>2485.340087890625</v>
      </c>
      <c r="J672" s="417">
        <v>3</v>
      </c>
      <c r="K672" s="418">
        <v>7456.02001953125</v>
      </c>
    </row>
    <row r="673" spans="1:11" ht="14.45" customHeight="1" x14ac:dyDescent="0.2">
      <c r="A673" s="412" t="s">
        <v>466</v>
      </c>
      <c r="B673" s="413" t="s">
        <v>467</v>
      </c>
      <c r="C673" s="414" t="s">
        <v>480</v>
      </c>
      <c r="D673" s="415" t="s">
        <v>481</v>
      </c>
      <c r="E673" s="414" t="s">
        <v>769</v>
      </c>
      <c r="F673" s="415" t="s">
        <v>770</v>
      </c>
      <c r="G673" s="414" t="s">
        <v>1676</v>
      </c>
      <c r="H673" s="414" t="s">
        <v>1677</v>
      </c>
      <c r="I673" s="417">
        <v>3051.6201171875</v>
      </c>
      <c r="J673" s="417">
        <v>2</v>
      </c>
      <c r="K673" s="418">
        <v>6103.240234375</v>
      </c>
    </row>
    <row r="674" spans="1:11" ht="14.45" customHeight="1" x14ac:dyDescent="0.2">
      <c r="A674" s="412" t="s">
        <v>466</v>
      </c>
      <c r="B674" s="413" t="s">
        <v>467</v>
      </c>
      <c r="C674" s="414" t="s">
        <v>480</v>
      </c>
      <c r="D674" s="415" t="s">
        <v>481</v>
      </c>
      <c r="E674" s="414" t="s">
        <v>769</v>
      </c>
      <c r="F674" s="415" t="s">
        <v>770</v>
      </c>
      <c r="G674" s="414" t="s">
        <v>1678</v>
      </c>
      <c r="H674" s="414" t="s">
        <v>1679</v>
      </c>
      <c r="I674" s="417">
        <v>3909.510009765625</v>
      </c>
      <c r="J674" s="417">
        <v>4</v>
      </c>
      <c r="K674" s="418">
        <v>15638.0400390625</v>
      </c>
    </row>
    <row r="675" spans="1:11" ht="14.45" customHeight="1" x14ac:dyDescent="0.2">
      <c r="A675" s="412" t="s">
        <v>466</v>
      </c>
      <c r="B675" s="413" t="s">
        <v>467</v>
      </c>
      <c r="C675" s="414" t="s">
        <v>480</v>
      </c>
      <c r="D675" s="415" t="s">
        <v>481</v>
      </c>
      <c r="E675" s="414" t="s">
        <v>769</v>
      </c>
      <c r="F675" s="415" t="s">
        <v>770</v>
      </c>
      <c r="G675" s="414" t="s">
        <v>1680</v>
      </c>
      <c r="H675" s="414" t="s">
        <v>1681</v>
      </c>
      <c r="I675" s="417">
        <v>1637.1300048828125</v>
      </c>
      <c r="J675" s="417">
        <v>4</v>
      </c>
      <c r="K675" s="418">
        <v>6548.52001953125</v>
      </c>
    </row>
    <row r="676" spans="1:11" ht="14.45" customHeight="1" x14ac:dyDescent="0.2">
      <c r="A676" s="412" t="s">
        <v>466</v>
      </c>
      <c r="B676" s="413" t="s">
        <v>467</v>
      </c>
      <c r="C676" s="414" t="s">
        <v>480</v>
      </c>
      <c r="D676" s="415" t="s">
        <v>481</v>
      </c>
      <c r="E676" s="414" t="s">
        <v>769</v>
      </c>
      <c r="F676" s="415" t="s">
        <v>770</v>
      </c>
      <c r="G676" s="414" t="s">
        <v>1682</v>
      </c>
      <c r="H676" s="414" t="s">
        <v>1683</v>
      </c>
      <c r="I676" s="417">
        <v>714</v>
      </c>
      <c r="J676" s="417">
        <v>1</v>
      </c>
      <c r="K676" s="418">
        <v>714</v>
      </c>
    </row>
    <row r="677" spans="1:11" ht="14.45" customHeight="1" x14ac:dyDescent="0.2">
      <c r="A677" s="412" t="s">
        <v>466</v>
      </c>
      <c r="B677" s="413" t="s">
        <v>467</v>
      </c>
      <c r="C677" s="414" t="s">
        <v>480</v>
      </c>
      <c r="D677" s="415" t="s">
        <v>481</v>
      </c>
      <c r="E677" s="414" t="s">
        <v>769</v>
      </c>
      <c r="F677" s="415" t="s">
        <v>770</v>
      </c>
      <c r="G677" s="414" t="s">
        <v>1684</v>
      </c>
      <c r="H677" s="414" t="s">
        <v>1685</v>
      </c>
      <c r="I677" s="417">
        <v>714</v>
      </c>
      <c r="J677" s="417">
        <v>1</v>
      </c>
      <c r="K677" s="418">
        <v>714</v>
      </c>
    </row>
    <row r="678" spans="1:11" ht="14.45" customHeight="1" x14ac:dyDescent="0.2">
      <c r="A678" s="412" t="s">
        <v>466</v>
      </c>
      <c r="B678" s="413" t="s">
        <v>467</v>
      </c>
      <c r="C678" s="414" t="s">
        <v>480</v>
      </c>
      <c r="D678" s="415" t="s">
        <v>481</v>
      </c>
      <c r="E678" s="414" t="s">
        <v>769</v>
      </c>
      <c r="F678" s="415" t="s">
        <v>770</v>
      </c>
      <c r="G678" s="414" t="s">
        <v>1023</v>
      </c>
      <c r="H678" s="414" t="s">
        <v>1031</v>
      </c>
      <c r="I678" s="417">
        <v>72.80999755859375</v>
      </c>
      <c r="J678" s="417">
        <v>72</v>
      </c>
      <c r="K678" s="418">
        <v>5242.6201171875</v>
      </c>
    </row>
    <row r="679" spans="1:11" ht="14.45" customHeight="1" x14ac:dyDescent="0.2">
      <c r="A679" s="412" t="s">
        <v>466</v>
      </c>
      <c r="B679" s="413" t="s">
        <v>467</v>
      </c>
      <c r="C679" s="414" t="s">
        <v>480</v>
      </c>
      <c r="D679" s="415" t="s">
        <v>481</v>
      </c>
      <c r="E679" s="414" t="s">
        <v>769</v>
      </c>
      <c r="F679" s="415" t="s">
        <v>770</v>
      </c>
      <c r="G679" s="414" t="s">
        <v>1041</v>
      </c>
      <c r="H679" s="414" t="s">
        <v>1042</v>
      </c>
      <c r="I679" s="417">
        <v>1759.3399658203125</v>
      </c>
      <c r="J679" s="417">
        <v>6</v>
      </c>
      <c r="K679" s="418">
        <v>10556.0400390625</v>
      </c>
    </row>
    <row r="680" spans="1:11" ht="14.45" customHeight="1" x14ac:dyDescent="0.2">
      <c r="A680" s="412" t="s">
        <v>466</v>
      </c>
      <c r="B680" s="413" t="s">
        <v>467</v>
      </c>
      <c r="C680" s="414" t="s">
        <v>480</v>
      </c>
      <c r="D680" s="415" t="s">
        <v>481</v>
      </c>
      <c r="E680" s="414" t="s">
        <v>769</v>
      </c>
      <c r="F680" s="415" t="s">
        <v>770</v>
      </c>
      <c r="G680" s="414" t="s">
        <v>1043</v>
      </c>
      <c r="H680" s="414" t="s">
        <v>1044</v>
      </c>
      <c r="I680" s="417">
        <v>1944.469970703125</v>
      </c>
      <c r="J680" s="417">
        <v>3</v>
      </c>
      <c r="K680" s="418">
        <v>5833.41015625</v>
      </c>
    </row>
    <row r="681" spans="1:11" ht="14.45" customHeight="1" x14ac:dyDescent="0.2">
      <c r="A681" s="412" t="s">
        <v>466</v>
      </c>
      <c r="B681" s="413" t="s">
        <v>467</v>
      </c>
      <c r="C681" s="414" t="s">
        <v>480</v>
      </c>
      <c r="D681" s="415" t="s">
        <v>481</v>
      </c>
      <c r="E681" s="414" t="s">
        <v>769</v>
      </c>
      <c r="F681" s="415" t="s">
        <v>770</v>
      </c>
      <c r="G681" s="414" t="s">
        <v>1686</v>
      </c>
      <c r="H681" s="414" t="s">
        <v>1687</v>
      </c>
      <c r="I681" s="417">
        <v>2573.669921875</v>
      </c>
      <c r="J681" s="417">
        <v>3</v>
      </c>
      <c r="K681" s="418">
        <v>7721.009765625</v>
      </c>
    </row>
    <row r="682" spans="1:11" ht="14.45" customHeight="1" x14ac:dyDescent="0.2">
      <c r="A682" s="412" t="s">
        <v>466</v>
      </c>
      <c r="B682" s="413" t="s">
        <v>467</v>
      </c>
      <c r="C682" s="414" t="s">
        <v>480</v>
      </c>
      <c r="D682" s="415" t="s">
        <v>481</v>
      </c>
      <c r="E682" s="414" t="s">
        <v>769</v>
      </c>
      <c r="F682" s="415" t="s">
        <v>770</v>
      </c>
      <c r="G682" s="414" t="s">
        <v>1688</v>
      </c>
      <c r="H682" s="414" t="s">
        <v>1689</v>
      </c>
      <c r="I682" s="417">
        <v>4575.009765625</v>
      </c>
      <c r="J682" s="417">
        <v>4</v>
      </c>
      <c r="K682" s="418">
        <v>18300.0390625</v>
      </c>
    </row>
    <row r="683" spans="1:11" ht="14.45" customHeight="1" x14ac:dyDescent="0.2">
      <c r="A683" s="412" t="s">
        <v>466</v>
      </c>
      <c r="B683" s="413" t="s">
        <v>467</v>
      </c>
      <c r="C683" s="414" t="s">
        <v>480</v>
      </c>
      <c r="D683" s="415" t="s">
        <v>481</v>
      </c>
      <c r="E683" s="414" t="s">
        <v>769</v>
      </c>
      <c r="F683" s="415" t="s">
        <v>770</v>
      </c>
      <c r="G683" s="414" t="s">
        <v>1690</v>
      </c>
      <c r="H683" s="414" t="s">
        <v>1691</v>
      </c>
      <c r="I683" s="417">
        <v>705.42999267578125</v>
      </c>
      <c r="J683" s="417">
        <v>4</v>
      </c>
      <c r="K683" s="418">
        <v>2821.719970703125</v>
      </c>
    </row>
    <row r="684" spans="1:11" ht="14.45" customHeight="1" x14ac:dyDescent="0.2">
      <c r="A684" s="412" t="s">
        <v>466</v>
      </c>
      <c r="B684" s="413" t="s">
        <v>467</v>
      </c>
      <c r="C684" s="414" t="s">
        <v>480</v>
      </c>
      <c r="D684" s="415" t="s">
        <v>481</v>
      </c>
      <c r="E684" s="414" t="s">
        <v>769</v>
      </c>
      <c r="F684" s="415" t="s">
        <v>770</v>
      </c>
      <c r="G684" s="414" t="s">
        <v>1051</v>
      </c>
      <c r="H684" s="414" t="s">
        <v>1052</v>
      </c>
      <c r="I684" s="417">
        <v>401.72000122070313</v>
      </c>
      <c r="J684" s="417">
        <v>4</v>
      </c>
      <c r="K684" s="418">
        <v>1606.8800048828125</v>
      </c>
    </row>
    <row r="685" spans="1:11" ht="14.45" customHeight="1" x14ac:dyDescent="0.2">
      <c r="A685" s="412" t="s">
        <v>466</v>
      </c>
      <c r="B685" s="413" t="s">
        <v>467</v>
      </c>
      <c r="C685" s="414" t="s">
        <v>480</v>
      </c>
      <c r="D685" s="415" t="s">
        <v>481</v>
      </c>
      <c r="E685" s="414" t="s">
        <v>769</v>
      </c>
      <c r="F685" s="415" t="s">
        <v>770</v>
      </c>
      <c r="G685" s="414" t="s">
        <v>1692</v>
      </c>
      <c r="H685" s="414" t="s">
        <v>1693</v>
      </c>
      <c r="I685" s="417">
        <v>292.82000732421875</v>
      </c>
      <c r="J685" s="417">
        <v>4</v>
      </c>
      <c r="K685" s="418">
        <v>1171.280029296875</v>
      </c>
    </row>
    <row r="686" spans="1:11" ht="14.45" customHeight="1" x14ac:dyDescent="0.2">
      <c r="A686" s="412" t="s">
        <v>466</v>
      </c>
      <c r="B686" s="413" t="s">
        <v>467</v>
      </c>
      <c r="C686" s="414" t="s">
        <v>480</v>
      </c>
      <c r="D686" s="415" t="s">
        <v>481</v>
      </c>
      <c r="E686" s="414" t="s">
        <v>769</v>
      </c>
      <c r="F686" s="415" t="s">
        <v>770</v>
      </c>
      <c r="G686" s="414" t="s">
        <v>1694</v>
      </c>
      <c r="H686" s="414" t="s">
        <v>1695</v>
      </c>
      <c r="I686" s="417">
        <v>434.3900146484375</v>
      </c>
      <c r="J686" s="417">
        <v>2</v>
      </c>
      <c r="K686" s="418">
        <v>868.780029296875</v>
      </c>
    </row>
    <row r="687" spans="1:11" ht="14.45" customHeight="1" x14ac:dyDescent="0.2">
      <c r="A687" s="412" t="s">
        <v>466</v>
      </c>
      <c r="B687" s="413" t="s">
        <v>467</v>
      </c>
      <c r="C687" s="414" t="s">
        <v>480</v>
      </c>
      <c r="D687" s="415" t="s">
        <v>481</v>
      </c>
      <c r="E687" s="414" t="s">
        <v>769</v>
      </c>
      <c r="F687" s="415" t="s">
        <v>770</v>
      </c>
      <c r="G687" s="414" t="s">
        <v>1696</v>
      </c>
      <c r="H687" s="414" t="s">
        <v>1697</v>
      </c>
      <c r="I687" s="417">
        <v>814.33001708984375</v>
      </c>
      <c r="J687" s="417">
        <v>2</v>
      </c>
      <c r="K687" s="418">
        <v>1628.6600341796875</v>
      </c>
    </row>
    <row r="688" spans="1:11" ht="14.45" customHeight="1" x14ac:dyDescent="0.2">
      <c r="A688" s="412" t="s">
        <v>466</v>
      </c>
      <c r="B688" s="413" t="s">
        <v>467</v>
      </c>
      <c r="C688" s="414" t="s">
        <v>480</v>
      </c>
      <c r="D688" s="415" t="s">
        <v>481</v>
      </c>
      <c r="E688" s="414" t="s">
        <v>769</v>
      </c>
      <c r="F688" s="415" t="s">
        <v>770</v>
      </c>
      <c r="G688" s="414" t="s">
        <v>1698</v>
      </c>
      <c r="H688" s="414" t="s">
        <v>1699</v>
      </c>
      <c r="I688" s="417">
        <v>920.80999755859375</v>
      </c>
      <c r="J688" s="417">
        <v>1</v>
      </c>
      <c r="K688" s="418">
        <v>920.80999755859375</v>
      </c>
    </row>
    <row r="689" spans="1:11" ht="14.45" customHeight="1" x14ac:dyDescent="0.2">
      <c r="A689" s="412" t="s">
        <v>466</v>
      </c>
      <c r="B689" s="413" t="s">
        <v>467</v>
      </c>
      <c r="C689" s="414" t="s">
        <v>480</v>
      </c>
      <c r="D689" s="415" t="s">
        <v>481</v>
      </c>
      <c r="E689" s="414" t="s">
        <v>769</v>
      </c>
      <c r="F689" s="415" t="s">
        <v>770</v>
      </c>
      <c r="G689" s="414" t="s">
        <v>1059</v>
      </c>
      <c r="H689" s="414" t="s">
        <v>1061</v>
      </c>
      <c r="I689" s="417">
        <v>21.180000305175781</v>
      </c>
      <c r="J689" s="417">
        <v>50</v>
      </c>
      <c r="K689" s="418">
        <v>1058.75</v>
      </c>
    </row>
    <row r="690" spans="1:11" ht="14.45" customHeight="1" x14ac:dyDescent="0.2">
      <c r="A690" s="412" t="s">
        <v>466</v>
      </c>
      <c r="B690" s="413" t="s">
        <v>467</v>
      </c>
      <c r="C690" s="414" t="s">
        <v>480</v>
      </c>
      <c r="D690" s="415" t="s">
        <v>481</v>
      </c>
      <c r="E690" s="414" t="s">
        <v>769</v>
      </c>
      <c r="F690" s="415" t="s">
        <v>770</v>
      </c>
      <c r="G690" s="414" t="s">
        <v>1700</v>
      </c>
      <c r="H690" s="414" t="s">
        <v>1701</v>
      </c>
      <c r="I690" s="417">
        <v>6260.5400390625</v>
      </c>
      <c r="J690" s="417">
        <v>1</v>
      </c>
      <c r="K690" s="418">
        <v>6260.5400390625</v>
      </c>
    </row>
    <row r="691" spans="1:11" ht="14.45" customHeight="1" x14ac:dyDescent="0.2">
      <c r="A691" s="412" t="s">
        <v>466</v>
      </c>
      <c r="B691" s="413" t="s">
        <v>467</v>
      </c>
      <c r="C691" s="414" t="s">
        <v>480</v>
      </c>
      <c r="D691" s="415" t="s">
        <v>481</v>
      </c>
      <c r="E691" s="414" t="s">
        <v>769</v>
      </c>
      <c r="F691" s="415" t="s">
        <v>770</v>
      </c>
      <c r="G691" s="414" t="s">
        <v>1702</v>
      </c>
      <c r="H691" s="414" t="s">
        <v>1703</v>
      </c>
      <c r="I691" s="417">
        <v>1835.5699462890625</v>
      </c>
      <c r="J691" s="417">
        <v>1</v>
      </c>
      <c r="K691" s="418">
        <v>1835.5699462890625</v>
      </c>
    </row>
    <row r="692" spans="1:11" ht="14.45" customHeight="1" x14ac:dyDescent="0.2">
      <c r="A692" s="412" t="s">
        <v>466</v>
      </c>
      <c r="B692" s="413" t="s">
        <v>467</v>
      </c>
      <c r="C692" s="414" t="s">
        <v>480</v>
      </c>
      <c r="D692" s="415" t="s">
        <v>481</v>
      </c>
      <c r="E692" s="414" t="s">
        <v>769</v>
      </c>
      <c r="F692" s="415" t="s">
        <v>770</v>
      </c>
      <c r="G692" s="414" t="s">
        <v>1704</v>
      </c>
      <c r="H692" s="414" t="s">
        <v>1705</v>
      </c>
      <c r="I692" s="417">
        <v>1835.5699462890625</v>
      </c>
      <c r="J692" s="417">
        <v>1</v>
      </c>
      <c r="K692" s="418">
        <v>1835.5699462890625</v>
      </c>
    </row>
    <row r="693" spans="1:11" ht="14.45" customHeight="1" x14ac:dyDescent="0.2">
      <c r="A693" s="412" t="s">
        <v>466</v>
      </c>
      <c r="B693" s="413" t="s">
        <v>467</v>
      </c>
      <c r="C693" s="414" t="s">
        <v>480</v>
      </c>
      <c r="D693" s="415" t="s">
        <v>481</v>
      </c>
      <c r="E693" s="414" t="s">
        <v>769</v>
      </c>
      <c r="F693" s="415" t="s">
        <v>770</v>
      </c>
      <c r="G693" s="414" t="s">
        <v>1064</v>
      </c>
      <c r="H693" s="414" t="s">
        <v>1065</v>
      </c>
      <c r="I693" s="417">
        <v>496.35000610351563</v>
      </c>
      <c r="J693" s="417">
        <v>30</v>
      </c>
      <c r="K693" s="418">
        <v>14890.5</v>
      </c>
    </row>
    <row r="694" spans="1:11" ht="14.45" customHeight="1" x14ac:dyDescent="0.2">
      <c r="A694" s="412" t="s">
        <v>466</v>
      </c>
      <c r="B694" s="413" t="s">
        <v>467</v>
      </c>
      <c r="C694" s="414" t="s">
        <v>480</v>
      </c>
      <c r="D694" s="415" t="s">
        <v>481</v>
      </c>
      <c r="E694" s="414" t="s">
        <v>769</v>
      </c>
      <c r="F694" s="415" t="s">
        <v>770</v>
      </c>
      <c r="G694" s="414" t="s">
        <v>1064</v>
      </c>
      <c r="H694" s="414" t="s">
        <v>1066</v>
      </c>
      <c r="I694" s="417">
        <v>496.35000610351563</v>
      </c>
      <c r="J694" s="417">
        <v>70</v>
      </c>
      <c r="K694" s="418">
        <v>34744.7802734375</v>
      </c>
    </row>
    <row r="695" spans="1:11" ht="14.45" customHeight="1" x14ac:dyDescent="0.2">
      <c r="A695" s="412" t="s">
        <v>466</v>
      </c>
      <c r="B695" s="413" t="s">
        <v>467</v>
      </c>
      <c r="C695" s="414" t="s">
        <v>480</v>
      </c>
      <c r="D695" s="415" t="s">
        <v>481</v>
      </c>
      <c r="E695" s="414" t="s">
        <v>769</v>
      </c>
      <c r="F695" s="415" t="s">
        <v>770</v>
      </c>
      <c r="G695" s="414" t="s">
        <v>1067</v>
      </c>
      <c r="H695" s="414" t="s">
        <v>1068</v>
      </c>
      <c r="I695" s="417">
        <v>2309.889892578125</v>
      </c>
      <c r="J695" s="417">
        <v>20</v>
      </c>
      <c r="K695" s="418">
        <v>46197.80078125</v>
      </c>
    </row>
    <row r="696" spans="1:11" ht="14.45" customHeight="1" x14ac:dyDescent="0.2">
      <c r="A696" s="412" t="s">
        <v>466</v>
      </c>
      <c r="B696" s="413" t="s">
        <v>467</v>
      </c>
      <c r="C696" s="414" t="s">
        <v>480</v>
      </c>
      <c r="D696" s="415" t="s">
        <v>481</v>
      </c>
      <c r="E696" s="414" t="s">
        <v>769</v>
      </c>
      <c r="F696" s="415" t="s">
        <v>770</v>
      </c>
      <c r="G696" s="414" t="s">
        <v>1706</v>
      </c>
      <c r="H696" s="414" t="s">
        <v>1707</v>
      </c>
      <c r="I696" s="417">
        <v>6.6599998474121094</v>
      </c>
      <c r="J696" s="417">
        <v>50</v>
      </c>
      <c r="K696" s="418">
        <v>333</v>
      </c>
    </row>
    <row r="697" spans="1:11" ht="14.45" customHeight="1" x14ac:dyDescent="0.2">
      <c r="A697" s="412" t="s">
        <v>466</v>
      </c>
      <c r="B697" s="413" t="s">
        <v>467</v>
      </c>
      <c r="C697" s="414" t="s">
        <v>480</v>
      </c>
      <c r="D697" s="415" t="s">
        <v>481</v>
      </c>
      <c r="E697" s="414" t="s">
        <v>769</v>
      </c>
      <c r="F697" s="415" t="s">
        <v>770</v>
      </c>
      <c r="G697" s="414" t="s">
        <v>1708</v>
      </c>
      <c r="H697" s="414" t="s">
        <v>1709</v>
      </c>
      <c r="I697" s="417">
        <v>13.310000419616699</v>
      </c>
      <c r="J697" s="417">
        <v>50</v>
      </c>
      <c r="K697" s="418">
        <v>665.469970703125</v>
      </c>
    </row>
    <row r="698" spans="1:11" ht="14.45" customHeight="1" x14ac:dyDescent="0.2">
      <c r="A698" s="412" t="s">
        <v>466</v>
      </c>
      <c r="B698" s="413" t="s">
        <v>467</v>
      </c>
      <c r="C698" s="414" t="s">
        <v>480</v>
      </c>
      <c r="D698" s="415" t="s">
        <v>481</v>
      </c>
      <c r="E698" s="414" t="s">
        <v>769</v>
      </c>
      <c r="F698" s="415" t="s">
        <v>770</v>
      </c>
      <c r="G698" s="414" t="s">
        <v>1710</v>
      </c>
      <c r="H698" s="414" t="s">
        <v>1711</v>
      </c>
      <c r="I698" s="417">
        <v>313.08999633789063</v>
      </c>
      <c r="J698" s="417">
        <v>20</v>
      </c>
      <c r="K698" s="418">
        <v>6261.75</v>
      </c>
    </row>
    <row r="699" spans="1:11" ht="14.45" customHeight="1" x14ac:dyDescent="0.2">
      <c r="A699" s="412" t="s">
        <v>466</v>
      </c>
      <c r="B699" s="413" t="s">
        <v>467</v>
      </c>
      <c r="C699" s="414" t="s">
        <v>480</v>
      </c>
      <c r="D699" s="415" t="s">
        <v>481</v>
      </c>
      <c r="E699" s="414" t="s">
        <v>769</v>
      </c>
      <c r="F699" s="415" t="s">
        <v>770</v>
      </c>
      <c r="G699" s="414" t="s">
        <v>1710</v>
      </c>
      <c r="H699" s="414" t="s">
        <v>1712</v>
      </c>
      <c r="I699" s="417">
        <v>313.08999633789063</v>
      </c>
      <c r="J699" s="417">
        <v>10</v>
      </c>
      <c r="K699" s="418">
        <v>3130.8798828125</v>
      </c>
    </row>
    <row r="700" spans="1:11" ht="14.45" customHeight="1" x14ac:dyDescent="0.2">
      <c r="A700" s="412" t="s">
        <v>466</v>
      </c>
      <c r="B700" s="413" t="s">
        <v>467</v>
      </c>
      <c r="C700" s="414" t="s">
        <v>480</v>
      </c>
      <c r="D700" s="415" t="s">
        <v>481</v>
      </c>
      <c r="E700" s="414" t="s">
        <v>769</v>
      </c>
      <c r="F700" s="415" t="s">
        <v>770</v>
      </c>
      <c r="G700" s="414" t="s">
        <v>1105</v>
      </c>
      <c r="H700" s="414" t="s">
        <v>1106</v>
      </c>
      <c r="I700" s="417">
        <v>1.1299999952316284</v>
      </c>
      <c r="J700" s="417">
        <v>160</v>
      </c>
      <c r="K700" s="418">
        <v>180.80000305175781</v>
      </c>
    </row>
    <row r="701" spans="1:11" ht="14.45" customHeight="1" x14ac:dyDescent="0.2">
      <c r="A701" s="412" t="s">
        <v>466</v>
      </c>
      <c r="B701" s="413" t="s">
        <v>467</v>
      </c>
      <c r="C701" s="414" t="s">
        <v>480</v>
      </c>
      <c r="D701" s="415" t="s">
        <v>481</v>
      </c>
      <c r="E701" s="414" t="s">
        <v>769</v>
      </c>
      <c r="F701" s="415" t="s">
        <v>770</v>
      </c>
      <c r="G701" s="414" t="s">
        <v>1713</v>
      </c>
      <c r="H701" s="414" t="s">
        <v>1714</v>
      </c>
      <c r="I701" s="417">
        <v>0.57999998331069946</v>
      </c>
      <c r="J701" s="417">
        <v>200</v>
      </c>
      <c r="K701" s="418">
        <v>116</v>
      </c>
    </row>
    <row r="702" spans="1:11" ht="14.45" customHeight="1" x14ac:dyDescent="0.2">
      <c r="A702" s="412" t="s">
        <v>466</v>
      </c>
      <c r="B702" s="413" t="s">
        <v>467</v>
      </c>
      <c r="C702" s="414" t="s">
        <v>480</v>
      </c>
      <c r="D702" s="415" t="s">
        <v>481</v>
      </c>
      <c r="E702" s="414" t="s">
        <v>769</v>
      </c>
      <c r="F702" s="415" t="s">
        <v>770</v>
      </c>
      <c r="G702" s="414" t="s">
        <v>1113</v>
      </c>
      <c r="H702" s="414" t="s">
        <v>1114</v>
      </c>
      <c r="I702" s="417">
        <v>6.2399997711181641</v>
      </c>
      <c r="J702" s="417">
        <v>60</v>
      </c>
      <c r="K702" s="418">
        <v>374.39999389648438</v>
      </c>
    </row>
    <row r="703" spans="1:11" ht="14.45" customHeight="1" x14ac:dyDescent="0.2">
      <c r="A703" s="412" t="s">
        <v>466</v>
      </c>
      <c r="B703" s="413" t="s">
        <v>467</v>
      </c>
      <c r="C703" s="414" t="s">
        <v>480</v>
      </c>
      <c r="D703" s="415" t="s">
        <v>481</v>
      </c>
      <c r="E703" s="414" t="s">
        <v>769</v>
      </c>
      <c r="F703" s="415" t="s">
        <v>770</v>
      </c>
      <c r="G703" s="414" t="s">
        <v>1715</v>
      </c>
      <c r="H703" s="414" t="s">
        <v>1716</v>
      </c>
      <c r="I703" s="417">
        <v>879.66998291015625</v>
      </c>
      <c r="J703" s="417">
        <v>2</v>
      </c>
      <c r="K703" s="418">
        <v>1759.3399658203125</v>
      </c>
    </row>
    <row r="704" spans="1:11" ht="14.45" customHeight="1" x14ac:dyDescent="0.2">
      <c r="A704" s="412" t="s">
        <v>466</v>
      </c>
      <c r="B704" s="413" t="s">
        <v>467</v>
      </c>
      <c r="C704" s="414" t="s">
        <v>480</v>
      </c>
      <c r="D704" s="415" t="s">
        <v>481</v>
      </c>
      <c r="E704" s="414" t="s">
        <v>769</v>
      </c>
      <c r="F704" s="415" t="s">
        <v>770</v>
      </c>
      <c r="G704" s="414" t="s">
        <v>1717</v>
      </c>
      <c r="H704" s="414" t="s">
        <v>1718</v>
      </c>
      <c r="I704" s="417">
        <v>868.780029296875</v>
      </c>
      <c r="J704" s="417">
        <v>5</v>
      </c>
      <c r="K704" s="418">
        <v>4343.89990234375</v>
      </c>
    </row>
    <row r="705" spans="1:11" ht="14.45" customHeight="1" x14ac:dyDescent="0.2">
      <c r="A705" s="412" t="s">
        <v>466</v>
      </c>
      <c r="B705" s="413" t="s">
        <v>467</v>
      </c>
      <c r="C705" s="414" t="s">
        <v>480</v>
      </c>
      <c r="D705" s="415" t="s">
        <v>481</v>
      </c>
      <c r="E705" s="414" t="s">
        <v>769</v>
      </c>
      <c r="F705" s="415" t="s">
        <v>770</v>
      </c>
      <c r="G705" s="414" t="s">
        <v>1719</v>
      </c>
      <c r="H705" s="414" t="s">
        <v>1720</v>
      </c>
      <c r="I705" s="417">
        <v>768.3499755859375</v>
      </c>
      <c r="J705" s="417">
        <v>10</v>
      </c>
      <c r="K705" s="418">
        <v>7683.5</v>
      </c>
    </row>
    <row r="706" spans="1:11" ht="14.45" customHeight="1" x14ac:dyDescent="0.2">
      <c r="A706" s="412" t="s">
        <v>466</v>
      </c>
      <c r="B706" s="413" t="s">
        <v>467</v>
      </c>
      <c r="C706" s="414" t="s">
        <v>480</v>
      </c>
      <c r="D706" s="415" t="s">
        <v>481</v>
      </c>
      <c r="E706" s="414" t="s">
        <v>769</v>
      </c>
      <c r="F706" s="415" t="s">
        <v>770</v>
      </c>
      <c r="G706" s="414" t="s">
        <v>1154</v>
      </c>
      <c r="H706" s="414" t="s">
        <v>1155</v>
      </c>
      <c r="I706" s="417">
        <v>1611.719970703125</v>
      </c>
      <c r="J706" s="417">
        <v>6</v>
      </c>
      <c r="K706" s="418">
        <v>9670.3203125</v>
      </c>
    </row>
    <row r="707" spans="1:11" ht="14.45" customHeight="1" x14ac:dyDescent="0.2">
      <c r="A707" s="412" t="s">
        <v>466</v>
      </c>
      <c r="B707" s="413" t="s">
        <v>467</v>
      </c>
      <c r="C707" s="414" t="s">
        <v>480</v>
      </c>
      <c r="D707" s="415" t="s">
        <v>481</v>
      </c>
      <c r="E707" s="414" t="s">
        <v>769</v>
      </c>
      <c r="F707" s="415" t="s">
        <v>770</v>
      </c>
      <c r="G707" s="414" t="s">
        <v>1721</v>
      </c>
      <c r="H707" s="414" t="s">
        <v>1722</v>
      </c>
      <c r="I707" s="417">
        <v>843.3699951171875</v>
      </c>
      <c r="J707" s="417">
        <v>10</v>
      </c>
      <c r="K707" s="418">
        <v>8433.7001953125</v>
      </c>
    </row>
    <row r="708" spans="1:11" ht="14.45" customHeight="1" x14ac:dyDescent="0.2">
      <c r="A708" s="412" t="s">
        <v>466</v>
      </c>
      <c r="B708" s="413" t="s">
        <v>467</v>
      </c>
      <c r="C708" s="414" t="s">
        <v>480</v>
      </c>
      <c r="D708" s="415" t="s">
        <v>481</v>
      </c>
      <c r="E708" s="414" t="s">
        <v>769</v>
      </c>
      <c r="F708" s="415" t="s">
        <v>770</v>
      </c>
      <c r="G708" s="414" t="s">
        <v>1723</v>
      </c>
      <c r="H708" s="414" t="s">
        <v>1724</v>
      </c>
      <c r="I708" s="417">
        <v>843.3699951171875</v>
      </c>
      <c r="J708" s="417">
        <v>2</v>
      </c>
      <c r="K708" s="418">
        <v>1686.739990234375</v>
      </c>
    </row>
    <row r="709" spans="1:11" ht="14.45" customHeight="1" x14ac:dyDescent="0.2">
      <c r="A709" s="412" t="s">
        <v>466</v>
      </c>
      <c r="B709" s="413" t="s">
        <v>467</v>
      </c>
      <c r="C709" s="414" t="s">
        <v>480</v>
      </c>
      <c r="D709" s="415" t="s">
        <v>481</v>
      </c>
      <c r="E709" s="414" t="s">
        <v>769</v>
      </c>
      <c r="F709" s="415" t="s">
        <v>770</v>
      </c>
      <c r="G709" s="414" t="s">
        <v>1725</v>
      </c>
      <c r="H709" s="414" t="s">
        <v>1726</v>
      </c>
      <c r="I709" s="417">
        <v>879.66998291015625</v>
      </c>
      <c r="J709" s="417">
        <v>15</v>
      </c>
      <c r="K709" s="418">
        <v>13195.0498046875</v>
      </c>
    </row>
    <row r="710" spans="1:11" ht="14.45" customHeight="1" x14ac:dyDescent="0.2">
      <c r="A710" s="412" t="s">
        <v>466</v>
      </c>
      <c r="B710" s="413" t="s">
        <v>467</v>
      </c>
      <c r="C710" s="414" t="s">
        <v>480</v>
      </c>
      <c r="D710" s="415" t="s">
        <v>481</v>
      </c>
      <c r="E710" s="414" t="s">
        <v>769</v>
      </c>
      <c r="F710" s="415" t="s">
        <v>770</v>
      </c>
      <c r="G710" s="414" t="s">
        <v>1727</v>
      </c>
      <c r="H710" s="414" t="s">
        <v>1728</v>
      </c>
      <c r="I710" s="417">
        <v>1654.8599853515625</v>
      </c>
      <c r="J710" s="417">
        <v>2</v>
      </c>
      <c r="K710" s="418">
        <v>3309.7099609375</v>
      </c>
    </row>
    <row r="711" spans="1:11" ht="14.45" customHeight="1" x14ac:dyDescent="0.2">
      <c r="A711" s="412" t="s">
        <v>466</v>
      </c>
      <c r="B711" s="413" t="s">
        <v>467</v>
      </c>
      <c r="C711" s="414" t="s">
        <v>480</v>
      </c>
      <c r="D711" s="415" t="s">
        <v>481</v>
      </c>
      <c r="E711" s="414" t="s">
        <v>769</v>
      </c>
      <c r="F711" s="415" t="s">
        <v>770</v>
      </c>
      <c r="G711" s="414" t="s">
        <v>1729</v>
      </c>
      <c r="H711" s="414" t="s">
        <v>1730</v>
      </c>
      <c r="I711" s="417">
        <v>2.0199999809265137</v>
      </c>
      <c r="J711" s="417">
        <v>40</v>
      </c>
      <c r="K711" s="418">
        <v>80.970001220703125</v>
      </c>
    </row>
    <row r="712" spans="1:11" ht="14.45" customHeight="1" x14ac:dyDescent="0.2">
      <c r="A712" s="412" t="s">
        <v>466</v>
      </c>
      <c r="B712" s="413" t="s">
        <v>467</v>
      </c>
      <c r="C712" s="414" t="s">
        <v>480</v>
      </c>
      <c r="D712" s="415" t="s">
        <v>481</v>
      </c>
      <c r="E712" s="414" t="s">
        <v>769</v>
      </c>
      <c r="F712" s="415" t="s">
        <v>770</v>
      </c>
      <c r="G712" s="414" t="s">
        <v>1195</v>
      </c>
      <c r="H712" s="414" t="s">
        <v>1197</v>
      </c>
      <c r="I712" s="417">
        <v>21.239999771118164</v>
      </c>
      <c r="J712" s="417">
        <v>60</v>
      </c>
      <c r="K712" s="418">
        <v>1274.4000244140625</v>
      </c>
    </row>
    <row r="713" spans="1:11" ht="14.45" customHeight="1" x14ac:dyDescent="0.2">
      <c r="A713" s="412" t="s">
        <v>466</v>
      </c>
      <c r="B713" s="413" t="s">
        <v>467</v>
      </c>
      <c r="C713" s="414" t="s">
        <v>480</v>
      </c>
      <c r="D713" s="415" t="s">
        <v>481</v>
      </c>
      <c r="E713" s="414" t="s">
        <v>769</v>
      </c>
      <c r="F713" s="415" t="s">
        <v>770</v>
      </c>
      <c r="G713" s="414" t="s">
        <v>1731</v>
      </c>
      <c r="H713" s="414" t="s">
        <v>1732</v>
      </c>
      <c r="I713" s="417">
        <v>338.79998779296875</v>
      </c>
      <c r="J713" s="417">
        <v>1</v>
      </c>
      <c r="K713" s="418">
        <v>338.79998779296875</v>
      </c>
    </row>
    <row r="714" spans="1:11" ht="14.45" customHeight="1" x14ac:dyDescent="0.2">
      <c r="A714" s="412" t="s">
        <v>466</v>
      </c>
      <c r="B714" s="413" t="s">
        <v>467</v>
      </c>
      <c r="C714" s="414" t="s">
        <v>480</v>
      </c>
      <c r="D714" s="415" t="s">
        <v>481</v>
      </c>
      <c r="E714" s="414" t="s">
        <v>769</v>
      </c>
      <c r="F714" s="415" t="s">
        <v>770</v>
      </c>
      <c r="G714" s="414" t="s">
        <v>1733</v>
      </c>
      <c r="H714" s="414" t="s">
        <v>1734</v>
      </c>
      <c r="I714" s="417">
        <v>338.79998779296875</v>
      </c>
      <c r="J714" s="417">
        <v>1</v>
      </c>
      <c r="K714" s="418">
        <v>338.79998779296875</v>
      </c>
    </row>
    <row r="715" spans="1:11" ht="14.45" customHeight="1" x14ac:dyDescent="0.2">
      <c r="A715" s="412" t="s">
        <v>466</v>
      </c>
      <c r="B715" s="413" t="s">
        <v>467</v>
      </c>
      <c r="C715" s="414" t="s">
        <v>480</v>
      </c>
      <c r="D715" s="415" t="s">
        <v>481</v>
      </c>
      <c r="E715" s="414" t="s">
        <v>769</v>
      </c>
      <c r="F715" s="415" t="s">
        <v>770</v>
      </c>
      <c r="G715" s="414" t="s">
        <v>1735</v>
      </c>
      <c r="H715" s="414" t="s">
        <v>1736</v>
      </c>
      <c r="I715" s="417">
        <v>338.79998779296875</v>
      </c>
      <c r="J715" s="417">
        <v>1</v>
      </c>
      <c r="K715" s="418">
        <v>338.79998779296875</v>
      </c>
    </row>
    <row r="716" spans="1:11" ht="14.45" customHeight="1" x14ac:dyDescent="0.2">
      <c r="A716" s="412" t="s">
        <v>466</v>
      </c>
      <c r="B716" s="413" t="s">
        <v>467</v>
      </c>
      <c r="C716" s="414" t="s">
        <v>480</v>
      </c>
      <c r="D716" s="415" t="s">
        <v>481</v>
      </c>
      <c r="E716" s="414" t="s">
        <v>769</v>
      </c>
      <c r="F716" s="415" t="s">
        <v>770</v>
      </c>
      <c r="G716" s="414" t="s">
        <v>1737</v>
      </c>
      <c r="H716" s="414" t="s">
        <v>1738</v>
      </c>
      <c r="I716" s="417">
        <v>338.79998779296875</v>
      </c>
      <c r="J716" s="417">
        <v>1</v>
      </c>
      <c r="K716" s="418">
        <v>338.79998779296875</v>
      </c>
    </row>
    <row r="717" spans="1:11" ht="14.45" customHeight="1" x14ac:dyDescent="0.2">
      <c r="A717" s="412" t="s">
        <v>466</v>
      </c>
      <c r="B717" s="413" t="s">
        <v>467</v>
      </c>
      <c r="C717" s="414" t="s">
        <v>480</v>
      </c>
      <c r="D717" s="415" t="s">
        <v>481</v>
      </c>
      <c r="E717" s="414" t="s">
        <v>769</v>
      </c>
      <c r="F717" s="415" t="s">
        <v>770</v>
      </c>
      <c r="G717" s="414" t="s">
        <v>1739</v>
      </c>
      <c r="H717" s="414" t="s">
        <v>1740</v>
      </c>
      <c r="I717" s="417">
        <v>338.79998779296875</v>
      </c>
      <c r="J717" s="417">
        <v>1</v>
      </c>
      <c r="K717" s="418">
        <v>338.79998779296875</v>
      </c>
    </row>
    <row r="718" spans="1:11" ht="14.45" customHeight="1" x14ac:dyDescent="0.2">
      <c r="A718" s="412" t="s">
        <v>466</v>
      </c>
      <c r="B718" s="413" t="s">
        <v>467</v>
      </c>
      <c r="C718" s="414" t="s">
        <v>480</v>
      </c>
      <c r="D718" s="415" t="s">
        <v>481</v>
      </c>
      <c r="E718" s="414" t="s">
        <v>1276</v>
      </c>
      <c r="F718" s="415" t="s">
        <v>1277</v>
      </c>
      <c r="G718" s="414" t="s">
        <v>1741</v>
      </c>
      <c r="H718" s="414" t="s">
        <v>1742</v>
      </c>
      <c r="I718" s="417">
        <v>6125.1298828125</v>
      </c>
      <c r="J718" s="417">
        <v>2</v>
      </c>
      <c r="K718" s="418">
        <v>12250.259765625</v>
      </c>
    </row>
    <row r="719" spans="1:11" ht="14.45" customHeight="1" x14ac:dyDescent="0.2">
      <c r="A719" s="412" t="s">
        <v>466</v>
      </c>
      <c r="B719" s="413" t="s">
        <v>467</v>
      </c>
      <c r="C719" s="414" t="s">
        <v>480</v>
      </c>
      <c r="D719" s="415" t="s">
        <v>481</v>
      </c>
      <c r="E719" s="414" t="s">
        <v>1283</v>
      </c>
      <c r="F719" s="415" t="s">
        <v>1284</v>
      </c>
      <c r="G719" s="414" t="s">
        <v>1285</v>
      </c>
      <c r="H719" s="414" t="s">
        <v>1286</v>
      </c>
      <c r="I719" s="417">
        <v>27.229999542236328</v>
      </c>
      <c r="J719" s="417">
        <v>72</v>
      </c>
      <c r="K719" s="418">
        <v>1960.56005859375</v>
      </c>
    </row>
    <row r="720" spans="1:11" ht="14.45" customHeight="1" x14ac:dyDescent="0.2">
      <c r="A720" s="412" t="s">
        <v>466</v>
      </c>
      <c r="B720" s="413" t="s">
        <v>467</v>
      </c>
      <c r="C720" s="414" t="s">
        <v>480</v>
      </c>
      <c r="D720" s="415" t="s">
        <v>481</v>
      </c>
      <c r="E720" s="414" t="s">
        <v>1283</v>
      </c>
      <c r="F720" s="415" t="s">
        <v>1284</v>
      </c>
      <c r="G720" s="414" t="s">
        <v>1381</v>
      </c>
      <c r="H720" s="414" t="s">
        <v>1743</v>
      </c>
      <c r="I720" s="417">
        <v>26.569999694824219</v>
      </c>
      <c r="J720" s="417">
        <v>72</v>
      </c>
      <c r="K720" s="418">
        <v>1912.6800537109375</v>
      </c>
    </row>
    <row r="721" spans="1:11" ht="14.45" customHeight="1" x14ac:dyDescent="0.2">
      <c r="A721" s="412" t="s">
        <v>466</v>
      </c>
      <c r="B721" s="413" t="s">
        <v>467</v>
      </c>
      <c r="C721" s="414" t="s">
        <v>480</v>
      </c>
      <c r="D721" s="415" t="s">
        <v>481</v>
      </c>
      <c r="E721" s="414" t="s">
        <v>1283</v>
      </c>
      <c r="F721" s="415" t="s">
        <v>1284</v>
      </c>
      <c r="G721" s="414" t="s">
        <v>1291</v>
      </c>
      <c r="H721" s="414" t="s">
        <v>1292</v>
      </c>
      <c r="I721" s="417">
        <v>148.58000183105469</v>
      </c>
      <c r="J721" s="417">
        <v>60</v>
      </c>
      <c r="K721" s="418">
        <v>8914.7998046875</v>
      </c>
    </row>
    <row r="722" spans="1:11" ht="14.45" customHeight="1" x14ac:dyDescent="0.2">
      <c r="A722" s="412" t="s">
        <v>466</v>
      </c>
      <c r="B722" s="413" t="s">
        <v>467</v>
      </c>
      <c r="C722" s="414" t="s">
        <v>480</v>
      </c>
      <c r="D722" s="415" t="s">
        <v>481</v>
      </c>
      <c r="E722" s="414" t="s">
        <v>1283</v>
      </c>
      <c r="F722" s="415" t="s">
        <v>1284</v>
      </c>
      <c r="G722" s="414" t="s">
        <v>1744</v>
      </c>
      <c r="H722" s="414" t="s">
        <v>1745</v>
      </c>
      <c r="I722" s="417">
        <v>113.38999938964844</v>
      </c>
      <c r="J722" s="417">
        <v>24</v>
      </c>
      <c r="K722" s="418">
        <v>2721.360107421875</v>
      </c>
    </row>
    <row r="723" spans="1:11" ht="14.45" customHeight="1" x14ac:dyDescent="0.2">
      <c r="A723" s="412" t="s">
        <v>466</v>
      </c>
      <c r="B723" s="413" t="s">
        <v>467</v>
      </c>
      <c r="C723" s="414" t="s">
        <v>480</v>
      </c>
      <c r="D723" s="415" t="s">
        <v>481</v>
      </c>
      <c r="E723" s="414" t="s">
        <v>1283</v>
      </c>
      <c r="F723" s="415" t="s">
        <v>1284</v>
      </c>
      <c r="G723" s="414" t="s">
        <v>1746</v>
      </c>
      <c r="H723" s="414" t="s">
        <v>1747</v>
      </c>
      <c r="I723" s="417">
        <v>65.169998168945313</v>
      </c>
      <c r="J723" s="417">
        <v>180</v>
      </c>
      <c r="K723" s="418">
        <v>11731.14990234375</v>
      </c>
    </row>
    <row r="724" spans="1:11" ht="14.45" customHeight="1" x14ac:dyDescent="0.2">
      <c r="A724" s="412" t="s">
        <v>466</v>
      </c>
      <c r="B724" s="413" t="s">
        <v>467</v>
      </c>
      <c r="C724" s="414" t="s">
        <v>480</v>
      </c>
      <c r="D724" s="415" t="s">
        <v>481</v>
      </c>
      <c r="E724" s="414" t="s">
        <v>1283</v>
      </c>
      <c r="F724" s="415" t="s">
        <v>1284</v>
      </c>
      <c r="G724" s="414" t="s">
        <v>1748</v>
      </c>
      <c r="H724" s="414" t="s">
        <v>1749</v>
      </c>
      <c r="I724" s="417">
        <v>103.40000152587891</v>
      </c>
      <c r="J724" s="417">
        <v>108</v>
      </c>
      <c r="K724" s="418">
        <v>11166.960205078125</v>
      </c>
    </row>
    <row r="725" spans="1:11" ht="14.45" customHeight="1" x14ac:dyDescent="0.2">
      <c r="A725" s="412" t="s">
        <v>466</v>
      </c>
      <c r="B725" s="413" t="s">
        <v>467</v>
      </c>
      <c r="C725" s="414" t="s">
        <v>480</v>
      </c>
      <c r="D725" s="415" t="s">
        <v>481</v>
      </c>
      <c r="E725" s="414" t="s">
        <v>1283</v>
      </c>
      <c r="F725" s="415" t="s">
        <v>1284</v>
      </c>
      <c r="G725" s="414" t="s">
        <v>1317</v>
      </c>
      <c r="H725" s="414" t="s">
        <v>1318</v>
      </c>
      <c r="I725" s="417">
        <v>100.68000030517578</v>
      </c>
      <c r="J725" s="417">
        <v>144</v>
      </c>
      <c r="K725" s="418">
        <v>14498.2802734375</v>
      </c>
    </row>
    <row r="726" spans="1:11" ht="14.45" customHeight="1" x14ac:dyDescent="0.2">
      <c r="A726" s="412" t="s">
        <v>466</v>
      </c>
      <c r="B726" s="413" t="s">
        <v>467</v>
      </c>
      <c r="C726" s="414" t="s">
        <v>480</v>
      </c>
      <c r="D726" s="415" t="s">
        <v>481</v>
      </c>
      <c r="E726" s="414" t="s">
        <v>1283</v>
      </c>
      <c r="F726" s="415" t="s">
        <v>1284</v>
      </c>
      <c r="G726" s="414" t="s">
        <v>1750</v>
      </c>
      <c r="H726" s="414" t="s">
        <v>1751</v>
      </c>
      <c r="I726" s="417">
        <v>39.740001678466797</v>
      </c>
      <c r="J726" s="417">
        <v>108</v>
      </c>
      <c r="K726" s="418">
        <v>4291.7998046875</v>
      </c>
    </row>
    <row r="727" spans="1:11" ht="14.45" customHeight="1" x14ac:dyDescent="0.2">
      <c r="A727" s="412" t="s">
        <v>466</v>
      </c>
      <c r="B727" s="413" t="s">
        <v>467</v>
      </c>
      <c r="C727" s="414" t="s">
        <v>480</v>
      </c>
      <c r="D727" s="415" t="s">
        <v>481</v>
      </c>
      <c r="E727" s="414" t="s">
        <v>1283</v>
      </c>
      <c r="F727" s="415" t="s">
        <v>1284</v>
      </c>
      <c r="G727" s="414" t="s">
        <v>1327</v>
      </c>
      <c r="H727" s="414" t="s">
        <v>1328</v>
      </c>
      <c r="I727" s="417">
        <v>40.139999389648438</v>
      </c>
      <c r="J727" s="417">
        <v>144</v>
      </c>
      <c r="K727" s="418">
        <v>5780.35986328125</v>
      </c>
    </row>
    <row r="728" spans="1:11" ht="14.45" customHeight="1" x14ac:dyDescent="0.2">
      <c r="A728" s="412" t="s">
        <v>466</v>
      </c>
      <c r="B728" s="413" t="s">
        <v>467</v>
      </c>
      <c r="C728" s="414" t="s">
        <v>480</v>
      </c>
      <c r="D728" s="415" t="s">
        <v>481</v>
      </c>
      <c r="E728" s="414" t="s">
        <v>1283</v>
      </c>
      <c r="F728" s="415" t="s">
        <v>1284</v>
      </c>
      <c r="G728" s="414" t="s">
        <v>1752</v>
      </c>
      <c r="H728" s="414" t="s">
        <v>1753</v>
      </c>
      <c r="I728" s="417">
        <v>135.8699951171875</v>
      </c>
      <c r="J728" s="417">
        <v>48</v>
      </c>
      <c r="K728" s="418">
        <v>6521.8798828125</v>
      </c>
    </row>
    <row r="729" spans="1:11" ht="14.45" customHeight="1" x14ac:dyDescent="0.2">
      <c r="A729" s="412" t="s">
        <v>466</v>
      </c>
      <c r="B729" s="413" t="s">
        <v>467</v>
      </c>
      <c r="C729" s="414" t="s">
        <v>480</v>
      </c>
      <c r="D729" s="415" t="s">
        <v>481</v>
      </c>
      <c r="E729" s="414" t="s">
        <v>1283</v>
      </c>
      <c r="F729" s="415" t="s">
        <v>1284</v>
      </c>
      <c r="G729" s="414" t="s">
        <v>1349</v>
      </c>
      <c r="H729" s="414" t="s">
        <v>1350</v>
      </c>
      <c r="I729" s="417">
        <v>77.910003662109375</v>
      </c>
      <c r="J729" s="417">
        <v>48</v>
      </c>
      <c r="K729" s="418">
        <v>3739.6201171875</v>
      </c>
    </row>
    <row r="730" spans="1:11" ht="14.45" customHeight="1" x14ac:dyDescent="0.2">
      <c r="A730" s="412" t="s">
        <v>466</v>
      </c>
      <c r="B730" s="413" t="s">
        <v>467</v>
      </c>
      <c r="C730" s="414" t="s">
        <v>480</v>
      </c>
      <c r="D730" s="415" t="s">
        <v>481</v>
      </c>
      <c r="E730" s="414" t="s">
        <v>1283</v>
      </c>
      <c r="F730" s="415" t="s">
        <v>1284</v>
      </c>
      <c r="G730" s="414" t="s">
        <v>1359</v>
      </c>
      <c r="H730" s="414" t="s">
        <v>1360</v>
      </c>
      <c r="I730" s="417">
        <v>75.650001525878906</v>
      </c>
      <c r="J730" s="417">
        <v>48</v>
      </c>
      <c r="K730" s="418">
        <v>3631.239990234375</v>
      </c>
    </row>
    <row r="731" spans="1:11" ht="14.45" customHeight="1" x14ac:dyDescent="0.2">
      <c r="A731" s="412" t="s">
        <v>466</v>
      </c>
      <c r="B731" s="413" t="s">
        <v>467</v>
      </c>
      <c r="C731" s="414" t="s">
        <v>480</v>
      </c>
      <c r="D731" s="415" t="s">
        <v>481</v>
      </c>
      <c r="E731" s="414" t="s">
        <v>1283</v>
      </c>
      <c r="F731" s="415" t="s">
        <v>1284</v>
      </c>
      <c r="G731" s="414" t="s">
        <v>1365</v>
      </c>
      <c r="H731" s="414" t="s">
        <v>1366</v>
      </c>
      <c r="I731" s="417">
        <v>40.630001068115234</v>
      </c>
      <c r="J731" s="417">
        <v>144</v>
      </c>
      <c r="K731" s="418">
        <v>5850.91015625</v>
      </c>
    </row>
    <row r="732" spans="1:11" ht="14.45" customHeight="1" x14ac:dyDescent="0.2">
      <c r="A732" s="412" t="s">
        <v>466</v>
      </c>
      <c r="B732" s="413" t="s">
        <v>467</v>
      </c>
      <c r="C732" s="414" t="s">
        <v>480</v>
      </c>
      <c r="D732" s="415" t="s">
        <v>481</v>
      </c>
      <c r="E732" s="414" t="s">
        <v>1283</v>
      </c>
      <c r="F732" s="415" t="s">
        <v>1284</v>
      </c>
      <c r="G732" s="414" t="s">
        <v>1754</v>
      </c>
      <c r="H732" s="414" t="s">
        <v>1755</v>
      </c>
      <c r="I732" s="417">
        <v>48.610000610351563</v>
      </c>
      <c r="J732" s="417">
        <v>144</v>
      </c>
      <c r="K732" s="418">
        <v>6999.81982421875</v>
      </c>
    </row>
    <row r="733" spans="1:11" ht="14.45" customHeight="1" x14ac:dyDescent="0.2">
      <c r="A733" s="412" t="s">
        <v>466</v>
      </c>
      <c r="B733" s="413" t="s">
        <v>467</v>
      </c>
      <c r="C733" s="414" t="s">
        <v>480</v>
      </c>
      <c r="D733" s="415" t="s">
        <v>481</v>
      </c>
      <c r="E733" s="414" t="s">
        <v>1283</v>
      </c>
      <c r="F733" s="415" t="s">
        <v>1284</v>
      </c>
      <c r="G733" s="414" t="s">
        <v>1756</v>
      </c>
      <c r="H733" s="414" t="s">
        <v>1757</v>
      </c>
      <c r="I733" s="417">
        <v>59.424999237060547</v>
      </c>
      <c r="J733" s="417">
        <v>288</v>
      </c>
      <c r="K733" s="418">
        <v>17114.759765625</v>
      </c>
    </row>
    <row r="734" spans="1:11" ht="14.45" customHeight="1" x14ac:dyDescent="0.2">
      <c r="A734" s="412" t="s">
        <v>466</v>
      </c>
      <c r="B734" s="413" t="s">
        <v>467</v>
      </c>
      <c r="C734" s="414" t="s">
        <v>480</v>
      </c>
      <c r="D734" s="415" t="s">
        <v>481</v>
      </c>
      <c r="E734" s="414" t="s">
        <v>1283</v>
      </c>
      <c r="F734" s="415" t="s">
        <v>1284</v>
      </c>
      <c r="G734" s="414" t="s">
        <v>1758</v>
      </c>
      <c r="H734" s="414" t="s">
        <v>1759</v>
      </c>
      <c r="I734" s="417">
        <v>90.910003662109375</v>
      </c>
      <c r="J734" s="417">
        <v>36</v>
      </c>
      <c r="K734" s="418">
        <v>3272.669921875</v>
      </c>
    </row>
    <row r="735" spans="1:11" ht="14.45" customHeight="1" x14ac:dyDescent="0.2">
      <c r="A735" s="412" t="s">
        <v>466</v>
      </c>
      <c r="B735" s="413" t="s">
        <v>467</v>
      </c>
      <c r="C735" s="414" t="s">
        <v>480</v>
      </c>
      <c r="D735" s="415" t="s">
        <v>481</v>
      </c>
      <c r="E735" s="414" t="s">
        <v>1283</v>
      </c>
      <c r="F735" s="415" t="s">
        <v>1284</v>
      </c>
      <c r="G735" s="414" t="s">
        <v>1295</v>
      </c>
      <c r="H735" s="414" t="s">
        <v>1760</v>
      </c>
      <c r="I735" s="417">
        <v>147.60000610351563</v>
      </c>
      <c r="J735" s="417">
        <v>72</v>
      </c>
      <c r="K735" s="418">
        <v>10627.3798828125</v>
      </c>
    </row>
    <row r="736" spans="1:11" ht="14.45" customHeight="1" x14ac:dyDescent="0.2">
      <c r="A736" s="412" t="s">
        <v>466</v>
      </c>
      <c r="B736" s="413" t="s">
        <v>467</v>
      </c>
      <c r="C736" s="414" t="s">
        <v>480</v>
      </c>
      <c r="D736" s="415" t="s">
        <v>481</v>
      </c>
      <c r="E736" s="414" t="s">
        <v>1283</v>
      </c>
      <c r="F736" s="415" t="s">
        <v>1284</v>
      </c>
      <c r="G736" s="414" t="s">
        <v>1746</v>
      </c>
      <c r="H736" s="414" t="s">
        <v>1761</v>
      </c>
      <c r="I736" s="417">
        <v>65.169998168945313</v>
      </c>
      <c r="J736" s="417">
        <v>108</v>
      </c>
      <c r="K736" s="418">
        <v>7038.68994140625</v>
      </c>
    </row>
    <row r="737" spans="1:11" ht="14.45" customHeight="1" x14ac:dyDescent="0.2">
      <c r="A737" s="412" t="s">
        <v>466</v>
      </c>
      <c r="B737" s="413" t="s">
        <v>467</v>
      </c>
      <c r="C737" s="414" t="s">
        <v>480</v>
      </c>
      <c r="D737" s="415" t="s">
        <v>481</v>
      </c>
      <c r="E737" s="414" t="s">
        <v>1283</v>
      </c>
      <c r="F737" s="415" t="s">
        <v>1284</v>
      </c>
      <c r="G737" s="414" t="s">
        <v>1319</v>
      </c>
      <c r="H737" s="414" t="s">
        <v>1402</v>
      </c>
      <c r="I737" s="417">
        <v>142.72000122070313</v>
      </c>
      <c r="J737" s="417">
        <v>72</v>
      </c>
      <c r="K737" s="418">
        <v>10275.48046875</v>
      </c>
    </row>
    <row r="738" spans="1:11" ht="14.45" customHeight="1" x14ac:dyDescent="0.2">
      <c r="A738" s="412" t="s">
        <v>466</v>
      </c>
      <c r="B738" s="413" t="s">
        <v>467</v>
      </c>
      <c r="C738" s="414" t="s">
        <v>480</v>
      </c>
      <c r="D738" s="415" t="s">
        <v>481</v>
      </c>
      <c r="E738" s="414" t="s">
        <v>1283</v>
      </c>
      <c r="F738" s="415" t="s">
        <v>1284</v>
      </c>
      <c r="G738" s="414" t="s">
        <v>1750</v>
      </c>
      <c r="H738" s="414" t="s">
        <v>1762</v>
      </c>
      <c r="I738" s="417">
        <v>39.740001678466797</v>
      </c>
      <c r="J738" s="417">
        <v>108</v>
      </c>
      <c r="K738" s="418">
        <v>4291.7998046875</v>
      </c>
    </row>
    <row r="739" spans="1:11" ht="14.45" customHeight="1" x14ac:dyDescent="0.2">
      <c r="A739" s="412" t="s">
        <v>466</v>
      </c>
      <c r="B739" s="413" t="s">
        <v>467</v>
      </c>
      <c r="C739" s="414" t="s">
        <v>480</v>
      </c>
      <c r="D739" s="415" t="s">
        <v>481</v>
      </c>
      <c r="E739" s="414" t="s">
        <v>1283</v>
      </c>
      <c r="F739" s="415" t="s">
        <v>1284</v>
      </c>
      <c r="G739" s="414" t="s">
        <v>1763</v>
      </c>
      <c r="H739" s="414" t="s">
        <v>1764</v>
      </c>
      <c r="I739" s="417">
        <v>45.029998779296875</v>
      </c>
      <c r="J739" s="417">
        <v>72</v>
      </c>
      <c r="K739" s="418">
        <v>3241.85009765625</v>
      </c>
    </row>
    <row r="740" spans="1:11" ht="14.45" customHeight="1" x14ac:dyDescent="0.2">
      <c r="A740" s="412" t="s">
        <v>466</v>
      </c>
      <c r="B740" s="413" t="s">
        <v>467</v>
      </c>
      <c r="C740" s="414" t="s">
        <v>480</v>
      </c>
      <c r="D740" s="415" t="s">
        <v>481</v>
      </c>
      <c r="E740" s="414" t="s">
        <v>1283</v>
      </c>
      <c r="F740" s="415" t="s">
        <v>1284</v>
      </c>
      <c r="G740" s="414" t="s">
        <v>1351</v>
      </c>
      <c r="H740" s="414" t="s">
        <v>1430</v>
      </c>
      <c r="I740" s="417">
        <v>45.029998779296875</v>
      </c>
      <c r="J740" s="417">
        <v>108</v>
      </c>
      <c r="K740" s="418">
        <v>4862.77978515625</v>
      </c>
    </row>
    <row r="741" spans="1:11" ht="14.45" customHeight="1" x14ac:dyDescent="0.2">
      <c r="A741" s="412" t="s">
        <v>466</v>
      </c>
      <c r="B741" s="413" t="s">
        <v>467</v>
      </c>
      <c r="C741" s="414" t="s">
        <v>480</v>
      </c>
      <c r="D741" s="415" t="s">
        <v>481</v>
      </c>
      <c r="E741" s="414" t="s">
        <v>1283</v>
      </c>
      <c r="F741" s="415" t="s">
        <v>1284</v>
      </c>
      <c r="G741" s="414" t="s">
        <v>1765</v>
      </c>
      <c r="H741" s="414" t="s">
        <v>1766</v>
      </c>
      <c r="I741" s="417">
        <v>106.55000305175781</v>
      </c>
      <c r="J741" s="417">
        <v>72</v>
      </c>
      <c r="K741" s="418">
        <v>7671.419921875</v>
      </c>
    </row>
    <row r="742" spans="1:11" ht="14.45" customHeight="1" x14ac:dyDescent="0.2">
      <c r="A742" s="412" t="s">
        <v>466</v>
      </c>
      <c r="B742" s="413" t="s">
        <v>467</v>
      </c>
      <c r="C742" s="414" t="s">
        <v>480</v>
      </c>
      <c r="D742" s="415" t="s">
        <v>481</v>
      </c>
      <c r="E742" s="414" t="s">
        <v>1283</v>
      </c>
      <c r="F742" s="415" t="s">
        <v>1284</v>
      </c>
      <c r="G742" s="414" t="s">
        <v>1767</v>
      </c>
      <c r="H742" s="414" t="s">
        <v>1768</v>
      </c>
      <c r="I742" s="417">
        <v>356.79000854492188</v>
      </c>
      <c r="J742" s="417">
        <v>48</v>
      </c>
      <c r="K742" s="418">
        <v>17125.80078125</v>
      </c>
    </row>
    <row r="743" spans="1:11" ht="14.45" customHeight="1" x14ac:dyDescent="0.2">
      <c r="A743" s="412" t="s">
        <v>466</v>
      </c>
      <c r="B743" s="413" t="s">
        <v>467</v>
      </c>
      <c r="C743" s="414" t="s">
        <v>480</v>
      </c>
      <c r="D743" s="415" t="s">
        <v>481</v>
      </c>
      <c r="E743" s="414" t="s">
        <v>1454</v>
      </c>
      <c r="F743" s="415" t="s">
        <v>1455</v>
      </c>
      <c r="G743" s="414" t="s">
        <v>1456</v>
      </c>
      <c r="H743" s="414" t="s">
        <v>1769</v>
      </c>
      <c r="I743" s="417">
        <v>925.6500244140625</v>
      </c>
      <c r="J743" s="417">
        <v>15</v>
      </c>
      <c r="K743" s="418">
        <v>13884.75</v>
      </c>
    </row>
    <row r="744" spans="1:11" ht="14.45" customHeight="1" x14ac:dyDescent="0.2">
      <c r="A744" s="412" t="s">
        <v>466</v>
      </c>
      <c r="B744" s="413" t="s">
        <v>467</v>
      </c>
      <c r="C744" s="414" t="s">
        <v>480</v>
      </c>
      <c r="D744" s="415" t="s">
        <v>481</v>
      </c>
      <c r="E744" s="414" t="s">
        <v>1454</v>
      </c>
      <c r="F744" s="415" t="s">
        <v>1455</v>
      </c>
      <c r="G744" s="414" t="s">
        <v>1458</v>
      </c>
      <c r="H744" s="414" t="s">
        <v>1770</v>
      </c>
      <c r="I744" s="417">
        <v>925.6500244140625</v>
      </c>
      <c r="J744" s="417">
        <v>15</v>
      </c>
      <c r="K744" s="418">
        <v>13884.75</v>
      </c>
    </row>
    <row r="745" spans="1:11" ht="14.45" customHeight="1" x14ac:dyDescent="0.2">
      <c r="A745" s="412" t="s">
        <v>466</v>
      </c>
      <c r="B745" s="413" t="s">
        <v>467</v>
      </c>
      <c r="C745" s="414" t="s">
        <v>480</v>
      </c>
      <c r="D745" s="415" t="s">
        <v>481</v>
      </c>
      <c r="E745" s="414" t="s">
        <v>1454</v>
      </c>
      <c r="F745" s="415" t="s">
        <v>1455</v>
      </c>
      <c r="G745" s="414" t="s">
        <v>1498</v>
      </c>
      <c r="H745" s="414" t="s">
        <v>1499</v>
      </c>
      <c r="I745" s="417">
        <v>0.47999998927116394</v>
      </c>
      <c r="J745" s="417">
        <v>300</v>
      </c>
      <c r="K745" s="418">
        <v>144</v>
      </c>
    </row>
    <row r="746" spans="1:11" ht="14.45" customHeight="1" x14ac:dyDescent="0.2">
      <c r="A746" s="412" t="s">
        <v>466</v>
      </c>
      <c r="B746" s="413" t="s">
        <v>467</v>
      </c>
      <c r="C746" s="414" t="s">
        <v>480</v>
      </c>
      <c r="D746" s="415" t="s">
        <v>481</v>
      </c>
      <c r="E746" s="414" t="s">
        <v>1454</v>
      </c>
      <c r="F746" s="415" t="s">
        <v>1455</v>
      </c>
      <c r="G746" s="414" t="s">
        <v>1771</v>
      </c>
      <c r="H746" s="414" t="s">
        <v>1772</v>
      </c>
      <c r="I746" s="417">
        <v>0.31000000238418579</v>
      </c>
      <c r="J746" s="417">
        <v>100</v>
      </c>
      <c r="K746" s="418">
        <v>31</v>
      </c>
    </row>
    <row r="747" spans="1:11" ht="14.45" customHeight="1" x14ac:dyDescent="0.2">
      <c r="A747" s="412" t="s">
        <v>466</v>
      </c>
      <c r="B747" s="413" t="s">
        <v>467</v>
      </c>
      <c r="C747" s="414" t="s">
        <v>480</v>
      </c>
      <c r="D747" s="415" t="s">
        <v>481</v>
      </c>
      <c r="E747" s="414" t="s">
        <v>1454</v>
      </c>
      <c r="F747" s="415" t="s">
        <v>1455</v>
      </c>
      <c r="G747" s="414" t="s">
        <v>1490</v>
      </c>
      <c r="H747" s="414" t="s">
        <v>1500</v>
      </c>
      <c r="I747" s="417">
        <v>0.31000000238418579</v>
      </c>
      <c r="J747" s="417">
        <v>200</v>
      </c>
      <c r="K747" s="418">
        <v>62</v>
      </c>
    </row>
    <row r="748" spans="1:11" ht="14.45" customHeight="1" x14ac:dyDescent="0.2">
      <c r="A748" s="412" t="s">
        <v>466</v>
      </c>
      <c r="B748" s="413" t="s">
        <v>467</v>
      </c>
      <c r="C748" s="414" t="s">
        <v>480</v>
      </c>
      <c r="D748" s="415" t="s">
        <v>481</v>
      </c>
      <c r="E748" s="414" t="s">
        <v>1454</v>
      </c>
      <c r="F748" s="415" t="s">
        <v>1455</v>
      </c>
      <c r="G748" s="414" t="s">
        <v>1492</v>
      </c>
      <c r="H748" s="414" t="s">
        <v>1773</v>
      </c>
      <c r="I748" s="417">
        <v>0.31000000238418579</v>
      </c>
      <c r="J748" s="417">
        <v>100</v>
      </c>
      <c r="K748" s="418">
        <v>31</v>
      </c>
    </row>
    <row r="749" spans="1:11" ht="14.45" customHeight="1" x14ac:dyDescent="0.2">
      <c r="A749" s="412" t="s">
        <v>466</v>
      </c>
      <c r="B749" s="413" t="s">
        <v>467</v>
      </c>
      <c r="C749" s="414" t="s">
        <v>480</v>
      </c>
      <c r="D749" s="415" t="s">
        <v>481</v>
      </c>
      <c r="E749" s="414" t="s">
        <v>1454</v>
      </c>
      <c r="F749" s="415" t="s">
        <v>1455</v>
      </c>
      <c r="G749" s="414" t="s">
        <v>1496</v>
      </c>
      <c r="H749" s="414" t="s">
        <v>1503</v>
      </c>
      <c r="I749" s="417">
        <v>0.55000001192092896</v>
      </c>
      <c r="J749" s="417">
        <v>200</v>
      </c>
      <c r="K749" s="418">
        <v>110</v>
      </c>
    </row>
    <row r="750" spans="1:11" ht="14.45" customHeight="1" x14ac:dyDescent="0.2">
      <c r="A750" s="412" t="s">
        <v>466</v>
      </c>
      <c r="B750" s="413" t="s">
        <v>467</v>
      </c>
      <c r="C750" s="414" t="s">
        <v>480</v>
      </c>
      <c r="D750" s="415" t="s">
        <v>481</v>
      </c>
      <c r="E750" s="414" t="s">
        <v>1504</v>
      </c>
      <c r="F750" s="415" t="s">
        <v>1505</v>
      </c>
      <c r="G750" s="414" t="s">
        <v>1774</v>
      </c>
      <c r="H750" s="414" t="s">
        <v>1775</v>
      </c>
      <c r="I750" s="417">
        <v>16.940000534057617</v>
      </c>
      <c r="J750" s="417">
        <v>200</v>
      </c>
      <c r="K750" s="418">
        <v>3388</v>
      </c>
    </row>
    <row r="751" spans="1:11" ht="14.45" customHeight="1" x14ac:dyDescent="0.2">
      <c r="A751" s="412" t="s">
        <v>466</v>
      </c>
      <c r="B751" s="413" t="s">
        <v>467</v>
      </c>
      <c r="C751" s="414" t="s">
        <v>480</v>
      </c>
      <c r="D751" s="415" t="s">
        <v>481</v>
      </c>
      <c r="E751" s="414" t="s">
        <v>1504</v>
      </c>
      <c r="F751" s="415" t="s">
        <v>1505</v>
      </c>
      <c r="G751" s="414" t="s">
        <v>1776</v>
      </c>
      <c r="H751" s="414" t="s">
        <v>1777</v>
      </c>
      <c r="I751" s="417">
        <v>16.940000534057617</v>
      </c>
      <c r="J751" s="417">
        <v>200</v>
      </c>
      <c r="K751" s="418">
        <v>3388</v>
      </c>
    </row>
    <row r="752" spans="1:11" ht="14.45" customHeight="1" x14ac:dyDescent="0.2">
      <c r="A752" s="412" t="s">
        <v>466</v>
      </c>
      <c r="B752" s="413" t="s">
        <v>467</v>
      </c>
      <c r="C752" s="414" t="s">
        <v>480</v>
      </c>
      <c r="D752" s="415" t="s">
        <v>481</v>
      </c>
      <c r="E752" s="414" t="s">
        <v>1504</v>
      </c>
      <c r="F752" s="415" t="s">
        <v>1505</v>
      </c>
      <c r="G752" s="414" t="s">
        <v>1512</v>
      </c>
      <c r="H752" s="414" t="s">
        <v>1513</v>
      </c>
      <c r="I752" s="417">
        <v>15.729999542236328</v>
      </c>
      <c r="J752" s="417">
        <v>50</v>
      </c>
      <c r="K752" s="418">
        <v>786.5</v>
      </c>
    </row>
    <row r="753" spans="1:11" ht="14.45" customHeight="1" x14ac:dyDescent="0.2">
      <c r="A753" s="412" t="s">
        <v>466</v>
      </c>
      <c r="B753" s="413" t="s">
        <v>467</v>
      </c>
      <c r="C753" s="414" t="s">
        <v>480</v>
      </c>
      <c r="D753" s="415" t="s">
        <v>481</v>
      </c>
      <c r="E753" s="414" t="s">
        <v>1504</v>
      </c>
      <c r="F753" s="415" t="s">
        <v>1505</v>
      </c>
      <c r="G753" s="414" t="s">
        <v>1514</v>
      </c>
      <c r="H753" s="414" t="s">
        <v>1515</v>
      </c>
      <c r="I753" s="417">
        <v>15.729999542236328</v>
      </c>
      <c r="J753" s="417">
        <v>600</v>
      </c>
      <c r="K753" s="418">
        <v>9438</v>
      </c>
    </row>
    <row r="754" spans="1:11" ht="14.45" customHeight="1" x14ac:dyDescent="0.2">
      <c r="A754" s="412" t="s">
        <v>466</v>
      </c>
      <c r="B754" s="413" t="s">
        <v>467</v>
      </c>
      <c r="C754" s="414" t="s">
        <v>480</v>
      </c>
      <c r="D754" s="415" t="s">
        <v>481</v>
      </c>
      <c r="E754" s="414" t="s">
        <v>1504</v>
      </c>
      <c r="F754" s="415" t="s">
        <v>1505</v>
      </c>
      <c r="G754" s="414" t="s">
        <v>1516</v>
      </c>
      <c r="H754" s="414" t="s">
        <v>1517</v>
      </c>
      <c r="I754" s="417">
        <v>15.729999542236328</v>
      </c>
      <c r="J754" s="417">
        <v>200</v>
      </c>
      <c r="K754" s="418">
        <v>3146</v>
      </c>
    </row>
    <row r="755" spans="1:11" ht="14.45" customHeight="1" x14ac:dyDescent="0.2">
      <c r="A755" s="412" t="s">
        <v>466</v>
      </c>
      <c r="B755" s="413" t="s">
        <v>467</v>
      </c>
      <c r="C755" s="414" t="s">
        <v>480</v>
      </c>
      <c r="D755" s="415" t="s">
        <v>481</v>
      </c>
      <c r="E755" s="414" t="s">
        <v>1504</v>
      </c>
      <c r="F755" s="415" t="s">
        <v>1505</v>
      </c>
      <c r="G755" s="414" t="s">
        <v>1518</v>
      </c>
      <c r="H755" s="414" t="s">
        <v>1519</v>
      </c>
      <c r="I755" s="417">
        <v>15.729999542236328</v>
      </c>
      <c r="J755" s="417">
        <v>350</v>
      </c>
      <c r="K755" s="418">
        <v>5505.5</v>
      </c>
    </row>
    <row r="756" spans="1:11" ht="14.45" customHeight="1" x14ac:dyDescent="0.2">
      <c r="A756" s="412" t="s">
        <v>466</v>
      </c>
      <c r="B756" s="413" t="s">
        <v>467</v>
      </c>
      <c r="C756" s="414" t="s">
        <v>480</v>
      </c>
      <c r="D756" s="415" t="s">
        <v>481</v>
      </c>
      <c r="E756" s="414" t="s">
        <v>1504</v>
      </c>
      <c r="F756" s="415" t="s">
        <v>1505</v>
      </c>
      <c r="G756" s="414" t="s">
        <v>1520</v>
      </c>
      <c r="H756" s="414" t="s">
        <v>1521</v>
      </c>
      <c r="I756" s="417">
        <v>15.729999542236328</v>
      </c>
      <c r="J756" s="417">
        <v>150</v>
      </c>
      <c r="K756" s="418">
        <v>2359.5</v>
      </c>
    </row>
    <row r="757" spans="1:11" ht="14.45" customHeight="1" x14ac:dyDescent="0.2">
      <c r="A757" s="412" t="s">
        <v>466</v>
      </c>
      <c r="B757" s="413" t="s">
        <v>467</v>
      </c>
      <c r="C757" s="414" t="s">
        <v>480</v>
      </c>
      <c r="D757" s="415" t="s">
        <v>481</v>
      </c>
      <c r="E757" s="414" t="s">
        <v>1504</v>
      </c>
      <c r="F757" s="415" t="s">
        <v>1505</v>
      </c>
      <c r="G757" s="414" t="s">
        <v>1524</v>
      </c>
      <c r="H757" s="414" t="s">
        <v>1525</v>
      </c>
      <c r="I757" s="417">
        <v>15.729999542236328</v>
      </c>
      <c r="J757" s="417">
        <v>250</v>
      </c>
      <c r="K757" s="418">
        <v>3932.5</v>
      </c>
    </row>
    <row r="758" spans="1:11" ht="14.45" customHeight="1" x14ac:dyDescent="0.2">
      <c r="A758" s="412" t="s">
        <v>466</v>
      </c>
      <c r="B758" s="413" t="s">
        <v>467</v>
      </c>
      <c r="C758" s="414" t="s">
        <v>480</v>
      </c>
      <c r="D758" s="415" t="s">
        <v>481</v>
      </c>
      <c r="E758" s="414" t="s">
        <v>1504</v>
      </c>
      <c r="F758" s="415" t="s">
        <v>1505</v>
      </c>
      <c r="G758" s="414" t="s">
        <v>1776</v>
      </c>
      <c r="H758" s="414" t="s">
        <v>1778</v>
      </c>
      <c r="I758" s="417">
        <v>16.940000534057617</v>
      </c>
      <c r="J758" s="417">
        <v>100</v>
      </c>
      <c r="K758" s="418">
        <v>1694</v>
      </c>
    </row>
    <row r="759" spans="1:11" ht="14.45" customHeight="1" x14ac:dyDescent="0.2">
      <c r="A759" s="412" t="s">
        <v>466</v>
      </c>
      <c r="B759" s="413" t="s">
        <v>467</v>
      </c>
      <c r="C759" s="414" t="s">
        <v>480</v>
      </c>
      <c r="D759" s="415" t="s">
        <v>481</v>
      </c>
      <c r="E759" s="414" t="s">
        <v>1504</v>
      </c>
      <c r="F759" s="415" t="s">
        <v>1505</v>
      </c>
      <c r="G759" s="414" t="s">
        <v>1512</v>
      </c>
      <c r="H759" s="414" t="s">
        <v>1529</v>
      </c>
      <c r="I759" s="417">
        <v>15.729999542236328</v>
      </c>
      <c r="J759" s="417">
        <v>300</v>
      </c>
      <c r="K759" s="418">
        <v>4719</v>
      </c>
    </row>
    <row r="760" spans="1:11" ht="14.45" customHeight="1" x14ac:dyDescent="0.2">
      <c r="A760" s="412" t="s">
        <v>466</v>
      </c>
      <c r="B760" s="413" t="s">
        <v>467</v>
      </c>
      <c r="C760" s="414" t="s">
        <v>480</v>
      </c>
      <c r="D760" s="415" t="s">
        <v>481</v>
      </c>
      <c r="E760" s="414" t="s">
        <v>1504</v>
      </c>
      <c r="F760" s="415" t="s">
        <v>1505</v>
      </c>
      <c r="G760" s="414" t="s">
        <v>1514</v>
      </c>
      <c r="H760" s="414" t="s">
        <v>1530</v>
      </c>
      <c r="I760" s="417">
        <v>15.729999542236328</v>
      </c>
      <c r="J760" s="417">
        <v>423</v>
      </c>
      <c r="K760" s="418">
        <v>6653.7900390625</v>
      </c>
    </row>
    <row r="761" spans="1:11" ht="14.45" customHeight="1" x14ac:dyDescent="0.2">
      <c r="A761" s="412" t="s">
        <v>466</v>
      </c>
      <c r="B761" s="413" t="s">
        <v>467</v>
      </c>
      <c r="C761" s="414" t="s">
        <v>480</v>
      </c>
      <c r="D761" s="415" t="s">
        <v>481</v>
      </c>
      <c r="E761" s="414" t="s">
        <v>1504</v>
      </c>
      <c r="F761" s="415" t="s">
        <v>1505</v>
      </c>
      <c r="G761" s="414" t="s">
        <v>1516</v>
      </c>
      <c r="H761" s="414" t="s">
        <v>1531</v>
      </c>
      <c r="I761" s="417">
        <v>15.729999542236328</v>
      </c>
      <c r="J761" s="417">
        <v>250</v>
      </c>
      <c r="K761" s="418">
        <v>3932.5</v>
      </c>
    </row>
    <row r="762" spans="1:11" ht="14.45" customHeight="1" x14ac:dyDescent="0.2">
      <c r="A762" s="412" t="s">
        <v>466</v>
      </c>
      <c r="B762" s="413" t="s">
        <v>467</v>
      </c>
      <c r="C762" s="414" t="s">
        <v>480</v>
      </c>
      <c r="D762" s="415" t="s">
        <v>481</v>
      </c>
      <c r="E762" s="414" t="s">
        <v>1504</v>
      </c>
      <c r="F762" s="415" t="s">
        <v>1505</v>
      </c>
      <c r="G762" s="414" t="s">
        <v>1518</v>
      </c>
      <c r="H762" s="414" t="s">
        <v>1532</v>
      </c>
      <c r="I762" s="417">
        <v>15.729999542236328</v>
      </c>
      <c r="J762" s="417">
        <v>200</v>
      </c>
      <c r="K762" s="418">
        <v>3146</v>
      </c>
    </row>
    <row r="763" spans="1:11" ht="14.45" customHeight="1" x14ac:dyDescent="0.2">
      <c r="A763" s="412" t="s">
        <v>466</v>
      </c>
      <c r="B763" s="413" t="s">
        <v>467</v>
      </c>
      <c r="C763" s="414" t="s">
        <v>480</v>
      </c>
      <c r="D763" s="415" t="s">
        <v>481</v>
      </c>
      <c r="E763" s="414" t="s">
        <v>1504</v>
      </c>
      <c r="F763" s="415" t="s">
        <v>1505</v>
      </c>
      <c r="G763" s="414" t="s">
        <v>1520</v>
      </c>
      <c r="H763" s="414" t="s">
        <v>1533</v>
      </c>
      <c r="I763" s="417">
        <v>15.729999542236328</v>
      </c>
      <c r="J763" s="417">
        <v>200</v>
      </c>
      <c r="K763" s="418">
        <v>3146</v>
      </c>
    </row>
    <row r="764" spans="1:11" ht="14.45" customHeight="1" x14ac:dyDescent="0.2">
      <c r="A764" s="412" t="s">
        <v>466</v>
      </c>
      <c r="B764" s="413" t="s">
        <v>467</v>
      </c>
      <c r="C764" s="414" t="s">
        <v>480</v>
      </c>
      <c r="D764" s="415" t="s">
        <v>481</v>
      </c>
      <c r="E764" s="414" t="s">
        <v>1504</v>
      </c>
      <c r="F764" s="415" t="s">
        <v>1505</v>
      </c>
      <c r="G764" s="414" t="s">
        <v>1524</v>
      </c>
      <c r="H764" s="414" t="s">
        <v>1535</v>
      </c>
      <c r="I764" s="417">
        <v>15.729999542236328</v>
      </c>
      <c r="J764" s="417">
        <v>250</v>
      </c>
      <c r="K764" s="418">
        <v>3932.5</v>
      </c>
    </row>
    <row r="765" spans="1:11" ht="14.45" customHeight="1" x14ac:dyDescent="0.2">
      <c r="A765" s="412" t="s">
        <v>466</v>
      </c>
      <c r="B765" s="413" t="s">
        <v>467</v>
      </c>
      <c r="C765" s="414" t="s">
        <v>480</v>
      </c>
      <c r="D765" s="415" t="s">
        <v>481</v>
      </c>
      <c r="E765" s="414" t="s">
        <v>1504</v>
      </c>
      <c r="F765" s="415" t="s">
        <v>1505</v>
      </c>
      <c r="G765" s="414" t="s">
        <v>1779</v>
      </c>
      <c r="H765" s="414" t="s">
        <v>1780</v>
      </c>
      <c r="I765" s="417">
        <v>7.0199999809265137</v>
      </c>
      <c r="J765" s="417">
        <v>50</v>
      </c>
      <c r="K765" s="418">
        <v>351</v>
      </c>
    </row>
    <row r="766" spans="1:11" ht="14.45" customHeight="1" x14ac:dyDescent="0.2">
      <c r="A766" s="412" t="s">
        <v>466</v>
      </c>
      <c r="B766" s="413" t="s">
        <v>467</v>
      </c>
      <c r="C766" s="414" t="s">
        <v>480</v>
      </c>
      <c r="D766" s="415" t="s">
        <v>481</v>
      </c>
      <c r="E766" s="414" t="s">
        <v>1553</v>
      </c>
      <c r="F766" s="415" t="s">
        <v>1554</v>
      </c>
      <c r="G766" s="414" t="s">
        <v>1555</v>
      </c>
      <c r="H766" s="414" t="s">
        <v>1556</v>
      </c>
      <c r="I766" s="417">
        <v>10.739999771118164</v>
      </c>
      <c r="J766" s="417">
        <v>175</v>
      </c>
      <c r="K766" s="418">
        <v>1880.3399658203125</v>
      </c>
    </row>
    <row r="767" spans="1:11" ht="14.45" customHeight="1" x14ac:dyDescent="0.2">
      <c r="A767" s="412" t="s">
        <v>466</v>
      </c>
      <c r="B767" s="413" t="s">
        <v>467</v>
      </c>
      <c r="C767" s="414" t="s">
        <v>480</v>
      </c>
      <c r="D767" s="415" t="s">
        <v>481</v>
      </c>
      <c r="E767" s="414" t="s">
        <v>1553</v>
      </c>
      <c r="F767" s="415" t="s">
        <v>1554</v>
      </c>
      <c r="G767" s="414" t="s">
        <v>1555</v>
      </c>
      <c r="H767" s="414" t="s">
        <v>1557</v>
      </c>
      <c r="I767" s="417">
        <v>10.739999771118164</v>
      </c>
      <c r="J767" s="417">
        <v>75</v>
      </c>
      <c r="K767" s="418">
        <v>805.8599853515625</v>
      </c>
    </row>
    <row r="768" spans="1:11" ht="14.45" customHeight="1" x14ac:dyDescent="0.2">
      <c r="A768" s="412" t="s">
        <v>466</v>
      </c>
      <c r="B768" s="413" t="s">
        <v>467</v>
      </c>
      <c r="C768" s="414" t="s">
        <v>480</v>
      </c>
      <c r="D768" s="415" t="s">
        <v>481</v>
      </c>
      <c r="E768" s="414" t="s">
        <v>1553</v>
      </c>
      <c r="F768" s="415" t="s">
        <v>1554</v>
      </c>
      <c r="G768" s="414" t="s">
        <v>1561</v>
      </c>
      <c r="H768" s="414" t="s">
        <v>1562</v>
      </c>
      <c r="I768" s="417">
        <v>74.919998168945313</v>
      </c>
      <c r="J768" s="417">
        <v>60</v>
      </c>
      <c r="K768" s="418">
        <v>4495.39990234375</v>
      </c>
    </row>
    <row r="769" spans="1:11" ht="14.45" customHeight="1" x14ac:dyDescent="0.2">
      <c r="A769" s="412" t="s">
        <v>466</v>
      </c>
      <c r="B769" s="413" t="s">
        <v>467</v>
      </c>
      <c r="C769" s="414" t="s">
        <v>480</v>
      </c>
      <c r="D769" s="415" t="s">
        <v>481</v>
      </c>
      <c r="E769" s="414" t="s">
        <v>1553</v>
      </c>
      <c r="F769" s="415" t="s">
        <v>1554</v>
      </c>
      <c r="G769" s="414" t="s">
        <v>1561</v>
      </c>
      <c r="H769" s="414" t="s">
        <v>1781</v>
      </c>
      <c r="I769" s="417">
        <v>74.919998168945313</v>
      </c>
      <c r="J769" s="417">
        <v>30</v>
      </c>
      <c r="K769" s="418">
        <v>2247.68994140625</v>
      </c>
    </row>
    <row r="770" spans="1:11" ht="14.45" customHeight="1" x14ac:dyDescent="0.2">
      <c r="A770" s="412" t="s">
        <v>466</v>
      </c>
      <c r="B770" s="413" t="s">
        <v>467</v>
      </c>
      <c r="C770" s="414" t="s">
        <v>480</v>
      </c>
      <c r="D770" s="415" t="s">
        <v>481</v>
      </c>
      <c r="E770" s="414" t="s">
        <v>1553</v>
      </c>
      <c r="F770" s="415" t="s">
        <v>1554</v>
      </c>
      <c r="G770" s="414" t="s">
        <v>1567</v>
      </c>
      <c r="H770" s="414" t="s">
        <v>1569</v>
      </c>
      <c r="I770" s="417">
        <v>56.389999389648438</v>
      </c>
      <c r="J770" s="417">
        <v>300</v>
      </c>
      <c r="K770" s="418">
        <v>16915.80078125</v>
      </c>
    </row>
    <row r="771" spans="1:11" ht="14.45" customHeight="1" x14ac:dyDescent="0.2">
      <c r="A771" s="412" t="s">
        <v>466</v>
      </c>
      <c r="B771" s="413" t="s">
        <v>467</v>
      </c>
      <c r="C771" s="414" t="s">
        <v>480</v>
      </c>
      <c r="D771" s="415" t="s">
        <v>481</v>
      </c>
      <c r="E771" s="414" t="s">
        <v>1570</v>
      </c>
      <c r="F771" s="415" t="s">
        <v>1571</v>
      </c>
      <c r="G771" s="414" t="s">
        <v>1782</v>
      </c>
      <c r="H771" s="414" t="s">
        <v>1783</v>
      </c>
      <c r="I771" s="417">
        <v>11000.1103515625</v>
      </c>
      <c r="J771" s="417">
        <v>1</v>
      </c>
      <c r="K771" s="418">
        <v>11000.1103515625</v>
      </c>
    </row>
    <row r="772" spans="1:11" ht="14.45" customHeight="1" thickBot="1" x14ac:dyDescent="0.25">
      <c r="A772" s="419" t="s">
        <v>466</v>
      </c>
      <c r="B772" s="420" t="s">
        <v>467</v>
      </c>
      <c r="C772" s="421" t="s">
        <v>480</v>
      </c>
      <c r="D772" s="422" t="s">
        <v>481</v>
      </c>
      <c r="E772" s="421" t="s">
        <v>1570</v>
      </c>
      <c r="F772" s="422" t="s">
        <v>1571</v>
      </c>
      <c r="G772" s="421" t="s">
        <v>1784</v>
      </c>
      <c r="H772" s="421" t="s">
        <v>1785</v>
      </c>
      <c r="I772" s="424">
        <v>58408.51953125</v>
      </c>
      <c r="J772" s="424">
        <v>2</v>
      </c>
      <c r="K772" s="425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78850FE-FA9F-4F27-982C-8213FC0911FF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53.05</v>
      </c>
      <c r="D6" s="249"/>
      <c r="E6" s="249"/>
      <c r="F6" s="248"/>
      <c r="G6" s="250">
        <f ca="1">SUM(Tabulka[05 h_vram])/2</f>
        <v>76891.350000000006</v>
      </c>
      <c r="H6" s="249">
        <f ca="1">SUM(Tabulka[06 h_naduv])/2</f>
        <v>6059.25</v>
      </c>
      <c r="I6" s="249">
        <f ca="1">SUM(Tabulka[07 h_nadzk])/2</f>
        <v>157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698725</v>
      </c>
      <c r="N6" s="249">
        <f ca="1">SUM(Tabulka[12 m_oc])/2</f>
        <v>698725</v>
      </c>
      <c r="O6" s="248">
        <f ca="1">SUM(Tabulka[13 m_sk])/2</f>
        <v>23849557</v>
      </c>
      <c r="P6" s="247">
        <f ca="1">SUM(Tabulka[14_vzsk])/2</f>
        <v>19735</v>
      </c>
      <c r="Q6" s="247">
        <f ca="1">SUM(Tabulka[15_vzpl])/2</f>
        <v>29640.762463343111</v>
      </c>
      <c r="R6" s="246">
        <f ca="1">IF(Q6=0,0,P6/Q6)</f>
        <v>0.66580608459065049</v>
      </c>
      <c r="S6" s="245">
        <f ca="1">Q6-P6</f>
        <v>9905.7624633431114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305.60000000000002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191655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474.09579667644175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474.09579667644175</v>
      </c>
    </row>
    <row r="9" spans="1:19" x14ac:dyDescent="0.25">
      <c r="A9" s="227">
        <v>99</v>
      </c>
      <c r="B9" s="226" t="s">
        <v>1799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474.09579667644175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474.09579667644175</v>
      </c>
    </row>
    <row r="10" spans="1:19" x14ac:dyDescent="0.25">
      <c r="A10" s="227">
        <v>101</v>
      </c>
      <c r="B10" s="226" t="s">
        <v>1800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305.60000000000002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191655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1787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52.850000000000009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76585.75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6059.25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698725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698725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23657902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29166.666666666672</v>
      </c>
      <c r="R11" s="229">
        <f ca="1">IF(Tabulka[[#This Row],[15_vzpl]]=0,"",Tabulka[[#This Row],[14_vzsk]]/Tabulka[[#This Row],[15_vzpl]])</f>
        <v>0.67662857142857136</v>
      </c>
      <c r="S11" s="228">
        <f ca="1">IF(Tabulka[[#This Row],[15_vzpl]]-Tabulka[[#This Row],[14_vzsk]]=0,"",Tabulka[[#This Row],[15_vzpl]]-Tabulka[[#This Row],[14_vzsk]])</f>
        <v>9431.6666666666715</v>
      </c>
    </row>
    <row r="12" spans="1:19" x14ac:dyDescent="0.25">
      <c r="A12" s="227">
        <v>303</v>
      </c>
      <c r="B12" s="226" t="s">
        <v>1801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23492.75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185969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185969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7150195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29166.666666666672</v>
      </c>
      <c r="R12" s="229">
        <f ca="1">IF(Tabulka[[#This Row],[15_vzpl]]=0,"",Tabulka[[#This Row],[14_vzsk]]/Tabulka[[#This Row],[15_vzpl]])</f>
        <v>0.67662857142857136</v>
      </c>
      <c r="S12" s="228">
        <f ca="1">IF(Tabulka[[#This Row],[15_vzpl]]-Tabulka[[#This Row],[14_vzsk]]=0,"",Tabulka[[#This Row],[15_vzpl]]-Tabulka[[#This Row],[14_vzsk]])</f>
        <v>9431.6666666666715</v>
      </c>
    </row>
    <row r="13" spans="1:19" x14ac:dyDescent="0.25">
      <c r="A13" s="227">
        <v>304</v>
      </c>
      <c r="B13" s="226" t="s">
        <v>1802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18.199999999999996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26297.5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1586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271525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271525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9001372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1803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100952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100952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2536506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1804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1805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20449.5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2534.5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140279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140279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4783543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011E5A5-3C9B-4F9A-A034-9DA120938A3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1798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1787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1788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1787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25">
      <c r="C23" t="s">
        <v>1789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1787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25">
      <c r="C33" t="s">
        <v>1790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1787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25">
      <c r="C42" t="s">
        <v>1791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1787</v>
      </c>
      <c r="E46">
        <v>53.85</v>
      </c>
      <c r="I46">
        <v>8609.5</v>
      </c>
      <c r="J46">
        <v>582.5</v>
      </c>
      <c r="K46">
        <v>25</v>
      </c>
      <c r="O46">
        <v>12250</v>
      </c>
      <c r="P46">
        <v>12250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O47">
        <v>1500</v>
      </c>
      <c r="P47">
        <v>1500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O48">
        <v>7250</v>
      </c>
      <c r="P48">
        <v>7250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O49">
        <v>750</v>
      </c>
      <c r="P49">
        <v>750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O50">
        <v>2750</v>
      </c>
      <c r="P50">
        <v>2750</v>
      </c>
      <c r="Q50">
        <v>467452</v>
      </c>
    </row>
    <row r="51" spans="3:19" x14ac:dyDescent="0.25">
      <c r="C51" t="s">
        <v>1792</v>
      </c>
      <c r="E51">
        <v>54.05</v>
      </c>
      <c r="I51">
        <v>8646.2999999999993</v>
      </c>
      <c r="J51">
        <v>582.5</v>
      </c>
      <c r="K51">
        <v>25</v>
      </c>
      <c r="O51">
        <v>12250</v>
      </c>
      <c r="P51">
        <v>12250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1787</v>
      </c>
      <c r="E55">
        <v>52.85</v>
      </c>
      <c r="I55">
        <v>7305</v>
      </c>
      <c r="J55">
        <v>906</v>
      </c>
      <c r="K55">
        <v>20</v>
      </c>
      <c r="O55">
        <v>750</v>
      </c>
      <c r="P55">
        <v>750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O57">
        <v>750</v>
      </c>
      <c r="P57">
        <v>750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1793</v>
      </c>
      <c r="E60">
        <v>53.05</v>
      </c>
      <c r="I60">
        <v>7322.6</v>
      </c>
      <c r="J60">
        <v>906</v>
      </c>
      <c r="K60">
        <v>20</v>
      </c>
      <c r="O60">
        <v>750</v>
      </c>
      <c r="P60">
        <v>750</v>
      </c>
      <c r="Q60">
        <v>2369172</v>
      </c>
      <c r="R60">
        <v>800</v>
      </c>
      <c r="S60">
        <v>2964.0762463343108</v>
      </c>
    </row>
    <row r="61" spans="3:19" x14ac:dyDescent="0.25">
      <c r="C61">
        <v>7</v>
      </c>
      <c r="D61" t="s">
        <v>153</v>
      </c>
      <c r="E61">
        <v>0.2</v>
      </c>
      <c r="I61">
        <v>28.8</v>
      </c>
      <c r="Q61">
        <v>20287</v>
      </c>
      <c r="S61">
        <v>47.409579667644181</v>
      </c>
    </row>
    <row r="62" spans="3:19" x14ac:dyDescent="0.25">
      <c r="C62">
        <v>7</v>
      </c>
      <c r="D62">
        <v>99</v>
      </c>
      <c r="S62">
        <v>47.409579667644181</v>
      </c>
    </row>
    <row r="63" spans="3:19" x14ac:dyDescent="0.25">
      <c r="C63">
        <v>7</v>
      </c>
      <c r="D63">
        <v>101</v>
      </c>
      <c r="E63">
        <v>0.2</v>
      </c>
      <c r="I63">
        <v>28.8</v>
      </c>
      <c r="Q63">
        <v>20287</v>
      </c>
    </row>
    <row r="64" spans="3:19" x14ac:dyDescent="0.25">
      <c r="C64">
        <v>7</v>
      </c>
      <c r="D64" t="s">
        <v>1787</v>
      </c>
      <c r="E64">
        <v>51.85</v>
      </c>
      <c r="I64">
        <v>6772</v>
      </c>
      <c r="J64">
        <v>391.5</v>
      </c>
      <c r="O64">
        <v>598237</v>
      </c>
      <c r="P64">
        <v>598237</v>
      </c>
      <c r="Q64">
        <v>2910717</v>
      </c>
      <c r="S64">
        <v>2916.6666666666665</v>
      </c>
    </row>
    <row r="65" spans="3:19" x14ac:dyDescent="0.25">
      <c r="C65">
        <v>7</v>
      </c>
      <c r="D65">
        <v>303</v>
      </c>
      <c r="E65">
        <v>16.25</v>
      </c>
      <c r="I65">
        <v>2041</v>
      </c>
      <c r="J65">
        <v>25.5</v>
      </c>
      <c r="O65">
        <v>152841</v>
      </c>
      <c r="P65">
        <v>152841</v>
      </c>
      <c r="Q65">
        <v>857814</v>
      </c>
      <c r="S65">
        <v>2916.6666666666665</v>
      </c>
    </row>
    <row r="66" spans="3:19" x14ac:dyDescent="0.25">
      <c r="C66">
        <v>7</v>
      </c>
      <c r="D66">
        <v>304</v>
      </c>
      <c r="E66">
        <v>17.600000000000001</v>
      </c>
      <c r="I66">
        <v>2430</v>
      </c>
      <c r="J66">
        <v>148.5</v>
      </c>
      <c r="O66">
        <v>235075</v>
      </c>
      <c r="P66">
        <v>235075</v>
      </c>
      <c r="Q66">
        <v>1119397</v>
      </c>
    </row>
    <row r="67" spans="3:19" x14ac:dyDescent="0.25">
      <c r="C67">
        <v>7</v>
      </c>
      <c r="D67">
        <v>305</v>
      </c>
      <c r="E67">
        <v>4</v>
      </c>
      <c r="I67">
        <v>476.5</v>
      </c>
      <c r="J67">
        <v>35</v>
      </c>
      <c r="O67">
        <v>92452</v>
      </c>
      <c r="P67">
        <v>92452</v>
      </c>
      <c r="Q67">
        <v>340113</v>
      </c>
    </row>
    <row r="68" spans="3:19" x14ac:dyDescent="0.25">
      <c r="C68">
        <v>7</v>
      </c>
      <c r="D68">
        <v>642</v>
      </c>
      <c r="E68">
        <v>14</v>
      </c>
      <c r="I68">
        <v>1824.5</v>
      </c>
      <c r="J68">
        <v>182.5</v>
      </c>
      <c r="O68">
        <v>117869</v>
      </c>
      <c r="P68">
        <v>117869</v>
      </c>
      <c r="Q68">
        <v>593393</v>
      </c>
    </row>
    <row r="69" spans="3:19" x14ac:dyDescent="0.25">
      <c r="C69" t="s">
        <v>1794</v>
      </c>
      <c r="E69">
        <v>52.05</v>
      </c>
      <c r="I69">
        <v>6800.8</v>
      </c>
      <c r="J69">
        <v>391.5</v>
      </c>
      <c r="O69">
        <v>598237</v>
      </c>
      <c r="P69">
        <v>598237</v>
      </c>
      <c r="Q69">
        <v>2931004</v>
      </c>
      <c r="S69">
        <v>2964.0762463343108</v>
      </c>
    </row>
    <row r="70" spans="3:19" x14ac:dyDescent="0.25">
      <c r="C70">
        <v>8</v>
      </c>
      <c r="D70" t="s">
        <v>153</v>
      </c>
      <c r="E70">
        <v>0.2</v>
      </c>
      <c r="I70">
        <v>27.2</v>
      </c>
      <c r="Q70">
        <v>20089</v>
      </c>
      <c r="S70">
        <v>47.409579667644181</v>
      </c>
    </row>
    <row r="71" spans="3:19" x14ac:dyDescent="0.25">
      <c r="C71">
        <v>8</v>
      </c>
      <c r="D71">
        <v>99</v>
      </c>
      <c r="S71">
        <v>47.409579667644181</v>
      </c>
    </row>
    <row r="72" spans="3:19" x14ac:dyDescent="0.25">
      <c r="C72">
        <v>8</v>
      </c>
      <c r="D72">
        <v>101</v>
      </c>
      <c r="E72">
        <v>0.2</v>
      </c>
      <c r="I72">
        <v>27.2</v>
      </c>
      <c r="Q72">
        <v>20089</v>
      </c>
    </row>
    <row r="73" spans="3:19" x14ac:dyDescent="0.25">
      <c r="C73">
        <v>8</v>
      </c>
      <c r="D73" t="s">
        <v>1787</v>
      </c>
      <c r="E73">
        <v>50.85</v>
      </c>
      <c r="I73">
        <v>6259.5</v>
      </c>
      <c r="J73">
        <v>632.5</v>
      </c>
      <c r="K73">
        <v>37.5</v>
      </c>
      <c r="Q73">
        <v>2303189</v>
      </c>
      <c r="S73">
        <v>2916.6666666666665</v>
      </c>
    </row>
    <row r="74" spans="3:19" x14ac:dyDescent="0.25">
      <c r="C74">
        <v>8</v>
      </c>
      <c r="D74">
        <v>303</v>
      </c>
      <c r="E74">
        <v>15.25</v>
      </c>
      <c r="I74">
        <v>1929.5</v>
      </c>
      <c r="J74">
        <v>185.5</v>
      </c>
      <c r="K74">
        <v>37.5</v>
      </c>
      <c r="Q74">
        <v>725166</v>
      </c>
      <c r="S74">
        <v>2916.6666666666665</v>
      </c>
    </row>
    <row r="75" spans="3:19" x14ac:dyDescent="0.25">
      <c r="C75">
        <v>8</v>
      </c>
      <c r="D75">
        <v>304</v>
      </c>
      <c r="E75">
        <v>17.600000000000001</v>
      </c>
      <c r="I75">
        <v>1994.5</v>
      </c>
      <c r="J75">
        <v>134.5</v>
      </c>
      <c r="Q75">
        <v>860319</v>
      </c>
    </row>
    <row r="76" spans="3:19" x14ac:dyDescent="0.25">
      <c r="C76">
        <v>8</v>
      </c>
      <c r="D76">
        <v>305</v>
      </c>
      <c r="E76">
        <v>4</v>
      </c>
      <c r="I76">
        <v>592</v>
      </c>
      <c r="J76">
        <v>45</v>
      </c>
      <c r="Q76">
        <v>236404</v>
      </c>
    </row>
    <row r="77" spans="3:19" x14ac:dyDescent="0.25">
      <c r="C77">
        <v>8</v>
      </c>
      <c r="D77">
        <v>642</v>
      </c>
      <c r="E77">
        <v>14</v>
      </c>
      <c r="I77">
        <v>1743.5</v>
      </c>
      <c r="J77">
        <v>267.5</v>
      </c>
      <c r="Q77">
        <v>481300</v>
      </c>
    </row>
    <row r="78" spans="3:19" x14ac:dyDescent="0.25">
      <c r="C78" t="s">
        <v>1795</v>
      </c>
      <c r="E78">
        <v>51.05</v>
      </c>
      <c r="I78">
        <v>6286.7</v>
      </c>
      <c r="J78">
        <v>632.5</v>
      </c>
      <c r="K78">
        <v>37.5</v>
      </c>
      <c r="Q78">
        <v>2323278</v>
      </c>
      <c r="S78">
        <v>2964.0762463343108</v>
      </c>
    </row>
    <row r="79" spans="3:19" x14ac:dyDescent="0.25">
      <c r="C79">
        <v>9</v>
      </c>
      <c r="D79" t="s">
        <v>153</v>
      </c>
      <c r="E79">
        <v>0.2</v>
      </c>
      <c r="I79">
        <v>25.6</v>
      </c>
      <c r="Q79">
        <v>19872</v>
      </c>
      <c r="S79">
        <v>47.409579667644181</v>
      </c>
    </row>
    <row r="80" spans="3:19" x14ac:dyDescent="0.25">
      <c r="C80">
        <v>9</v>
      </c>
      <c r="D80">
        <v>99</v>
      </c>
      <c r="S80">
        <v>47.409579667644181</v>
      </c>
    </row>
    <row r="81" spans="3:19" x14ac:dyDescent="0.25">
      <c r="C81">
        <v>9</v>
      </c>
      <c r="D81">
        <v>101</v>
      </c>
      <c r="E81">
        <v>0.2</v>
      </c>
      <c r="I81">
        <v>25.6</v>
      </c>
      <c r="Q81">
        <v>19872</v>
      </c>
    </row>
    <row r="82" spans="3:19" x14ac:dyDescent="0.25">
      <c r="C82">
        <v>9</v>
      </c>
      <c r="D82" t="s">
        <v>1787</v>
      </c>
      <c r="E82">
        <v>50.35</v>
      </c>
      <c r="I82">
        <v>7360.5</v>
      </c>
      <c r="J82">
        <v>705</v>
      </c>
      <c r="Q82">
        <v>2301914</v>
      </c>
      <c r="S82">
        <v>2916.6666666666665</v>
      </c>
    </row>
    <row r="83" spans="3:19" x14ac:dyDescent="0.25">
      <c r="C83">
        <v>9</v>
      </c>
      <c r="D83">
        <v>303</v>
      </c>
      <c r="E83">
        <v>15.75</v>
      </c>
      <c r="I83">
        <v>2376.5</v>
      </c>
      <c r="J83">
        <v>195</v>
      </c>
      <c r="Q83">
        <v>716042</v>
      </c>
      <c r="S83">
        <v>2916.6666666666665</v>
      </c>
    </row>
    <row r="84" spans="3:19" x14ac:dyDescent="0.25">
      <c r="C84">
        <v>9</v>
      </c>
      <c r="D84">
        <v>304</v>
      </c>
      <c r="E84">
        <v>17.600000000000001</v>
      </c>
      <c r="I84">
        <v>2531.5</v>
      </c>
      <c r="J84">
        <v>186</v>
      </c>
      <c r="Q84">
        <v>890146</v>
      </c>
    </row>
    <row r="85" spans="3:19" x14ac:dyDescent="0.25">
      <c r="C85">
        <v>9</v>
      </c>
      <c r="D85">
        <v>305</v>
      </c>
      <c r="E85">
        <v>4</v>
      </c>
      <c r="I85">
        <v>501</v>
      </c>
      <c r="J85">
        <v>65</v>
      </c>
      <c r="Q85">
        <v>245008</v>
      </c>
    </row>
    <row r="86" spans="3:19" x14ac:dyDescent="0.25">
      <c r="C86">
        <v>9</v>
      </c>
      <c r="D86">
        <v>642</v>
      </c>
      <c r="E86">
        <v>13</v>
      </c>
      <c r="I86">
        <v>1951.5</v>
      </c>
      <c r="J86">
        <v>259</v>
      </c>
      <c r="Q86">
        <v>450718</v>
      </c>
    </row>
    <row r="87" spans="3:19" x14ac:dyDescent="0.25">
      <c r="C87" t="s">
        <v>1796</v>
      </c>
      <c r="E87">
        <v>50.55</v>
      </c>
      <c r="I87">
        <v>7386.1</v>
      </c>
      <c r="J87">
        <v>705</v>
      </c>
      <c r="Q87">
        <v>2321786</v>
      </c>
      <c r="S87">
        <v>2964.0762463343108</v>
      </c>
    </row>
    <row r="88" spans="3:19" x14ac:dyDescent="0.25">
      <c r="C88">
        <v>10</v>
      </c>
      <c r="D88" t="s">
        <v>153</v>
      </c>
      <c r="E88">
        <v>0.2</v>
      </c>
      <c r="I88">
        <v>36.799999999999997</v>
      </c>
      <c r="Q88">
        <v>20080</v>
      </c>
      <c r="S88">
        <v>47.409579667644181</v>
      </c>
    </row>
    <row r="89" spans="3:19" x14ac:dyDescent="0.25">
      <c r="C89">
        <v>10</v>
      </c>
      <c r="D89">
        <v>99</v>
      </c>
      <c r="S89">
        <v>47.409579667644181</v>
      </c>
    </row>
    <row r="90" spans="3:19" x14ac:dyDescent="0.25">
      <c r="C90">
        <v>10</v>
      </c>
      <c r="D90">
        <v>101</v>
      </c>
      <c r="E90">
        <v>0.2</v>
      </c>
      <c r="I90">
        <v>36.799999999999997</v>
      </c>
      <c r="Q90">
        <v>20080</v>
      </c>
    </row>
    <row r="91" spans="3:19" x14ac:dyDescent="0.25">
      <c r="C91">
        <v>10</v>
      </c>
      <c r="D91" t="s">
        <v>1787</v>
      </c>
      <c r="E91">
        <v>53.35</v>
      </c>
      <c r="I91">
        <v>8619.5</v>
      </c>
      <c r="J91">
        <v>751</v>
      </c>
      <c r="K91">
        <v>5</v>
      </c>
      <c r="O91">
        <v>1500</v>
      </c>
      <c r="P91">
        <v>1500</v>
      </c>
      <c r="Q91">
        <v>2348051</v>
      </c>
      <c r="S91">
        <v>2916.6666666666665</v>
      </c>
    </row>
    <row r="92" spans="3:19" x14ac:dyDescent="0.25">
      <c r="C92">
        <v>10</v>
      </c>
      <c r="D92">
        <v>303</v>
      </c>
      <c r="E92">
        <v>17.75</v>
      </c>
      <c r="I92">
        <v>2913</v>
      </c>
      <c r="J92">
        <v>195</v>
      </c>
      <c r="Q92">
        <v>770827</v>
      </c>
      <c r="S92">
        <v>2916.6666666666665</v>
      </c>
    </row>
    <row r="93" spans="3:19" x14ac:dyDescent="0.25">
      <c r="C93">
        <v>10</v>
      </c>
      <c r="D93">
        <v>304</v>
      </c>
      <c r="E93">
        <v>17.600000000000001</v>
      </c>
      <c r="I93">
        <v>2910.5</v>
      </c>
      <c r="J93">
        <v>179</v>
      </c>
      <c r="K93">
        <v>5</v>
      </c>
      <c r="O93">
        <v>750</v>
      </c>
      <c r="P93">
        <v>750</v>
      </c>
      <c r="Q93">
        <v>865457</v>
      </c>
    </row>
    <row r="94" spans="3:19" x14ac:dyDescent="0.25">
      <c r="C94">
        <v>10</v>
      </c>
      <c r="D94">
        <v>305</v>
      </c>
      <c r="E94">
        <v>4</v>
      </c>
      <c r="I94">
        <v>616</v>
      </c>
      <c r="J94">
        <v>64</v>
      </c>
      <c r="O94">
        <v>750</v>
      </c>
      <c r="P94">
        <v>750</v>
      </c>
      <c r="Q94">
        <v>247134</v>
      </c>
    </row>
    <row r="95" spans="3:19" x14ac:dyDescent="0.25">
      <c r="C95">
        <v>10</v>
      </c>
      <c r="D95">
        <v>642</v>
      </c>
      <c r="E95">
        <v>14</v>
      </c>
      <c r="I95">
        <v>2180</v>
      </c>
      <c r="J95">
        <v>313</v>
      </c>
      <c r="Q95">
        <v>464633</v>
      </c>
    </row>
    <row r="96" spans="3:19" x14ac:dyDescent="0.25">
      <c r="C96" t="s">
        <v>1797</v>
      </c>
      <c r="E96">
        <v>53.55</v>
      </c>
      <c r="I96">
        <v>8656.2999999999993</v>
      </c>
      <c r="J96">
        <v>751</v>
      </c>
      <c r="K96">
        <v>5</v>
      </c>
      <c r="O96">
        <v>1500</v>
      </c>
      <c r="P96">
        <v>1500</v>
      </c>
      <c r="Q96">
        <v>2368131</v>
      </c>
      <c r="S96">
        <v>2964.0762463343108</v>
      </c>
    </row>
  </sheetData>
  <hyperlinks>
    <hyperlink ref="A2" location="Obsah!A1" display="Zpět na Obsah  KL 01  1.-4.měsíc" xr:uid="{93FEFC1E-F39A-4B69-B0FD-8D9A4FE24D0E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69662.942349090576</v>
      </c>
      <c r="D4" s="134">
        <f ca="1">IF(ISERROR(VLOOKUP("Náklady celkem",INDIRECT("HI!$A:$G"),5,0)),0,VLOOKUP("Náklady celkem",INDIRECT("HI!$A:$G"),5,0))</f>
        <v>78522.807759999981</v>
      </c>
      <c r="E4" s="135">
        <f ca="1">IF(C4=0,0,D4/C4)</f>
        <v>1.1271819006224486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791.66666894531249</v>
      </c>
      <c r="D7" s="142">
        <f>IF(ISERROR(HI!E5),"",HI!E5)</f>
        <v>745.10977000000014</v>
      </c>
      <c r="E7" s="139">
        <f t="shared" ref="E7:E13" si="0">IF(C7=0,0,D7/C7)</f>
        <v>0.94119128571203181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1.5602836879432624E-2</v>
      </c>
      <c r="E9" s="139">
        <f>IF(C9=0,0,D9/C9)</f>
        <v>5.2009456264775412E-2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8607.4999649658203</v>
      </c>
      <c r="D13" s="142">
        <f>IF(ISERROR(HI!E6),"",HI!E6)</f>
        <v>10741.440889999991</v>
      </c>
      <c r="E13" s="139">
        <f t="shared" si="0"/>
        <v>1.2479164604960464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30930.525340332031</v>
      </c>
      <c r="D14" s="138">
        <f ca="1">IF(ISERROR(VLOOKUP("Osobní náklady (Kč) *",INDIRECT("HI!$A:$G"),5,0)),0,VLOOKUP("Osobní náklady (Kč) *",INDIRECT("HI!$A:$G"),5,0))</f>
        <v>32419.199819999998</v>
      </c>
      <c r="E14" s="139">
        <f ca="1">IF(C14=0,0,D14/C14)</f>
        <v>1.0481296215724729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E6BEAEB-DD04-40B6-A124-6C41B6B04B6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732.40836999999999</v>
      </c>
      <c r="C5" s="29">
        <v>780.6391299999998</v>
      </c>
      <c r="D5" s="8"/>
      <c r="E5" s="94">
        <v>745.10977000000014</v>
      </c>
      <c r="F5" s="28">
        <v>791.66666894531249</v>
      </c>
      <c r="G5" s="93">
        <f>E5-F5</f>
        <v>-46.556898945312355</v>
      </c>
      <c r="H5" s="99">
        <f>IF(F5&lt;0.00000001,"",E5/F5)</f>
        <v>0.94119128571203181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10815.794239999994</v>
      </c>
      <c r="C6" s="31">
        <v>10868.406009999992</v>
      </c>
      <c r="D6" s="8"/>
      <c r="E6" s="95">
        <v>10741.440889999991</v>
      </c>
      <c r="F6" s="30">
        <v>8607.4999649658203</v>
      </c>
      <c r="G6" s="96">
        <f>E6-F6</f>
        <v>2133.9409250341705</v>
      </c>
      <c r="H6" s="100">
        <f>IF(F6&lt;0.00000001,"",E6/F6)</f>
        <v>1.2479164604960464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24481.602749999998</v>
      </c>
      <c r="C7" s="31">
        <v>28077.920630000001</v>
      </c>
      <c r="D7" s="8"/>
      <c r="E7" s="95">
        <v>32419.199819999998</v>
      </c>
      <c r="F7" s="30">
        <v>30930.525340332031</v>
      </c>
      <c r="G7" s="96">
        <f>E7-F7</f>
        <v>1488.6744796679668</v>
      </c>
      <c r="H7" s="100">
        <f>IF(F7&lt;0.00000001,"",E7/F7)</f>
        <v>1.0481296215724729</v>
      </c>
    </row>
    <row r="8" spans="1:10" ht="14.45" customHeight="1" thickBot="1" x14ac:dyDescent="0.25">
      <c r="A8" s="1" t="s">
        <v>60</v>
      </c>
      <c r="B8" s="11">
        <v>30026.015180000009</v>
      </c>
      <c r="C8" s="33">
        <v>27861.66204000001</v>
      </c>
      <c r="D8" s="8"/>
      <c r="E8" s="97">
        <v>34617.057279999994</v>
      </c>
      <c r="F8" s="32">
        <v>29333.250374847412</v>
      </c>
      <c r="G8" s="98">
        <f>E8-F8</f>
        <v>5283.8069051525817</v>
      </c>
      <c r="H8" s="101">
        <f>IF(F8&lt;0.00000001,"",E8/F8)</f>
        <v>1.1801302902893887</v>
      </c>
    </row>
    <row r="9" spans="1:10" ht="14.45" customHeight="1" thickBot="1" x14ac:dyDescent="0.25">
      <c r="A9" s="2" t="s">
        <v>61</v>
      </c>
      <c r="B9" s="3">
        <v>66055.820540000001</v>
      </c>
      <c r="C9" s="35">
        <v>67588.627810000005</v>
      </c>
      <c r="D9" s="8"/>
      <c r="E9" s="3">
        <v>78522.807759999981</v>
      </c>
      <c r="F9" s="34">
        <v>69662.942349090576</v>
      </c>
      <c r="G9" s="34">
        <f>E9-F9</f>
        <v>8859.8654109094059</v>
      </c>
      <c r="H9" s="102">
        <f>IF(F9&lt;0.00000001,"",E9/F9)</f>
        <v>1.1271819006224486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B3BDD3E4-3352-4AD6-81A6-8157566A737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8525.4259047508294</v>
      </c>
      <c r="C6" s="49">
        <v>710.45215872923598</v>
      </c>
      <c r="D6" s="49">
        <v>398.15501000000103</v>
      </c>
      <c r="E6" s="49">
        <v>801.13200000000199</v>
      </c>
      <c r="F6" s="49">
        <v>895.84999999999798</v>
      </c>
      <c r="G6" s="49">
        <v>863.649999999996</v>
      </c>
      <c r="H6" s="49">
        <v>913.1</v>
      </c>
      <c r="I6" s="49">
        <v>642.88449999999796</v>
      </c>
      <c r="J6" s="49">
        <v>550.505</v>
      </c>
      <c r="K6" s="49">
        <v>835.76738000000103</v>
      </c>
      <c r="L6" s="49">
        <v>548.66499999999803</v>
      </c>
      <c r="M6" s="49">
        <v>988.19500000000096</v>
      </c>
      <c r="N6" s="49">
        <v>0</v>
      </c>
      <c r="O6" s="49">
        <v>0</v>
      </c>
      <c r="P6" s="50">
        <v>7437.9038899999896</v>
      </c>
      <c r="Q6" s="77">
        <v>1.0469253697959999</v>
      </c>
    </row>
    <row r="7" spans="1:17" ht="14.45" customHeight="1" x14ac:dyDescent="0.2">
      <c r="A7" s="15" t="s">
        <v>22</v>
      </c>
      <c r="B7" s="51">
        <v>10815</v>
      </c>
      <c r="C7" s="52">
        <v>901.25</v>
      </c>
      <c r="D7" s="52">
        <v>1202.4333099999999</v>
      </c>
      <c r="E7" s="52">
        <v>1180.76866</v>
      </c>
      <c r="F7" s="52">
        <v>961.82797999999798</v>
      </c>
      <c r="G7" s="52">
        <v>788.87378999999703</v>
      </c>
      <c r="H7" s="52">
        <v>1150.5186000000001</v>
      </c>
      <c r="I7" s="52">
        <v>451.70200999999798</v>
      </c>
      <c r="J7" s="52">
        <v>434.31589000000002</v>
      </c>
      <c r="K7" s="52">
        <v>1043.12464</v>
      </c>
      <c r="L7" s="52">
        <v>1141.9407799999899</v>
      </c>
      <c r="M7" s="52">
        <v>805.29344000000003</v>
      </c>
      <c r="N7" s="52">
        <v>0</v>
      </c>
      <c r="O7" s="52">
        <v>0</v>
      </c>
      <c r="P7" s="53">
        <v>9160.7991000000002</v>
      </c>
      <c r="Q7" s="78">
        <v>1.016454823855</v>
      </c>
    </row>
    <row r="8" spans="1:17" ht="14.45" customHeight="1" x14ac:dyDescent="0.2">
      <c r="A8" s="15" t="s">
        <v>23</v>
      </c>
      <c r="B8" s="51">
        <v>5121.0663048197302</v>
      </c>
      <c r="C8" s="52">
        <v>426.75552540164398</v>
      </c>
      <c r="D8" s="52">
        <v>472.900000000001</v>
      </c>
      <c r="E8" s="52">
        <v>349.07000000000102</v>
      </c>
      <c r="F8" s="52">
        <v>389.37999999999897</v>
      </c>
      <c r="G8" s="52">
        <v>583.60999999999694</v>
      </c>
      <c r="H8" s="52">
        <v>491.36</v>
      </c>
      <c r="I8" s="52">
        <v>362.30999999999898</v>
      </c>
      <c r="J8" s="52">
        <v>104.83</v>
      </c>
      <c r="K8" s="52">
        <v>549.89000000000101</v>
      </c>
      <c r="L8" s="52">
        <v>636.07999999999697</v>
      </c>
      <c r="M8" s="52">
        <v>489.15</v>
      </c>
      <c r="N8" s="52">
        <v>0</v>
      </c>
      <c r="O8" s="52">
        <v>0</v>
      </c>
      <c r="P8" s="53">
        <v>4428.58</v>
      </c>
      <c r="Q8" s="78">
        <v>1.037732316607</v>
      </c>
    </row>
    <row r="9" spans="1:17" ht="14.45" customHeight="1" x14ac:dyDescent="0.2">
      <c r="A9" s="15" t="s">
        <v>24</v>
      </c>
      <c r="B9" s="51">
        <v>37472</v>
      </c>
      <c r="C9" s="52">
        <v>3122.6666666666702</v>
      </c>
      <c r="D9" s="52">
        <v>4747.7547200000099</v>
      </c>
      <c r="E9" s="52">
        <v>3844.3768500000101</v>
      </c>
      <c r="F9" s="52">
        <v>3366.03691999999</v>
      </c>
      <c r="G9" s="52">
        <v>3487.3630199999898</v>
      </c>
      <c r="H9" s="52">
        <v>3797.0755899999999</v>
      </c>
      <c r="I9" s="52">
        <v>2513.0928599999902</v>
      </c>
      <c r="J9" s="52">
        <v>1900.74667</v>
      </c>
      <c r="K9" s="52">
        <v>3056.3519000000101</v>
      </c>
      <c r="L9" s="52">
        <v>3755.59914999998</v>
      </c>
      <c r="M9" s="52">
        <v>3338.2720199999999</v>
      </c>
      <c r="N9" s="52">
        <v>0</v>
      </c>
      <c r="O9" s="52">
        <v>0</v>
      </c>
      <c r="P9" s="53">
        <v>33806.669699999999</v>
      </c>
      <c r="Q9" s="78">
        <v>1.0826217880010001</v>
      </c>
    </row>
    <row r="10" spans="1:17" ht="14.45" customHeight="1" x14ac:dyDescent="0.2">
      <c r="A10" s="15" t="s">
        <v>25</v>
      </c>
      <c r="B10" s="51">
        <v>597.62631332921501</v>
      </c>
      <c r="C10" s="52">
        <v>49.802192777434001</v>
      </c>
      <c r="D10" s="52">
        <v>50.49691</v>
      </c>
      <c r="E10" s="52">
        <v>51.559040000000003</v>
      </c>
      <c r="F10" s="52">
        <v>51.563389999999004</v>
      </c>
      <c r="G10" s="52">
        <v>52.121279999998997</v>
      </c>
      <c r="H10" s="52">
        <v>59.419199999999996</v>
      </c>
      <c r="I10" s="52">
        <v>46.915529999999002</v>
      </c>
      <c r="J10" s="52">
        <v>28.262260000000001</v>
      </c>
      <c r="K10" s="52">
        <v>60.005549999999999</v>
      </c>
      <c r="L10" s="52">
        <v>54.574139999998998</v>
      </c>
      <c r="M10" s="52">
        <v>56.497450000000001</v>
      </c>
      <c r="N10" s="52">
        <v>0</v>
      </c>
      <c r="O10" s="52">
        <v>0</v>
      </c>
      <c r="P10" s="53">
        <v>511.41475000000003</v>
      </c>
      <c r="Q10" s="78">
        <v>1.0268920332189999</v>
      </c>
    </row>
    <row r="11" spans="1:17" ht="14.45" customHeight="1" x14ac:dyDescent="0.2">
      <c r="A11" s="15" t="s">
        <v>26</v>
      </c>
      <c r="B11" s="51">
        <v>741.17509213774497</v>
      </c>
      <c r="C11" s="52">
        <v>61.764591011477997</v>
      </c>
      <c r="D11" s="52">
        <v>89.305189999999996</v>
      </c>
      <c r="E11" s="52">
        <v>67.374629999999996</v>
      </c>
      <c r="F11" s="52">
        <v>63.200279999998997</v>
      </c>
      <c r="G11" s="52">
        <v>78.463109999999006</v>
      </c>
      <c r="H11" s="52">
        <v>74.92962</v>
      </c>
      <c r="I11" s="52">
        <v>52.080069999998997</v>
      </c>
      <c r="J11" s="52">
        <v>41.470390000000002</v>
      </c>
      <c r="K11" s="52">
        <v>69.221050000000005</v>
      </c>
      <c r="L11" s="52">
        <v>77.360829999998998</v>
      </c>
      <c r="M11" s="52">
        <v>74.006699999999995</v>
      </c>
      <c r="N11" s="52">
        <v>0</v>
      </c>
      <c r="O11" s="52">
        <v>0</v>
      </c>
      <c r="P11" s="53">
        <v>687.411869999999</v>
      </c>
      <c r="Q11" s="78">
        <v>1.1129546213170001</v>
      </c>
    </row>
    <row r="12" spans="1:17" ht="14.45" customHeight="1" x14ac:dyDescent="0.2">
      <c r="A12" s="15" t="s">
        <v>27</v>
      </c>
      <c r="B12" s="51">
        <v>1001.90275985241</v>
      </c>
      <c r="C12" s="52">
        <v>83.491896654366997</v>
      </c>
      <c r="D12" s="52">
        <v>91.003960000000006</v>
      </c>
      <c r="E12" s="52">
        <v>24.37895</v>
      </c>
      <c r="F12" s="52">
        <v>40.973699999998999</v>
      </c>
      <c r="G12" s="52">
        <v>44.791199999999002</v>
      </c>
      <c r="H12" s="52">
        <v>127.63591</v>
      </c>
      <c r="I12" s="52">
        <v>8.6416499999990002</v>
      </c>
      <c r="J12" s="52">
        <v>36.727550000000001</v>
      </c>
      <c r="K12" s="52">
        <v>35.713009999999997</v>
      </c>
      <c r="L12" s="52">
        <v>24.949559999999</v>
      </c>
      <c r="M12" s="52">
        <v>118.34896999999999</v>
      </c>
      <c r="N12" s="52">
        <v>0</v>
      </c>
      <c r="O12" s="52">
        <v>0</v>
      </c>
      <c r="P12" s="53">
        <v>553.16445999999996</v>
      </c>
      <c r="Q12" s="78">
        <v>0.66253670375899998</v>
      </c>
    </row>
    <row r="13" spans="1:17" ht="14.45" customHeight="1" x14ac:dyDescent="0.2">
      <c r="A13" s="15" t="s">
        <v>28</v>
      </c>
      <c r="B13" s="51">
        <v>600</v>
      </c>
      <c r="C13" s="52">
        <v>50</v>
      </c>
      <c r="D13" s="52">
        <v>58.640740000000001</v>
      </c>
      <c r="E13" s="52">
        <v>62.09601</v>
      </c>
      <c r="F13" s="52">
        <v>64.183789999998993</v>
      </c>
      <c r="G13" s="52">
        <v>48.585389999999002</v>
      </c>
      <c r="H13" s="52">
        <v>57.317999999999998</v>
      </c>
      <c r="I13" s="52">
        <v>32.909409999998999</v>
      </c>
      <c r="J13" s="52">
        <v>42.839799999999997</v>
      </c>
      <c r="K13" s="52">
        <v>40.107039999999998</v>
      </c>
      <c r="L13" s="52">
        <v>43.806179999999003</v>
      </c>
      <c r="M13" s="52">
        <v>64.238159999999993</v>
      </c>
      <c r="N13" s="52">
        <v>0</v>
      </c>
      <c r="O13" s="52">
        <v>0</v>
      </c>
      <c r="P13" s="53">
        <v>514.72451999999998</v>
      </c>
      <c r="Q13" s="78">
        <v>1.02944904</v>
      </c>
    </row>
    <row r="14" spans="1:17" ht="14.45" customHeight="1" x14ac:dyDescent="0.2">
      <c r="A14" s="15" t="s">
        <v>29</v>
      </c>
      <c r="B14" s="51">
        <v>2352.04593163764</v>
      </c>
      <c r="C14" s="52">
        <v>196.00382763646999</v>
      </c>
      <c r="D14" s="52">
        <v>282.47900000000101</v>
      </c>
      <c r="E14" s="52">
        <v>227.46799999999999</v>
      </c>
      <c r="F14" s="52">
        <v>217.45999999999901</v>
      </c>
      <c r="G14" s="52">
        <v>184.66399999999899</v>
      </c>
      <c r="H14" s="52">
        <v>176.87299999999999</v>
      </c>
      <c r="I14" s="52">
        <v>156.79799999999901</v>
      </c>
      <c r="J14" s="52">
        <v>152.416</v>
      </c>
      <c r="K14" s="52">
        <v>153.01900000000001</v>
      </c>
      <c r="L14" s="52">
        <v>155.474999999999</v>
      </c>
      <c r="M14" s="52">
        <v>198.166</v>
      </c>
      <c r="N14" s="52">
        <v>0</v>
      </c>
      <c r="O14" s="52">
        <v>0</v>
      </c>
      <c r="P14" s="53">
        <v>1904.818</v>
      </c>
      <c r="Q14" s="78">
        <v>0.97182693979400003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1525.1095476017699</v>
      </c>
      <c r="C17" s="52">
        <v>127.092462300148</v>
      </c>
      <c r="D17" s="52">
        <v>682.56954000000098</v>
      </c>
      <c r="E17" s="52">
        <v>25.217580000000002</v>
      </c>
      <c r="F17" s="52">
        <v>40.449479999998999</v>
      </c>
      <c r="G17" s="52">
        <v>312.226439999999</v>
      </c>
      <c r="H17" s="52">
        <v>66.549260000000004</v>
      </c>
      <c r="I17" s="52">
        <v>51.006499999999001</v>
      </c>
      <c r="J17" s="52">
        <v>254.67078000000001</v>
      </c>
      <c r="K17" s="52">
        <v>156.04176000000001</v>
      </c>
      <c r="L17" s="52">
        <v>212.33650999999901</v>
      </c>
      <c r="M17" s="52">
        <v>1259.5957599999999</v>
      </c>
      <c r="N17" s="52">
        <v>0</v>
      </c>
      <c r="O17" s="52">
        <v>0</v>
      </c>
      <c r="P17" s="53">
        <v>3060.6636100000001</v>
      </c>
      <c r="Q17" s="78">
        <v>2.4082180442540002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30.800999999999998</v>
      </c>
      <c r="E18" s="52">
        <v>0.97599999999999998</v>
      </c>
      <c r="F18" s="52">
        <v>25.984999999999001</v>
      </c>
      <c r="G18" s="52">
        <v>0</v>
      </c>
      <c r="H18" s="52">
        <v>26.483000000000001</v>
      </c>
      <c r="I18" s="52">
        <v>71.038999999999007</v>
      </c>
      <c r="J18" s="52">
        <v>0.72</v>
      </c>
      <c r="K18" s="52">
        <v>0</v>
      </c>
      <c r="L18" s="52">
        <v>0.29799999999900001</v>
      </c>
      <c r="M18" s="52">
        <v>8.9090000000000007</v>
      </c>
      <c r="N18" s="52">
        <v>0</v>
      </c>
      <c r="O18" s="52">
        <v>0</v>
      </c>
      <c r="P18" s="53">
        <v>165.21100000000001</v>
      </c>
      <c r="Q18" s="78" t="s">
        <v>206</v>
      </c>
    </row>
    <row r="19" spans="1:17" ht="14.45" customHeight="1" x14ac:dyDescent="0.2">
      <c r="A19" s="15" t="s">
        <v>34</v>
      </c>
      <c r="B19" s="51">
        <v>3986.65140048901</v>
      </c>
      <c r="C19" s="52">
        <v>332.22095004075101</v>
      </c>
      <c r="D19" s="52">
        <v>381.29591000000102</v>
      </c>
      <c r="E19" s="52">
        <v>299.110870000001</v>
      </c>
      <c r="F19" s="52">
        <v>322.585409999999</v>
      </c>
      <c r="G19" s="52">
        <v>422.638399999998</v>
      </c>
      <c r="H19" s="52">
        <v>360.72422999999998</v>
      </c>
      <c r="I19" s="52">
        <v>416.78502999999802</v>
      </c>
      <c r="J19" s="52">
        <v>622.96718999999996</v>
      </c>
      <c r="K19" s="52">
        <v>420.33605000000102</v>
      </c>
      <c r="L19" s="52">
        <v>438.02240999999799</v>
      </c>
      <c r="M19" s="52">
        <v>464.0942</v>
      </c>
      <c r="N19" s="52">
        <v>0</v>
      </c>
      <c r="O19" s="52">
        <v>0</v>
      </c>
      <c r="P19" s="53">
        <v>4148.5596999999998</v>
      </c>
      <c r="Q19" s="78">
        <v>1.248735126273</v>
      </c>
    </row>
    <row r="20" spans="1:17" ht="14.45" customHeight="1" x14ac:dyDescent="0.2">
      <c r="A20" s="15" t="s">
        <v>35</v>
      </c>
      <c r="B20" s="51">
        <v>97572.131496000104</v>
      </c>
      <c r="C20" s="52">
        <v>8131.0109580000099</v>
      </c>
      <c r="D20" s="52">
        <v>7875.1219700000202</v>
      </c>
      <c r="E20" s="52">
        <v>8015.5567000000101</v>
      </c>
      <c r="F20" s="52">
        <v>8260.1318199999805</v>
      </c>
      <c r="G20" s="52">
        <v>8188.7728699999698</v>
      </c>
      <c r="H20" s="52">
        <v>7958.5897199999999</v>
      </c>
      <c r="I20" s="52">
        <v>7735.3105599999699</v>
      </c>
      <c r="J20" s="52">
        <v>9584.9568500000005</v>
      </c>
      <c r="K20" s="52">
        <v>8065.75648000001</v>
      </c>
      <c r="L20" s="52">
        <v>8088.8372199999703</v>
      </c>
      <c r="M20" s="52">
        <v>8077.2831699999997</v>
      </c>
      <c r="N20" s="52">
        <v>0</v>
      </c>
      <c r="O20" s="52">
        <v>0</v>
      </c>
      <c r="P20" s="53">
        <v>81850.317359999899</v>
      </c>
      <c r="Q20" s="78">
        <v>1.0066437959900001</v>
      </c>
    </row>
    <row r="21" spans="1:17" ht="14.45" customHeight="1" x14ac:dyDescent="0.2">
      <c r="A21" s="16" t="s">
        <v>36</v>
      </c>
      <c r="B21" s="51">
        <v>5982.99999999991</v>
      </c>
      <c r="C21" s="52">
        <v>498.58333333332598</v>
      </c>
      <c r="D21" s="52">
        <v>589.35305000000096</v>
      </c>
      <c r="E21" s="52">
        <v>589.41203000000098</v>
      </c>
      <c r="F21" s="52">
        <v>591.75105999999903</v>
      </c>
      <c r="G21" s="52">
        <v>591.75110999999697</v>
      </c>
      <c r="H21" s="52">
        <v>592.15736000000004</v>
      </c>
      <c r="I21" s="52">
        <v>592.18448999999805</v>
      </c>
      <c r="J21" s="52">
        <v>592.18448999999998</v>
      </c>
      <c r="K21" s="52">
        <v>372.82590000000101</v>
      </c>
      <c r="L21" s="52">
        <v>412.59383999999801</v>
      </c>
      <c r="M21" s="52">
        <v>373.67887999999999</v>
      </c>
      <c r="N21" s="52">
        <v>0</v>
      </c>
      <c r="O21" s="52">
        <v>0</v>
      </c>
      <c r="P21" s="53">
        <v>5297.89221</v>
      </c>
      <c r="Q21" s="78">
        <v>1.0625891111479999</v>
      </c>
    </row>
    <row r="22" spans="1:17" ht="14.45" customHeight="1" x14ac:dyDescent="0.2">
      <c r="A22" s="15" t="s">
        <v>37</v>
      </c>
      <c r="B22" s="51">
        <v>127</v>
      </c>
      <c r="C22" s="52">
        <v>10.583333333333</v>
      </c>
      <c r="D22" s="52">
        <v>7.99</v>
      </c>
      <c r="E22" s="52">
        <v>46.379199999999997</v>
      </c>
      <c r="F22" s="52">
        <v>114.92881</v>
      </c>
      <c r="G22" s="52">
        <v>61.878189999999002</v>
      </c>
      <c r="H22" s="52">
        <v>10.442</v>
      </c>
      <c r="I22" s="52">
        <v>0</v>
      </c>
      <c r="J22" s="52">
        <v>0</v>
      </c>
      <c r="K22" s="52">
        <v>8.99</v>
      </c>
      <c r="L22" s="52">
        <v>14.882999999999001</v>
      </c>
      <c r="M22" s="52">
        <v>36.43</v>
      </c>
      <c r="N22" s="52">
        <v>0</v>
      </c>
      <c r="O22" s="52">
        <v>0</v>
      </c>
      <c r="P22" s="53">
        <v>301.92119999999898</v>
      </c>
      <c r="Q22" s="78">
        <v>2.8527987401570001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6.1121800000000004</v>
      </c>
      <c r="E24" s="52">
        <v>24.628400000001001</v>
      </c>
      <c r="F24" s="52">
        <v>18.567999999996999</v>
      </c>
      <c r="G24" s="52">
        <v>0.11036000000399999</v>
      </c>
      <c r="H24" s="52">
        <v>26.871220000000001</v>
      </c>
      <c r="I24" s="52">
        <v>41.882919999998002</v>
      </c>
      <c r="J24" s="52">
        <v>1.98E-3</v>
      </c>
      <c r="K24" s="52">
        <v>0.21984999999900001</v>
      </c>
      <c r="L24" s="52">
        <v>0.15331999999699999</v>
      </c>
      <c r="M24" s="52">
        <v>12.653370000000001</v>
      </c>
      <c r="N24" s="52">
        <v>0</v>
      </c>
      <c r="O24" s="52">
        <v>0</v>
      </c>
      <c r="P24" s="53">
        <v>131.20160000000001</v>
      </c>
      <c r="Q24" s="78" t="s">
        <v>206</v>
      </c>
    </row>
    <row r="25" spans="1:17" ht="14.45" customHeight="1" x14ac:dyDescent="0.2">
      <c r="A25" s="17" t="s">
        <v>40</v>
      </c>
      <c r="B25" s="54">
        <v>176420.13475061799</v>
      </c>
      <c r="C25" s="55">
        <v>14701.677895884901</v>
      </c>
      <c r="D25" s="55">
        <v>16966.412489999999</v>
      </c>
      <c r="E25" s="55">
        <v>15609.504919999999</v>
      </c>
      <c r="F25" s="55">
        <v>15424.87564</v>
      </c>
      <c r="G25" s="55">
        <v>15709.499159999899</v>
      </c>
      <c r="H25" s="55">
        <v>15890.046710000001</v>
      </c>
      <c r="I25" s="55">
        <v>13175.542530000001</v>
      </c>
      <c r="J25" s="55">
        <v>14347.61485</v>
      </c>
      <c r="K25" s="55">
        <v>14867.36961</v>
      </c>
      <c r="L25" s="55">
        <v>15605.5749399999</v>
      </c>
      <c r="M25" s="55">
        <v>16364.812120000001</v>
      </c>
      <c r="N25" s="55">
        <v>0</v>
      </c>
      <c r="O25" s="55">
        <v>0</v>
      </c>
      <c r="P25" s="56">
        <v>153961.25297</v>
      </c>
      <c r="Q25" s="79">
        <v>1.0472359281729999</v>
      </c>
    </row>
    <row r="26" spans="1:17" ht="14.45" customHeight="1" x14ac:dyDescent="0.2">
      <c r="A26" s="15" t="s">
        <v>41</v>
      </c>
      <c r="B26" s="51">
        <v>12438.764234377701</v>
      </c>
      <c r="C26" s="52">
        <v>1036.56368619814</v>
      </c>
      <c r="D26" s="52">
        <v>1120.92561</v>
      </c>
      <c r="E26" s="52">
        <v>1316.73317</v>
      </c>
      <c r="F26" s="52">
        <v>1181.0597600000001</v>
      </c>
      <c r="G26" s="52">
        <v>1332.7947300000001</v>
      </c>
      <c r="H26" s="52">
        <v>1047.76259</v>
      </c>
      <c r="I26" s="52">
        <v>1265.1628800000001</v>
      </c>
      <c r="J26" s="52">
        <v>1120.82897</v>
      </c>
      <c r="K26" s="52">
        <v>1046.9218900000001</v>
      </c>
      <c r="L26" s="52">
        <v>1086.6711700000001</v>
      </c>
      <c r="M26" s="52">
        <v>1214.0047999999999</v>
      </c>
      <c r="N26" s="52">
        <v>0</v>
      </c>
      <c r="O26" s="52">
        <v>0</v>
      </c>
      <c r="P26" s="53">
        <v>11732.86557</v>
      </c>
      <c r="Q26" s="78">
        <v>1.131900116338</v>
      </c>
    </row>
    <row r="27" spans="1:17" ht="14.45" customHeight="1" x14ac:dyDescent="0.2">
      <c r="A27" s="18" t="s">
        <v>42</v>
      </c>
      <c r="B27" s="54">
        <v>188858.89898499599</v>
      </c>
      <c r="C27" s="55">
        <v>15738.241582082999</v>
      </c>
      <c r="D27" s="55">
        <v>18087.338100000001</v>
      </c>
      <c r="E27" s="55">
        <v>16926.238089999999</v>
      </c>
      <c r="F27" s="55">
        <v>16605.935399999998</v>
      </c>
      <c r="G27" s="55">
        <v>17042.293889999899</v>
      </c>
      <c r="H27" s="55">
        <v>16937.809300000001</v>
      </c>
      <c r="I27" s="55">
        <v>14440.70541</v>
      </c>
      <c r="J27" s="55">
        <v>15468.44382</v>
      </c>
      <c r="K27" s="55">
        <v>15914.291499999999</v>
      </c>
      <c r="L27" s="55">
        <v>16692.246109999902</v>
      </c>
      <c r="M27" s="55">
        <v>17578.816920000001</v>
      </c>
      <c r="N27" s="55">
        <v>0</v>
      </c>
      <c r="O27" s="55">
        <v>0</v>
      </c>
      <c r="P27" s="56">
        <v>165694.11854</v>
      </c>
      <c r="Q27" s="79">
        <v>1.0528121434390001</v>
      </c>
    </row>
    <row r="28" spans="1:17" ht="14.45" customHeight="1" x14ac:dyDescent="0.2">
      <c r="A28" s="16" t="s">
        <v>43</v>
      </c>
      <c r="B28" s="51">
        <v>1.7041282690799999</v>
      </c>
      <c r="C28" s="52">
        <v>0.14201068909</v>
      </c>
      <c r="D28" s="52">
        <v>9.1999999999999998E-2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9.1999999999999998E-2</v>
      </c>
      <c r="Q28" s="78">
        <v>6.4783855771000001E-2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10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CB0CC3B-5F82-455C-97A2-FAD9E9214879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2" t="s">
        <v>208</v>
      </c>
      <c r="B6" s="364">
        <v>163856.41810446899</v>
      </c>
      <c r="C6" s="364">
        <v>171829.53266</v>
      </c>
      <c r="D6" s="365">
        <v>7973.1145555310904</v>
      </c>
      <c r="E6" s="366">
        <v>1.048659153225</v>
      </c>
      <c r="F6" s="364">
        <v>176420.13475061799</v>
      </c>
      <c r="G6" s="365">
        <v>147016.778958849</v>
      </c>
      <c r="H6" s="367">
        <v>16364.812120000001</v>
      </c>
      <c r="I6" s="364">
        <v>153961.25297</v>
      </c>
      <c r="J6" s="365">
        <v>6944.4740111512401</v>
      </c>
      <c r="K6" s="368">
        <v>0.87269660681000005</v>
      </c>
    </row>
    <row r="7" spans="1:11" ht="14.45" customHeight="1" thickBot="1" x14ac:dyDescent="0.25">
      <c r="A7" s="383" t="s">
        <v>209</v>
      </c>
      <c r="B7" s="364">
        <v>63817.806297326701</v>
      </c>
      <c r="C7" s="364">
        <v>65157.895500000101</v>
      </c>
      <c r="D7" s="365">
        <v>1340.08920267345</v>
      </c>
      <c r="E7" s="366">
        <v>1.02099867232</v>
      </c>
      <c r="F7" s="364">
        <v>67226.242306527594</v>
      </c>
      <c r="G7" s="365">
        <v>56021.868588773003</v>
      </c>
      <c r="H7" s="367">
        <v>6132.1681099999996</v>
      </c>
      <c r="I7" s="364">
        <v>59005.626389999998</v>
      </c>
      <c r="J7" s="365">
        <v>2983.7578012269901</v>
      </c>
      <c r="K7" s="368">
        <v>0.87771715873900003</v>
      </c>
    </row>
    <row r="8" spans="1:11" ht="14.45" customHeight="1" thickBot="1" x14ac:dyDescent="0.25">
      <c r="A8" s="384" t="s">
        <v>210</v>
      </c>
      <c r="B8" s="364">
        <v>61758.521381869097</v>
      </c>
      <c r="C8" s="364">
        <v>63111.119500000103</v>
      </c>
      <c r="D8" s="365">
        <v>1352.5981181310301</v>
      </c>
      <c r="E8" s="366">
        <v>1.0219014006139999</v>
      </c>
      <c r="F8" s="364">
        <v>64874.1963748899</v>
      </c>
      <c r="G8" s="365">
        <v>54061.830312408303</v>
      </c>
      <c r="H8" s="367">
        <v>5934.0021100000004</v>
      </c>
      <c r="I8" s="364">
        <v>57100.808389999998</v>
      </c>
      <c r="J8" s="365">
        <v>3038.9780775916902</v>
      </c>
      <c r="K8" s="368">
        <v>0.88017750632299996</v>
      </c>
    </row>
    <row r="9" spans="1:11" ht="14.45" customHeight="1" thickBot="1" x14ac:dyDescent="0.25">
      <c r="A9" s="385" t="s">
        <v>211</v>
      </c>
      <c r="B9" s="369">
        <v>0</v>
      </c>
      <c r="C9" s="369">
        <v>5.3800000000000002E-3</v>
      </c>
      <c r="D9" s="370">
        <v>5.3800000000000002E-3</v>
      </c>
      <c r="E9" s="371" t="s">
        <v>206</v>
      </c>
      <c r="F9" s="369">
        <v>0</v>
      </c>
      <c r="G9" s="370">
        <v>0</v>
      </c>
      <c r="H9" s="372">
        <v>3.6999999999999999E-4</v>
      </c>
      <c r="I9" s="369">
        <v>8.0999999990000009E-3</v>
      </c>
      <c r="J9" s="370">
        <v>8.0999999990000009E-3</v>
      </c>
      <c r="K9" s="373" t="s">
        <v>206</v>
      </c>
    </row>
    <row r="10" spans="1:11" ht="14.45" customHeight="1" thickBot="1" x14ac:dyDescent="0.25">
      <c r="A10" s="386" t="s">
        <v>212</v>
      </c>
      <c r="B10" s="364">
        <v>0</v>
      </c>
      <c r="C10" s="364">
        <v>5.3800000000000002E-3</v>
      </c>
      <c r="D10" s="365">
        <v>5.3800000000000002E-3</v>
      </c>
      <c r="E10" s="374" t="s">
        <v>206</v>
      </c>
      <c r="F10" s="364">
        <v>0</v>
      </c>
      <c r="G10" s="365">
        <v>0</v>
      </c>
      <c r="H10" s="367">
        <v>3.6999999999999999E-4</v>
      </c>
      <c r="I10" s="364">
        <v>8.0999999990000009E-3</v>
      </c>
      <c r="J10" s="365">
        <v>8.0999999990000009E-3</v>
      </c>
      <c r="K10" s="375" t="s">
        <v>206</v>
      </c>
    </row>
    <row r="11" spans="1:11" ht="14.45" customHeight="1" thickBot="1" x14ac:dyDescent="0.25">
      <c r="A11" s="385" t="s">
        <v>213</v>
      </c>
      <c r="B11" s="369">
        <v>8653.1833862250696</v>
      </c>
      <c r="C11" s="369">
        <v>7910.6128600000102</v>
      </c>
      <c r="D11" s="370">
        <v>-742.57052622506205</v>
      </c>
      <c r="E11" s="376">
        <v>0.91418527805500005</v>
      </c>
      <c r="F11" s="369">
        <v>8525.4259047508294</v>
      </c>
      <c r="G11" s="370">
        <v>7104.52158729236</v>
      </c>
      <c r="H11" s="372">
        <v>988.19500000000096</v>
      </c>
      <c r="I11" s="369">
        <v>7437.9038899999896</v>
      </c>
      <c r="J11" s="370">
        <v>333.38230270763597</v>
      </c>
      <c r="K11" s="377">
        <v>0.87243780816299998</v>
      </c>
    </row>
    <row r="12" spans="1:11" ht="14.45" customHeight="1" thickBot="1" x14ac:dyDescent="0.25">
      <c r="A12" s="386" t="s">
        <v>214</v>
      </c>
      <c r="B12" s="364">
        <v>8653.1833862250696</v>
      </c>
      <c r="C12" s="364">
        <v>7910.6128600000102</v>
      </c>
      <c r="D12" s="365">
        <v>-742.57052622506205</v>
      </c>
      <c r="E12" s="366">
        <v>0.91418527805500005</v>
      </c>
      <c r="F12" s="364">
        <v>8525.4259047508294</v>
      </c>
      <c r="G12" s="365">
        <v>7104.52158729236</v>
      </c>
      <c r="H12" s="367">
        <v>988.19500000000096</v>
      </c>
      <c r="I12" s="364">
        <v>7437.9038899999896</v>
      </c>
      <c r="J12" s="365">
        <v>333.38230270763597</v>
      </c>
      <c r="K12" s="368">
        <v>0.87243780816299998</v>
      </c>
    </row>
    <row r="13" spans="1:11" ht="14.45" customHeight="1" thickBot="1" x14ac:dyDescent="0.25">
      <c r="A13" s="385" t="s">
        <v>215</v>
      </c>
      <c r="B13" s="369">
        <v>9910.9089463790697</v>
      </c>
      <c r="C13" s="369">
        <v>10937.51586</v>
      </c>
      <c r="D13" s="370">
        <v>1026.6069136209501</v>
      </c>
      <c r="E13" s="376">
        <v>1.103583527926</v>
      </c>
      <c r="F13" s="369">
        <v>10815</v>
      </c>
      <c r="G13" s="370">
        <v>9012.5</v>
      </c>
      <c r="H13" s="372">
        <v>805.29344000000003</v>
      </c>
      <c r="I13" s="369">
        <v>9160.7991000000002</v>
      </c>
      <c r="J13" s="370">
        <v>148.299099999997</v>
      </c>
      <c r="K13" s="377">
        <v>0.84704568654599999</v>
      </c>
    </row>
    <row r="14" spans="1:11" ht="14.45" customHeight="1" thickBot="1" x14ac:dyDescent="0.25">
      <c r="A14" s="386" t="s">
        <v>216</v>
      </c>
      <c r="B14" s="364">
        <v>7285.9089463790697</v>
      </c>
      <c r="C14" s="364">
        <v>7288.7295700000104</v>
      </c>
      <c r="D14" s="365">
        <v>2.820623620948</v>
      </c>
      <c r="E14" s="366">
        <v>1.0003871340749999</v>
      </c>
      <c r="F14" s="364">
        <v>7300</v>
      </c>
      <c r="G14" s="365">
        <v>6083.3333333333303</v>
      </c>
      <c r="H14" s="367">
        <v>542.79430000000002</v>
      </c>
      <c r="I14" s="364">
        <v>6373.2755100000004</v>
      </c>
      <c r="J14" s="365">
        <v>289.942176666666</v>
      </c>
      <c r="K14" s="368">
        <v>0.87305143972599997</v>
      </c>
    </row>
    <row r="15" spans="1:11" ht="14.45" customHeight="1" thickBot="1" x14ac:dyDescent="0.25">
      <c r="A15" s="386" t="s">
        <v>217</v>
      </c>
      <c r="B15" s="364">
        <v>315</v>
      </c>
      <c r="C15" s="364">
        <v>468.72793000000098</v>
      </c>
      <c r="D15" s="365">
        <v>153.72793000000101</v>
      </c>
      <c r="E15" s="366">
        <v>1.488025174603</v>
      </c>
      <c r="F15" s="364">
        <v>400</v>
      </c>
      <c r="G15" s="365">
        <v>333.33333333333297</v>
      </c>
      <c r="H15" s="367">
        <v>46.582859999999997</v>
      </c>
      <c r="I15" s="364">
        <v>369.02794</v>
      </c>
      <c r="J15" s="365">
        <v>35.694606666665997</v>
      </c>
      <c r="K15" s="368">
        <v>0.92256984999900005</v>
      </c>
    </row>
    <row r="16" spans="1:11" ht="14.45" customHeight="1" thickBot="1" x14ac:dyDescent="0.25">
      <c r="A16" s="386" t="s">
        <v>218</v>
      </c>
      <c r="B16" s="364">
        <v>80</v>
      </c>
      <c r="C16" s="364">
        <v>106.25427000000001</v>
      </c>
      <c r="D16" s="365">
        <v>26.254270000000002</v>
      </c>
      <c r="E16" s="366">
        <v>1.328178375</v>
      </c>
      <c r="F16" s="364">
        <v>110</v>
      </c>
      <c r="G16" s="365">
        <v>91.666666666666003</v>
      </c>
      <c r="H16" s="367">
        <v>9.9584499999999991</v>
      </c>
      <c r="I16" s="364">
        <v>77.104910000000004</v>
      </c>
      <c r="J16" s="365">
        <v>-14.561756666666</v>
      </c>
      <c r="K16" s="368">
        <v>0.700953727272</v>
      </c>
    </row>
    <row r="17" spans="1:11" ht="14.45" customHeight="1" thickBot="1" x14ac:dyDescent="0.25">
      <c r="A17" s="386" t="s">
        <v>219</v>
      </c>
      <c r="B17" s="364">
        <v>10</v>
      </c>
      <c r="C17" s="364">
        <v>0</v>
      </c>
      <c r="D17" s="365">
        <v>-10</v>
      </c>
      <c r="E17" s="366">
        <v>0</v>
      </c>
      <c r="F17" s="364">
        <v>5</v>
      </c>
      <c r="G17" s="365">
        <v>4.1666666666659999</v>
      </c>
      <c r="H17" s="367">
        <v>0</v>
      </c>
      <c r="I17" s="364">
        <v>3.8999999999989998</v>
      </c>
      <c r="J17" s="365">
        <v>-0.26666666666599997</v>
      </c>
      <c r="K17" s="368">
        <v>0.77999999999900005</v>
      </c>
    </row>
    <row r="18" spans="1:11" ht="14.45" customHeight="1" thickBot="1" x14ac:dyDescent="0.25">
      <c r="A18" s="386" t="s">
        <v>220</v>
      </c>
      <c r="B18" s="364">
        <v>1280</v>
      </c>
      <c r="C18" s="364">
        <v>2120.38636</v>
      </c>
      <c r="D18" s="365">
        <v>840.38636000000395</v>
      </c>
      <c r="E18" s="366">
        <v>1.65655184375</v>
      </c>
      <c r="F18" s="364">
        <v>1950</v>
      </c>
      <c r="G18" s="365">
        <v>1625</v>
      </c>
      <c r="H18" s="367">
        <v>124.99032</v>
      </c>
      <c r="I18" s="364">
        <v>1545.8694700000001</v>
      </c>
      <c r="J18" s="365">
        <v>-79.130529999999993</v>
      </c>
      <c r="K18" s="368">
        <v>0.79275357435799998</v>
      </c>
    </row>
    <row r="19" spans="1:11" ht="14.45" customHeight="1" thickBot="1" x14ac:dyDescent="0.25">
      <c r="A19" s="386" t="s">
        <v>221</v>
      </c>
      <c r="B19" s="364">
        <v>0</v>
      </c>
      <c r="C19" s="364">
        <v>0</v>
      </c>
      <c r="D19" s="365">
        <v>0</v>
      </c>
      <c r="E19" s="366">
        <v>1</v>
      </c>
      <c r="F19" s="364">
        <v>0</v>
      </c>
      <c r="G19" s="365">
        <v>0</v>
      </c>
      <c r="H19" s="367">
        <v>20.08578</v>
      </c>
      <c r="I19" s="364">
        <v>202.74506</v>
      </c>
      <c r="J19" s="365">
        <v>202.74506</v>
      </c>
      <c r="K19" s="375" t="s">
        <v>222</v>
      </c>
    </row>
    <row r="20" spans="1:11" ht="14.45" customHeight="1" thickBot="1" x14ac:dyDescent="0.25">
      <c r="A20" s="386" t="s">
        <v>223</v>
      </c>
      <c r="B20" s="364">
        <v>40</v>
      </c>
      <c r="C20" s="364">
        <v>31.995509999999999</v>
      </c>
      <c r="D20" s="365">
        <v>-8.0044899999990005</v>
      </c>
      <c r="E20" s="366">
        <v>0.79988775000000001</v>
      </c>
      <c r="F20" s="364">
        <v>40</v>
      </c>
      <c r="G20" s="365">
        <v>33.333333333333002</v>
      </c>
      <c r="H20" s="367">
        <v>0</v>
      </c>
      <c r="I20" s="364">
        <v>10.536860000000001</v>
      </c>
      <c r="J20" s="365">
        <v>-22.796473333333001</v>
      </c>
      <c r="K20" s="368">
        <v>0.263421499999</v>
      </c>
    </row>
    <row r="21" spans="1:11" ht="14.45" customHeight="1" thickBot="1" x14ac:dyDescent="0.25">
      <c r="A21" s="386" t="s">
        <v>224</v>
      </c>
      <c r="B21" s="364">
        <v>490</v>
      </c>
      <c r="C21" s="364">
        <v>622.65817000000095</v>
      </c>
      <c r="D21" s="365">
        <v>132.65817000000101</v>
      </c>
      <c r="E21" s="366">
        <v>1.2707309591830001</v>
      </c>
      <c r="F21" s="364">
        <v>670</v>
      </c>
      <c r="G21" s="365">
        <v>558.33333333333303</v>
      </c>
      <c r="H21" s="367">
        <v>35.513330000000003</v>
      </c>
      <c r="I21" s="364">
        <v>363.43141000000003</v>
      </c>
      <c r="J21" s="365">
        <v>-194.901923333334</v>
      </c>
      <c r="K21" s="368">
        <v>0.54243494029799999</v>
      </c>
    </row>
    <row r="22" spans="1:11" ht="14.45" customHeight="1" thickBot="1" x14ac:dyDescent="0.25">
      <c r="A22" s="386" t="s">
        <v>225</v>
      </c>
      <c r="B22" s="364">
        <v>145</v>
      </c>
      <c r="C22" s="364">
        <v>82.04701</v>
      </c>
      <c r="D22" s="365">
        <v>-62.952989999998998</v>
      </c>
      <c r="E22" s="366">
        <v>0.56584144827500005</v>
      </c>
      <c r="F22" s="364">
        <v>80</v>
      </c>
      <c r="G22" s="365">
        <v>66.666666666666003</v>
      </c>
      <c r="H22" s="367">
        <v>0.95699999999999996</v>
      </c>
      <c r="I22" s="364">
        <v>13.97673</v>
      </c>
      <c r="J22" s="365">
        <v>-52.689936666666</v>
      </c>
      <c r="K22" s="368">
        <v>0.17470912499999999</v>
      </c>
    </row>
    <row r="23" spans="1:11" ht="14.45" customHeight="1" thickBot="1" x14ac:dyDescent="0.25">
      <c r="A23" s="386" t="s">
        <v>226</v>
      </c>
      <c r="B23" s="364">
        <v>265</v>
      </c>
      <c r="C23" s="364">
        <v>216.71704</v>
      </c>
      <c r="D23" s="365">
        <v>-48.282959999999001</v>
      </c>
      <c r="E23" s="366">
        <v>0.81780015094299996</v>
      </c>
      <c r="F23" s="364">
        <v>260</v>
      </c>
      <c r="G23" s="365">
        <v>216.666666666667</v>
      </c>
      <c r="H23" s="367">
        <v>24.4114</v>
      </c>
      <c r="I23" s="364">
        <v>200.93120999999999</v>
      </c>
      <c r="J23" s="365">
        <v>-15.735456666666</v>
      </c>
      <c r="K23" s="368">
        <v>0.77281234615299998</v>
      </c>
    </row>
    <row r="24" spans="1:11" ht="14.45" customHeight="1" thickBot="1" x14ac:dyDescent="0.25">
      <c r="A24" s="385" t="s">
        <v>227</v>
      </c>
      <c r="B24" s="369">
        <v>4444.0800069238003</v>
      </c>
      <c r="C24" s="369">
        <v>4928.5300000000097</v>
      </c>
      <c r="D24" s="370">
        <v>484.44999307621202</v>
      </c>
      <c r="E24" s="376">
        <v>1.1090101871069999</v>
      </c>
      <c r="F24" s="369">
        <v>5121.0663048197302</v>
      </c>
      <c r="G24" s="370">
        <v>4267.5552540164399</v>
      </c>
      <c r="H24" s="372">
        <v>489.15</v>
      </c>
      <c r="I24" s="369">
        <v>4428.58</v>
      </c>
      <c r="J24" s="370">
        <v>161.02474598355701</v>
      </c>
      <c r="K24" s="377">
        <v>0.86477693050600002</v>
      </c>
    </row>
    <row r="25" spans="1:11" ht="14.45" customHeight="1" thickBot="1" x14ac:dyDescent="0.25">
      <c r="A25" s="386" t="s">
        <v>228</v>
      </c>
      <c r="B25" s="364">
        <v>3973.6974325001702</v>
      </c>
      <c r="C25" s="364">
        <v>4413.5500000000102</v>
      </c>
      <c r="D25" s="365">
        <v>439.85256749983603</v>
      </c>
      <c r="E25" s="366">
        <v>1.110691006291</v>
      </c>
      <c r="F25" s="364">
        <v>4578.32502877346</v>
      </c>
      <c r="G25" s="365">
        <v>3815.27085731121</v>
      </c>
      <c r="H25" s="367">
        <v>429.05</v>
      </c>
      <c r="I25" s="364">
        <v>3979.15</v>
      </c>
      <c r="J25" s="365">
        <v>163.87914268878299</v>
      </c>
      <c r="K25" s="368">
        <v>0.86912789611700003</v>
      </c>
    </row>
    <row r="26" spans="1:11" ht="14.45" customHeight="1" thickBot="1" x14ac:dyDescent="0.25">
      <c r="A26" s="386" t="s">
        <v>229</v>
      </c>
      <c r="B26" s="364">
        <v>470.38257442362601</v>
      </c>
      <c r="C26" s="364">
        <v>514.98000000000104</v>
      </c>
      <c r="D26" s="365">
        <v>44.597425576375002</v>
      </c>
      <c r="E26" s="366">
        <v>1.094810964523</v>
      </c>
      <c r="F26" s="364">
        <v>542.74127604627097</v>
      </c>
      <c r="G26" s="365">
        <v>452.28439670522602</v>
      </c>
      <c r="H26" s="367">
        <v>60.1</v>
      </c>
      <c r="I26" s="364">
        <v>449.43</v>
      </c>
      <c r="J26" s="365">
        <v>-2.8543967052260002</v>
      </c>
      <c r="K26" s="368">
        <v>0.82807411161699995</v>
      </c>
    </row>
    <row r="27" spans="1:11" ht="14.45" customHeight="1" thickBot="1" x14ac:dyDescent="0.25">
      <c r="A27" s="385" t="s">
        <v>230</v>
      </c>
      <c r="B27" s="369">
        <v>36239.5469420519</v>
      </c>
      <c r="C27" s="369">
        <v>36356.426390000102</v>
      </c>
      <c r="D27" s="370">
        <v>116.879447948129</v>
      </c>
      <c r="E27" s="376">
        <v>1.003225190649</v>
      </c>
      <c r="F27" s="369">
        <v>37472</v>
      </c>
      <c r="G27" s="370">
        <v>31226.666666666701</v>
      </c>
      <c r="H27" s="372">
        <v>3338.2720199999999</v>
      </c>
      <c r="I27" s="369">
        <v>33806.669699999999</v>
      </c>
      <c r="J27" s="370">
        <v>2580.0030333333102</v>
      </c>
      <c r="K27" s="377">
        <v>0.90218482333399996</v>
      </c>
    </row>
    <row r="28" spans="1:11" ht="14.45" customHeight="1" thickBot="1" x14ac:dyDescent="0.25">
      <c r="A28" s="386" t="s">
        <v>231</v>
      </c>
      <c r="B28" s="364">
        <v>2180</v>
      </c>
      <c r="C28" s="364">
        <v>2501.2541799999999</v>
      </c>
      <c r="D28" s="365">
        <v>321.254180000004</v>
      </c>
      <c r="E28" s="366">
        <v>1.147364302752</v>
      </c>
      <c r="F28" s="364">
        <v>2480</v>
      </c>
      <c r="G28" s="365">
        <v>2066.6666666666702</v>
      </c>
      <c r="H28" s="367">
        <v>76.131200000000007</v>
      </c>
      <c r="I28" s="364">
        <v>2020.4581700000001</v>
      </c>
      <c r="J28" s="365">
        <v>-46.208496666667997</v>
      </c>
      <c r="K28" s="368">
        <v>0.81470087499900001</v>
      </c>
    </row>
    <row r="29" spans="1:11" ht="14.45" customHeight="1" thickBot="1" x14ac:dyDescent="0.25">
      <c r="A29" s="386" t="s">
        <v>232</v>
      </c>
      <c r="B29" s="364">
        <v>899.81561296015502</v>
      </c>
      <c r="C29" s="364">
        <v>1083.12086</v>
      </c>
      <c r="D29" s="365">
        <v>183.30524703984801</v>
      </c>
      <c r="E29" s="366">
        <v>1.2037142325600001</v>
      </c>
      <c r="F29" s="364">
        <v>800</v>
      </c>
      <c r="G29" s="365">
        <v>666.66666666666697</v>
      </c>
      <c r="H29" s="367">
        <v>102.76128</v>
      </c>
      <c r="I29" s="364">
        <v>936.46568999999897</v>
      </c>
      <c r="J29" s="365">
        <v>269.79902333333303</v>
      </c>
      <c r="K29" s="368">
        <v>1.1705821125</v>
      </c>
    </row>
    <row r="30" spans="1:11" ht="14.45" customHeight="1" thickBot="1" x14ac:dyDescent="0.25">
      <c r="A30" s="386" t="s">
        <v>233</v>
      </c>
      <c r="B30" s="364">
        <v>960</v>
      </c>
      <c r="C30" s="364">
        <v>1060.5991100000001</v>
      </c>
      <c r="D30" s="365">
        <v>100.599110000002</v>
      </c>
      <c r="E30" s="366">
        <v>1.1047907395829999</v>
      </c>
      <c r="F30" s="364">
        <v>1020</v>
      </c>
      <c r="G30" s="365">
        <v>850</v>
      </c>
      <c r="H30" s="367">
        <v>65.304559999999995</v>
      </c>
      <c r="I30" s="364">
        <v>823.96087999999895</v>
      </c>
      <c r="J30" s="365">
        <v>-26.039120000000999</v>
      </c>
      <c r="K30" s="368">
        <v>0.80780478431299996</v>
      </c>
    </row>
    <row r="31" spans="1:11" ht="14.45" customHeight="1" thickBot="1" x14ac:dyDescent="0.25">
      <c r="A31" s="386" t="s">
        <v>234</v>
      </c>
      <c r="B31" s="364">
        <v>2</v>
      </c>
      <c r="C31" s="364">
        <v>1.15896</v>
      </c>
      <c r="D31" s="365">
        <v>-0.84103999999900003</v>
      </c>
      <c r="E31" s="366">
        <v>0.57948</v>
      </c>
      <c r="F31" s="364">
        <v>2</v>
      </c>
      <c r="G31" s="365">
        <v>1.6666666666659999</v>
      </c>
      <c r="H31" s="367">
        <v>0</v>
      </c>
      <c r="I31" s="364">
        <v>0.71836999999899998</v>
      </c>
      <c r="J31" s="365">
        <v>-0.94829666666599999</v>
      </c>
      <c r="K31" s="368">
        <v>0.359184999999</v>
      </c>
    </row>
    <row r="32" spans="1:11" ht="14.45" customHeight="1" thickBot="1" x14ac:dyDescent="0.25">
      <c r="A32" s="386" t="s">
        <v>235</v>
      </c>
      <c r="B32" s="364">
        <v>1170</v>
      </c>
      <c r="C32" s="364">
        <v>1282.7684300000001</v>
      </c>
      <c r="D32" s="365">
        <v>112.768430000002</v>
      </c>
      <c r="E32" s="366">
        <v>1.096383273504</v>
      </c>
      <c r="F32" s="364">
        <v>1260</v>
      </c>
      <c r="G32" s="365">
        <v>1050</v>
      </c>
      <c r="H32" s="367">
        <v>79.981449999999995</v>
      </c>
      <c r="I32" s="364">
        <v>969.87200999999902</v>
      </c>
      <c r="J32" s="365">
        <v>-80.127989999999997</v>
      </c>
      <c r="K32" s="368">
        <v>0.76973969047599999</v>
      </c>
    </row>
    <row r="33" spans="1:11" ht="14.45" customHeight="1" thickBot="1" x14ac:dyDescent="0.25">
      <c r="A33" s="386" t="s">
        <v>236</v>
      </c>
      <c r="B33" s="364">
        <v>22575.4877062905</v>
      </c>
      <c r="C33" s="364">
        <v>21502.07213</v>
      </c>
      <c r="D33" s="365">
        <v>-1073.41557629045</v>
      </c>
      <c r="E33" s="366">
        <v>0.95245216447699999</v>
      </c>
      <c r="F33" s="364">
        <v>22493</v>
      </c>
      <c r="G33" s="365">
        <v>18744.166666666701</v>
      </c>
      <c r="H33" s="367">
        <v>1953.6319900000001</v>
      </c>
      <c r="I33" s="364">
        <v>20541.329849999998</v>
      </c>
      <c r="J33" s="365">
        <v>1797.1631833333199</v>
      </c>
      <c r="K33" s="368">
        <v>0.91323210998899995</v>
      </c>
    </row>
    <row r="34" spans="1:11" ht="14.45" customHeight="1" thickBot="1" x14ac:dyDescent="0.25">
      <c r="A34" s="386" t="s">
        <v>237</v>
      </c>
      <c r="B34" s="364">
        <v>0</v>
      </c>
      <c r="C34" s="364">
        <v>0.73829999999999996</v>
      </c>
      <c r="D34" s="365">
        <v>0.73829999999999996</v>
      </c>
      <c r="E34" s="374" t="s">
        <v>222</v>
      </c>
      <c r="F34" s="364">
        <v>0</v>
      </c>
      <c r="G34" s="365">
        <v>0</v>
      </c>
      <c r="H34" s="367">
        <v>0</v>
      </c>
      <c r="I34" s="364">
        <v>2.9525600000000001</v>
      </c>
      <c r="J34" s="365">
        <v>2.9525600000000001</v>
      </c>
      <c r="K34" s="375" t="s">
        <v>206</v>
      </c>
    </row>
    <row r="35" spans="1:11" ht="14.45" customHeight="1" thickBot="1" x14ac:dyDescent="0.25">
      <c r="A35" s="386" t="s">
        <v>238</v>
      </c>
      <c r="B35" s="364">
        <v>1880</v>
      </c>
      <c r="C35" s="364">
        <v>1723.91517</v>
      </c>
      <c r="D35" s="365">
        <v>-156.084829999997</v>
      </c>
      <c r="E35" s="366">
        <v>0.91697615425500001</v>
      </c>
      <c r="F35" s="364">
        <v>1660</v>
      </c>
      <c r="G35" s="365">
        <v>1383.3333333333301</v>
      </c>
      <c r="H35" s="367">
        <v>196.68494999999999</v>
      </c>
      <c r="I35" s="364">
        <v>1489.24092</v>
      </c>
      <c r="J35" s="365">
        <v>105.90758666666601</v>
      </c>
      <c r="K35" s="368">
        <v>0.89713308433700001</v>
      </c>
    </row>
    <row r="36" spans="1:11" ht="14.45" customHeight="1" thickBot="1" x14ac:dyDescent="0.25">
      <c r="A36" s="386" t="s">
        <v>239</v>
      </c>
      <c r="B36" s="364">
        <v>1940</v>
      </c>
      <c r="C36" s="364">
        <v>2336.2588500000002</v>
      </c>
      <c r="D36" s="365">
        <v>396.25885000000397</v>
      </c>
      <c r="E36" s="366">
        <v>1.2042571391750001</v>
      </c>
      <c r="F36" s="364">
        <v>2350</v>
      </c>
      <c r="G36" s="365">
        <v>1958.3333333333301</v>
      </c>
      <c r="H36" s="367">
        <v>186.48751999999999</v>
      </c>
      <c r="I36" s="364">
        <v>1792.4449099999999</v>
      </c>
      <c r="J36" s="365">
        <v>-165.888423333335</v>
      </c>
      <c r="K36" s="368">
        <v>0.76274251489300005</v>
      </c>
    </row>
    <row r="37" spans="1:11" ht="14.45" customHeight="1" thickBot="1" x14ac:dyDescent="0.25">
      <c r="A37" s="386" t="s">
        <v>240</v>
      </c>
      <c r="B37" s="364">
        <v>60</v>
      </c>
      <c r="C37" s="364">
        <v>60.676810000000003</v>
      </c>
      <c r="D37" s="365">
        <v>0.67681000000000002</v>
      </c>
      <c r="E37" s="366">
        <v>1.0112801666660001</v>
      </c>
      <c r="F37" s="364">
        <v>60</v>
      </c>
      <c r="G37" s="365">
        <v>50</v>
      </c>
      <c r="H37" s="367">
        <v>3.99</v>
      </c>
      <c r="I37" s="364">
        <v>46.753579999999999</v>
      </c>
      <c r="J37" s="365">
        <v>-3.2464200000000001</v>
      </c>
      <c r="K37" s="368">
        <v>0.77922633333299995</v>
      </c>
    </row>
    <row r="38" spans="1:11" ht="14.45" customHeight="1" thickBot="1" x14ac:dyDescent="0.25">
      <c r="A38" s="386" t="s">
        <v>241</v>
      </c>
      <c r="B38" s="364">
        <v>300</v>
      </c>
      <c r="C38" s="364">
        <v>311.44830000000098</v>
      </c>
      <c r="D38" s="365">
        <v>11.4483</v>
      </c>
      <c r="E38" s="366">
        <v>1.0381609999999999</v>
      </c>
      <c r="F38" s="364">
        <v>310</v>
      </c>
      <c r="G38" s="365">
        <v>258.33333333333297</v>
      </c>
      <c r="H38" s="367">
        <v>28.9375</v>
      </c>
      <c r="I38" s="364">
        <v>254.83891</v>
      </c>
      <c r="J38" s="365">
        <v>-3.4944233333330001</v>
      </c>
      <c r="K38" s="368">
        <v>0.82206099999899995</v>
      </c>
    </row>
    <row r="39" spans="1:11" ht="14.45" customHeight="1" thickBot="1" x14ac:dyDescent="0.25">
      <c r="A39" s="386" t="s">
        <v>242</v>
      </c>
      <c r="B39" s="364">
        <v>2887.2436228012898</v>
      </c>
      <c r="C39" s="364">
        <v>3039.2102300000101</v>
      </c>
      <c r="D39" s="365">
        <v>151.96660719871201</v>
      </c>
      <c r="E39" s="366">
        <v>1.052633801317</v>
      </c>
      <c r="F39" s="364">
        <v>2340</v>
      </c>
      <c r="G39" s="365">
        <v>1950</v>
      </c>
      <c r="H39" s="367">
        <v>387.02508999999998</v>
      </c>
      <c r="I39" s="364">
        <v>3047.1301600000002</v>
      </c>
      <c r="J39" s="365">
        <v>1097.1301599999999</v>
      </c>
      <c r="K39" s="368">
        <v>1.3021923760680001</v>
      </c>
    </row>
    <row r="40" spans="1:11" ht="14.45" customHeight="1" thickBot="1" x14ac:dyDescent="0.25">
      <c r="A40" s="386" t="s">
        <v>243</v>
      </c>
      <c r="B40" s="364">
        <v>810</v>
      </c>
      <c r="C40" s="364">
        <v>916.21017000000199</v>
      </c>
      <c r="D40" s="365">
        <v>106.21017000000199</v>
      </c>
      <c r="E40" s="366">
        <v>1.1311236666660001</v>
      </c>
      <c r="F40" s="364">
        <v>915</v>
      </c>
      <c r="G40" s="365">
        <v>762.5</v>
      </c>
      <c r="H40" s="367">
        <v>87.087609999999998</v>
      </c>
      <c r="I40" s="364">
        <v>687.90923999999904</v>
      </c>
      <c r="J40" s="365">
        <v>-74.590760000000003</v>
      </c>
      <c r="K40" s="368">
        <v>0.75181337704899998</v>
      </c>
    </row>
    <row r="41" spans="1:11" ht="14.45" customHeight="1" thickBot="1" x14ac:dyDescent="0.25">
      <c r="A41" s="386" t="s">
        <v>244</v>
      </c>
      <c r="B41" s="364">
        <v>130</v>
      </c>
      <c r="C41" s="364">
        <v>100.86864</v>
      </c>
      <c r="D41" s="365">
        <v>-29.131359999998999</v>
      </c>
      <c r="E41" s="366">
        <v>0.77591261538400003</v>
      </c>
      <c r="F41" s="364">
        <v>105</v>
      </c>
      <c r="G41" s="365">
        <v>87.5</v>
      </c>
      <c r="H41" s="367">
        <v>48.69164</v>
      </c>
      <c r="I41" s="364">
        <v>112.6474</v>
      </c>
      <c r="J41" s="365">
        <v>25.147400000000001</v>
      </c>
      <c r="K41" s="368">
        <v>1.072832380952</v>
      </c>
    </row>
    <row r="42" spans="1:11" ht="14.45" customHeight="1" thickBot="1" x14ac:dyDescent="0.25">
      <c r="A42" s="386" t="s">
        <v>245</v>
      </c>
      <c r="B42" s="364">
        <v>445</v>
      </c>
      <c r="C42" s="364">
        <v>436.12625000000099</v>
      </c>
      <c r="D42" s="365">
        <v>-8.8737499999989993</v>
      </c>
      <c r="E42" s="366">
        <v>0.98005898876399999</v>
      </c>
      <c r="F42" s="364">
        <v>1677</v>
      </c>
      <c r="G42" s="365">
        <v>1397.5</v>
      </c>
      <c r="H42" s="367">
        <v>121.55723</v>
      </c>
      <c r="I42" s="364">
        <v>1079.94705</v>
      </c>
      <c r="J42" s="365">
        <v>-317.55295000000098</v>
      </c>
      <c r="K42" s="368">
        <v>0.643975581395</v>
      </c>
    </row>
    <row r="43" spans="1:11" ht="14.45" customHeight="1" thickBot="1" x14ac:dyDescent="0.25">
      <c r="A43" s="385" t="s">
        <v>246</v>
      </c>
      <c r="B43" s="369">
        <v>669.43154414092703</v>
      </c>
      <c r="C43" s="369">
        <v>610.496540000001</v>
      </c>
      <c r="D43" s="370">
        <v>-58.935004140925003</v>
      </c>
      <c r="E43" s="376">
        <v>0.91196261267199996</v>
      </c>
      <c r="F43" s="369">
        <v>597.62631332921501</v>
      </c>
      <c r="G43" s="370">
        <v>498.02192777434601</v>
      </c>
      <c r="H43" s="372">
        <v>56.497450000000001</v>
      </c>
      <c r="I43" s="369">
        <v>511.41475000000003</v>
      </c>
      <c r="J43" s="370">
        <v>13.392822225652999</v>
      </c>
      <c r="K43" s="377">
        <v>0.85574336101600001</v>
      </c>
    </row>
    <row r="44" spans="1:11" ht="14.45" customHeight="1" thickBot="1" x14ac:dyDescent="0.25">
      <c r="A44" s="386" t="s">
        <v>247</v>
      </c>
      <c r="B44" s="364">
        <v>570.28244697301398</v>
      </c>
      <c r="C44" s="364">
        <v>535.53953000000104</v>
      </c>
      <c r="D44" s="365">
        <v>-34.742916973013003</v>
      </c>
      <c r="E44" s="366">
        <v>0.93907770235999999</v>
      </c>
      <c r="F44" s="364">
        <v>518.95366288455898</v>
      </c>
      <c r="G44" s="365">
        <v>432.46138573713199</v>
      </c>
      <c r="H44" s="367">
        <v>51.438690000000001</v>
      </c>
      <c r="I44" s="364">
        <v>448.97208999999998</v>
      </c>
      <c r="J44" s="365">
        <v>16.510704262867002</v>
      </c>
      <c r="K44" s="368">
        <v>0.86514870615600004</v>
      </c>
    </row>
    <row r="45" spans="1:11" ht="14.45" customHeight="1" thickBot="1" x14ac:dyDescent="0.25">
      <c r="A45" s="386" t="s">
        <v>248</v>
      </c>
      <c r="B45" s="364">
        <v>99.149097167912004</v>
      </c>
      <c r="C45" s="364">
        <v>74.957009999999997</v>
      </c>
      <c r="D45" s="365">
        <v>-24.192087167912</v>
      </c>
      <c r="E45" s="366">
        <v>0.75600295051599997</v>
      </c>
      <c r="F45" s="364">
        <v>78.672650444656</v>
      </c>
      <c r="G45" s="365">
        <v>65.560542037212997</v>
      </c>
      <c r="H45" s="367">
        <v>5.0587600000000004</v>
      </c>
      <c r="I45" s="364">
        <v>62.442659999999997</v>
      </c>
      <c r="J45" s="365">
        <v>-3.1178820372130001</v>
      </c>
      <c r="K45" s="368">
        <v>0.79370225417600004</v>
      </c>
    </row>
    <row r="46" spans="1:11" ht="14.45" customHeight="1" thickBot="1" x14ac:dyDescent="0.25">
      <c r="A46" s="385" t="s">
        <v>249</v>
      </c>
      <c r="B46" s="369">
        <v>748.22498089957003</v>
      </c>
      <c r="C46" s="369">
        <v>818.28937000000099</v>
      </c>
      <c r="D46" s="370">
        <v>70.064389100430006</v>
      </c>
      <c r="E46" s="376">
        <v>1.0936408044220001</v>
      </c>
      <c r="F46" s="369">
        <v>741.17509213774497</v>
      </c>
      <c r="G46" s="370">
        <v>617.64591011478694</v>
      </c>
      <c r="H46" s="372">
        <v>74.006699999999995</v>
      </c>
      <c r="I46" s="369">
        <v>687.411869999999</v>
      </c>
      <c r="J46" s="370">
        <v>69.765959885211998</v>
      </c>
      <c r="K46" s="377">
        <v>0.92746218443100004</v>
      </c>
    </row>
    <row r="47" spans="1:11" ht="14.45" customHeight="1" thickBot="1" x14ac:dyDescent="0.25">
      <c r="A47" s="386" t="s">
        <v>250</v>
      </c>
      <c r="B47" s="364">
        <v>0</v>
      </c>
      <c r="C47" s="364">
        <v>23.665500000000002</v>
      </c>
      <c r="D47" s="365">
        <v>23.665500000000002</v>
      </c>
      <c r="E47" s="374" t="s">
        <v>206</v>
      </c>
      <c r="F47" s="364">
        <v>0</v>
      </c>
      <c r="G47" s="365">
        <v>0</v>
      </c>
      <c r="H47" s="367">
        <v>0</v>
      </c>
      <c r="I47" s="364">
        <v>8.6217399999990008</v>
      </c>
      <c r="J47" s="365">
        <v>8.6217399999990008</v>
      </c>
      <c r="K47" s="375" t="s">
        <v>206</v>
      </c>
    </row>
    <row r="48" spans="1:11" ht="14.45" customHeight="1" thickBot="1" x14ac:dyDescent="0.25">
      <c r="A48" s="386" t="s">
        <v>251</v>
      </c>
      <c r="B48" s="364">
        <v>40</v>
      </c>
      <c r="C48" s="364">
        <v>39.997450000000001</v>
      </c>
      <c r="D48" s="365">
        <v>-2.5499999990000002E-3</v>
      </c>
      <c r="E48" s="366">
        <v>0.99993624999999997</v>
      </c>
      <c r="F48" s="364">
        <v>40</v>
      </c>
      <c r="G48" s="365">
        <v>33.333333333333002</v>
      </c>
      <c r="H48" s="367">
        <v>3.7860399999999998</v>
      </c>
      <c r="I48" s="364">
        <v>27.457789999999999</v>
      </c>
      <c r="J48" s="365">
        <v>-5.8755433333329998</v>
      </c>
      <c r="K48" s="368">
        <v>0.68644475000000005</v>
      </c>
    </row>
    <row r="49" spans="1:11" ht="14.45" customHeight="1" thickBot="1" x14ac:dyDescent="0.25">
      <c r="A49" s="386" t="s">
        <v>252</v>
      </c>
      <c r="B49" s="364">
        <v>437.16912297094598</v>
      </c>
      <c r="C49" s="364">
        <v>444.247240000001</v>
      </c>
      <c r="D49" s="365">
        <v>7.078117029055</v>
      </c>
      <c r="E49" s="366">
        <v>1.0161907981530001</v>
      </c>
      <c r="F49" s="364">
        <v>440</v>
      </c>
      <c r="G49" s="365">
        <v>366.66666666666703</v>
      </c>
      <c r="H49" s="367">
        <v>48.62227</v>
      </c>
      <c r="I49" s="364">
        <v>392.98743999999999</v>
      </c>
      <c r="J49" s="365">
        <v>26.320773333333001</v>
      </c>
      <c r="K49" s="368">
        <v>0.89315327272699996</v>
      </c>
    </row>
    <row r="50" spans="1:11" ht="14.45" customHeight="1" thickBot="1" x14ac:dyDescent="0.25">
      <c r="A50" s="386" t="s">
        <v>253</v>
      </c>
      <c r="B50" s="364">
        <v>50</v>
      </c>
      <c r="C50" s="364">
        <v>49.439450000000001</v>
      </c>
      <c r="D50" s="365">
        <v>-0.56054999999900001</v>
      </c>
      <c r="E50" s="366">
        <v>0.98878900000000003</v>
      </c>
      <c r="F50" s="364">
        <v>50</v>
      </c>
      <c r="G50" s="365">
        <v>41.666666666666003</v>
      </c>
      <c r="H50" s="367">
        <v>5.0193399999999997</v>
      </c>
      <c r="I50" s="364">
        <v>50.178820000000002</v>
      </c>
      <c r="J50" s="365">
        <v>8.5121533333329999</v>
      </c>
      <c r="K50" s="368">
        <v>1.0035764</v>
      </c>
    </row>
    <row r="51" spans="1:11" ht="14.45" customHeight="1" thickBot="1" x14ac:dyDescent="0.25">
      <c r="A51" s="386" t="s">
        <v>254</v>
      </c>
      <c r="B51" s="364">
        <v>6.6558823271499996</v>
      </c>
      <c r="C51" s="364">
        <v>8.7997899999999998</v>
      </c>
      <c r="D51" s="365">
        <v>2.1439076728490001</v>
      </c>
      <c r="E51" s="366">
        <v>1.3221072079509999</v>
      </c>
      <c r="F51" s="364">
        <v>8.5833066100009994</v>
      </c>
      <c r="G51" s="365">
        <v>7.1527555083339998</v>
      </c>
      <c r="H51" s="367">
        <v>0.1052</v>
      </c>
      <c r="I51" s="364">
        <v>7.4314099999999996</v>
      </c>
      <c r="J51" s="365">
        <v>0.278654491665</v>
      </c>
      <c r="K51" s="368">
        <v>0.86579803537900002</v>
      </c>
    </row>
    <row r="52" spans="1:11" ht="14.45" customHeight="1" thickBot="1" x14ac:dyDescent="0.25">
      <c r="A52" s="386" t="s">
        <v>255</v>
      </c>
      <c r="B52" s="364">
        <v>7.5665616347020004</v>
      </c>
      <c r="C52" s="364">
        <v>6.9659599999999999</v>
      </c>
      <c r="D52" s="365">
        <v>-0.60060163470200001</v>
      </c>
      <c r="E52" s="366">
        <v>0.92062423281500005</v>
      </c>
      <c r="F52" s="364">
        <v>0</v>
      </c>
      <c r="G52" s="365">
        <v>0</v>
      </c>
      <c r="H52" s="367">
        <v>0.4844</v>
      </c>
      <c r="I52" s="364">
        <v>5.5640999999989997</v>
      </c>
      <c r="J52" s="365">
        <v>5.5640999999989997</v>
      </c>
      <c r="K52" s="375" t="s">
        <v>206</v>
      </c>
    </row>
    <row r="53" spans="1:11" ht="14.45" customHeight="1" thickBot="1" x14ac:dyDescent="0.25">
      <c r="A53" s="386" t="s">
        <v>256</v>
      </c>
      <c r="B53" s="364">
        <v>0</v>
      </c>
      <c r="C53" s="364">
        <v>18.288430000000002</v>
      </c>
      <c r="D53" s="365">
        <v>18.288430000000002</v>
      </c>
      <c r="E53" s="374" t="s">
        <v>206</v>
      </c>
      <c r="F53" s="364">
        <v>0</v>
      </c>
      <c r="G53" s="365">
        <v>0</v>
      </c>
      <c r="H53" s="367">
        <v>2.11266</v>
      </c>
      <c r="I53" s="364">
        <v>16.9847</v>
      </c>
      <c r="J53" s="365">
        <v>16.9847</v>
      </c>
      <c r="K53" s="375" t="s">
        <v>206</v>
      </c>
    </row>
    <row r="54" spans="1:11" ht="14.45" customHeight="1" thickBot="1" x14ac:dyDescent="0.25">
      <c r="A54" s="386" t="s">
        <v>257</v>
      </c>
      <c r="B54" s="364">
        <v>4.9855885821539996</v>
      </c>
      <c r="C54" s="364">
        <v>8.3003499999999999</v>
      </c>
      <c r="D54" s="365">
        <v>3.3147614178449998</v>
      </c>
      <c r="E54" s="366">
        <v>1.6648686234779999</v>
      </c>
      <c r="F54" s="364">
        <v>0</v>
      </c>
      <c r="G54" s="365">
        <v>0</v>
      </c>
      <c r="H54" s="367">
        <v>0.16772000000000001</v>
      </c>
      <c r="I54" s="364">
        <v>5.5395199999990004</v>
      </c>
      <c r="J54" s="365">
        <v>5.5395199999990004</v>
      </c>
      <c r="K54" s="375" t="s">
        <v>206</v>
      </c>
    </row>
    <row r="55" spans="1:11" ht="14.45" customHeight="1" thickBot="1" x14ac:dyDescent="0.25">
      <c r="A55" s="386" t="s">
        <v>258</v>
      </c>
      <c r="B55" s="364">
        <v>15</v>
      </c>
      <c r="C55" s="364">
        <v>6.1649500000000002</v>
      </c>
      <c r="D55" s="365">
        <v>-8.8350500000000007</v>
      </c>
      <c r="E55" s="366">
        <v>0.41099666666599999</v>
      </c>
      <c r="F55" s="364">
        <v>10</v>
      </c>
      <c r="G55" s="365">
        <v>8.333333333333</v>
      </c>
      <c r="H55" s="367">
        <v>0</v>
      </c>
      <c r="I55" s="364">
        <v>6.8304499999989998</v>
      </c>
      <c r="J55" s="365">
        <v>-1.5028833333330001</v>
      </c>
      <c r="K55" s="368">
        <v>0.68304499999900004</v>
      </c>
    </row>
    <row r="56" spans="1:11" ht="14.45" customHeight="1" thickBot="1" x14ac:dyDescent="0.25">
      <c r="A56" s="386" t="s">
        <v>259</v>
      </c>
      <c r="B56" s="364">
        <v>36.847825384617003</v>
      </c>
      <c r="C56" s="364">
        <v>34.658230000000003</v>
      </c>
      <c r="D56" s="365">
        <v>-2.1895953846170002</v>
      </c>
      <c r="E56" s="366">
        <v>0.94057735126099995</v>
      </c>
      <c r="F56" s="364">
        <v>32.591785527742999</v>
      </c>
      <c r="G56" s="365">
        <v>27.159821273119</v>
      </c>
      <c r="H56" s="367">
        <v>1.5427500000000001</v>
      </c>
      <c r="I56" s="364">
        <v>25.24</v>
      </c>
      <c r="J56" s="365">
        <v>-1.9198212731190001</v>
      </c>
      <c r="K56" s="368">
        <v>0.77442826746899995</v>
      </c>
    </row>
    <row r="57" spans="1:11" ht="14.45" customHeight="1" thickBot="1" x14ac:dyDescent="0.25">
      <c r="A57" s="386" t="s">
        <v>260</v>
      </c>
      <c r="B57" s="364">
        <v>0</v>
      </c>
      <c r="C57" s="364">
        <v>2.42</v>
      </c>
      <c r="D57" s="365">
        <v>2.42</v>
      </c>
      <c r="E57" s="374" t="s">
        <v>206</v>
      </c>
      <c r="F57" s="364">
        <v>0</v>
      </c>
      <c r="G57" s="365">
        <v>0</v>
      </c>
      <c r="H57" s="367">
        <v>0</v>
      </c>
      <c r="I57" s="364">
        <v>0</v>
      </c>
      <c r="J57" s="365">
        <v>0</v>
      </c>
      <c r="K57" s="375" t="s">
        <v>206</v>
      </c>
    </row>
    <row r="58" spans="1:11" ht="14.45" customHeight="1" thickBot="1" x14ac:dyDescent="0.25">
      <c r="A58" s="386" t="s">
        <v>261</v>
      </c>
      <c r="B58" s="364">
        <v>0</v>
      </c>
      <c r="C58" s="364">
        <v>5.8079999999999998</v>
      </c>
      <c r="D58" s="365">
        <v>5.8079999999999998</v>
      </c>
      <c r="E58" s="374" t="s">
        <v>206</v>
      </c>
      <c r="F58" s="364">
        <v>0</v>
      </c>
      <c r="G58" s="365">
        <v>0</v>
      </c>
      <c r="H58" s="367">
        <v>0</v>
      </c>
      <c r="I58" s="364">
        <v>0</v>
      </c>
      <c r="J58" s="365">
        <v>0</v>
      </c>
      <c r="K58" s="375" t="s">
        <v>206</v>
      </c>
    </row>
    <row r="59" spans="1:11" ht="14.45" customHeight="1" thickBot="1" x14ac:dyDescent="0.25">
      <c r="A59" s="386" t="s">
        <v>262</v>
      </c>
      <c r="B59" s="364">
        <v>0</v>
      </c>
      <c r="C59" s="364">
        <v>2.7349999999999999</v>
      </c>
      <c r="D59" s="365">
        <v>2.7349999999999999</v>
      </c>
      <c r="E59" s="374" t="s">
        <v>222</v>
      </c>
      <c r="F59" s="364">
        <v>0</v>
      </c>
      <c r="G59" s="365">
        <v>0</v>
      </c>
      <c r="H59" s="367">
        <v>0</v>
      </c>
      <c r="I59" s="364">
        <v>4.531879999999</v>
      </c>
      <c r="J59" s="365">
        <v>4.531879999999</v>
      </c>
      <c r="K59" s="375" t="s">
        <v>206</v>
      </c>
    </row>
    <row r="60" spans="1:11" ht="14.45" customHeight="1" thickBot="1" x14ac:dyDescent="0.25">
      <c r="A60" s="386" t="s">
        <v>263</v>
      </c>
      <c r="B60" s="364">
        <v>150</v>
      </c>
      <c r="C60" s="364">
        <v>166.79902000000001</v>
      </c>
      <c r="D60" s="365">
        <v>16.799019999999999</v>
      </c>
      <c r="E60" s="366">
        <v>1.1119934666660001</v>
      </c>
      <c r="F60" s="364">
        <v>160</v>
      </c>
      <c r="G60" s="365">
        <v>133.333333333333</v>
      </c>
      <c r="H60" s="367">
        <v>12.166320000000001</v>
      </c>
      <c r="I60" s="364">
        <v>136.04401999999999</v>
      </c>
      <c r="J60" s="365">
        <v>2.7106866666660001</v>
      </c>
      <c r="K60" s="368">
        <v>0.85027512499900004</v>
      </c>
    </row>
    <row r="61" spans="1:11" ht="14.45" customHeight="1" thickBot="1" x14ac:dyDescent="0.25">
      <c r="A61" s="385" t="s">
        <v>264</v>
      </c>
      <c r="B61" s="369">
        <v>450.43106513861898</v>
      </c>
      <c r="C61" s="369">
        <v>886.29874000000098</v>
      </c>
      <c r="D61" s="370">
        <v>435.867674861382</v>
      </c>
      <c r="E61" s="376">
        <v>1.9676678821589999</v>
      </c>
      <c r="F61" s="369">
        <v>1001.90275985241</v>
      </c>
      <c r="G61" s="370">
        <v>834.91896654367395</v>
      </c>
      <c r="H61" s="372">
        <v>118.34896999999999</v>
      </c>
      <c r="I61" s="369">
        <v>553.16445999999996</v>
      </c>
      <c r="J61" s="370">
        <v>-281.75450654367398</v>
      </c>
      <c r="K61" s="377">
        <v>0.55211391979900004</v>
      </c>
    </row>
    <row r="62" spans="1:11" ht="14.45" customHeight="1" thickBot="1" x14ac:dyDescent="0.25">
      <c r="A62" s="386" t="s">
        <v>265</v>
      </c>
      <c r="B62" s="364">
        <v>0</v>
      </c>
      <c r="C62" s="364">
        <v>7.4213500000000003</v>
      </c>
      <c r="D62" s="365">
        <v>7.4213500000000003</v>
      </c>
      <c r="E62" s="374" t="s">
        <v>206</v>
      </c>
      <c r="F62" s="364">
        <v>0</v>
      </c>
      <c r="G62" s="365">
        <v>0</v>
      </c>
      <c r="H62" s="367">
        <v>0</v>
      </c>
      <c r="I62" s="364">
        <v>10.0823</v>
      </c>
      <c r="J62" s="365">
        <v>10.0823</v>
      </c>
      <c r="K62" s="375" t="s">
        <v>206</v>
      </c>
    </row>
    <row r="63" spans="1:11" ht="14.45" customHeight="1" thickBot="1" x14ac:dyDescent="0.25">
      <c r="A63" s="386" t="s">
        <v>266</v>
      </c>
      <c r="B63" s="364">
        <v>5.4351805350450002</v>
      </c>
      <c r="C63" s="364">
        <v>2.2173799999999999</v>
      </c>
      <c r="D63" s="365">
        <v>-3.2178005350449999</v>
      </c>
      <c r="E63" s="366">
        <v>0.40796804921199997</v>
      </c>
      <c r="F63" s="364">
        <v>1.9611344264020001</v>
      </c>
      <c r="G63" s="365">
        <v>1.6342786886680001</v>
      </c>
      <c r="H63" s="367">
        <v>0</v>
      </c>
      <c r="I63" s="364">
        <v>2.2052</v>
      </c>
      <c r="J63" s="365">
        <v>0.57092131133099999</v>
      </c>
      <c r="K63" s="368">
        <v>1.1244512208399999</v>
      </c>
    </row>
    <row r="64" spans="1:11" ht="14.45" customHeight="1" thickBot="1" x14ac:dyDescent="0.25">
      <c r="A64" s="386" t="s">
        <v>267</v>
      </c>
      <c r="B64" s="364">
        <v>14.271396459393999</v>
      </c>
      <c r="C64" s="364">
        <v>49.044739999999997</v>
      </c>
      <c r="D64" s="365">
        <v>34.773343540604998</v>
      </c>
      <c r="E64" s="366">
        <v>3.4365761009820002</v>
      </c>
      <c r="F64" s="364">
        <v>12.724916040059</v>
      </c>
      <c r="G64" s="365">
        <v>10.604096700049</v>
      </c>
      <c r="H64" s="367">
        <v>0</v>
      </c>
      <c r="I64" s="364">
        <v>35.750889999999004</v>
      </c>
      <c r="J64" s="365">
        <v>25.146793299950001</v>
      </c>
      <c r="K64" s="368">
        <v>2.809518733754</v>
      </c>
    </row>
    <row r="65" spans="1:11" ht="14.45" customHeight="1" thickBot="1" x14ac:dyDescent="0.25">
      <c r="A65" s="386" t="s">
        <v>268</v>
      </c>
      <c r="B65" s="364">
        <v>411.20923580761303</v>
      </c>
      <c r="C65" s="364">
        <v>802.847540000001</v>
      </c>
      <c r="D65" s="365">
        <v>391.63830419238798</v>
      </c>
      <c r="E65" s="366">
        <v>1.9524063909289999</v>
      </c>
      <c r="F65" s="364">
        <v>933.69223264203697</v>
      </c>
      <c r="G65" s="365">
        <v>778.07686053503096</v>
      </c>
      <c r="H65" s="367">
        <v>117.99727</v>
      </c>
      <c r="I65" s="364">
        <v>493.83963</v>
      </c>
      <c r="J65" s="365">
        <v>-284.23723053503102</v>
      </c>
      <c r="K65" s="368">
        <v>0.52891050469800005</v>
      </c>
    </row>
    <row r="66" spans="1:11" ht="14.45" customHeight="1" thickBot="1" x14ac:dyDescent="0.25">
      <c r="A66" s="386" t="s">
        <v>269</v>
      </c>
      <c r="B66" s="364">
        <v>0</v>
      </c>
      <c r="C66" s="364">
        <v>1.089</v>
      </c>
      <c r="D66" s="365">
        <v>1.089</v>
      </c>
      <c r="E66" s="374" t="s">
        <v>206</v>
      </c>
      <c r="F66" s="364">
        <v>0.91702989018299996</v>
      </c>
      <c r="G66" s="365">
        <v>0.76419157515199998</v>
      </c>
      <c r="H66" s="367">
        <v>0.33879999999999999</v>
      </c>
      <c r="I66" s="364">
        <v>1.4278</v>
      </c>
      <c r="J66" s="365">
        <v>0.663608424847</v>
      </c>
      <c r="K66" s="368">
        <v>1.556983055061</v>
      </c>
    </row>
    <row r="67" spans="1:11" ht="14.45" customHeight="1" thickBot="1" x14ac:dyDescent="0.25">
      <c r="A67" s="386" t="s">
        <v>270</v>
      </c>
      <c r="B67" s="364">
        <v>19.515252336564998</v>
      </c>
      <c r="C67" s="364">
        <v>23.678730000000002</v>
      </c>
      <c r="D67" s="365">
        <v>4.1634776634339996</v>
      </c>
      <c r="E67" s="366">
        <v>1.213344802907</v>
      </c>
      <c r="F67" s="364">
        <v>22.915976093586</v>
      </c>
      <c r="G67" s="365">
        <v>19.096646744655001</v>
      </c>
      <c r="H67" s="367">
        <v>1.29E-2</v>
      </c>
      <c r="I67" s="364">
        <v>9.8586399999989993</v>
      </c>
      <c r="J67" s="365">
        <v>-9.2380067446549994</v>
      </c>
      <c r="K67" s="368">
        <v>0.43020816393400002</v>
      </c>
    </row>
    <row r="68" spans="1:11" ht="14.45" customHeight="1" thickBot="1" x14ac:dyDescent="0.25">
      <c r="A68" s="386" t="s">
        <v>271</v>
      </c>
      <c r="B68" s="364">
        <v>0</v>
      </c>
      <c r="C68" s="364">
        <v>0</v>
      </c>
      <c r="D68" s="365">
        <v>0</v>
      </c>
      <c r="E68" s="366">
        <v>1</v>
      </c>
      <c r="F68" s="364">
        <v>29.691470760139001</v>
      </c>
      <c r="G68" s="365">
        <v>24.742892300116001</v>
      </c>
      <c r="H68" s="367">
        <v>0</v>
      </c>
      <c r="I68" s="364">
        <v>0</v>
      </c>
      <c r="J68" s="365">
        <v>-24.742892300116001</v>
      </c>
      <c r="K68" s="368">
        <v>0</v>
      </c>
    </row>
    <row r="69" spans="1:11" ht="14.45" customHeight="1" thickBot="1" x14ac:dyDescent="0.25">
      <c r="A69" s="385" t="s">
        <v>272</v>
      </c>
      <c r="B69" s="369">
        <v>642.71451011008503</v>
      </c>
      <c r="C69" s="369">
        <v>662.94436000000098</v>
      </c>
      <c r="D69" s="370">
        <v>20.229849889914998</v>
      </c>
      <c r="E69" s="376">
        <v>1.031475638983</v>
      </c>
      <c r="F69" s="369">
        <v>600</v>
      </c>
      <c r="G69" s="370">
        <v>500</v>
      </c>
      <c r="H69" s="372">
        <v>64.238159999999993</v>
      </c>
      <c r="I69" s="369">
        <v>514.72451999999998</v>
      </c>
      <c r="J69" s="370">
        <v>14.724519999999</v>
      </c>
      <c r="K69" s="377">
        <v>0.85787419999900005</v>
      </c>
    </row>
    <row r="70" spans="1:11" ht="14.45" customHeight="1" thickBot="1" x14ac:dyDescent="0.25">
      <c r="A70" s="386" t="s">
        <v>273</v>
      </c>
      <c r="B70" s="364">
        <v>0</v>
      </c>
      <c r="C70" s="364">
        <v>6.2595099999999997</v>
      </c>
      <c r="D70" s="365">
        <v>6.2595099999999997</v>
      </c>
      <c r="E70" s="374" t="s">
        <v>206</v>
      </c>
      <c r="F70" s="364">
        <v>0</v>
      </c>
      <c r="G70" s="365">
        <v>0</v>
      </c>
      <c r="H70" s="367">
        <v>0</v>
      </c>
      <c r="I70" s="364">
        <v>0</v>
      </c>
      <c r="J70" s="365">
        <v>0</v>
      </c>
      <c r="K70" s="375" t="s">
        <v>206</v>
      </c>
    </row>
    <row r="71" spans="1:11" ht="14.45" customHeight="1" thickBot="1" x14ac:dyDescent="0.25">
      <c r="A71" s="386" t="s">
        <v>274</v>
      </c>
      <c r="B71" s="364">
        <v>47.714510110085001</v>
      </c>
      <c r="C71" s="364">
        <v>44.950130000000001</v>
      </c>
      <c r="D71" s="365">
        <v>-2.7643801100849998</v>
      </c>
      <c r="E71" s="366">
        <v>0.94206416237500001</v>
      </c>
      <c r="F71" s="364">
        <v>0</v>
      </c>
      <c r="G71" s="365">
        <v>0</v>
      </c>
      <c r="H71" s="367">
        <v>4.31609</v>
      </c>
      <c r="I71" s="364">
        <v>29.18139</v>
      </c>
      <c r="J71" s="365">
        <v>29.18139</v>
      </c>
      <c r="K71" s="375" t="s">
        <v>206</v>
      </c>
    </row>
    <row r="72" spans="1:11" ht="14.45" customHeight="1" thickBot="1" x14ac:dyDescent="0.25">
      <c r="A72" s="386" t="s">
        <v>275</v>
      </c>
      <c r="B72" s="364">
        <v>0</v>
      </c>
      <c r="C72" s="364">
        <v>2.8205100000000001</v>
      </c>
      <c r="D72" s="365">
        <v>2.8205100000000001</v>
      </c>
      <c r="E72" s="374" t="s">
        <v>206</v>
      </c>
      <c r="F72" s="364">
        <v>0</v>
      </c>
      <c r="G72" s="365">
        <v>0</v>
      </c>
      <c r="H72" s="367">
        <v>0</v>
      </c>
      <c r="I72" s="364">
        <v>2.4224199999999998</v>
      </c>
      <c r="J72" s="365">
        <v>2.4224199999999998</v>
      </c>
      <c r="K72" s="375" t="s">
        <v>206</v>
      </c>
    </row>
    <row r="73" spans="1:11" ht="14.45" customHeight="1" thickBot="1" x14ac:dyDescent="0.25">
      <c r="A73" s="386" t="s">
        <v>276</v>
      </c>
      <c r="B73" s="364">
        <v>0</v>
      </c>
      <c r="C73" s="364">
        <v>17.60547</v>
      </c>
      <c r="D73" s="365">
        <v>17.60547</v>
      </c>
      <c r="E73" s="374" t="s">
        <v>206</v>
      </c>
      <c r="F73" s="364">
        <v>0</v>
      </c>
      <c r="G73" s="365">
        <v>0</v>
      </c>
      <c r="H73" s="367">
        <v>0.876</v>
      </c>
      <c r="I73" s="364">
        <v>1.9347000000000001</v>
      </c>
      <c r="J73" s="365">
        <v>1.9347000000000001</v>
      </c>
      <c r="K73" s="375" t="s">
        <v>206</v>
      </c>
    </row>
    <row r="74" spans="1:11" ht="14.45" customHeight="1" thickBot="1" x14ac:dyDescent="0.25">
      <c r="A74" s="386" t="s">
        <v>277</v>
      </c>
      <c r="B74" s="364">
        <v>0</v>
      </c>
      <c r="C74" s="364">
        <v>0</v>
      </c>
      <c r="D74" s="365">
        <v>0</v>
      </c>
      <c r="E74" s="366">
        <v>1</v>
      </c>
      <c r="F74" s="364">
        <v>0</v>
      </c>
      <c r="G74" s="365">
        <v>0</v>
      </c>
      <c r="H74" s="367">
        <v>-2.7E-2</v>
      </c>
      <c r="I74" s="364">
        <v>-2.7E-2</v>
      </c>
      <c r="J74" s="365">
        <v>-2.7E-2</v>
      </c>
      <c r="K74" s="375" t="s">
        <v>222</v>
      </c>
    </row>
    <row r="75" spans="1:11" ht="14.45" customHeight="1" thickBot="1" x14ac:dyDescent="0.25">
      <c r="A75" s="386" t="s">
        <v>278</v>
      </c>
      <c r="B75" s="364">
        <v>245</v>
      </c>
      <c r="C75" s="364">
        <v>249.99489</v>
      </c>
      <c r="D75" s="365">
        <v>4.9948899999999998</v>
      </c>
      <c r="E75" s="366">
        <v>1.0203873061219999</v>
      </c>
      <c r="F75" s="364">
        <v>250</v>
      </c>
      <c r="G75" s="365">
        <v>208.333333333333</v>
      </c>
      <c r="H75" s="367">
        <v>29.271830000000001</v>
      </c>
      <c r="I75" s="364">
        <v>205.81365</v>
      </c>
      <c r="J75" s="365">
        <v>-2.519683333333</v>
      </c>
      <c r="K75" s="368">
        <v>0.82325459999999995</v>
      </c>
    </row>
    <row r="76" spans="1:11" ht="14.45" customHeight="1" thickBot="1" x14ac:dyDescent="0.25">
      <c r="A76" s="386" t="s">
        <v>279</v>
      </c>
      <c r="B76" s="364">
        <v>205</v>
      </c>
      <c r="C76" s="364">
        <v>196.13369</v>
      </c>
      <c r="D76" s="365">
        <v>-8.8663099999990003</v>
      </c>
      <c r="E76" s="366">
        <v>0.95674970731700004</v>
      </c>
      <c r="F76" s="364">
        <v>205</v>
      </c>
      <c r="G76" s="365">
        <v>170.833333333333</v>
      </c>
      <c r="H76" s="367">
        <v>16.993739999999999</v>
      </c>
      <c r="I76" s="364">
        <v>156.01533000000001</v>
      </c>
      <c r="J76" s="365">
        <v>-14.818003333332999</v>
      </c>
      <c r="K76" s="368">
        <v>0.76105039024300003</v>
      </c>
    </row>
    <row r="77" spans="1:11" ht="14.45" customHeight="1" thickBot="1" x14ac:dyDescent="0.25">
      <c r="A77" s="386" t="s">
        <v>280</v>
      </c>
      <c r="B77" s="364">
        <v>145</v>
      </c>
      <c r="C77" s="364">
        <v>145.18016</v>
      </c>
      <c r="D77" s="365">
        <v>0.18015999999999999</v>
      </c>
      <c r="E77" s="366">
        <v>1.001242482758</v>
      </c>
      <c r="F77" s="364">
        <v>145</v>
      </c>
      <c r="G77" s="365">
        <v>120.833333333333</v>
      </c>
      <c r="H77" s="367">
        <v>12.807499999999999</v>
      </c>
      <c r="I77" s="364">
        <v>119.38403</v>
      </c>
      <c r="J77" s="365">
        <v>-1.4493033333330001</v>
      </c>
      <c r="K77" s="368">
        <v>0.82333813793099997</v>
      </c>
    </row>
    <row r="78" spans="1:11" ht="14.45" customHeight="1" thickBot="1" x14ac:dyDescent="0.25">
      <c r="A78" s="385" t="s">
        <v>281</v>
      </c>
      <c r="B78" s="369">
        <v>0</v>
      </c>
      <c r="C78" s="369">
        <v>0</v>
      </c>
      <c r="D78" s="370">
        <v>0</v>
      </c>
      <c r="E78" s="376">
        <v>1</v>
      </c>
      <c r="F78" s="369">
        <v>0</v>
      </c>
      <c r="G78" s="370">
        <v>0</v>
      </c>
      <c r="H78" s="372">
        <v>0</v>
      </c>
      <c r="I78" s="369">
        <v>0.13200000000000001</v>
      </c>
      <c r="J78" s="370">
        <v>0.13200000000000001</v>
      </c>
      <c r="K78" s="373" t="s">
        <v>222</v>
      </c>
    </row>
    <row r="79" spans="1:11" ht="14.45" customHeight="1" thickBot="1" x14ac:dyDescent="0.25">
      <c r="A79" s="386" t="s">
        <v>282</v>
      </c>
      <c r="B79" s="364">
        <v>0</v>
      </c>
      <c r="C79" s="364">
        <v>0</v>
      </c>
      <c r="D79" s="365">
        <v>0</v>
      </c>
      <c r="E79" s="366">
        <v>1</v>
      </c>
      <c r="F79" s="364">
        <v>0</v>
      </c>
      <c r="G79" s="365">
        <v>0</v>
      </c>
      <c r="H79" s="367">
        <v>0</v>
      </c>
      <c r="I79" s="364">
        <v>0.13200000000000001</v>
      </c>
      <c r="J79" s="365">
        <v>0.13200000000000001</v>
      </c>
      <c r="K79" s="375" t="s">
        <v>222</v>
      </c>
    </row>
    <row r="80" spans="1:11" ht="14.45" customHeight="1" thickBot="1" x14ac:dyDescent="0.25">
      <c r="A80" s="384" t="s">
        <v>29</v>
      </c>
      <c r="B80" s="364">
        <v>2059.2849154575902</v>
      </c>
      <c r="C80" s="364">
        <v>2046.7760000000001</v>
      </c>
      <c r="D80" s="365">
        <v>-12.508915457581001</v>
      </c>
      <c r="E80" s="366">
        <v>0.99392560234600003</v>
      </c>
      <c r="F80" s="364">
        <v>2352.04593163764</v>
      </c>
      <c r="G80" s="365">
        <v>1960.0382763647001</v>
      </c>
      <c r="H80" s="367">
        <v>198.166</v>
      </c>
      <c r="I80" s="364">
        <v>1904.818</v>
      </c>
      <c r="J80" s="365">
        <v>-55.220276364701</v>
      </c>
      <c r="K80" s="368">
        <v>0.80985578316200002</v>
      </c>
    </row>
    <row r="81" spans="1:11" ht="14.45" customHeight="1" thickBot="1" x14ac:dyDescent="0.25">
      <c r="A81" s="385" t="s">
        <v>283</v>
      </c>
      <c r="B81" s="369">
        <v>2059.2849154575902</v>
      </c>
      <c r="C81" s="369">
        <v>2046.7760000000001</v>
      </c>
      <c r="D81" s="370">
        <v>-12.508915457581001</v>
      </c>
      <c r="E81" s="376">
        <v>0.99392560234600003</v>
      </c>
      <c r="F81" s="369">
        <v>2352.04593163764</v>
      </c>
      <c r="G81" s="370">
        <v>1960.0382763647001</v>
      </c>
      <c r="H81" s="372">
        <v>198.166</v>
      </c>
      <c r="I81" s="369">
        <v>1904.818</v>
      </c>
      <c r="J81" s="370">
        <v>-55.220276364701</v>
      </c>
      <c r="K81" s="377">
        <v>0.80985578316200002</v>
      </c>
    </row>
    <row r="82" spans="1:11" ht="14.45" customHeight="1" thickBot="1" x14ac:dyDescent="0.25">
      <c r="A82" s="386" t="s">
        <v>284</v>
      </c>
      <c r="B82" s="364">
        <v>674.31564926578199</v>
      </c>
      <c r="C82" s="364">
        <v>702.62900000000104</v>
      </c>
      <c r="D82" s="365">
        <v>28.313350734219</v>
      </c>
      <c r="E82" s="366">
        <v>1.041988274727</v>
      </c>
      <c r="F82" s="364">
        <v>919.96231565353901</v>
      </c>
      <c r="G82" s="365">
        <v>766.63526304461595</v>
      </c>
      <c r="H82" s="367">
        <v>82.373999999999995</v>
      </c>
      <c r="I82" s="364">
        <v>817.22399999999902</v>
      </c>
      <c r="J82" s="365">
        <v>50.588736955382998</v>
      </c>
      <c r="K82" s="368">
        <v>0.88832334335200003</v>
      </c>
    </row>
    <row r="83" spans="1:11" ht="14.45" customHeight="1" thickBot="1" x14ac:dyDescent="0.25">
      <c r="A83" s="386" t="s">
        <v>285</v>
      </c>
      <c r="B83" s="364">
        <v>351.29997738401403</v>
      </c>
      <c r="C83" s="364">
        <v>370.67000000000098</v>
      </c>
      <c r="D83" s="365">
        <v>19.370022615985999</v>
      </c>
      <c r="E83" s="366">
        <v>1.0551381265669999</v>
      </c>
      <c r="F83" s="364">
        <v>365.68254877019098</v>
      </c>
      <c r="G83" s="365">
        <v>304.73545730849202</v>
      </c>
      <c r="H83" s="367">
        <v>32.765000000000001</v>
      </c>
      <c r="I83" s="364">
        <v>301.27699999999999</v>
      </c>
      <c r="J83" s="365">
        <v>-3.4584573084920001</v>
      </c>
      <c r="K83" s="368">
        <v>0.82387579339799999</v>
      </c>
    </row>
    <row r="84" spans="1:11" ht="14.45" customHeight="1" thickBot="1" x14ac:dyDescent="0.25">
      <c r="A84" s="386" t="s">
        <v>286</v>
      </c>
      <c r="B84" s="364">
        <v>1033.6692888077901</v>
      </c>
      <c r="C84" s="364">
        <v>973.47700000000202</v>
      </c>
      <c r="D84" s="365">
        <v>-60.192288807787001</v>
      </c>
      <c r="E84" s="366">
        <v>0.94176833010299998</v>
      </c>
      <c r="F84" s="364">
        <v>1066.40106721391</v>
      </c>
      <c r="G84" s="365">
        <v>888.66755601159196</v>
      </c>
      <c r="H84" s="367">
        <v>83.027000000000001</v>
      </c>
      <c r="I84" s="364">
        <v>786.31700000000001</v>
      </c>
      <c r="J84" s="365">
        <v>-102.350556011593</v>
      </c>
      <c r="K84" s="368">
        <v>0.737355788713</v>
      </c>
    </row>
    <row r="85" spans="1:11" ht="14.45" customHeight="1" thickBot="1" x14ac:dyDescent="0.25">
      <c r="A85" s="387" t="s">
        <v>287</v>
      </c>
      <c r="B85" s="369">
        <v>5249.0974240441601</v>
      </c>
      <c r="C85" s="369">
        <v>5778.3232400000097</v>
      </c>
      <c r="D85" s="370">
        <v>529.22581595585496</v>
      </c>
      <c r="E85" s="376">
        <v>1.1008222506080001</v>
      </c>
      <c r="F85" s="369">
        <v>5511.7609480907904</v>
      </c>
      <c r="G85" s="370">
        <v>4593.1341234089896</v>
      </c>
      <c r="H85" s="372">
        <v>1732.59896</v>
      </c>
      <c r="I85" s="369">
        <v>7374.4343099999996</v>
      </c>
      <c r="J85" s="370">
        <v>2781.3001865910101</v>
      </c>
      <c r="K85" s="377">
        <v>1.3379452373659999</v>
      </c>
    </row>
    <row r="86" spans="1:11" ht="14.45" customHeight="1" thickBot="1" x14ac:dyDescent="0.25">
      <c r="A86" s="384" t="s">
        <v>32</v>
      </c>
      <c r="B86" s="364">
        <v>1207.7475549445601</v>
      </c>
      <c r="C86" s="364">
        <v>1718.3669400000001</v>
      </c>
      <c r="D86" s="365">
        <v>510.61938505543998</v>
      </c>
      <c r="E86" s="366">
        <v>1.422786519388</v>
      </c>
      <c r="F86" s="364">
        <v>1525.1095476017699</v>
      </c>
      <c r="G86" s="365">
        <v>1270.9246230014801</v>
      </c>
      <c r="H86" s="367">
        <v>1259.5957599999999</v>
      </c>
      <c r="I86" s="364">
        <v>3060.6636100000001</v>
      </c>
      <c r="J86" s="365">
        <v>1789.73898699852</v>
      </c>
      <c r="K86" s="368">
        <v>2.0068483702119999</v>
      </c>
    </row>
    <row r="87" spans="1:11" ht="14.45" customHeight="1" thickBot="1" x14ac:dyDescent="0.25">
      <c r="A87" s="388" t="s">
        <v>288</v>
      </c>
      <c r="B87" s="364">
        <v>1207.7475549445601</v>
      </c>
      <c r="C87" s="364">
        <v>1718.3669400000001</v>
      </c>
      <c r="D87" s="365">
        <v>510.61938505543998</v>
      </c>
      <c r="E87" s="366">
        <v>1.422786519388</v>
      </c>
      <c r="F87" s="364">
        <v>1525.1095476017699</v>
      </c>
      <c r="G87" s="365">
        <v>1270.9246230014801</v>
      </c>
      <c r="H87" s="367">
        <v>1259.5957599999999</v>
      </c>
      <c r="I87" s="364">
        <v>3060.6636100000001</v>
      </c>
      <c r="J87" s="365">
        <v>1789.73898699852</v>
      </c>
      <c r="K87" s="368">
        <v>2.0068483702119999</v>
      </c>
    </row>
    <row r="88" spans="1:11" ht="14.45" customHeight="1" thickBot="1" x14ac:dyDescent="0.25">
      <c r="A88" s="386" t="s">
        <v>289</v>
      </c>
      <c r="B88" s="364">
        <v>919.73474333954096</v>
      </c>
      <c r="C88" s="364">
        <v>1263.17184</v>
      </c>
      <c r="D88" s="365">
        <v>343.43709666046198</v>
      </c>
      <c r="E88" s="366">
        <v>1.37340885418</v>
      </c>
      <c r="F88" s="364">
        <v>926.58720265388695</v>
      </c>
      <c r="G88" s="365">
        <v>772.15600221157194</v>
      </c>
      <c r="H88" s="367">
        <v>231.49948000000001</v>
      </c>
      <c r="I88" s="364">
        <v>1619.7185099999999</v>
      </c>
      <c r="J88" s="365">
        <v>847.56250778842798</v>
      </c>
      <c r="K88" s="368">
        <v>1.748047572166</v>
      </c>
    </row>
    <row r="89" spans="1:11" ht="14.45" customHeight="1" thickBot="1" x14ac:dyDescent="0.25">
      <c r="A89" s="386" t="s">
        <v>290</v>
      </c>
      <c r="B89" s="364">
        <v>0</v>
      </c>
      <c r="C89" s="364">
        <v>0</v>
      </c>
      <c r="D89" s="365">
        <v>0</v>
      </c>
      <c r="E89" s="366">
        <v>1</v>
      </c>
      <c r="F89" s="364">
        <v>0</v>
      </c>
      <c r="G89" s="365">
        <v>0</v>
      </c>
      <c r="H89" s="367">
        <v>0</v>
      </c>
      <c r="I89" s="364">
        <v>0.96799999999899999</v>
      </c>
      <c r="J89" s="365">
        <v>0.96799999999899999</v>
      </c>
      <c r="K89" s="375" t="s">
        <v>222</v>
      </c>
    </row>
    <row r="90" spans="1:11" ht="14.45" customHeight="1" thickBot="1" x14ac:dyDescent="0.25">
      <c r="A90" s="386" t="s">
        <v>291</v>
      </c>
      <c r="B90" s="364">
        <v>73.956877380758996</v>
      </c>
      <c r="C90" s="364">
        <v>107.14319999999999</v>
      </c>
      <c r="D90" s="365">
        <v>33.186322619240002</v>
      </c>
      <c r="E90" s="366">
        <v>1.4487253085109999</v>
      </c>
      <c r="F90" s="364">
        <v>4.9284497488019996</v>
      </c>
      <c r="G90" s="365">
        <v>4.1070414573349998</v>
      </c>
      <c r="H90" s="367">
        <v>1013.35723</v>
      </c>
      <c r="I90" s="364">
        <v>1157.4650799999999</v>
      </c>
      <c r="J90" s="365">
        <v>1153.3580385426701</v>
      </c>
      <c r="K90" s="368">
        <v>234.853785469001</v>
      </c>
    </row>
    <row r="91" spans="1:11" ht="14.45" customHeight="1" thickBot="1" x14ac:dyDescent="0.25">
      <c r="A91" s="386" t="s">
        <v>292</v>
      </c>
      <c r="B91" s="364">
        <v>146.740457882398</v>
      </c>
      <c r="C91" s="364">
        <v>269.12295000000103</v>
      </c>
      <c r="D91" s="365">
        <v>122.38249211760299</v>
      </c>
      <c r="E91" s="366">
        <v>1.8340064756759999</v>
      </c>
      <c r="F91" s="364">
        <v>429.35959762675702</v>
      </c>
      <c r="G91" s="365">
        <v>357.79966468896401</v>
      </c>
      <c r="H91" s="367">
        <v>5.5030799999999997</v>
      </c>
      <c r="I91" s="364">
        <v>209.51894999999999</v>
      </c>
      <c r="J91" s="365">
        <v>-148.28071468896499</v>
      </c>
      <c r="K91" s="368">
        <v>0.48798012472000002</v>
      </c>
    </row>
    <row r="92" spans="1:11" ht="14.45" customHeight="1" thickBot="1" x14ac:dyDescent="0.25">
      <c r="A92" s="386" t="s">
        <v>293</v>
      </c>
      <c r="B92" s="364">
        <v>67.315476341866002</v>
      </c>
      <c r="C92" s="364">
        <v>78.309470000000005</v>
      </c>
      <c r="D92" s="365">
        <v>10.993993658134</v>
      </c>
      <c r="E92" s="366">
        <v>1.163320446583</v>
      </c>
      <c r="F92" s="364">
        <v>57.185181391156</v>
      </c>
      <c r="G92" s="365">
        <v>47.654317825962998</v>
      </c>
      <c r="H92" s="367">
        <v>4.4982100000000003</v>
      </c>
      <c r="I92" s="364">
        <v>68.255309999999994</v>
      </c>
      <c r="J92" s="365">
        <v>20.600992174036001</v>
      </c>
      <c r="K92" s="368">
        <v>1.1935838680499999</v>
      </c>
    </row>
    <row r="93" spans="1:11" ht="14.45" customHeight="1" thickBot="1" x14ac:dyDescent="0.25">
      <c r="A93" s="386" t="s">
        <v>294</v>
      </c>
      <c r="B93" s="364">
        <v>0</v>
      </c>
      <c r="C93" s="364">
        <v>0.61948000000000003</v>
      </c>
      <c r="D93" s="365">
        <v>0.61948000000000003</v>
      </c>
      <c r="E93" s="374" t="s">
        <v>222</v>
      </c>
      <c r="F93" s="364">
        <v>0.327391042513</v>
      </c>
      <c r="G93" s="365">
        <v>0.27282586876100001</v>
      </c>
      <c r="H93" s="367">
        <v>0</v>
      </c>
      <c r="I93" s="364">
        <v>0</v>
      </c>
      <c r="J93" s="365">
        <v>-0.27282586876100001</v>
      </c>
      <c r="K93" s="368">
        <v>0</v>
      </c>
    </row>
    <row r="94" spans="1:11" ht="14.45" customHeight="1" thickBot="1" x14ac:dyDescent="0.25">
      <c r="A94" s="386" t="s">
        <v>295</v>
      </c>
      <c r="B94" s="364">
        <v>0</v>
      </c>
      <c r="C94" s="364">
        <v>0</v>
      </c>
      <c r="D94" s="365">
        <v>0</v>
      </c>
      <c r="E94" s="366">
        <v>1</v>
      </c>
      <c r="F94" s="364">
        <v>9.6762605034610001</v>
      </c>
      <c r="G94" s="365">
        <v>8.0635504195509995</v>
      </c>
      <c r="H94" s="367">
        <v>0</v>
      </c>
      <c r="I94" s="364">
        <v>0</v>
      </c>
      <c r="J94" s="365">
        <v>-8.0635504195509995</v>
      </c>
      <c r="K94" s="368">
        <v>0</v>
      </c>
    </row>
    <row r="95" spans="1:11" ht="14.45" customHeight="1" thickBot="1" x14ac:dyDescent="0.25">
      <c r="A95" s="386" t="s">
        <v>296</v>
      </c>
      <c r="B95" s="364">
        <v>0</v>
      </c>
      <c r="C95" s="364">
        <v>0</v>
      </c>
      <c r="D95" s="365">
        <v>0</v>
      </c>
      <c r="E95" s="366">
        <v>1</v>
      </c>
      <c r="F95" s="364">
        <v>73.279228398005003</v>
      </c>
      <c r="G95" s="365">
        <v>61.066023665004003</v>
      </c>
      <c r="H95" s="367">
        <v>0</v>
      </c>
      <c r="I95" s="364">
        <v>0</v>
      </c>
      <c r="J95" s="365">
        <v>-61.066023665004003</v>
      </c>
      <c r="K95" s="368">
        <v>0</v>
      </c>
    </row>
    <row r="96" spans="1:11" ht="14.45" customHeight="1" thickBot="1" x14ac:dyDescent="0.25">
      <c r="A96" s="386" t="s">
        <v>297</v>
      </c>
      <c r="B96" s="364">
        <v>0</v>
      </c>
      <c r="C96" s="364">
        <v>0</v>
      </c>
      <c r="D96" s="365">
        <v>0</v>
      </c>
      <c r="E96" s="366">
        <v>1</v>
      </c>
      <c r="F96" s="364">
        <v>23.76623623719</v>
      </c>
      <c r="G96" s="365">
        <v>19.805196864325001</v>
      </c>
      <c r="H96" s="367">
        <v>4.7377599999999997</v>
      </c>
      <c r="I96" s="364">
        <v>4.7377599999999997</v>
      </c>
      <c r="J96" s="365">
        <v>-15.067436864325</v>
      </c>
      <c r="K96" s="368">
        <v>0.19934835085800001</v>
      </c>
    </row>
    <row r="97" spans="1:11" ht="14.45" customHeight="1" thickBot="1" x14ac:dyDescent="0.25">
      <c r="A97" s="389" t="s">
        <v>33</v>
      </c>
      <c r="B97" s="369">
        <v>0</v>
      </c>
      <c r="C97" s="369">
        <v>142.773</v>
      </c>
      <c r="D97" s="370">
        <v>142.773</v>
      </c>
      <c r="E97" s="371" t="s">
        <v>206</v>
      </c>
      <c r="F97" s="369">
        <v>0</v>
      </c>
      <c r="G97" s="370">
        <v>0</v>
      </c>
      <c r="H97" s="372">
        <v>8.9090000000000007</v>
      </c>
      <c r="I97" s="369">
        <v>165.21100000000001</v>
      </c>
      <c r="J97" s="370">
        <v>165.21100000000001</v>
      </c>
      <c r="K97" s="373" t="s">
        <v>206</v>
      </c>
    </row>
    <row r="98" spans="1:11" ht="14.45" customHeight="1" thickBot="1" x14ac:dyDescent="0.25">
      <c r="A98" s="385" t="s">
        <v>298</v>
      </c>
      <c r="B98" s="369">
        <v>0</v>
      </c>
      <c r="C98" s="369">
        <v>97.373000000000005</v>
      </c>
      <c r="D98" s="370">
        <v>97.373000000000005</v>
      </c>
      <c r="E98" s="371" t="s">
        <v>206</v>
      </c>
      <c r="F98" s="369">
        <v>0</v>
      </c>
      <c r="G98" s="370">
        <v>0</v>
      </c>
      <c r="H98" s="372">
        <v>8.9090000000000007</v>
      </c>
      <c r="I98" s="369">
        <v>88.036000000000001</v>
      </c>
      <c r="J98" s="370">
        <v>88.036000000000001</v>
      </c>
      <c r="K98" s="373" t="s">
        <v>206</v>
      </c>
    </row>
    <row r="99" spans="1:11" ht="14.45" customHeight="1" thickBot="1" x14ac:dyDescent="0.25">
      <c r="A99" s="386" t="s">
        <v>299</v>
      </c>
      <c r="B99" s="364">
        <v>0</v>
      </c>
      <c r="C99" s="364">
        <v>97.373000000000005</v>
      </c>
      <c r="D99" s="365">
        <v>97.373000000000005</v>
      </c>
      <c r="E99" s="374" t="s">
        <v>206</v>
      </c>
      <c r="F99" s="364">
        <v>0</v>
      </c>
      <c r="G99" s="365">
        <v>0</v>
      </c>
      <c r="H99" s="367">
        <v>8.9090000000000007</v>
      </c>
      <c r="I99" s="364">
        <v>61.005999999998998</v>
      </c>
      <c r="J99" s="365">
        <v>61.005999999998998</v>
      </c>
      <c r="K99" s="375" t="s">
        <v>206</v>
      </c>
    </row>
    <row r="100" spans="1:11" ht="14.45" customHeight="1" thickBot="1" x14ac:dyDescent="0.25">
      <c r="A100" s="386" t="s">
        <v>300</v>
      </c>
      <c r="B100" s="364">
        <v>0</v>
      </c>
      <c r="C100" s="364">
        <v>0</v>
      </c>
      <c r="D100" s="365">
        <v>0</v>
      </c>
      <c r="E100" s="374" t="s">
        <v>206</v>
      </c>
      <c r="F100" s="364">
        <v>0</v>
      </c>
      <c r="G100" s="365">
        <v>0</v>
      </c>
      <c r="H100" s="367">
        <v>0</v>
      </c>
      <c r="I100" s="364">
        <v>27.03</v>
      </c>
      <c r="J100" s="365">
        <v>27.03</v>
      </c>
      <c r="K100" s="375" t="s">
        <v>222</v>
      </c>
    </row>
    <row r="101" spans="1:11" ht="14.45" customHeight="1" thickBot="1" x14ac:dyDescent="0.25">
      <c r="A101" s="385" t="s">
        <v>301</v>
      </c>
      <c r="B101" s="369">
        <v>0</v>
      </c>
      <c r="C101" s="369">
        <v>45.399999999998997</v>
      </c>
      <c r="D101" s="370">
        <v>45.399999999998997</v>
      </c>
      <c r="E101" s="371" t="s">
        <v>206</v>
      </c>
      <c r="F101" s="369">
        <v>0</v>
      </c>
      <c r="G101" s="370">
        <v>0</v>
      </c>
      <c r="H101" s="372">
        <v>0</v>
      </c>
      <c r="I101" s="369">
        <v>77.174999999999002</v>
      </c>
      <c r="J101" s="370">
        <v>77.174999999999002</v>
      </c>
      <c r="K101" s="373" t="s">
        <v>206</v>
      </c>
    </row>
    <row r="102" spans="1:11" ht="14.45" customHeight="1" thickBot="1" x14ac:dyDescent="0.25">
      <c r="A102" s="386" t="s">
        <v>302</v>
      </c>
      <c r="B102" s="364">
        <v>0</v>
      </c>
      <c r="C102" s="364">
        <v>45.399999999998997</v>
      </c>
      <c r="D102" s="365">
        <v>45.399999999998997</v>
      </c>
      <c r="E102" s="374" t="s">
        <v>206</v>
      </c>
      <c r="F102" s="364">
        <v>0</v>
      </c>
      <c r="G102" s="365">
        <v>0</v>
      </c>
      <c r="H102" s="367">
        <v>0</v>
      </c>
      <c r="I102" s="364">
        <v>54.474999999999</v>
      </c>
      <c r="J102" s="365">
        <v>54.474999999999</v>
      </c>
      <c r="K102" s="375" t="s">
        <v>206</v>
      </c>
    </row>
    <row r="103" spans="1:11" ht="14.45" customHeight="1" thickBot="1" x14ac:dyDescent="0.25">
      <c r="A103" s="386" t="s">
        <v>303</v>
      </c>
      <c r="B103" s="364">
        <v>0</v>
      </c>
      <c r="C103" s="364">
        <v>0</v>
      </c>
      <c r="D103" s="365">
        <v>0</v>
      </c>
      <c r="E103" s="374" t="s">
        <v>206</v>
      </c>
      <c r="F103" s="364">
        <v>0</v>
      </c>
      <c r="G103" s="365">
        <v>0</v>
      </c>
      <c r="H103" s="367">
        <v>0</v>
      </c>
      <c r="I103" s="364">
        <v>22.699999999999001</v>
      </c>
      <c r="J103" s="365">
        <v>22.699999999999001</v>
      </c>
      <c r="K103" s="375" t="s">
        <v>222</v>
      </c>
    </row>
    <row r="104" spans="1:11" ht="14.45" customHeight="1" thickBot="1" x14ac:dyDescent="0.25">
      <c r="A104" s="384" t="s">
        <v>34</v>
      </c>
      <c r="B104" s="364">
        <v>4041.3498690995898</v>
      </c>
      <c r="C104" s="364">
        <v>3917.1833000000101</v>
      </c>
      <c r="D104" s="365">
        <v>-124.166569099584</v>
      </c>
      <c r="E104" s="366">
        <v>0.969275966416</v>
      </c>
      <c r="F104" s="364">
        <v>3986.65140048901</v>
      </c>
      <c r="G104" s="365">
        <v>3322.2095004075099</v>
      </c>
      <c r="H104" s="367">
        <v>464.0942</v>
      </c>
      <c r="I104" s="364">
        <v>4148.5596999999998</v>
      </c>
      <c r="J104" s="365">
        <v>826.35019959248598</v>
      </c>
      <c r="K104" s="368">
        <v>1.040612605228</v>
      </c>
    </row>
    <row r="105" spans="1:11" ht="14.45" customHeight="1" thickBot="1" x14ac:dyDescent="0.25">
      <c r="A105" s="385" t="s">
        <v>304</v>
      </c>
      <c r="B105" s="369">
        <v>29.125370736415999</v>
      </c>
      <c r="C105" s="369">
        <v>32.408099999999997</v>
      </c>
      <c r="D105" s="370">
        <v>3.2827292635830001</v>
      </c>
      <c r="E105" s="376">
        <v>1.112710299665</v>
      </c>
      <c r="F105" s="369">
        <v>32.797965090844997</v>
      </c>
      <c r="G105" s="370">
        <v>27.331637575704001</v>
      </c>
      <c r="H105" s="372">
        <v>1.8509199999999999</v>
      </c>
      <c r="I105" s="369">
        <v>23.240480000000002</v>
      </c>
      <c r="J105" s="370">
        <v>-4.091157575704</v>
      </c>
      <c r="K105" s="377">
        <v>0.70859518069500005</v>
      </c>
    </row>
    <row r="106" spans="1:11" ht="14.45" customHeight="1" thickBot="1" x14ac:dyDescent="0.25">
      <c r="A106" s="386" t="s">
        <v>305</v>
      </c>
      <c r="B106" s="364">
        <v>12.229160277304</v>
      </c>
      <c r="C106" s="364">
        <v>12.8096</v>
      </c>
      <c r="D106" s="365">
        <v>0.58043972269499999</v>
      </c>
      <c r="E106" s="366">
        <v>1.047463579635</v>
      </c>
      <c r="F106" s="364">
        <v>13.054657324178001</v>
      </c>
      <c r="G106" s="365">
        <v>10.878881103481</v>
      </c>
      <c r="H106" s="367">
        <v>0.65739999999999998</v>
      </c>
      <c r="I106" s="364">
        <v>9.1815999999989995</v>
      </c>
      <c r="J106" s="365">
        <v>-1.697281103481</v>
      </c>
      <c r="K106" s="368">
        <v>0.70331987826200004</v>
      </c>
    </row>
    <row r="107" spans="1:11" ht="14.45" customHeight="1" thickBot="1" x14ac:dyDescent="0.25">
      <c r="A107" s="386" t="s">
        <v>306</v>
      </c>
      <c r="B107" s="364">
        <v>16.896210459111</v>
      </c>
      <c r="C107" s="364">
        <v>19.598500000000001</v>
      </c>
      <c r="D107" s="365">
        <v>2.7022895408880001</v>
      </c>
      <c r="E107" s="366">
        <v>1.1599346520580001</v>
      </c>
      <c r="F107" s="364">
        <v>19.743307766667002</v>
      </c>
      <c r="G107" s="365">
        <v>16.452756472221999</v>
      </c>
      <c r="H107" s="367">
        <v>1.1935199999999999</v>
      </c>
      <c r="I107" s="364">
        <v>14.05888</v>
      </c>
      <c r="J107" s="365">
        <v>-2.3938764722219998</v>
      </c>
      <c r="K107" s="368">
        <v>0.71208331279399995</v>
      </c>
    </row>
    <row r="108" spans="1:11" ht="14.45" customHeight="1" thickBot="1" x14ac:dyDescent="0.25">
      <c r="A108" s="385" t="s">
        <v>307</v>
      </c>
      <c r="B108" s="369">
        <v>123.096483269587</v>
      </c>
      <c r="C108" s="369">
        <v>103.79915</v>
      </c>
      <c r="D108" s="370">
        <v>-19.297333269586002</v>
      </c>
      <c r="E108" s="376">
        <v>0.84323408145300005</v>
      </c>
      <c r="F108" s="369">
        <v>103.804953663098</v>
      </c>
      <c r="G108" s="370">
        <v>86.504128052582004</v>
      </c>
      <c r="H108" s="372">
        <v>8.0749999999999993</v>
      </c>
      <c r="I108" s="369">
        <v>96.236099999999993</v>
      </c>
      <c r="J108" s="370">
        <v>9.7319719474179998</v>
      </c>
      <c r="K108" s="377">
        <v>0.92708581434600001</v>
      </c>
    </row>
    <row r="109" spans="1:11" ht="14.45" customHeight="1" thickBot="1" x14ac:dyDescent="0.25">
      <c r="A109" s="386" t="s">
        <v>308</v>
      </c>
      <c r="B109" s="364">
        <v>53.665352112675997</v>
      </c>
      <c r="C109" s="364">
        <v>49.814999999999998</v>
      </c>
      <c r="D109" s="365">
        <v>-3.8503521126760001</v>
      </c>
      <c r="E109" s="366">
        <v>0.92825255102000004</v>
      </c>
      <c r="F109" s="364">
        <v>46.999999999998998</v>
      </c>
      <c r="G109" s="365">
        <v>39.166666666666003</v>
      </c>
      <c r="H109" s="367">
        <v>11.475</v>
      </c>
      <c r="I109" s="364">
        <v>45.9</v>
      </c>
      <c r="J109" s="365">
        <v>6.7333333333330003</v>
      </c>
      <c r="K109" s="368">
        <v>0.97659574467999999</v>
      </c>
    </row>
    <row r="110" spans="1:11" ht="14.45" customHeight="1" thickBot="1" x14ac:dyDescent="0.25">
      <c r="A110" s="386" t="s">
        <v>309</v>
      </c>
      <c r="B110" s="364">
        <v>69.431131156909998</v>
      </c>
      <c r="C110" s="364">
        <v>53.98415</v>
      </c>
      <c r="D110" s="365">
        <v>-15.446981156910001</v>
      </c>
      <c r="E110" s="366">
        <v>0.77752081955800001</v>
      </c>
      <c r="F110" s="364">
        <v>56.804953663098999</v>
      </c>
      <c r="G110" s="365">
        <v>47.337461385914999</v>
      </c>
      <c r="H110" s="367">
        <v>-3.4</v>
      </c>
      <c r="I110" s="364">
        <v>50.336100000000002</v>
      </c>
      <c r="J110" s="365">
        <v>2.9986386140839998</v>
      </c>
      <c r="K110" s="368">
        <v>0.88612166288399996</v>
      </c>
    </row>
    <row r="111" spans="1:11" ht="14.45" customHeight="1" thickBot="1" x14ac:dyDescent="0.25">
      <c r="A111" s="385" t="s">
        <v>310</v>
      </c>
      <c r="B111" s="369">
        <v>2645.1940870142498</v>
      </c>
      <c r="C111" s="369">
        <v>2607.1191100000001</v>
      </c>
      <c r="D111" s="370">
        <v>-38.074977014242002</v>
      </c>
      <c r="E111" s="376">
        <v>0.98560597983999998</v>
      </c>
      <c r="F111" s="369">
        <v>2680.1349678503798</v>
      </c>
      <c r="G111" s="370">
        <v>2233.4458065419799</v>
      </c>
      <c r="H111" s="372">
        <v>367.27587</v>
      </c>
      <c r="I111" s="369">
        <v>2874.8838099999998</v>
      </c>
      <c r="J111" s="370">
        <v>641.43800345801299</v>
      </c>
      <c r="K111" s="377">
        <v>1.0726638189810001</v>
      </c>
    </row>
    <row r="112" spans="1:11" ht="14.45" customHeight="1" thickBot="1" x14ac:dyDescent="0.25">
      <c r="A112" s="386" t="s">
        <v>311</v>
      </c>
      <c r="B112" s="364">
        <v>1598.02625845184</v>
      </c>
      <c r="C112" s="364">
        <v>1582.8374100000001</v>
      </c>
      <c r="D112" s="365">
        <v>-15.188848451831999</v>
      </c>
      <c r="E112" s="366">
        <v>0.99049524476100004</v>
      </c>
      <c r="F112" s="364">
        <v>1637.4372032271101</v>
      </c>
      <c r="G112" s="365">
        <v>1364.53100268926</v>
      </c>
      <c r="H112" s="367">
        <v>136.08437000000001</v>
      </c>
      <c r="I112" s="364">
        <v>1331.1106299999999</v>
      </c>
      <c r="J112" s="365">
        <v>-33.420372689262003</v>
      </c>
      <c r="K112" s="368">
        <v>0.81292316271800003</v>
      </c>
    </row>
    <row r="113" spans="1:11" ht="14.45" customHeight="1" thickBot="1" x14ac:dyDescent="0.25">
      <c r="A113" s="386" t="s">
        <v>312</v>
      </c>
      <c r="B113" s="364">
        <v>0.60875979414299997</v>
      </c>
      <c r="C113" s="364">
        <v>20.382449999999999</v>
      </c>
      <c r="D113" s="365">
        <v>19.773690205855999</v>
      </c>
      <c r="E113" s="366">
        <v>33.481925376923002</v>
      </c>
      <c r="F113" s="364">
        <v>0</v>
      </c>
      <c r="G113" s="365">
        <v>0</v>
      </c>
      <c r="H113" s="367">
        <v>4.3559999999999999</v>
      </c>
      <c r="I113" s="364">
        <v>57.414499999999997</v>
      </c>
      <c r="J113" s="365">
        <v>57.414499999999997</v>
      </c>
      <c r="K113" s="375" t="s">
        <v>206</v>
      </c>
    </row>
    <row r="114" spans="1:11" ht="14.45" customHeight="1" thickBot="1" x14ac:dyDescent="0.25">
      <c r="A114" s="386" t="s">
        <v>313</v>
      </c>
      <c r="B114" s="364">
        <v>0</v>
      </c>
      <c r="C114" s="364">
        <v>3.6779999999999999</v>
      </c>
      <c r="D114" s="365">
        <v>3.6779999999999999</v>
      </c>
      <c r="E114" s="374" t="s">
        <v>222</v>
      </c>
      <c r="F114" s="364">
        <v>3.605815185795</v>
      </c>
      <c r="G114" s="365">
        <v>3.0048459881620002</v>
      </c>
      <c r="H114" s="367">
        <v>0</v>
      </c>
      <c r="I114" s="364">
        <v>1.597</v>
      </c>
      <c r="J114" s="365">
        <v>-1.407845988162</v>
      </c>
      <c r="K114" s="368">
        <v>0.44289568868899998</v>
      </c>
    </row>
    <row r="115" spans="1:11" ht="14.45" customHeight="1" thickBot="1" x14ac:dyDescent="0.25">
      <c r="A115" s="386" t="s">
        <v>314</v>
      </c>
      <c r="B115" s="364">
        <v>1046.55906876827</v>
      </c>
      <c r="C115" s="364">
        <v>1000.2212500000001</v>
      </c>
      <c r="D115" s="365">
        <v>-46.337818768265002</v>
      </c>
      <c r="E115" s="366">
        <v>0.95572364699599999</v>
      </c>
      <c r="F115" s="364">
        <v>1039.09194943747</v>
      </c>
      <c r="G115" s="365">
        <v>865.90995786456097</v>
      </c>
      <c r="H115" s="367">
        <v>119.09285</v>
      </c>
      <c r="I115" s="364">
        <v>959.45808999999895</v>
      </c>
      <c r="J115" s="365">
        <v>93.548132135437996</v>
      </c>
      <c r="K115" s="368">
        <v>0.92336206677300003</v>
      </c>
    </row>
    <row r="116" spans="1:11" ht="14.45" customHeight="1" thickBot="1" x14ac:dyDescent="0.25">
      <c r="A116" s="386" t="s">
        <v>315</v>
      </c>
      <c r="B116" s="364">
        <v>0</v>
      </c>
      <c r="C116" s="364">
        <v>0</v>
      </c>
      <c r="D116" s="365">
        <v>0</v>
      </c>
      <c r="E116" s="366">
        <v>1</v>
      </c>
      <c r="F116" s="364">
        <v>0</v>
      </c>
      <c r="G116" s="365">
        <v>0</v>
      </c>
      <c r="H116" s="367">
        <v>107.74265</v>
      </c>
      <c r="I116" s="364">
        <v>525.30358999999896</v>
      </c>
      <c r="J116" s="365">
        <v>525.30358999999896</v>
      </c>
      <c r="K116" s="375" t="s">
        <v>222</v>
      </c>
    </row>
    <row r="117" spans="1:11" ht="14.45" customHeight="1" thickBot="1" x14ac:dyDescent="0.25">
      <c r="A117" s="385" t="s">
        <v>316</v>
      </c>
      <c r="B117" s="369">
        <v>1243.9339280793399</v>
      </c>
      <c r="C117" s="369">
        <v>1171.2139400000001</v>
      </c>
      <c r="D117" s="370">
        <v>-72.719988079339004</v>
      </c>
      <c r="E117" s="376">
        <v>0.94154031300300001</v>
      </c>
      <c r="F117" s="369">
        <v>1169.91351388469</v>
      </c>
      <c r="G117" s="370">
        <v>974.92792823723903</v>
      </c>
      <c r="H117" s="372">
        <v>86.892409999999998</v>
      </c>
      <c r="I117" s="369">
        <v>1136.4563599999999</v>
      </c>
      <c r="J117" s="370">
        <v>161.52843176275999</v>
      </c>
      <c r="K117" s="377">
        <v>0.97140202802300002</v>
      </c>
    </row>
    <row r="118" spans="1:11" ht="14.45" customHeight="1" thickBot="1" x14ac:dyDescent="0.25">
      <c r="A118" s="386" t="s">
        <v>317</v>
      </c>
      <c r="B118" s="364">
        <v>26.143257044260999</v>
      </c>
      <c r="C118" s="364">
        <v>31.927</v>
      </c>
      <c r="D118" s="365">
        <v>5.783742955738</v>
      </c>
      <c r="E118" s="366">
        <v>1.221232685198</v>
      </c>
      <c r="F118" s="364">
        <v>29.949417907539001</v>
      </c>
      <c r="G118" s="365">
        <v>24.957848256281999</v>
      </c>
      <c r="H118" s="367">
        <v>0</v>
      </c>
      <c r="I118" s="364">
        <v>32.229999999999002</v>
      </c>
      <c r="J118" s="365">
        <v>7.272151743717</v>
      </c>
      <c r="K118" s="368">
        <v>1.0761477935729999</v>
      </c>
    </row>
    <row r="119" spans="1:11" ht="14.45" customHeight="1" thickBot="1" x14ac:dyDescent="0.25">
      <c r="A119" s="386" t="s">
        <v>318</v>
      </c>
      <c r="B119" s="364">
        <v>757.65534414862896</v>
      </c>
      <c r="C119" s="364">
        <v>721.70616000000098</v>
      </c>
      <c r="D119" s="365">
        <v>-35.949184148626998</v>
      </c>
      <c r="E119" s="366">
        <v>0.95255206153200001</v>
      </c>
      <c r="F119" s="364">
        <v>749.82970609814799</v>
      </c>
      <c r="G119" s="365">
        <v>624.85808841512301</v>
      </c>
      <c r="H119" s="367">
        <v>55.248730000000002</v>
      </c>
      <c r="I119" s="364">
        <v>702.40085999999906</v>
      </c>
      <c r="J119" s="365">
        <v>77.542771584875993</v>
      </c>
      <c r="K119" s="368">
        <v>0.93674717644200001</v>
      </c>
    </row>
    <row r="120" spans="1:11" ht="14.45" customHeight="1" thickBot="1" x14ac:dyDescent="0.25">
      <c r="A120" s="386" t="s">
        <v>319</v>
      </c>
      <c r="B120" s="364">
        <v>1.0451502481279999</v>
      </c>
      <c r="C120" s="364">
        <v>5.931</v>
      </c>
      <c r="D120" s="365">
        <v>4.8858497518709996</v>
      </c>
      <c r="E120" s="366">
        <v>5.6747821766479998</v>
      </c>
      <c r="F120" s="364">
        <v>5</v>
      </c>
      <c r="G120" s="365">
        <v>4.1666666666659999</v>
      </c>
      <c r="H120" s="367">
        <v>0</v>
      </c>
      <c r="I120" s="364">
        <v>3.2320000000000002</v>
      </c>
      <c r="J120" s="365">
        <v>-0.93466666666599996</v>
      </c>
      <c r="K120" s="368">
        <v>0.64639999999999997</v>
      </c>
    </row>
    <row r="121" spans="1:11" ht="14.45" customHeight="1" thickBot="1" x14ac:dyDescent="0.25">
      <c r="A121" s="386" t="s">
        <v>320</v>
      </c>
      <c r="B121" s="364">
        <v>0</v>
      </c>
      <c r="C121" s="364">
        <v>7.39358</v>
      </c>
      <c r="D121" s="365">
        <v>7.39358</v>
      </c>
      <c r="E121" s="374" t="s">
        <v>222</v>
      </c>
      <c r="F121" s="364">
        <v>9.2635457537150003</v>
      </c>
      <c r="G121" s="365">
        <v>7.719621461429</v>
      </c>
      <c r="H121" s="367">
        <v>0</v>
      </c>
      <c r="I121" s="364">
        <v>0</v>
      </c>
      <c r="J121" s="365">
        <v>-7.719621461429</v>
      </c>
      <c r="K121" s="368">
        <v>0</v>
      </c>
    </row>
    <row r="122" spans="1:11" ht="14.45" customHeight="1" thickBot="1" x14ac:dyDescent="0.25">
      <c r="A122" s="386" t="s">
        <v>321</v>
      </c>
      <c r="B122" s="364">
        <v>459.09017663832202</v>
      </c>
      <c r="C122" s="364">
        <v>404.256200000001</v>
      </c>
      <c r="D122" s="365">
        <v>-54.833976638320998</v>
      </c>
      <c r="E122" s="366">
        <v>0.88055946428599996</v>
      </c>
      <c r="F122" s="364">
        <v>375.87084412528401</v>
      </c>
      <c r="G122" s="365">
        <v>313.22570343773702</v>
      </c>
      <c r="H122" s="367">
        <v>31.64368</v>
      </c>
      <c r="I122" s="364">
        <v>398.59350000000001</v>
      </c>
      <c r="J122" s="365">
        <v>85.367796562262001</v>
      </c>
      <c r="K122" s="368">
        <v>1.06045336112</v>
      </c>
    </row>
    <row r="123" spans="1:11" ht="14.45" customHeight="1" thickBot="1" x14ac:dyDescent="0.25">
      <c r="A123" s="385" t="s">
        <v>322</v>
      </c>
      <c r="B123" s="369">
        <v>0</v>
      </c>
      <c r="C123" s="369">
        <v>2.6429999999999998</v>
      </c>
      <c r="D123" s="370">
        <v>2.6429999999999998</v>
      </c>
      <c r="E123" s="371" t="s">
        <v>206</v>
      </c>
      <c r="F123" s="369">
        <v>0</v>
      </c>
      <c r="G123" s="370">
        <v>0</v>
      </c>
      <c r="H123" s="372">
        <v>0</v>
      </c>
      <c r="I123" s="369">
        <v>17.74295</v>
      </c>
      <c r="J123" s="370">
        <v>17.74295</v>
      </c>
      <c r="K123" s="373" t="s">
        <v>206</v>
      </c>
    </row>
    <row r="124" spans="1:11" ht="14.45" customHeight="1" thickBot="1" x14ac:dyDescent="0.25">
      <c r="A124" s="386" t="s">
        <v>323</v>
      </c>
      <c r="B124" s="364">
        <v>0</v>
      </c>
      <c r="C124" s="364">
        <v>2.6429999999999998</v>
      </c>
      <c r="D124" s="365">
        <v>2.6429999999999998</v>
      </c>
      <c r="E124" s="374" t="s">
        <v>222</v>
      </c>
      <c r="F124" s="364">
        <v>0</v>
      </c>
      <c r="G124" s="365">
        <v>0</v>
      </c>
      <c r="H124" s="367">
        <v>0</v>
      </c>
      <c r="I124" s="364">
        <v>5.2859999999990004</v>
      </c>
      <c r="J124" s="365">
        <v>5.2859999999990004</v>
      </c>
      <c r="K124" s="375" t="s">
        <v>206</v>
      </c>
    </row>
    <row r="125" spans="1:11" ht="14.45" customHeight="1" thickBot="1" x14ac:dyDescent="0.25">
      <c r="A125" s="386" t="s">
        <v>324</v>
      </c>
      <c r="B125" s="364">
        <v>0</v>
      </c>
      <c r="C125" s="364">
        <v>0</v>
      </c>
      <c r="D125" s="365">
        <v>0</v>
      </c>
      <c r="E125" s="366">
        <v>1</v>
      </c>
      <c r="F125" s="364">
        <v>0</v>
      </c>
      <c r="G125" s="365">
        <v>0</v>
      </c>
      <c r="H125" s="367">
        <v>0</v>
      </c>
      <c r="I125" s="364">
        <v>12.456950000000001</v>
      </c>
      <c r="J125" s="365">
        <v>12.456950000000001</v>
      </c>
      <c r="K125" s="375" t="s">
        <v>222</v>
      </c>
    </row>
    <row r="126" spans="1:11" ht="14.45" customHeight="1" thickBot="1" x14ac:dyDescent="0.25">
      <c r="A126" s="383" t="s">
        <v>35</v>
      </c>
      <c r="B126" s="364">
        <v>86984.247786130494</v>
      </c>
      <c r="C126" s="364">
        <v>93677.165330000207</v>
      </c>
      <c r="D126" s="365">
        <v>6692.9175438696802</v>
      </c>
      <c r="E126" s="366">
        <v>1.076944018189</v>
      </c>
      <c r="F126" s="364">
        <v>97572.131496000104</v>
      </c>
      <c r="G126" s="365">
        <v>81310.109580000106</v>
      </c>
      <c r="H126" s="367">
        <v>8077.2831699999997</v>
      </c>
      <c r="I126" s="364">
        <v>81850.317359999899</v>
      </c>
      <c r="J126" s="365">
        <v>540.20777999985103</v>
      </c>
      <c r="K126" s="368">
        <v>0.83886982999100002</v>
      </c>
    </row>
    <row r="127" spans="1:11" ht="14.45" customHeight="1" thickBot="1" x14ac:dyDescent="0.25">
      <c r="A127" s="389" t="s">
        <v>325</v>
      </c>
      <c r="B127" s="369">
        <v>64028.127786130499</v>
      </c>
      <c r="C127" s="369">
        <v>69502.445880000101</v>
      </c>
      <c r="D127" s="370">
        <v>5474.3180938696296</v>
      </c>
      <c r="E127" s="376">
        <v>1.0854986438480001</v>
      </c>
      <c r="F127" s="369">
        <v>70805.290000000095</v>
      </c>
      <c r="G127" s="370">
        <v>59004.408333333398</v>
      </c>
      <c r="H127" s="372">
        <v>5955.1850000000004</v>
      </c>
      <c r="I127" s="369">
        <v>60257.739000000001</v>
      </c>
      <c r="J127" s="370">
        <v>1253.3306666665001</v>
      </c>
      <c r="K127" s="377">
        <v>0.851034421298</v>
      </c>
    </row>
    <row r="128" spans="1:11" ht="14.45" customHeight="1" thickBot="1" x14ac:dyDescent="0.25">
      <c r="A128" s="385" t="s">
        <v>326</v>
      </c>
      <c r="B128" s="369">
        <v>63766.999999999804</v>
      </c>
      <c r="C128" s="369">
        <v>69256.796000000104</v>
      </c>
      <c r="D128" s="370">
        <v>5489.7960000003204</v>
      </c>
      <c r="E128" s="376">
        <v>1.086091489328</v>
      </c>
      <c r="F128" s="369">
        <v>70570.460000000196</v>
      </c>
      <c r="G128" s="370">
        <v>58808.716666666798</v>
      </c>
      <c r="H128" s="372">
        <v>5919.8609999999999</v>
      </c>
      <c r="I128" s="369">
        <v>60049.417000000001</v>
      </c>
      <c r="J128" s="370">
        <v>1240.70033333315</v>
      </c>
      <c r="K128" s="377">
        <v>0.85091434858100001</v>
      </c>
    </row>
    <row r="129" spans="1:11" ht="14.45" customHeight="1" thickBot="1" x14ac:dyDescent="0.25">
      <c r="A129" s="386" t="s">
        <v>327</v>
      </c>
      <c r="B129" s="364">
        <v>63766.999999999804</v>
      </c>
      <c r="C129" s="364">
        <v>69256.796000000104</v>
      </c>
      <c r="D129" s="365">
        <v>5489.7960000003204</v>
      </c>
      <c r="E129" s="366">
        <v>1.086091489328</v>
      </c>
      <c r="F129" s="364">
        <v>70570.460000000196</v>
      </c>
      <c r="G129" s="365">
        <v>58808.716666666798</v>
      </c>
      <c r="H129" s="367">
        <v>5919.8609999999999</v>
      </c>
      <c r="I129" s="364">
        <v>60049.417000000001</v>
      </c>
      <c r="J129" s="365">
        <v>1240.70033333315</v>
      </c>
      <c r="K129" s="368">
        <v>0.85091434858100001</v>
      </c>
    </row>
    <row r="130" spans="1:11" ht="14.45" customHeight="1" thickBot="1" x14ac:dyDescent="0.25">
      <c r="A130" s="385" t="s">
        <v>328</v>
      </c>
      <c r="B130" s="369">
        <v>0</v>
      </c>
      <c r="C130" s="369">
        <v>-3.9701200000000001</v>
      </c>
      <c r="D130" s="370">
        <v>-3.9701200000000001</v>
      </c>
      <c r="E130" s="371" t="s">
        <v>222</v>
      </c>
      <c r="F130" s="369">
        <v>0</v>
      </c>
      <c r="G130" s="370">
        <v>0</v>
      </c>
      <c r="H130" s="372">
        <v>0</v>
      </c>
      <c r="I130" s="369">
        <v>0</v>
      </c>
      <c r="J130" s="370">
        <v>0</v>
      </c>
      <c r="K130" s="373" t="s">
        <v>206</v>
      </c>
    </row>
    <row r="131" spans="1:11" ht="14.45" customHeight="1" thickBot="1" x14ac:dyDescent="0.25">
      <c r="A131" s="386" t="s">
        <v>329</v>
      </c>
      <c r="B131" s="364">
        <v>0</v>
      </c>
      <c r="C131" s="364">
        <v>-3.9701200000000001</v>
      </c>
      <c r="D131" s="365">
        <v>-3.9701200000000001</v>
      </c>
      <c r="E131" s="374" t="s">
        <v>222</v>
      </c>
      <c r="F131" s="364">
        <v>0</v>
      </c>
      <c r="G131" s="365">
        <v>0</v>
      </c>
      <c r="H131" s="367">
        <v>0</v>
      </c>
      <c r="I131" s="364">
        <v>0</v>
      </c>
      <c r="J131" s="365">
        <v>0</v>
      </c>
      <c r="K131" s="375" t="s">
        <v>206</v>
      </c>
    </row>
    <row r="132" spans="1:11" ht="14.45" customHeight="1" thickBot="1" x14ac:dyDescent="0.25">
      <c r="A132" s="385" t="s">
        <v>330</v>
      </c>
      <c r="B132" s="369">
        <v>0</v>
      </c>
      <c r="C132" s="369">
        <v>-8.3266726846886701E-16</v>
      </c>
      <c r="D132" s="370">
        <v>-8.3266726846886701E-16</v>
      </c>
      <c r="E132" s="376">
        <v>-1.68533731393342E+308</v>
      </c>
      <c r="F132" s="369">
        <v>0</v>
      </c>
      <c r="G132" s="370">
        <v>0</v>
      </c>
      <c r="H132" s="372">
        <v>0</v>
      </c>
      <c r="I132" s="369">
        <v>0.129</v>
      </c>
      <c r="J132" s="370">
        <v>0.129</v>
      </c>
      <c r="K132" s="373" t="s">
        <v>206</v>
      </c>
    </row>
    <row r="133" spans="1:11" ht="14.45" customHeight="1" thickBot="1" x14ac:dyDescent="0.25">
      <c r="A133" s="386" t="s">
        <v>331</v>
      </c>
      <c r="B133" s="364">
        <v>0</v>
      </c>
      <c r="C133" s="364">
        <v>-8.3266726846886701E-16</v>
      </c>
      <c r="D133" s="365">
        <v>-8.3266726846886701E-16</v>
      </c>
      <c r="E133" s="366">
        <v>-1.68533731393342E+308</v>
      </c>
      <c r="F133" s="364">
        <v>0</v>
      </c>
      <c r="G133" s="365">
        <v>0</v>
      </c>
      <c r="H133" s="367">
        <v>0</v>
      </c>
      <c r="I133" s="364">
        <v>0.129</v>
      </c>
      <c r="J133" s="365">
        <v>0.129</v>
      </c>
      <c r="K133" s="375" t="s">
        <v>206</v>
      </c>
    </row>
    <row r="134" spans="1:11" ht="14.45" customHeight="1" thickBot="1" x14ac:dyDescent="0.25">
      <c r="A134" s="385" t="s">
        <v>332</v>
      </c>
      <c r="B134" s="369">
        <v>109.15678613068</v>
      </c>
      <c r="C134" s="369">
        <v>105.6</v>
      </c>
      <c r="D134" s="370">
        <v>-3.5567861306789998</v>
      </c>
      <c r="E134" s="376">
        <v>0.96741580384699999</v>
      </c>
      <c r="F134" s="369">
        <v>105.6</v>
      </c>
      <c r="G134" s="370">
        <v>88</v>
      </c>
      <c r="H134" s="372">
        <v>0</v>
      </c>
      <c r="I134" s="369">
        <v>0</v>
      </c>
      <c r="J134" s="370">
        <v>-88</v>
      </c>
      <c r="K134" s="377">
        <v>0</v>
      </c>
    </row>
    <row r="135" spans="1:11" ht="14.45" customHeight="1" thickBot="1" x14ac:dyDescent="0.25">
      <c r="A135" s="386" t="s">
        <v>333</v>
      </c>
      <c r="B135" s="364">
        <v>109.15678613068</v>
      </c>
      <c r="C135" s="364">
        <v>105.6</v>
      </c>
      <c r="D135" s="365">
        <v>-3.5567861306789998</v>
      </c>
      <c r="E135" s="366">
        <v>0.96741580384699999</v>
      </c>
      <c r="F135" s="364">
        <v>105.6</v>
      </c>
      <c r="G135" s="365">
        <v>88</v>
      </c>
      <c r="H135" s="367">
        <v>0</v>
      </c>
      <c r="I135" s="364">
        <v>0</v>
      </c>
      <c r="J135" s="365">
        <v>-88</v>
      </c>
      <c r="K135" s="368">
        <v>0</v>
      </c>
    </row>
    <row r="136" spans="1:11" ht="14.45" customHeight="1" thickBot="1" x14ac:dyDescent="0.25">
      <c r="A136" s="385" t="s">
        <v>334</v>
      </c>
      <c r="B136" s="369">
        <v>151.971</v>
      </c>
      <c r="C136" s="369">
        <v>110.77</v>
      </c>
      <c r="D136" s="370">
        <v>-41.200999999998999</v>
      </c>
      <c r="E136" s="376">
        <v>0.72888906436000001</v>
      </c>
      <c r="F136" s="369">
        <v>76.55</v>
      </c>
      <c r="G136" s="370">
        <v>63.791666666666003</v>
      </c>
      <c r="H136" s="372">
        <v>28.824000000000002</v>
      </c>
      <c r="I136" s="369">
        <v>144.94300000000001</v>
      </c>
      <c r="J136" s="370">
        <v>81.151333333333</v>
      </c>
      <c r="K136" s="377">
        <v>1.8934421946440001</v>
      </c>
    </row>
    <row r="137" spans="1:11" ht="14.45" customHeight="1" thickBot="1" x14ac:dyDescent="0.25">
      <c r="A137" s="386" t="s">
        <v>335</v>
      </c>
      <c r="B137" s="364">
        <v>151.971</v>
      </c>
      <c r="C137" s="364">
        <v>110.77</v>
      </c>
      <c r="D137" s="365">
        <v>-41.200999999998999</v>
      </c>
      <c r="E137" s="366">
        <v>0.72888906436000001</v>
      </c>
      <c r="F137" s="364">
        <v>76.55</v>
      </c>
      <c r="G137" s="365">
        <v>63.791666666666003</v>
      </c>
      <c r="H137" s="367">
        <v>28.824000000000002</v>
      </c>
      <c r="I137" s="364">
        <v>144.94300000000001</v>
      </c>
      <c r="J137" s="365">
        <v>81.151333333333</v>
      </c>
      <c r="K137" s="368">
        <v>1.8934421946440001</v>
      </c>
    </row>
    <row r="138" spans="1:11" ht="14.45" customHeight="1" thickBot="1" x14ac:dyDescent="0.25">
      <c r="A138" s="388" t="s">
        <v>336</v>
      </c>
      <c r="B138" s="364">
        <v>0</v>
      </c>
      <c r="C138" s="364">
        <v>33.25</v>
      </c>
      <c r="D138" s="365">
        <v>33.25</v>
      </c>
      <c r="E138" s="374" t="s">
        <v>206</v>
      </c>
      <c r="F138" s="364">
        <v>52.68</v>
      </c>
      <c r="G138" s="365">
        <v>43.9</v>
      </c>
      <c r="H138" s="367">
        <v>6.5</v>
      </c>
      <c r="I138" s="364">
        <v>63.25</v>
      </c>
      <c r="J138" s="365">
        <v>19.350000000000001</v>
      </c>
      <c r="K138" s="368">
        <v>1.2006454062259999</v>
      </c>
    </row>
    <row r="139" spans="1:11" ht="14.45" customHeight="1" thickBot="1" x14ac:dyDescent="0.25">
      <c r="A139" s="386" t="s">
        <v>337</v>
      </c>
      <c r="B139" s="364">
        <v>0</v>
      </c>
      <c r="C139" s="364">
        <v>33.25</v>
      </c>
      <c r="D139" s="365">
        <v>33.25</v>
      </c>
      <c r="E139" s="374" t="s">
        <v>206</v>
      </c>
      <c r="F139" s="364">
        <v>52.68</v>
      </c>
      <c r="G139" s="365">
        <v>43.9</v>
      </c>
      <c r="H139" s="367">
        <v>6.5</v>
      </c>
      <c r="I139" s="364">
        <v>63.25</v>
      </c>
      <c r="J139" s="365">
        <v>19.350000000000001</v>
      </c>
      <c r="K139" s="368">
        <v>1.2006454062259999</v>
      </c>
    </row>
    <row r="140" spans="1:11" ht="14.45" customHeight="1" thickBot="1" x14ac:dyDescent="0.25">
      <c r="A140" s="384" t="s">
        <v>338</v>
      </c>
      <c r="B140" s="364">
        <v>21680.78</v>
      </c>
      <c r="C140" s="364">
        <v>22787.412329999999</v>
      </c>
      <c r="D140" s="365">
        <v>1106.6323300000499</v>
      </c>
      <c r="E140" s="366">
        <v>1.051042090275</v>
      </c>
      <c r="F140" s="364">
        <v>24934.82</v>
      </c>
      <c r="G140" s="365">
        <v>20779.016666666601</v>
      </c>
      <c r="H140" s="367">
        <v>2003.1123600000001</v>
      </c>
      <c r="I140" s="364">
        <v>20388.618999999999</v>
      </c>
      <c r="J140" s="365">
        <v>-390.39766666665997</v>
      </c>
      <c r="K140" s="368">
        <v>0.817676606448</v>
      </c>
    </row>
    <row r="141" spans="1:11" ht="14.45" customHeight="1" thickBot="1" x14ac:dyDescent="0.25">
      <c r="A141" s="385" t="s">
        <v>339</v>
      </c>
      <c r="B141" s="369">
        <v>5739.0300000000097</v>
      </c>
      <c r="C141" s="369">
        <v>6245.6023300000097</v>
      </c>
      <c r="D141" s="370">
        <v>506.572329999999</v>
      </c>
      <c r="E141" s="376">
        <v>1.088267935522</v>
      </c>
      <c r="F141" s="369">
        <v>6807.4899999999898</v>
      </c>
      <c r="G141" s="370">
        <v>5672.9083333333201</v>
      </c>
      <c r="H141" s="372">
        <v>533.37482999999997</v>
      </c>
      <c r="I141" s="369">
        <v>5410.1559699999998</v>
      </c>
      <c r="J141" s="370">
        <v>-262.75236333332901</v>
      </c>
      <c r="K141" s="377">
        <v>0.79473579395600003</v>
      </c>
    </row>
    <row r="142" spans="1:11" ht="14.45" customHeight="1" thickBot="1" x14ac:dyDescent="0.25">
      <c r="A142" s="386" t="s">
        <v>340</v>
      </c>
      <c r="B142" s="364">
        <v>5739.0300000000097</v>
      </c>
      <c r="C142" s="364">
        <v>6245.6023300000097</v>
      </c>
      <c r="D142" s="365">
        <v>506.572329999999</v>
      </c>
      <c r="E142" s="366">
        <v>1.088267935522</v>
      </c>
      <c r="F142" s="364">
        <v>6807.4899999999898</v>
      </c>
      <c r="G142" s="365">
        <v>5672.9083333333201</v>
      </c>
      <c r="H142" s="367">
        <v>533.37482999999997</v>
      </c>
      <c r="I142" s="364">
        <v>5410.1559699999998</v>
      </c>
      <c r="J142" s="365">
        <v>-262.75236333332901</v>
      </c>
      <c r="K142" s="368">
        <v>0.79473579395600003</v>
      </c>
    </row>
    <row r="143" spans="1:11" ht="14.45" customHeight="1" thickBot="1" x14ac:dyDescent="0.25">
      <c r="A143" s="385" t="s">
        <v>341</v>
      </c>
      <c r="B143" s="369">
        <v>15941.75</v>
      </c>
      <c r="C143" s="369">
        <v>16543.159879999999</v>
      </c>
      <c r="D143" s="370">
        <v>601.409880000047</v>
      </c>
      <c r="E143" s="376">
        <v>1.0377254617589999</v>
      </c>
      <c r="F143" s="369">
        <v>18127.330000000002</v>
      </c>
      <c r="G143" s="370">
        <v>15106.108333333301</v>
      </c>
      <c r="H143" s="372">
        <v>1469.7375300000001</v>
      </c>
      <c r="I143" s="369">
        <v>14978.463030000001</v>
      </c>
      <c r="J143" s="370">
        <v>-127.64530333333801</v>
      </c>
      <c r="K143" s="377">
        <v>0.82629173904800002</v>
      </c>
    </row>
    <row r="144" spans="1:11" ht="14.45" customHeight="1" thickBot="1" x14ac:dyDescent="0.25">
      <c r="A144" s="386" t="s">
        <v>342</v>
      </c>
      <c r="B144" s="364">
        <v>15941.75</v>
      </c>
      <c r="C144" s="364">
        <v>16543.159879999999</v>
      </c>
      <c r="D144" s="365">
        <v>601.409880000047</v>
      </c>
      <c r="E144" s="366">
        <v>1.0377254617589999</v>
      </c>
      <c r="F144" s="364">
        <v>18127.330000000002</v>
      </c>
      <c r="G144" s="365">
        <v>15106.108333333301</v>
      </c>
      <c r="H144" s="367">
        <v>1469.7375300000001</v>
      </c>
      <c r="I144" s="364">
        <v>14978.463030000001</v>
      </c>
      <c r="J144" s="365">
        <v>-127.64530333333801</v>
      </c>
      <c r="K144" s="368">
        <v>0.82629173904800002</v>
      </c>
    </row>
    <row r="145" spans="1:11" ht="14.45" customHeight="1" thickBot="1" x14ac:dyDescent="0.25">
      <c r="A145" s="385" t="s">
        <v>343</v>
      </c>
      <c r="B145" s="369">
        <v>0</v>
      </c>
      <c r="C145" s="369">
        <v>-0.35727999999999999</v>
      </c>
      <c r="D145" s="370">
        <v>-0.35727999999999999</v>
      </c>
      <c r="E145" s="371" t="s">
        <v>222</v>
      </c>
      <c r="F145" s="369">
        <v>0</v>
      </c>
      <c r="G145" s="370">
        <v>0</v>
      </c>
      <c r="H145" s="372">
        <v>0</v>
      </c>
      <c r="I145" s="369">
        <v>0</v>
      </c>
      <c r="J145" s="370">
        <v>0</v>
      </c>
      <c r="K145" s="373" t="s">
        <v>206</v>
      </c>
    </row>
    <row r="146" spans="1:11" ht="14.45" customHeight="1" thickBot="1" x14ac:dyDescent="0.25">
      <c r="A146" s="386" t="s">
        <v>344</v>
      </c>
      <c r="B146" s="364">
        <v>0</v>
      </c>
      <c r="C146" s="364">
        <v>-0.35727999999999999</v>
      </c>
      <c r="D146" s="365">
        <v>-0.35727999999999999</v>
      </c>
      <c r="E146" s="374" t="s">
        <v>222</v>
      </c>
      <c r="F146" s="364">
        <v>0</v>
      </c>
      <c r="G146" s="365">
        <v>0</v>
      </c>
      <c r="H146" s="367">
        <v>0</v>
      </c>
      <c r="I146" s="364">
        <v>0</v>
      </c>
      <c r="J146" s="365">
        <v>0</v>
      </c>
      <c r="K146" s="375" t="s">
        <v>206</v>
      </c>
    </row>
    <row r="147" spans="1:11" ht="14.45" customHeight="1" thickBot="1" x14ac:dyDescent="0.25">
      <c r="A147" s="385" t="s">
        <v>345</v>
      </c>
      <c r="B147" s="369">
        <v>0</v>
      </c>
      <c r="C147" s="369">
        <v>-0.99260000000000004</v>
      </c>
      <c r="D147" s="370">
        <v>-0.99260000000000004</v>
      </c>
      <c r="E147" s="371" t="s">
        <v>222</v>
      </c>
      <c r="F147" s="369">
        <v>0</v>
      </c>
      <c r="G147" s="370">
        <v>0</v>
      </c>
      <c r="H147" s="372">
        <v>0</v>
      </c>
      <c r="I147" s="369">
        <v>0</v>
      </c>
      <c r="J147" s="370">
        <v>0</v>
      </c>
      <c r="K147" s="373" t="s">
        <v>206</v>
      </c>
    </row>
    <row r="148" spans="1:11" ht="14.45" customHeight="1" thickBot="1" x14ac:dyDescent="0.25">
      <c r="A148" s="386" t="s">
        <v>346</v>
      </c>
      <c r="B148" s="364">
        <v>0</v>
      </c>
      <c r="C148" s="364">
        <v>-0.99260000000000004</v>
      </c>
      <c r="D148" s="365">
        <v>-0.99260000000000004</v>
      </c>
      <c r="E148" s="374" t="s">
        <v>222</v>
      </c>
      <c r="F148" s="364">
        <v>0</v>
      </c>
      <c r="G148" s="365">
        <v>0</v>
      </c>
      <c r="H148" s="367">
        <v>0</v>
      </c>
      <c r="I148" s="364">
        <v>0</v>
      </c>
      <c r="J148" s="365">
        <v>0</v>
      </c>
      <c r="K148" s="375" t="s">
        <v>206</v>
      </c>
    </row>
    <row r="149" spans="1:11" ht="14.45" customHeight="1" thickBot="1" x14ac:dyDescent="0.25">
      <c r="A149" s="384" t="s">
        <v>347</v>
      </c>
      <c r="B149" s="364">
        <v>0</v>
      </c>
      <c r="C149" s="364">
        <v>0</v>
      </c>
      <c r="D149" s="365">
        <v>0</v>
      </c>
      <c r="E149" s="366">
        <v>1</v>
      </c>
      <c r="F149" s="364">
        <v>317.14149600000002</v>
      </c>
      <c r="G149" s="365">
        <v>264.28458000000001</v>
      </c>
      <c r="H149" s="367">
        <v>0</v>
      </c>
      <c r="I149" s="364">
        <v>0</v>
      </c>
      <c r="J149" s="365">
        <v>-264.28458000000001</v>
      </c>
      <c r="K149" s="368">
        <v>0</v>
      </c>
    </row>
    <row r="150" spans="1:11" ht="14.45" customHeight="1" thickBot="1" x14ac:dyDescent="0.25">
      <c r="A150" s="385" t="s">
        <v>348</v>
      </c>
      <c r="B150" s="369">
        <v>0</v>
      </c>
      <c r="C150" s="369">
        <v>0</v>
      </c>
      <c r="D150" s="370">
        <v>0</v>
      </c>
      <c r="E150" s="376">
        <v>1</v>
      </c>
      <c r="F150" s="369">
        <v>317.14149600000002</v>
      </c>
      <c r="G150" s="370">
        <v>264.28458000000001</v>
      </c>
      <c r="H150" s="372">
        <v>0</v>
      </c>
      <c r="I150" s="369">
        <v>0</v>
      </c>
      <c r="J150" s="370">
        <v>-264.28458000000001</v>
      </c>
      <c r="K150" s="377">
        <v>0</v>
      </c>
    </row>
    <row r="151" spans="1:11" ht="14.45" customHeight="1" thickBot="1" x14ac:dyDescent="0.25">
      <c r="A151" s="386" t="s">
        <v>349</v>
      </c>
      <c r="B151" s="364">
        <v>0</v>
      </c>
      <c r="C151" s="364">
        <v>0</v>
      </c>
      <c r="D151" s="365">
        <v>0</v>
      </c>
      <c r="E151" s="366">
        <v>1</v>
      </c>
      <c r="F151" s="364">
        <v>317.14149600000002</v>
      </c>
      <c r="G151" s="365">
        <v>264.28458000000001</v>
      </c>
      <c r="H151" s="367">
        <v>0</v>
      </c>
      <c r="I151" s="364">
        <v>0</v>
      </c>
      <c r="J151" s="365">
        <v>-264.28458000000001</v>
      </c>
      <c r="K151" s="368">
        <v>0</v>
      </c>
    </row>
    <row r="152" spans="1:11" ht="14.45" customHeight="1" thickBot="1" x14ac:dyDescent="0.25">
      <c r="A152" s="384" t="s">
        <v>350</v>
      </c>
      <c r="B152" s="364">
        <v>1275.3399999999999</v>
      </c>
      <c r="C152" s="364">
        <v>1387.3071199999999</v>
      </c>
      <c r="D152" s="365">
        <v>111.967119999998</v>
      </c>
      <c r="E152" s="366">
        <v>1.087793937302</v>
      </c>
      <c r="F152" s="364">
        <v>1514.88</v>
      </c>
      <c r="G152" s="365">
        <v>1262.4000000000001</v>
      </c>
      <c r="H152" s="367">
        <v>118.98581</v>
      </c>
      <c r="I152" s="364">
        <v>1203.9593600000001</v>
      </c>
      <c r="J152" s="365">
        <v>-58.440639999999</v>
      </c>
      <c r="K152" s="368">
        <v>0.79475559780299998</v>
      </c>
    </row>
    <row r="153" spans="1:11" ht="14.45" customHeight="1" thickBot="1" x14ac:dyDescent="0.25">
      <c r="A153" s="385" t="s">
        <v>351</v>
      </c>
      <c r="B153" s="369">
        <v>1275.3399999999999</v>
      </c>
      <c r="C153" s="369">
        <v>1387.3071199999999</v>
      </c>
      <c r="D153" s="370">
        <v>111.967119999998</v>
      </c>
      <c r="E153" s="376">
        <v>1.087793937302</v>
      </c>
      <c r="F153" s="369">
        <v>1514.88</v>
      </c>
      <c r="G153" s="370">
        <v>1262.4000000000001</v>
      </c>
      <c r="H153" s="372">
        <v>118.98581</v>
      </c>
      <c r="I153" s="369">
        <v>1203.9593600000001</v>
      </c>
      <c r="J153" s="370">
        <v>-58.440639999999</v>
      </c>
      <c r="K153" s="377">
        <v>0.79475559780299998</v>
      </c>
    </row>
    <row r="154" spans="1:11" ht="14.45" customHeight="1" thickBot="1" x14ac:dyDescent="0.25">
      <c r="A154" s="386" t="s">
        <v>352</v>
      </c>
      <c r="B154" s="364">
        <v>1275.3399999999999</v>
      </c>
      <c r="C154" s="364">
        <v>1387.3071199999999</v>
      </c>
      <c r="D154" s="365">
        <v>111.967119999998</v>
      </c>
      <c r="E154" s="366">
        <v>1.087793937302</v>
      </c>
      <c r="F154" s="364">
        <v>1514.88</v>
      </c>
      <c r="G154" s="365">
        <v>1262.4000000000001</v>
      </c>
      <c r="H154" s="367">
        <v>118.98581</v>
      </c>
      <c r="I154" s="364">
        <v>1203.9593600000001</v>
      </c>
      <c r="J154" s="365">
        <v>-58.440639999999</v>
      </c>
      <c r="K154" s="368">
        <v>0.79475559780299998</v>
      </c>
    </row>
    <row r="155" spans="1:11" ht="14.45" customHeight="1" thickBot="1" x14ac:dyDescent="0.25">
      <c r="A155" s="383" t="s">
        <v>353</v>
      </c>
      <c r="B155" s="364">
        <v>32.044649479946003</v>
      </c>
      <c r="C155" s="364">
        <v>90.232370000000003</v>
      </c>
      <c r="D155" s="365">
        <v>58.187720520054</v>
      </c>
      <c r="E155" s="366">
        <v>2.8158326417790001</v>
      </c>
      <c r="F155" s="364">
        <v>0</v>
      </c>
      <c r="G155" s="365">
        <v>0</v>
      </c>
      <c r="H155" s="367">
        <v>12.653</v>
      </c>
      <c r="I155" s="364">
        <v>131.0615</v>
      </c>
      <c r="J155" s="365">
        <v>131.0615</v>
      </c>
      <c r="K155" s="375" t="s">
        <v>206</v>
      </c>
    </row>
    <row r="156" spans="1:11" ht="14.45" customHeight="1" thickBot="1" x14ac:dyDescent="0.25">
      <c r="A156" s="384" t="s">
        <v>354</v>
      </c>
      <c r="B156" s="364">
        <v>32.044649479946003</v>
      </c>
      <c r="C156" s="364">
        <v>90.232370000000003</v>
      </c>
      <c r="D156" s="365">
        <v>58.187720520054</v>
      </c>
      <c r="E156" s="366">
        <v>2.8158326417790001</v>
      </c>
      <c r="F156" s="364">
        <v>0</v>
      </c>
      <c r="G156" s="365">
        <v>0</v>
      </c>
      <c r="H156" s="367">
        <v>12.653</v>
      </c>
      <c r="I156" s="364">
        <v>131.0615</v>
      </c>
      <c r="J156" s="365">
        <v>131.0615</v>
      </c>
      <c r="K156" s="375" t="s">
        <v>206</v>
      </c>
    </row>
    <row r="157" spans="1:11" ht="14.45" customHeight="1" thickBot="1" x14ac:dyDescent="0.25">
      <c r="A157" s="385" t="s">
        <v>355</v>
      </c>
      <c r="B157" s="369">
        <v>12.207057510517</v>
      </c>
      <c r="C157" s="369">
        <v>27.80237</v>
      </c>
      <c r="D157" s="370">
        <v>15.595312489483</v>
      </c>
      <c r="E157" s="376">
        <v>2.277565250761</v>
      </c>
      <c r="F157" s="369">
        <v>0</v>
      </c>
      <c r="G157" s="370">
        <v>0</v>
      </c>
      <c r="H157" s="372">
        <v>7.7530000000000001</v>
      </c>
      <c r="I157" s="369">
        <v>68.777500000000003</v>
      </c>
      <c r="J157" s="370">
        <v>68.777500000000003</v>
      </c>
      <c r="K157" s="373" t="s">
        <v>206</v>
      </c>
    </row>
    <row r="158" spans="1:11" ht="14.45" customHeight="1" thickBot="1" x14ac:dyDescent="0.25">
      <c r="A158" s="386" t="s">
        <v>356</v>
      </c>
      <c r="B158" s="364">
        <v>0</v>
      </c>
      <c r="C158" s="364">
        <v>3.82477</v>
      </c>
      <c r="D158" s="365">
        <v>3.82477</v>
      </c>
      <c r="E158" s="374" t="s">
        <v>206</v>
      </c>
      <c r="F158" s="364">
        <v>0</v>
      </c>
      <c r="G158" s="365">
        <v>0</v>
      </c>
      <c r="H158" s="367">
        <v>0.153</v>
      </c>
      <c r="I158" s="364">
        <v>4.6624999999999996</v>
      </c>
      <c r="J158" s="365">
        <v>4.6624999999999996</v>
      </c>
      <c r="K158" s="375" t="s">
        <v>206</v>
      </c>
    </row>
    <row r="159" spans="1:11" ht="14.45" customHeight="1" thickBot="1" x14ac:dyDescent="0.25">
      <c r="A159" s="386" t="s">
        <v>357</v>
      </c>
      <c r="B159" s="364">
        <v>0</v>
      </c>
      <c r="C159" s="364">
        <v>-0.63800000000000001</v>
      </c>
      <c r="D159" s="365">
        <v>-0.63800000000000001</v>
      </c>
      <c r="E159" s="374" t="s">
        <v>222</v>
      </c>
      <c r="F159" s="364">
        <v>0</v>
      </c>
      <c r="G159" s="365">
        <v>0</v>
      </c>
      <c r="H159" s="367">
        <v>0</v>
      </c>
      <c r="I159" s="364">
        <v>0</v>
      </c>
      <c r="J159" s="365">
        <v>0</v>
      </c>
      <c r="K159" s="375" t="s">
        <v>206</v>
      </c>
    </row>
    <row r="160" spans="1:11" ht="14.45" customHeight="1" thickBot="1" x14ac:dyDescent="0.25">
      <c r="A160" s="386" t="s">
        <v>358</v>
      </c>
      <c r="B160" s="364">
        <v>0</v>
      </c>
      <c r="C160" s="364">
        <v>1.2</v>
      </c>
      <c r="D160" s="365">
        <v>1.2</v>
      </c>
      <c r="E160" s="374" t="s">
        <v>206</v>
      </c>
      <c r="F160" s="364">
        <v>0</v>
      </c>
      <c r="G160" s="365">
        <v>0</v>
      </c>
      <c r="H160" s="367">
        <v>0</v>
      </c>
      <c r="I160" s="364">
        <v>20.55</v>
      </c>
      <c r="J160" s="365">
        <v>20.55</v>
      </c>
      <c r="K160" s="375" t="s">
        <v>206</v>
      </c>
    </row>
    <row r="161" spans="1:11" ht="14.45" customHeight="1" thickBot="1" x14ac:dyDescent="0.25">
      <c r="A161" s="386" t="s">
        <v>359</v>
      </c>
      <c r="B161" s="364">
        <v>0</v>
      </c>
      <c r="C161" s="364">
        <v>16.864999999999998</v>
      </c>
      <c r="D161" s="365">
        <v>16.864999999999998</v>
      </c>
      <c r="E161" s="374" t="s">
        <v>206</v>
      </c>
      <c r="F161" s="364">
        <v>0</v>
      </c>
      <c r="G161" s="365">
        <v>0</v>
      </c>
      <c r="H161" s="367">
        <v>7.6</v>
      </c>
      <c r="I161" s="364">
        <v>24.954999999999998</v>
      </c>
      <c r="J161" s="365">
        <v>24.954999999999998</v>
      </c>
      <c r="K161" s="375" t="s">
        <v>206</v>
      </c>
    </row>
    <row r="162" spans="1:11" ht="14.45" customHeight="1" thickBot="1" x14ac:dyDescent="0.25">
      <c r="A162" s="386" t="s">
        <v>360</v>
      </c>
      <c r="B162" s="364">
        <v>0</v>
      </c>
      <c r="C162" s="364">
        <v>0.22</v>
      </c>
      <c r="D162" s="365">
        <v>0.22</v>
      </c>
      <c r="E162" s="374" t="s">
        <v>222</v>
      </c>
      <c r="F162" s="364">
        <v>0</v>
      </c>
      <c r="G162" s="365">
        <v>0</v>
      </c>
      <c r="H162" s="367">
        <v>0</v>
      </c>
      <c r="I162" s="364">
        <v>0.11</v>
      </c>
      <c r="J162" s="365">
        <v>0.11</v>
      </c>
      <c r="K162" s="375" t="s">
        <v>206</v>
      </c>
    </row>
    <row r="163" spans="1:11" ht="14.45" customHeight="1" thickBot="1" x14ac:dyDescent="0.25">
      <c r="A163" s="386" t="s">
        <v>361</v>
      </c>
      <c r="B163" s="364">
        <v>12.207057510517</v>
      </c>
      <c r="C163" s="364">
        <v>6.3305999999999996</v>
      </c>
      <c r="D163" s="365">
        <v>-5.8764575105160004</v>
      </c>
      <c r="E163" s="366">
        <v>0.51860163635199996</v>
      </c>
      <c r="F163" s="364">
        <v>0</v>
      </c>
      <c r="G163" s="365">
        <v>0</v>
      </c>
      <c r="H163" s="367">
        <v>0</v>
      </c>
      <c r="I163" s="364">
        <v>18.5</v>
      </c>
      <c r="J163" s="365">
        <v>18.5</v>
      </c>
      <c r="K163" s="375" t="s">
        <v>206</v>
      </c>
    </row>
    <row r="164" spans="1:11" ht="14.45" customHeight="1" thickBot="1" x14ac:dyDescent="0.25">
      <c r="A164" s="388" t="s">
        <v>362</v>
      </c>
      <c r="B164" s="364">
        <v>19.837591969428999</v>
      </c>
      <c r="C164" s="364">
        <v>26.54</v>
      </c>
      <c r="D164" s="365">
        <v>6.7024080305710001</v>
      </c>
      <c r="E164" s="366">
        <v>1.337863992812</v>
      </c>
      <c r="F164" s="364">
        <v>0</v>
      </c>
      <c r="G164" s="365">
        <v>0</v>
      </c>
      <c r="H164" s="367">
        <v>2.8</v>
      </c>
      <c r="I164" s="364">
        <v>20.779</v>
      </c>
      <c r="J164" s="365">
        <v>20.779</v>
      </c>
      <c r="K164" s="375" t="s">
        <v>206</v>
      </c>
    </row>
    <row r="165" spans="1:11" ht="14.45" customHeight="1" thickBot="1" x14ac:dyDescent="0.25">
      <c r="A165" s="386" t="s">
        <v>363</v>
      </c>
      <c r="B165" s="364">
        <v>19.837591969428999</v>
      </c>
      <c r="C165" s="364">
        <v>26.54</v>
      </c>
      <c r="D165" s="365">
        <v>6.7024080305710001</v>
      </c>
      <c r="E165" s="366">
        <v>1.337863992812</v>
      </c>
      <c r="F165" s="364">
        <v>0</v>
      </c>
      <c r="G165" s="365">
        <v>0</v>
      </c>
      <c r="H165" s="367">
        <v>2.8</v>
      </c>
      <c r="I165" s="364">
        <v>20.779</v>
      </c>
      <c r="J165" s="365">
        <v>20.779</v>
      </c>
      <c r="K165" s="375" t="s">
        <v>206</v>
      </c>
    </row>
    <row r="166" spans="1:11" ht="14.45" customHeight="1" thickBot="1" x14ac:dyDescent="0.25">
      <c r="A166" s="388" t="s">
        <v>364</v>
      </c>
      <c r="B166" s="364">
        <v>0</v>
      </c>
      <c r="C166" s="364">
        <v>35.89</v>
      </c>
      <c r="D166" s="365">
        <v>35.89</v>
      </c>
      <c r="E166" s="374" t="s">
        <v>206</v>
      </c>
      <c r="F166" s="364">
        <v>0</v>
      </c>
      <c r="G166" s="365">
        <v>0</v>
      </c>
      <c r="H166" s="367">
        <v>2.1</v>
      </c>
      <c r="I166" s="364">
        <v>11.6</v>
      </c>
      <c r="J166" s="365">
        <v>11.6</v>
      </c>
      <c r="K166" s="375" t="s">
        <v>206</v>
      </c>
    </row>
    <row r="167" spans="1:11" ht="14.45" customHeight="1" thickBot="1" x14ac:dyDescent="0.25">
      <c r="A167" s="386" t="s">
        <v>365</v>
      </c>
      <c r="B167" s="364">
        <v>0</v>
      </c>
      <c r="C167" s="364">
        <v>35.89</v>
      </c>
      <c r="D167" s="365">
        <v>35.89</v>
      </c>
      <c r="E167" s="374" t="s">
        <v>206</v>
      </c>
      <c r="F167" s="364">
        <v>0</v>
      </c>
      <c r="G167" s="365">
        <v>0</v>
      </c>
      <c r="H167" s="367">
        <v>2.1</v>
      </c>
      <c r="I167" s="364">
        <v>11.6</v>
      </c>
      <c r="J167" s="365">
        <v>11.6</v>
      </c>
      <c r="K167" s="375" t="s">
        <v>206</v>
      </c>
    </row>
    <row r="168" spans="1:11" ht="14.45" customHeight="1" thickBot="1" x14ac:dyDescent="0.25">
      <c r="A168" s="388" t="s">
        <v>366</v>
      </c>
      <c r="B168" s="364">
        <v>0</v>
      </c>
      <c r="C168" s="364">
        <v>-9.59232693276135E-14</v>
      </c>
      <c r="D168" s="365">
        <v>-9.59232693276135E-14</v>
      </c>
      <c r="E168" s="374" t="s">
        <v>206</v>
      </c>
      <c r="F168" s="364">
        <v>0</v>
      </c>
      <c r="G168" s="365">
        <v>0</v>
      </c>
      <c r="H168" s="367">
        <v>0</v>
      </c>
      <c r="I168" s="364">
        <v>29.904999999998999</v>
      </c>
      <c r="J168" s="365">
        <v>29.904999999998999</v>
      </c>
      <c r="K168" s="375" t="s">
        <v>206</v>
      </c>
    </row>
    <row r="169" spans="1:11" ht="14.45" customHeight="1" thickBot="1" x14ac:dyDescent="0.25">
      <c r="A169" s="386" t="s">
        <v>367</v>
      </c>
      <c r="B169" s="364">
        <v>0</v>
      </c>
      <c r="C169" s="364">
        <v>-9.59232693276135E-14</v>
      </c>
      <c r="D169" s="365">
        <v>-9.59232693276135E-14</v>
      </c>
      <c r="E169" s="374" t="s">
        <v>206</v>
      </c>
      <c r="F169" s="364">
        <v>0</v>
      </c>
      <c r="G169" s="365">
        <v>0</v>
      </c>
      <c r="H169" s="367">
        <v>0</v>
      </c>
      <c r="I169" s="364">
        <v>29.904999999998999</v>
      </c>
      <c r="J169" s="365">
        <v>29.904999999998999</v>
      </c>
      <c r="K169" s="375" t="s">
        <v>206</v>
      </c>
    </row>
    <row r="170" spans="1:11" ht="14.45" customHeight="1" thickBot="1" x14ac:dyDescent="0.25">
      <c r="A170" s="383" t="s">
        <v>368</v>
      </c>
      <c r="B170" s="364">
        <v>7773.2219474879703</v>
      </c>
      <c r="C170" s="364">
        <v>7125.7569200000098</v>
      </c>
      <c r="D170" s="365">
        <v>-647.46502748796104</v>
      </c>
      <c r="E170" s="366">
        <v>0.91670570686599995</v>
      </c>
      <c r="F170" s="364">
        <v>6109.99999999991</v>
      </c>
      <c r="G170" s="365">
        <v>5091.6666666665897</v>
      </c>
      <c r="H170" s="367">
        <v>410.10888</v>
      </c>
      <c r="I170" s="364">
        <v>5599.8134099999997</v>
      </c>
      <c r="J170" s="365">
        <v>508.14674333340201</v>
      </c>
      <c r="K170" s="368">
        <v>0.91649973976999999</v>
      </c>
    </row>
    <row r="171" spans="1:11" ht="14.45" customHeight="1" thickBot="1" x14ac:dyDescent="0.25">
      <c r="A171" s="384" t="s">
        <v>369</v>
      </c>
      <c r="B171" s="364">
        <v>7639.2219474879703</v>
      </c>
      <c r="C171" s="364">
        <v>6690.1710000000103</v>
      </c>
      <c r="D171" s="365">
        <v>-949.05094748796103</v>
      </c>
      <c r="E171" s="366">
        <v>0.87576601988799996</v>
      </c>
      <c r="F171" s="364">
        <v>5982.99999999991</v>
      </c>
      <c r="G171" s="365">
        <v>4985.8333333332603</v>
      </c>
      <c r="H171" s="367">
        <v>373.67887999999999</v>
      </c>
      <c r="I171" s="364">
        <v>5297.89221</v>
      </c>
      <c r="J171" s="365">
        <v>312.05887666673698</v>
      </c>
      <c r="K171" s="368">
        <v>0.88549092595599999</v>
      </c>
    </row>
    <row r="172" spans="1:11" ht="14.45" customHeight="1" thickBot="1" x14ac:dyDescent="0.25">
      <c r="A172" s="385" t="s">
        <v>370</v>
      </c>
      <c r="B172" s="369">
        <v>7639.2219474879703</v>
      </c>
      <c r="C172" s="369">
        <v>6630.7960000000103</v>
      </c>
      <c r="D172" s="370">
        <v>-1008.42594748796</v>
      </c>
      <c r="E172" s="376">
        <v>0.86799363149499997</v>
      </c>
      <c r="F172" s="369">
        <v>5982.99999999991</v>
      </c>
      <c r="G172" s="370">
        <v>4985.8333333332603</v>
      </c>
      <c r="H172" s="372">
        <v>373.67887999999999</v>
      </c>
      <c r="I172" s="369">
        <v>5258.7432099999996</v>
      </c>
      <c r="J172" s="370">
        <v>272.90987666673698</v>
      </c>
      <c r="K172" s="377">
        <v>0.87894755306700001</v>
      </c>
    </row>
    <row r="173" spans="1:11" ht="14.45" customHeight="1" thickBot="1" x14ac:dyDescent="0.25">
      <c r="A173" s="386" t="s">
        <v>371</v>
      </c>
      <c r="B173" s="364">
        <v>241.94490664340501</v>
      </c>
      <c r="C173" s="364">
        <v>223.96799999999999</v>
      </c>
      <c r="D173" s="365">
        <v>-17.976906643404</v>
      </c>
      <c r="E173" s="366">
        <v>0.92569834640100002</v>
      </c>
      <c r="F173" s="364">
        <v>217.99999999999699</v>
      </c>
      <c r="G173" s="365">
        <v>181.66666666666401</v>
      </c>
      <c r="H173" s="367">
        <v>22.883279999999999</v>
      </c>
      <c r="I173" s="364">
        <v>209.61254</v>
      </c>
      <c r="J173" s="365">
        <v>27.945873333335001</v>
      </c>
      <c r="K173" s="368">
        <v>0.96152541284399995</v>
      </c>
    </row>
    <row r="174" spans="1:11" ht="14.45" customHeight="1" thickBot="1" x14ac:dyDescent="0.25">
      <c r="A174" s="386" t="s">
        <v>372</v>
      </c>
      <c r="B174" s="364">
        <v>1809.1794972708201</v>
      </c>
      <c r="C174" s="364">
        <v>1697.039</v>
      </c>
      <c r="D174" s="365">
        <v>-112.140497270816</v>
      </c>
      <c r="E174" s="366">
        <v>0.93801582571499997</v>
      </c>
      <c r="F174" s="364">
        <v>1503.99999999998</v>
      </c>
      <c r="G174" s="365">
        <v>1253.3333333333101</v>
      </c>
      <c r="H174" s="367">
        <v>104.45699999999999</v>
      </c>
      <c r="I174" s="364">
        <v>1275.7184199999999</v>
      </c>
      <c r="J174" s="365">
        <v>22.385086666684</v>
      </c>
      <c r="K174" s="368">
        <v>0.848217034574</v>
      </c>
    </row>
    <row r="175" spans="1:11" ht="14.45" customHeight="1" thickBot="1" x14ac:dyDescent="0.25">
      <c r="A175" s="386" t="s">
        <v>373</v>
      </c>
      <c r="B175" s="364">
        <v>29.108886983821002</v>
      </c>
      <c r="C175" s="364">
        <v>45.66</v>
      </c>
      <c r="D175" s="365">
        <v>16.551113016178</v>
      </c>
      <c r="E175" s="366">
        <v>1.5685931250259999</v>
      </c>
      <c r="F175" s="364">
        <v>45.999999999998998</v>
      </c>
      <c r="G175" s="365">
        <v>38.333333333332</v>
      </c>
      <c r="H175" s="367">
        <v>3.8050000000000002</v>
      </c>
      <c r="I175" s="364">
        <v>38.049999999999997</v>
      </c>
      <c r="J175" s="365">
        <v>-0.283333333332</v>
      </c>
      <c r="K175" s="368">
        <v>0.82717391304300003</v>
      </c>
    </row>
    <row r="176" spans="1:11" ht="14.45" customHeight="1" thickBot="1" x14ac:dyDescent="0.25">
      <c r="A176" s="386" t="s">
        <v>374</v>
      </c>
      <c r="B176" s="364">
        <v>1233.6801163313801</v>
      </c>
      <c r="C176" s="364">
        <v>1115.9469999999999</v>
      </c>
      <c r="D176" s="365">
        <v>-117.73311633138201</v>
      </c>
      <c r="E176" s="366">
        <v>0.90456754974499998</v>
      </c>
      <c r="F176" s="364">
        <v>1105.99999999998</v>
      </c>
      <c r="G176" s="365">
        <v>921.66666666665299</v>
      </c>
      <c r="H176" s="367">
        <v>92.542069999999995</v>
      </c>
      <c r="I176" s="364">
        <v>925.64919999999904</v>
      </c>
      <c r="J176" s="365">
        <v>3.9825333333459998</v>
      </c>
      <c r="K176" s="368">
        <v>0.83693417721499996</v>
      </c>
    </row>
    <row r="177" spans="1:11" ht="14.45" customHeight="1" thickBot="1" x14ac:dyDescent="0.25">
      <c r="A177" s="386" t="s">
        <v>375</v>
      </c>
      <c r="B177" s="364">
        <v>4305.8601053624498</v>
      </c>
      <c r="C177" s="364">
        <v>3536.00200000001</v>
      </c>
      <c r="D177" s="365">
        <v>-769.85810536244605</v>
      </c>
      <c r="E177" s="366">
        <v>0.82120689327399998</v>
      </c>
      <c r="F177" s="364">
        <v>3096.99999999995</v>
      </c>
      <c r="G177" s="365">
        <v>2580.8333333332898</v>
      </c>
      <c r="H177" s="367">
        <v>148.976</v>
      </c>
      <c r="I177" s="364">
        <v>2799.5575800000001</v>
      </c>
      <c r="J177" s="365">
        <v>218.72424666670301</v>
      </c>
      <c r="K177" s="368">
        <v>0.90395788827800005</v>
      </c>
    </row>
    <row r="178" spans="1:11" ht="14.45" customHeight="1" thickBot="1" x14ac:dyDescent="0.25">
      <c r="A178" s="386" t="s">
        <v>376</v>
      </c>
      <c r="B178" s="364">
        <v>19.448434896091001</v>
      </c>
      <c r="C178" s="364">
        <v>12.18</v>
      </c>
      <c r="D178" s="365">
        <v>-7.2684348960909997</v>
      </c>
      <c r="E178" s="366">
        <v>0.62627147454599996</v>
      </c>
      <c r="F178" s="364">
        <v>11.999999999999</v>
      </c>
      <c r="G178" s="365">
        <v>9.9999999999989999</v>
      </c>
      <c r="H178" s="367">
        <v>1.01553</v>
      </c>
      <c r="I178" s="364">
        <v>10.155469999999999</v>
      </c>
      <c r="J178" s="365">
        <v>0.15547</v>
      </c>
      <c r="K178" s="368">
        <v>0.84628916666599996</v>
      </c>
    </row>
    <row r="179" spans="1:11" ht="14.45" customHeight="1" thickBot="1" x14ac:dyDescent="0.25">
      <c r="A179" s="385" t="s">
        <v>377</v>
      </c>
      <c r="B179" s="369">
        <v>0</v>
      </c>
      <c r="C179" s="369">
        <v>59.375</v>
      </c>
      <c r="D179" s="370">
        <v>59.375</v>
      </c>
      <c r="E179" s="371" t="s">
        <v>206</v>
      </c>
      <c r="F179" s="369">
        <v>0</v>
      </c>
      <c r="G179" s="370">
        <v>0</v>
      </c>
      <c r="H179" s="372">
        <v>0</v>
      </c>
      <c r="I179" s="369">
        <v>39.148999999998999</v>
      </c>
      <c r="J179" s="370">
        <v>39.148999999998999</v>
      </c>
      <c r="K179" s="373" t="s">
        <v>206</v>
      </c>
    </row>
    <row r="180" spans="1:11" ht="14.45" customHeight="1" thickBot="1" x14ac:dyDescent="0.25">
      <c r="A180" s="386" t="s">
        <v>378</v>
      </c>
      <c r="B180" s="364">
        <v>0</v>
      </c>
      <c r="C180" s="364">
        <v>58.533000000000001</v>
      </c>
      <c r="D180" s="365">
        <v>58.533000000000001</v>
      </c>
      <c r="E180" s="374" t="s">
        <v>206</v>
      </c>
      <c r="F180" s="364">
        <v>0</v>
      </c>
      <c r="G180" s="365">
        <v>0</v>
      </c>
      <c r="H180" s="367">
        <v>0</v>
      </c>
      <c r="I180" s="364">
        <v>39.148999999998999</v>
      </c>
      <c r="J180" s="365">
        <v>39.148999999998999</v>
      </c>
      <c r="K180" s="375" t="s">
        <v>206</v>
      </c>
    </row>
    <row r="181" spans="1:11" ht="14.45" customHeight="1" thickBot="1" x14ac:dyDescent="0.25">
      <c r="A181" s="386" t="s">
        <v>379</v>
      </c>
      <c r="B181" s="364">
        <v>0</v>
      </c>
      <c r="C181" s="364">
        <v>0.84199999999999997</v>
      </c>
      <c r="D181" s="365">
        <v>0.84199999999999997</v>
      </c>
      <c r="E181" s="374" t="s">
        <v>222</v>
      </c>
      <c r="F181" s="364">
        <v>0</v>
      </c>
      <c r="G181" s="365">
        <v>0</v>
      </c>
      <c r="H181" s="367">
        <v>0</v>
      </c>
      <c r="I181" s="364">
        <v>0</v>
      </c>
      <c r="J181" s="365">
        <v>0</v>
      </c>
      <c r="K181" s="375" t="s">
        <v>206</v>
      </c>
    </row>
    <row r="182" spans="1:11" ht="14.45" customHeight="1" thickBot="1" x14ac:dyDescent="0.25">
      <c r="A182" s="384" t="s">
        <v>380</v>
      </c>
      <c r="B182" s="364">
        <v>134</v>
      </c>
      <c r="C182" s="364">
        <v>435.58592000000101</v>
      </c>
      <c r="D182" s="365">
        <v>301.58592000000101</v>
      </c>
      <c r="E182" s="366">
        <v>3.2506411940289999</v>
      </c>
      <c r="F182" s="364">
        <v>127</v>
      </c>
      <c r="G182" s="365">
        <v>105.833333333333</v>
      </c>
      <c r="H182" s="367">
        <v>36.43</v>
      </c>
      <c r="I182" s="364">
        <v>301.92119999999898</v>
      </c>
      <c r="J182" s="365">
        <v>196.087866666666</v>
      </c>
      <c r="K182" s="368">
        <v>2.3773322834639998</v>
      </c>
    </row>
    <row r="183" spans="1:11" ht="14.45" customHeight="1" thickBot="1" x14ac:dyDescent="0.25">
      <c r="A183" s="385" t="s">
        <v>381</v>
      </c>
      <c r="B183" s="369">
        <v>134</v>
      </c>
      <c r="C183" s="369">
        <v>198.12422000000001</v>
      </c>
      <c r="D183" s="370">
        <v>64.124219999999994</v>
      </c>
      <c r="E183" s="376">
        <v>1.4785389552229999</v>
      </c>
      <c r="F183" s="369">
        <v>127</v>
      </c>
      <c r="G183" s="370">
        <v>105.833333333333</v>
      </c>
      <c r="H183" s="372">
        <v>36.43</v>
      </c>
      <c r="I183" s="369">
        <v>210.44215</v>
      </c>
      <c r="J183" s="370">
        <v>104.608816666666</v>
      </c>
      <c r="K183" s="377">
        <v>1.657024803149</v>
      </c>
    </row>
    <row r="184" spans="1:11" ht="14.45" customHeight="1" thickBot="1" x14ac:dyDescent="0.25">
      <c r="A184" s="386" t="s">
        <v>382</v>
      </c>
      <c r="B184" s="364">
        <v>134</v>
      </c>
      <c r="C184" s="364">
        <v>193.13746</v>
      </c>
      <c r="D184" s="365">
        <v>59.137459999999997</v>
      </c>
      <c r="E184" s="366">
        <v>1.441324328358</v>
      </c>
      <c r="F184" s="364">
        <v>127</v>
      </c>
      <c r="G184" s="365">
        <v>105.833333333333</v>
      </c>
      <c r="H184" s="367">
        <v>36.43</v>
      </c>
      <c r="I184" s="364">
        <v>210.44215</v>
      </c>
      <c r="J184" s="365">
        <v>104.608816666666</v>
      </c>
      <c r="K184" s="368">
        <v>1.657024803149</v>
      </c>
    </row>
    <row r="185" spans="1:11" ht="14.45" customHeight="1" thickBot="1" x14ac:dyDescent="0.25">
      <c r="A185" s="386" t="s">
        <v>383</v>
      </c>
      <c r="B185" s="364">
        <v>0</v>
      </c>
      <c r="C185" s="364">
        <v>4.9867600000000003</v>
      </c>
      <c r="D185" s="365">
        <v>4.9867600000000003</v>
      </c>
      <c r="E185" s="374" t="s">
        <v>206</v>
      </c>
      <c r="F185" s="364">
        <v>0</v>
      </c>
      <c r="G185" s="365">
        <v>0</v>
      </c>
      <c r="H185" s="367">
        <v>0</v>
      </c>
      <c r="I185" s="364">
        <v>0</v>
      </c>
      <c r="J185" s="365">
        <v>0</v>
      </c>
      <c r="K185" s="375" t="s">
        <v>206</v>
      </c>
    </row>
    <row r="186" spans="1:11" ht="14.45" customHeight="1" thickBot="1" x14ac:dyDescent="0.25">
      <c r="A186" s="385" t="s">
        <v>384</v>
      </c>
      <c r="B186" s="369">
        <v>0</v>
      </c>
      <c r="C186" s="369">
        <v>31.6098</v>
      </c>
      <c r="D186" s="370">
        <v>31.6098</v>
      </c>
      <c r="E186" s="371" t="s">
        <v>206</v>
      </c>
      <c r="F186" s="369">
        <v>0</v>
      </c>
      <c r="G186" s="370">
        <v>0</v>
      </c>
      <c r="H186" s="372">
        <v>0</v>
      </c>
      <c r="I186" s="369">
        <v>28.55885</v>
      </c>
      <c r="J186" s="370">
        <v>28.55885</v>
      </c>
      <c r="K186" s="373" t="s">
        <v>206</v>
      </c>
    </row>
    <row r="187" spans="1:11" ht="14.45" customHeight="1" thickBot="1" x14ac:dyDescent="0.25">
      <c r="A187" s="386" t="s">
        <v>385</v>
      </c>
      <c r="B187" s="364">
        <v>0</v>
      </c>
      <c r="C187" s="364">
        <v>24.616</v>
      </c>
      <c r="D187" s="365">
        <v>24.616</v>
      </c>
      <c r="E187" s="374" t="s">
        <v>206</v>
      </c>
      <c r="F187" s="364">
        <v>0</v>
      </c>
      <c r="G187" s="365">
        <v>0</v>
      </c>
      <c r="H187" s="367">
        <v>0</v>
      </c>
      <c r="I187" s="364">
        <v>25.374980000000001</v>
      </c>
      <c r="J187" s="365">
        <v>25.374980000000001</v>
      </c>
      <c r="K187" s="375" t="s">
        <v>206</v>
      </c>
    </row>
    <row r="188" spans="1:11" ht="14.45" customHeight="1" thickBot="1" x14ac:dyDescent="0.25">
      <c r="A188" s="386" t="s">
        <v>386</v>
      </c>
      <c r="B188" s="364">
        <v>0</v>
      </c>
      <c r="C188" s="364">
        <v>0</v>
      </c>
      <c r="D188" s="365">
        <v>0</v>
      </c>
      <c r="E188" s="366">
        <v>1</v>
      </c>
      <c r="F188" s="364">
        <v>0</v>
      </c>
      <c r="G188" s="365">
        <v>0</v>
      </c>
      <c r="H188" s="367">
        <v>0</v>
      </c>
      <c r="I188" s="364">
        <v>3.1838699999990001</v>
      </c>
      <c r="J188" s="365">
        <v>3.1838699999990001</v>
      </c>
      <c r="K188" s="375" t="s">
        <v>206</v>
      </c>
    </row>
    <row r="189" spans="1:11" ht="14.45" customHeight="1" thickBot="1" x14ac:dyDescent="0.25">
      <c r="A189" s="386" t="s">
        <v>387</v>
      </c>
      <c r="B189" s="364">
        <v>0</v>
      </c>
      <c r="C189" s="364">
        <v>6.9938000000000002</v>
      </c>
      <c r="D189" s="365">
        <v>6.9938000000000002</v>
      </c>
      <c r="E189" s="374" t="s">
        <v>222</v>
      </c>
      <c r="F189" s="364">
        <v>0</v>
      </c>
      <c r="G189" s="365">
        <v>0</v>
      </c>
      <c r="H189" s="367">
        <v>0</v>
      </c>
      <c r="I189" s="364">
        <v>0</v>
      </c>
      <c r="J189" s="365">
        <v>0</v>
      </c>
      <c r="K189" s="375" t="s">
        <v>206</v>
      </c>
    </row>
    <row r="190" spans="1:11" ht="14.45" customHeight="1" thickBot="1" x14ac:dyDescent="0.25">
      <c r="A190" s="385" t="s">
        <v>388</v>
      </c>
      <c r="B190" s="369">
        <v>0</v>
      </c>
      <c r="C190" s="369">
        <v>98.070499999999996</v>
      </c>
      <c r="D190" s="370">
        <v>98.070499999999996</v>
      </c>
      <c r="E190" s="371" t="s">
        <v>206</v>
      </c>
      <c r="F190" s="369">
        <v>0</v>
      </c>
      <c r="G190" s="370">
        <v>0</v>
      </c>
      <c r="H190" s="372">
        <v>0</v>
      </c>
      <c r="I190" s="369">
        <v>4.4769999999990002</v>
      </c>
      <c r="J190" s="370">
        <v>4.4769999999990002</v>
      </c>
      <c r="K190" s="373" t="s">
        <v>206</v>
      </c>
    </row>
    <row r="191" spans="1:11" ht="14.45" customHeight="1" thickBot="1" x14ac:dyDescent="0.25">
      <c r="A191" s="386" t="s">
        <v>389</v>
      </c>
      <c r="B191" s="364">
        <v>0</v>
      </c>
      <c r="C191" s="364">
        <v>1.419989999999</v>
      </c>
      <c r="D191" s="365">
        <v>1.419989999999</v>
      </c>
      <c r="E191" s="374" t="s">
        <v>222</v>
      </c>
      <c r="F191" s="364">
        <v>0</v>
      </c>
      <c r="G191" s="365">
        <v>0</v>
      </c>
      <c r="H191" s="367">
        <v>0</v>
      </c>
      <c r="I191" s="364">
        <v>0</v>
      </c>
      <c r="J191" s="365">
        <v>0</v>
      </c>
      <c r="K191" s="375" t="s">
        <v>206</v>
      </c>
    </row>
    <row r="192" spans="1:11" ht="14.45" customHeight="1" thickBot="1" x14ac:dyDescent="0.25">
      <c r="A192" s="386" t="s">
        <v>390</v>
      </c>
      <c r="B192" s="364">
        <v>0</v>
      </c>
      <c r="C192" s="364">
        <v>7.6835000000000004</v>
      </c>
      <c r="D192" s="365">
        <v>7.6835000000000004</v>
      </c>
      <c r="E192" s="374" t="s">
        <v>206</v>
      </c>
      <c r="F192" s="364">
        <v>0</v>
      </c>
      <c r="G192" s="365">
        <v>0</v>
      </c>
      <c r="H192" s="367">
        <v>0</v>
      </c>
      <c r="I192" s="364">
        <v>4.4769999999990002</v>
      </c>
      <c r="J192" s="365">
        <v>4.4769999999990002</v>
      </c>
      <c r="K192" s="375" t="s">
        <v>206</v>
      </c>
    </row>
    <row r="193" spans="1:11" ht="14.45" customHeight="1" thickBot="1" x14ac:dyDescent="0.25">
      <c r="A193" s="386" t="s">
        <v>391</v>
      </c>
      <c r="B193" s="364">
        <v>0</v>
      </c>
      <c r="C193" s="364">
        <v>88.967010000000002</v>
      </c>
      <c r="D193" s="365">
        <v>88.967010000000002</v>
      </c>
      <c r="E193" s="374" t="s">
        <v>222</v>
      </c>
      <c r="F193" s="364">
        <v>0</v>
      </c>
      <c r="G193" s="365">
        <v>0</v>
      </c>
      <c r="H193" s="367">
        <v>0</v>
      </c>
      <c r="I193" s="364">
        <v>0</v>
      </c>
      <c r="J193" s="365">
        <v>0</v>
      </c>
      <c r="K193" s="375" t="s">
        <v>206</v>
      </c>
    </row>
    <row r="194" spans="1:11" ht="14.45" customHeight="1" thickBot="1" x14ac:dyDescent="0.25">
      <c r="A194" s="385" t="s">
        <v>392</v>
      </c>
      <c r="B194" s="369">
        <v>0</v>
      </c>
      <c r="C194" s="369">
        <v>107.7814</v>
      </c>
      <c r="D194" s="370">
        <v>107.7814</v>
      </c>
      <c r="E194" s="371" t="s">
        <v>206</v>
      </c>
      <c r="F194" s="369">
        <v>0</v>
      </c>
      <c r="G194" s="370">
        <v>0</v>
      </c>
      <c r="H194" s="372">
        <v>0</v>
      </c>
      <c r="I194" s="369">
        <v>58.443199999999997</v>
      </c>
      <c r="J194" s="370">
        <v>58.443199999999997</v>
      </c>
      <c r="K194" s="373" t="s">
        <v>206</v>
      </c>
    </row>
    <row r="195" spans="1:11" ht="14.45" customHeight="1" thickBot="1" x14ac:dyDescent="0.25">
      <c r="A195" s="386" t="s">
        <v>393</v>
      </c>
      <c r="B195" s="364">
        <v>0</v>
      </c>
      <c r="C195" s="364">
        <v>0</v>
      </c>
      <c r="D195" s="365">
        <v>0</v>
      </c>
      <c r="E195" s="366">
        <v>1</v>
      </c>
      <c r="F195" s="364">
        <v>0</v>
      </c>
      <c r="G195" s="365">
        <v>0</v>
      </c>
      <c r="H195" s="367">
        <v>0</v>
      </c>
      <c r="I195" s="364">
        <v>35.937199999999997</v>
      </c>
      <c r="J195" s="365">
        <v>35.937199999999997</v>
      </c>
      <c r="K195" s="375" t="s">
        <v>222</v>
      </c>
    </row>
    <row r="196" spans="1:11" ht="14.45" customHeight="1" thickBot="1" x14ac:dyDescent="0.25">
      <c r="A196" s="386" t="s">
        <v>394</v>
      </c>
      <c r="B196" s="364">
        <v>0</v>
      </c>
      <c r="C196" s="364">
        <v>107.7814</v>
      </c>
      <c r="D196" s="365">
        <v>107.7814</v>
      </c>
      <c r="E196" s="374" t="s">
        <v>206</v>
      </c>
      <c r="F196" s="364">
        <v>0</v>
      </c>
      <c r="G196" s="365">
        <v>0</v>
      </c>
      <c r="H196" s="367">
        <v>0</v>
      </c>
      <c r="I196" s="364">
        <v>22.505999999998998</v>
      </c>
      <c r="J196" s="365">
        <v>22.505999999998998</v>
      </c>
      <c r="K196" s="375" t="s">
        <v>206</v>
      </c>
    </row>
    <row r="197" spans="1:11" ht="14.45" customHeight="1" thickBot="1" x14ac:dyDescent="0.25">
      <c r="A197" s="383" t="s">
        <v>395</v>
      </c>
      <c r="B197" s="364">
        <v>0</v>
      </c>
      <c r="C197" s="364">
        <v>0.1593</v>
      </c>
      <c r="D197" s="365">
        <v>0.1593</v>
      </c>
      <c r="E197" s="374" t="s">
        <v>206</v>
      </c>
      <c r="F197" s="364">
        <v>0</v>
      </c>
      <c r="G197" s="365">
        <v>0</v>
      </c>
      <c r="H197" s="367">
        <v>0</v>
      </c>
      <c r="I197" s="364">
        <v>0</v>
      </c>
      <c r="J197" s="365">
        <v>0</v>
      </c>
      <c r="K197" s="375" t="s">
        <v>206</v>
      </c>
    </row>
    <row r="198" spans="1:11" ht="14.45" customHeight="1" thickBot="1" x14ac:dyDescent="0.25">
      <c r="A198" s="384" t="s">
        <v>396</v>
      </c>
      <c r="B198" s="364">
        <v>0</v>
      </c>
      <c r="C198" s="364">
        <v>0.1593</v>
      </c>
      <c r="D198" s="365">
        <v>0.1593</v>
      </c>
      <c r="E198" s="374" t="s">
        <v>206</v>
      </c>
      <c r="F198" s="364">
        <v>0</v>
      </c>
      <c r="G198" s="365">
        <v>0</v>
      </c>
      <c r="H198" s="367">
        <v>0</v>
      </c>
      <c r="I198" s="364">
        <v>0</v>
      </c>
      <c r="J198" s="365">
        <v>0</v>
      </c>
      <c r="K198" s="375" t="s">
        <v>206</v>
      </c>
    </row>
    <row r="199" spans="1:11" ht="14.45" customHeight="1" thickBot="1" x14ac:dyDescent="0.25">
      <c r="A199" s="385" t="s">
        <v>397</v>
      </c>
      <c r="B199" s="369">
        <v>0</v>
      </c>
      <c r="C199" s="369">
        <v>0.1593</v>
      </c>
      <c r="D199" s="370">
        <v>0.1593</v>
      </c>
      <c r="E199" s="371" t="s">
        <v>206</v>
      </c>
      <c r="F199" s="369">
        <v>0</v>
      </c>
      <c r="G199" s="370">
        <v>0</v>
      </c>
      <c r="H199" s="372">
        <v>0</v>
      </c>
      <c r="I199" s="369">
        <v>0</v>
      </c>
      <c r="J199" s="370">
        <v>0</v>
      </c>
      <c r="K199" s="373" t="s">
        <v>206</v>
      </c>
    </row>
    <row r="200" spans="1:11" ht="14.45" customHeight="1" thickBot="1" x14ac:dyDescent="0.25">
      <c r="A200" s="386" t="s">
        <v>398</v>
      </c>
      <c r="B200" s="364">
        <v>0</v>
      </c>
      <c r="C200" s="364">
        <v>0.1593</v>
      </c>
      <c r="D200" s="365">
        <v>0.1593</v>
      </c>
      <c r="E200" s="374" t="s">
        <v>206</v>
      </c>
      <c r="F200" s="364">
        <v>0</v>
      </c>
      <c r="G200" s="365">
        <v>0</v>
      </c>
      <c r="H200" s="367">
        <v>0</v>
      </c>
      <c r="I200" s="364">
        <v>0</v>
      </c>
      <c r="J200" s="365">
        <v>0</v>
      </c>
      <c r="K200" s="375" t="s">
        <v>206</v>
      </c>
    </row>
    <row r="201" spans="1:11" ht="14.45" customHeight="1" thickBot="1" x14ac:dyDescent="0.25">
      <c r="A201" s="382" t="s">
        <v>399</v>
      </c>
      <c r="B201" s="364">
        <v>175109.997976107</v>
      </c>
      <c r="C201" s="364">
        <v>187137.98947999999</v>
      </c>
      <c r="D201" s="365">
        <v>12027.991503892799</v>
      </c>
      <c r="E201" s="366">
        <v>1.068688205373</v>
      </c>
      <c r="F201" s="364">
        <v>188629.16661111699</v>
      </c>
      <c r="G201" s="365">
        <v>157190.97217593101</v>
      </c>
      <c r="H201" s="367">
        <v>19672.20766</v>
      </c>
      <c r="I201" s="364">
        <v>156915.18838000001</v>
      </c>
      <c r="J201" s="365">
        <v>-275.78379593108502</v>
      </c>
      <c r="K201" s="368">
        <v>0.83187129116400005</v>
      </c>
    </row>
    <row r="202" spans="1:11" ht="14.45" customHeight="1" thickBot="1" x14ac:dyDescent="0.25">
      <c r="A202" s="383" t="s">
        <v>400</v>
      </c>
      <c r="B202" s="364">
        <v>174999.624970951</v>
      </c>
      <c r="C202" s="364">
        <v>186999.24111999999</v>
      </c>
      <c r="D202" s="365">
        <v>11999.6161490493</v>
      </c>
      <c r="E202" s="366">
        <v>1.068569382083</v>
      </c>
      <c r="F202" s="364">
        <v>188629.16661111699</v>
      </c>
      <c r="G202" s="365">
        <v>157190.97217593101</v>
      </c>
      <c r="H202" s="367">
        <v>19610.177080000001</v>
      </c>
      <c r="I202" s="364">
        <v>156745.99369999999</v>
      </c>
      <c r="J202" s="365">
        <v>-444.978475931101</v>
      </c>
      <c r="K202" s="368">
        <v>0.83097432128899995</v>
      </c>
    </row>
    <row r="203" spans="1:11" ht="14.45" customHeight="1" thickBot="1" x14ac:dyDescent="0.25">
      <c r="A203" s="384" t="s">
        <v>401</v>
      </c>
      <c r="B203" s="364">
        <v>174999.624970951</v>
      </c>
      <c r="C203" s="364">
        <v>186999.24111999999</v>
      </c>
      <c r="D203" s="365">
        <v>11999.6161490493</v>
      </c>
      <c r="E203" s="366">
        <v>1.068569382083</v>
      </c>
      <c r="F203" s="364">
        <v>188629.16661111699</v>
      </c>
      <c r="G203" s="365">
        <v>157190.97217593101</v>
      </c>
      <c r="H203" s="367">
        <v>19610.177080000001</v>
      </c>
      <c r="I203" s="364">
        <v>156745.99369999999</v>
      </c>
      <c r="J203" s="365">
        <v>-444.978475931101</v>
      </c>
      <c r="K203" s="368">
        <v>0.83097432128899995</v>
      </c>
    </row>
    <row r="204" spans="1:11" ht="14.45" customHeight="1" thickBot="1" x14ac:dyDescent="0.25">
      <c r="A204" s="385" t="s">
        <v>402</v>
      </c>
      <c r="B204" s="369">
        <v>0.149308322189</v>
      </c>
      <c r="C204" s="369">
        <v>1.6748099999999999</v>
      </c>
      <c r="D204" s="370">
        <v>1.5255016778099999</v>
      </c>
      <c r="E204" s="376">
        <v>11.217124239589999</v>
      </c>
      <c r="F204" s="369">
        <v>1.7041282690799999</v>
      </c>
      <c r="G204" s="370">
        <v>1.4201068909000001</v>
      </c>
      <c r="H204" s="372">
        <v>0</v>
      </c>
      <c r="I204" s="369">
        <v>9.1999999999999998E-2</v>
      </c>
      <c r="J204" s="370">
        <v>-1.3281068909</v>
      </c>
      <c r="K204" s="377">
        <v>5.3986546476E-2</v>
      </c>
    </row>
    <row r="205" spans="1:11" ht="14.45" customHeight="1" thickBot="1" x14ac:dyDescent="0.25">
      <c r="A205" s="386" t="s">
        <v>403</v>
      </c>
      <c r="B205" s="364">
        <v>0.149308322189</v>
      </c>
      <c r="C205" s="364">
        <v>0.46281</v>
      </c>
      <c r="D205" s="365">
        <v>0.31350167780999999</v>
      </c>
      <c r="E205" s="366">
        <v>3.0996932603239999</v>
      </c>
      <c r="F205" s="364">
        <v>0.46138589664899998</v>
      </c>
      <c r="G205" s="365">
        <v>0.38448824720699998</v>
      </c>
      <c r="H205" s="367">
        <v>0</v>
      </c>
      <c r="I205" s="364">
        <v>0</v>
      </c>
      <c r="J205" s="365">
        <v>-0.38448824720699998</v>
      </c>
      <c r="K205" s="368">
        <v>0</v>
      </c>
    </row>
    <row r="206" spans="1:11" ht="14.45" customHeight="1" thickBot="1" x14ac:dyDescent="0.25">
      <c r="A206" s="386" t="s">
        <v>404</v>
      </c>
      <c r="B206" s="364">
        <v>0</v>
      </c>
      <c r="C206" s="364">
        <v>0</v>
      </c>
      <c r="D206" s="365">
        <v>0</v>
      </c>
      <c r="E206" s="366">
        <v>1</v>
      </c>
      <c r="F206" s="364">
        <v>0</v>
      </c>
      <c r="G206" s="365">
        <v>0</v>
      </c>
      <c r="H206" s="367">
        <v>0</v>
      </c>
      <c r="I206" s="364">
        <v>9.1999999999999998E-2</v>
      </c>
      <c r="J206" s="365">
        <v>9.1999999999999998E-2</v>
      </c>
      <c r="K206" s="375" t="s">
        <v>222</v>
      </c>
    </row>
    <row r="207" spans="1:11" ht="14.45" customHeight="1" thickBot="1" x14ac:dyDescent="0.25">
      <c r="A207" s="386" t="s">
        <v>405</v>
      </c>
      <c r="B207" s="364">
        <v>0</v>
      </c>
      <c r="C207" s="364">
        <v>1.212</v>
      </c>
      <c r="D207" s="365">
        <v>1.212</v>
      </c>
      <c r="E207" s="374" t="s">
        <v>222</v>
      </c>
      <c r="F207" s="364">
        <v>1.2427423724310001</v>
      </c>
      <c r="G207" s="365">
        <v>1.0356186436929999</v>
      </c>
      <c r="H207" s="367">
        <v>0</v>
      </c>
      <c r="I207" s="364">
        <v>0</v>
      </c>
      <c r="J207" s="365">
        <v>-1.0356186436929999</v>
      </c>
      <c r="K207" s="368">
        <v>0</v>
      </c>
    </row>
    <row r="208" spans="1:11" ht="14.45" customHeight="1" thickBot="1" x14ac:dyDescent="0.25">
      <c r="A208" s="385" t="s">
        <v>406</v>
      </c>
      <c r="B208" s="369">
        <v>0</v>
      </c>
      <c r="C208" s="369">
        <v>9.4068199999999997</v>
      </c>
      <c r="D208" s="370">
        <v>9.4068199999999997</v>
      </c>
      <c r="E208" s="371" t="s">
        <v>206</v>
      </c>
      <c r="F208" s="369">
        <v>0</v>
      </c>
      <c r="G208" s="370">
        <v>0</v>
      </c>
      <c r="H208" s="372">
        <v>0</v>
      </c>
      <c r="I208" s="369">
        <v>0</v>
      </c>
      <c r="J208" s="370">
        <v>0</v>
      </c>
      <c r="K208" s="373" t="s">
        <v>206</v>
      </c>
    </row>
    <row r="209" spans="1:11" ht="14.45" customHeight="1" thickBot="1" x14ac:dyDescent="0.25">
      <c r="A209" s="386" t="s">
        <v>407</v>
      </c>
      <c r="B209" s="364">
        <v>0</v>
      </c>
      <c r="C209" s="364">
        <v>9.4068199999999997</v>
      </c>
      <c r="D209" s="365">
        <v>9.4068199999999997</v>
      </c>
      <c r="E209" s="374" t="s">
        <v>206</v>
      </c>
      <c r="F209" s="364">
        <v>0</v>
      </c>
      <c r="G209" s="365">
        <v>0</v>
      </c>
      <c r="H209" s="367">
        <v>0</v>
      </c>
      <c r="I209" s="364">
        <v>0</v>
      </c>
      <c r="J209" s="365">
        <v>0</v>
      </c>
      <c r="K209" s="375" t="s">
        <v>206</v>
      </c>
    </row>
    <row r="210" spans="1:11" ht="14.45" customHeight="1" thickBot="1" x14ac:dyDescent="0.25">
      <c r="A210" s="388" t="s">
        <v>408</v>
      </c>
      <c r="B210" s="364">
        <v>232.251186186925</v>
      </c>
      <c r="C210" s="364">
        <v>11.223129999999999</v>
      </c>
      <c r="D210" s="365">
        <v>-221.028056186925</v>
      </c>
      <c r="E210" s="366">
        <v>4.8323240816E-2</v>
      </c>
      <c r="F210" s="364">
        <v>4.5554895983610004</v>
      </c>
      <c r="G210" s="365">
        <v>3.7962413319669999</v>
      </c>
      <c r="H210" s="367">
        <v>266.78510999999901</v>
      </c>
      <c r="I210" s="364">
        <v>562.99401999999895</v>
      </c>
      <c r="J210" s="365">
        <v>559.19777866803202</v>
      </c>
      <c r="K210" s="368">
        <v>123.58584249704499</v>
      </c>
    </row>
    <row r="211" spans="1:11" ht="14.45" customHeight="1" thickBot="1" x14ac:dyDescent="0.25">
      <c r="A211" s="386" t="s">
        <v>409</v>
      </c>
      <c r="B211" s="364">
        <v>0</v>
      </c>
      <c r="C211" s="364">
        <v>0</v>
      </c>
      <c r="D211" s="365">
        <v>0</v>
      </c>
      <c r="E211" s="366">
        <v>1</v>
      </c>
      <c r="F211" s="364">
        <v>4.5554895983610004</v>
      </c>
      <c r="G211" s="365">
        <v>3.7962413319669999</v>
      </c>
      <c r="H211" s="367">
        <v>0</v>
      </c>
      <c r="I211" s="364">
        <v>2.1475599999999999</v>
      </c>
      <c r="J211" s="365">
        <v>-1.648681331967</v>
      </c>
      <c r="K211" s="368">
        <v>0.471422435202</v>
      </c>
    </row>
    <row r="212" spans="1:11" ht="14.45" customHeight="1" thickBot="1" x14ac:dyDescent="0.25">
      <c r="A212" s="386" t="s">
        <v>410</v>
      </c>
      <c r="B212" s="364">
        <v>0</v>
      </c>
      <c r="C212" s="364">
        <v>0</v>
      </c>
      <c r="D212" s="365">
        <v>0</v>
      </c>
      <c r="E212" s="366">
        <v>1</v>
      </c>
      <c r="F212" s="364">
        <v>0</v>
      </c>
      <c r="G212" s="365">
        <v>0</v>
      </c>
      <c r="H212" s="367">
        <v>266.78510999999901</v>
      </c>
      <c r="I212" s="364">
        <v>560.84645999999998</v>
      </c>
      <c r="J212" s="365">
        <v>560.84645999999998</v>
      </c>
      <c r="K212" s="375" t="s">
        <v>222</v>
      </c>
    </row>
    <row r="213" spans="1:11" ht="14.45" customHeight="1" thickBot="1" x14ac:dyDescent="0.25">
      <c r="A213" s="386" t="s">
        <v>411</v>
      </c>
      <c r="B213" s="364">
        <v>160.646275412047</v>
      </c>
      <c r="C213" s="364">
        <v>0</v>
      </c>
      <c r="D213" s="365">
        <v>-160.646275412047</v>
      </c>
      <c r="E213" s="366">
        <v>0</v>
      </c>
      <c r="F213" s="364">
        <v>0</v>
      </c>
      <c r="G213" s="365">
        <v>0</v>
      </c>
      <c r="H213" s="367">
        <v>0</v>
      </c>
      <c r="I213" s="364">
        <v>0</v>
      </c>
      <c r="J213" s="365">
        <v>0</v>
      </c>
      <c r="K213" s="368">
        <v>10</v>
      </c>
    </row>
    <row r="214" spans="1:11" ht="14.45" customHeight="1" thickBot="1" x14ac:dyDescent="0.25">
      <c r="A214" s="386" t="s">
        <v>412</v>
      </c>
      <c r="B214" s="364">
        <v>71.604910774877993</v>
      </c>
      <c r="C214" s="364">
        <v>11.223129999999999</v>
      </c>
      <c r="D214" s="365">
        <v>-60.381780774878003</v>
      </c>
      <c r="E214" s="366">
        <v>0.156736875705</v>
      </c>
      <c r="F214" s="364">
        <v>0</v>
      </c>
      <c r="G214" s="365">
        <v>0</v>
      </c>
      <c r="H214" s="367">
        <v>0</v>
      </c>
      <c r="I214" s="364">
        <v>0</v>
      </c>
      <c r="J214" s="365">
        <v>0</v>
      </c>
      <c r="K214" s="375" t="s">
        <v>206</v>
      </c>
    </row>
    <row r="215" spans="1:11" ht="14.45" customHeight="1" thickBot="1" x14ac:dyDescent="0.25">
      <c r="A215" s="385" t="s">
        <v>413</v>
      </c>
      <c r="B215" s="369">
        <v>0</v>
      </c>
      <c r="C215" s="369">
        <v>-0.37847999999999998</v>
      </c>
      <c r="D215" s="370">
        <v>-0.37847999999999998</v>
      </c>
      <c r="E215" s="371" t="s">
        <v>206</v>
      </c>
      <c r="F215" s="369">
        <v>0</v>
      </c>
      <c r="G215" s="370">
        <v>0</v>
      </c>
      <c r="H215" s="372">
        <v>0</v>
      </c>
      <c r="I215" s="369">
        <v>0</v>
      </c>
      <c r="J215" s="370">
        <v>0</v>
      </c>
      <c r="K215" s="373" t="s">
        <v>206</v>
      </c>
    </row>
    <row r="216" spans="1:11" ht="14.45" customHeight="1" thickBot="1" x14ac:dyDescent="0.25">
      <c r="A216" s="386" t="s">
        <v>414</v>
      </c>
      <c r="B216" s="364">
        <v>0</v>
      </c>
      <c r="C216" s="364">
        <v>-0.37847999999999998</v>
      </c>
      <c r="D216" s="365">
        <v>-0.37847999999999998</v>
      </c>
      <c r="E216" s="374" t="s">
        <v>222</v>
      </c>
      <c r="F216" s="364">
        <v>0</v>
      </c>
      <c r="G216" s="365">
        <v>0</v>
      </c>
      <c r="H216" s="367">
        <v>0</v>
      </c>
      <c r="I216" s="364">
        <v>0</v>
      </c>
      <c r="J216" s="365">
        <v>0</v>
      </c>
      <c r="K216" s="375" t="s">
        <v>206</v>
      </c>
    </row>
    <row r="217" spans="1:11" ht="14.45" customHeight="1" thickBot="1" x14ac:dyDescent="0.25">
      <c r="A217" s="385" t="s">
        <v>415</v>
      </c>
      <c r="B217" s="369">
        <v>174767.224476442</v>
      </c>
      <c r="C217" s="369">
        <v>179592.96035000001</v>
      </c>
      <c r="D217" s="370">
        <v>4825.7358735583302</v>
      </c>
      <c r="E217" s="376">
        <v>1.027612362031</v>
      </c>
      <c r="F217" s="369">
        <v>188622.90699325001</v>
      </c>
      <c r="G217" s="370">
        <v>157185.755827708</v>
      </c>
      <c r="H217" s="372">
        <v>18906.704979999999</v>
      </c>
      <c r="I217" s="369">
        <v>153184.09093999999</v>
      </c>
      <c r="J217" s="370">
        <v>-4001.6648877082298</v>
      </c>
      <c r="K217" s="377">
        <v>0.81211817473100001</v>
      </c>
    </row>
    <row r="218" spans="1:11" ht="14.45" customHeight="1" thickBot="1" x14ac:dyDescent="0.25">
      <c r="A218" s="386" t="s">
        <v>416</v>
      </c>
      <c r="B218" s="364">
        <v>101386.50904861301</v>
      </c>
      <c r="C218" s="364">
        <v>93705.394270000004</v>
      </c>
      <c r="D218" s="365">
        <v>-7681.1147786126103</v>
      </c>
      <c r="E218" s="366">
        <v>0.92423928143199996</v>
      </c>
      <c r="F218" s="364">
        <v>0</v>
      </c>
      <c r="G218" s="365">
        <v>0</v>
      </c>
      <c r="H218" s="367">
        <v>0</v>
      </c>
      <c r="I218" s="364">
        <v>0</v>
      </c>
      <c r="J218" s="365">
        <v>0</v>
      </c>
      <c r="K218" s="375" t="s">
        <v>206</v>
      </c>
    </row>
    <row r="219" spans="1:11" ht="14.45" customHeight="1" thickBot="1" x14ac:dyDescent="0.25">
      <c r="A219" s="386" t="s">
        <v>417</v>
      </c>
      <c r="B219" s="364">
        <v>73380.715427828996</v>
      </c>
      <c r="C219" s="364">
        <v>85887.566080000004</v>
      </c>
      <c r="D219" s="365">
        <v>12506.850652171001</v>
      </c>
      <c r="E219" s="366">
        <v>1.1704378402310001</v>
      </c>
      <c r="F219" s="364">
        <v>188622.90699325001</v>
      </c>
      <c r="G219" s="365">
        <v>157185.755827708</v>
      </c>
      <c r="H219" s="367">
        <v>18906.704979999999</v>
      </c>
      <c r="I219" s="364">
        <v>153184.09093999999</v>
      </c>
      <c r="J219" s="365">
        <v>-4001.6648877082298</v>
      </c>
      <c r="K219" s="368">
        <v>0.81211817473100001</v>
      </c>
    </row>
    <row r="220" spans="1:11" ht="14.45" customHeight="1" thickBot="1" x14ac:dyDescent="0.25">
      <c r="A220" s="385" t="s">
        <v>418</v>
      </c>
      <c r="B220" s="369">
        <v>0</v>
      </c>
      <c r="C220" s="369">
        <v>7384.3544899999997</v>
      </c>
      <c r="D220" s="370">
        <v>7384.3544899999997</v>
      </c>
      <c r="E220" s="371" t="s">
        <v>206</v>
      </c>
      <c r="F220" s="369">
        <v>0</v>
      </c>
      <c r="G220" s="370">
        <v>0</v>
      </c>
      <c r="H220" s="372">
        <v>436.68698999999901</v>
      </c>
      <c r="I220" s="369">
        <v>2998.8167400000002</v>
      </c>
      <c r="J220" s="370">
        <v>2998.8167400000002</v>
      </c>
      <c r="K220" s="373" t="s">
        <v>206</v>
      </c>
    </row>
    <row r="221" spans="1:11" ht="14.45" customHeight="1" thickBot="1" x14ac:dyDescent="0.25">
      <c r="A221" s="386" t="s">
        <v>419</v>
      </c>
      <c r="B221" s="364">
        <v>0</v>
      </c>
      <c r="C221" s="364">
        <v>3669.06412</v>
      </c>
      <c r="D221" s="365">
        <v>3669.06412</v>
      </c>
      <c r="E221" s="374" t="s">
        <v>206</v>
      </c>
      <c r="F221" s="364">
        <v>0</v>
      </c>
      <c r="G221" s="365">
        <v>0</v>
      </c>
      <c r="H221" s="367">
        <v>0</v>
      </c>
      <c r="I221" s="364">
        <v>0</v>
      </c>
      <c r="J221" s="365">
        <v>0</v>
      </c>
      <c r="K221" s="375" t="s">
        <v>206</v>
      </c>
    </row>
    <row r="222" spans="1:11" ht="14.45" customHeight="1" thickBot="1" x14ac:dyDescent="0.25">
      <c r="A222" s="386" t="s">
        <v>420</v>
      </c>
      <c r="B222" s="364">
        <v>0</v>
      </c>
      <c r="C222" s="364">
        <v>3715.2903700000002</v>
      </c>
      <c r="D222" s="365">
        <v>3715.2903700000002</v>
      </c>
      <c r="E222" s="374" t="s">
        <v>206</v>
      </c>
      <c r="F222" s="364">
        <v>0</v>
      </c>
      <c r="G222" s="365">
        <v>0</v>
      </c>
      <c r="H222" s="367">
        <v>436.68698999999901</v>
      </c>
      <c r="I222" s="364">
        <v>2998.8167400000002</v>
      </c>
      <c r="J222" s="365">
        <v>2998.8167400000002</v>
      </c>
      <c r="K222" s="375" t="s">
        <v>206</v>
      </c>
    </row>
    <row r="223" spans="1:11" ht="14.45" customHeight="1" thickBot="1" x14ac:dyDescent="0.25">
      <c r="A223" s="383" t="s">
        <v>421</v>
      </c>
      <c r="B223" s="364">
        <v>28.147184961836</v>
      </c>
      <c r="C223" s="364">
        <v>138.74835999999999</v>
      </c>
      <c r="D223" s="365">
        <v>110.60117503816301</v>
      </c>
      <c r="E223" s="366">
        <v>4.9293867286589998</v>
      </c>
      <c r="F223" s="364">
        <v>0</v>
      </c>
      <c r="G223" s="365">
        <v>0</v>
      </c>
      <c r="H223" s="367">
        <v>11.830579999999999</v>
      </c>
      <c r="I223" s="364">
        <v>68.79468</v>
      </c>
      <c r="J223" s="365">
        <v>68.79468</v>
      </c>
      <c r="K223" s="375" t="s">
        <v>206</v>
      </c>
    </row>
    <row r="224" spans="1:11" ht="14.45" customHeight="1" thickBot="1" x14ac:dyDescent="0.25">
      <c r="A224" s="384" t="s">
        <v>422</v>
      </c>
      <c r="B224" s="364">
        <v>0</v>
      </c>
      <c r="C224" s="364">
        <v>122.21701</v>
      </c>
      <c r="D224" s="365">
        <v>122.21701</v>
      </c>
      <c r="E224" s="374" t="s">
        <v>206</v>
      </c>
      <c r="F224" s="364">
        <v>0</v>
      </c>
      <c r="G224" s="365">
        <v>0</v>
      </c>
      <c r="H224" s="367">
        <v>6.4999999999989999</v>
      </c>
      <c r="I224" s="364">
        <v>63.25</v>
      </c>
      <c r="J224" s="365">
        <v>63.25</v>
      </c>
      <c r="K224" s="375" t="s">
        <v>206</v>
      </c>
    </row>
    <row r="225" spans="1:11" ht="14.45" customHeight="1" thickBot="1" x14ac:dyDescent="0.25">
      <c r="A225" s="385" t="s">
        <v>423</v>
      </c>
      <c r="B225" s="369">
        <v>0</v>
      </c>
      <c r="C225" s="369">
        <v>88.967009999998993</v>
      </c>
      <c r="D225" s="370">
        <v>88.967009999998993</v>
      </c>
      <c r="E225" s="371" t="s">
        <v>206</v>
      </c>
      <c r="F225" s="369">
        <v>0</v>
      </c>
      <c r="G225" s="370">
        <v>0</v>
      </c>
      <c r="H225" s="372">
        <v>0</v>
      </c>
      <c r="I225" s="369">
        <v>0</v>
      </c>
      <c r="J225" s="370">
        <v>0</v>
      </c>
      <c r="K225" s="373" t="s">
        <v>206</v>
      </c>
    </row>
    <row r="226" spans="1:11" ht="14.45" customHeight="1" thickBot="1" x14ac:dyDescent="0.25">
      <c r="A226" s="386" t="s">
        <v>424</v>
      </c>
      <c r="B226" s="364">
        <v>0</v>
      </c>
      <c r="C226" s="364">
        <v>88.967009999998993</v>
      </c>
      <c r="D226" s="365">
        <v>88.967009999998993</v>
      </c>
      <c r="E226" s="374" t="s">
        <v>206</v>
      </c>
      <c r="F226" s="364">
        <v>0</v>
      </c>
      <c r="G226" s="365">
        <v>0</v>
      </c>
      <c r="H226" s="367">
        <v>0</v>
      </c>
      <c r="I226" s="364">
        <v>0</v>
      </c>
      <c r="J226" s="365">
        <v>0</v>
      </c>
      <c r="K226" s="375" t="s">
        <v>206</v>
      </c>
    </row>
    <row r="227" spans="1:11" ht="14.45" customHeight="1" thickBot="1" x14ac:dyDescent="0.25">
      <c r="A227" s="385" t="s">
        <v>425</v>
      </c>
      <c r="B227" s="369">
        <v>0</v>
      </c>
      <c r="C227" s="369">
        <v>33.25</v>
      </c>
      <c r="D227" s="370">
        <v>33.25</v>
      </c>
      <c r="E227" s="371" t="s">
        <v>206</v>
      </c>
      <c r="F227" s="369">
        <v>0</v>
      </c>
      <c r="G227" s="370">
        <v>0</v>
      </c>
      <c r="H227" s="372">
        <v>6.4999999999989999</v>
      </c>
      <c r="I227" s="369">
        <v>63.25</v>
      </c>
      <c r="J227" s="370">
        <v>63.25</v>
      </c>
      <c r="K227" s="373" t="s">
        <v>206</v>
      </c>
    </row>
    <row r="228" spans="1:11" ht="14.45" customHeight="1" thickBot="1" x14ac:dyDescent="0.25">
      <c r="A228" s="386" t="s">
        <v>426</v>
      </c>
      <c r="B228" s="364">
        <v>0</v>
      </c>
      <c r="C228" s="364">
        <v>33.25</v>
      </c>
      <c r="D228" s="365">
        <v>33.25</v>
      </c>
      <c r="E228" s="374" t="s">
        <v>206</v>
      </c>
      <c r="F228" s="364">
        <v>0</v>
      </c>
      <c r="G228" s="365">
        <v>0</v>
      </c>
      <c r="H228" s="367">
        <v>6.4999999999989999</v>
      </c>
      <c r="I228" s="364">
        <v>63.25</v>
      </c>
      <c r="J228" s="365">
        <v>63.25</v>
      </c>
      <c r="K228" s="375" t="s">
        <v>206</v>
      </c>
    </row>
    <row r="229" spans="1:11" ht="14.45" customHeight="1" thickBot="1" x14ac:dyDescent="0.25">
      <c r="A229" s="389" t="s">
        <v>427</v>
      </c>
      <c r="B229" s="369">
        <v>28.147184961836</v>
      </c>
      <c r="C229" s="369">
        <v>16.53135</v>
      </c>
      <c r="D229" s="370">
        <v>-11.615834961836001</v>
      </c>
      <c r="E229" s="376">
        <v>0.58731805764599998</v>
      </c>
      <c r="F229" s="369">
        <v>0</v>
      </c>
      <c r="G229" s="370">
        <v>0</v>
      </c>
      <c r="H229" s="372">
        <v>5.3305799999990002</v>
      </c>
      <c r="I229" s="369">
        <v>5.5446799999990004</v>
      </c>
      <c r="J229" s="370">
        <v>5.5446799999990004</v>
      </c>
      <c r="K229" s="373" t="s">
        <v>206</v>
      </c>
    </row>
    <row r="230" spans="1:11" ht="14.45" customHeight="1" thickBot="1" x14ac:dyDescent="0.25">
      <c r="A230" s="385" t="s">
        <v>428</v>
      </c>
      <c r="B230" s="369">
        <v>0</v>
      </c>
      <c r="C230" s="369">
        <v>10</v>
      </c>
      <c r="D230" s="370">
        <v>10</v>
      </c>
      <c r="E230" s="371" t="s">
        <v>206</v>
      </c>
      <c r="F230" s="369">
        <v>0</v>
      </c>
      <c r="G230" s="370">
        <v>0</v>
      </c>
      <c r="H230" s="372">
        <v>0</v>
      </c>
      <c r="I230" s="369">
        <v>0</v>
      </c>
      <c r="J230" s="370">
        <v>0</v>
      </c>
      <c r="K230" s="377">
        <v>10</v>
      </c>
    </row>
    <row r="231" spans="1:11" ht="14.45" customHeight="1" thickBot="1" x14ac:dyDescent="0.25">
      <c r="A231" s="386" t="s">
        <v>429</v>
      </c>
      <c r="B231" s="364">
        <v>0</v>
      </c>
      <c r="C231" s="364">
        <v>10</v>
      </c>
      <c r="D231" s="365">
        <v>10</v>
      </c>
      <c r="E231" s="374" t="s">
        <v>222</v>
      </c>
      <c r="F231" s="364">
        <v>0</v>
      </c>
      <c r="G231" s="365">
        <v>0</v>
      </c>
      <c r="H231" s="367">
        <v>0</v>
      </c>
      <c r="I231" s="364">
        <v>0</v>
      </c>
      <c r="J231" s="365">
        <v>0</v>
      </c>
      <c r="K231" s="368">
        <v>10</v>
      </c>
    </row>
    <row r="232" spans="1:11" ht="14.45" customHeight="1" thickBot="1" x14ac:dyDescent="0.25">
      <c r="A232" s="385" t="s">
        <v>430</v>
      </c>
      <c r="B232" s="369">
        <v>28.147184961836</v>
      </c>
      <c r="C232" s="369">
        <v>6.5313499999999998</v>
      </c>
      <c r="D232" s="370">
        <v>-21.615834961836001</v>
      </c>
      <c r="E232" s="376">
        <v>0.23204274277699999</v>
      </c>
      <c r="F232" s="369">
        <v>0</v>
      </c>
      <c r="G232" s="370">
        <v>0</v>
      </c>
      <c r="H232" s="372">
        <v>5.3305799999990002</v>
      </c>
      <c r="I232" s="369">
        <v>5.5446799999990004</v>
      </c>
      <c r="J232" s="370">
        <v>5.5446799999990004</v>
      </c>
      <c r="K232" s="373" t="s">
        <v>206</v>
      </c>
    </row>
    <row r="233" spans="1:11" ht="14.45" customHeight="1" thickBot="1" x14ac:dyDescent="0.25">
      <c r="A233" s="386" t="s">
        <v>431</v>
      </c>
      <c r="B233" s="364">
        <v>9.4462579177999995E-2</v>
      </c>
      <c r="C233" s="364">
        <v>0.61399999999999999</v>
      </c>
      <c r="D233" s="365">
        <v>0.51953742082099996</v>
      </c>
      <c r="E233" s="366">
        <v>6.4999283879309999</v>
      </c>
      <c r="F233" s="364">
        <v>0</v>
      </c>
      <c r="G233" s="365">
        <v>0</v>
      </c>
      <c r="H233" s="367">
        <v>0</v>
      </c>
      <c r="I233" s="364">
        <v>0.16200000000000001</v>
      </c>
      <c r="J233" s="365">
        <v>0.16200000000000001</v>
      </c>
      <c r="K233" s="375" t="s">
        <v>206</v>
      </c>
    </row>
    <row r="234" spans="1:11" ht="14.45" customHeight="1" thickBot="1" x14ac:dyDescent="0.25">
      <c r="A234" s="386" t="s">
        <v>432</v>
      </c>
      <c r="B234" s="364">
        <v>0</v>
      </c>
      <c r="C234" s="364">
        <v>0</v>
      </c>
      <c r="D234" s="365">
        <v>0</v>
      </c>
      <c r="E234" s="366">
        <v>1</v>
      </c>
      <c r="F234" s="364">
        <v>0</v>
      </c>
      <c r="G234" s="365">
        <v>0</v>
      </c>
      <c r="H234" s="367">
        <v>0</v>
      </c>
      <c r="I234" s="364">
        <v>5.21E-2</v>
      </c>
      <c r="J234" s="365">
        <v>5.21E-2</v>
      </c>
      <c r="K234" s="375" t="s">
        <v>222</v>
      </c>
    </row>
    <row r="235" spans="1:11" ht="14.45" customHeight="1" thickBot="1" x14ac:dyDescent="0.25">
      <c r="A235" s="386" t="s">
        <v>433</v>
      </c>
      <c r="B235" s="364">
        <v>28.052722382658001</v>
      </c>
      <c r="C235" s="364">
        <v>5.9173499999999999</v>
      </c>
      <c r="D235" s="365">
        <v>-22.135372382658002</v>
      </c>
      <c r="E235" s="366">
        <v>0.210936746861</v>
      </c>
      <c r="F235" s="364">
        <v>0</v>
      </c>
      <c r="G235" s="365">
        <v>0</v>
      </c>
      <c r="H235" s="367">
        <v>5.3305799999990002</v>
      </c>
      <c r="I235" s="364">
        <v>5.3305799999990002</v>
      </c>
      <c r="J235" s="365">
        <v>5.3305799999990002</v>
      </c>
      <c r="K235" s="375" t="s">
        <v>206</v>
      </c>
    </row>
    <row r="236" spans="1:11" ht="14.45" customHeight="1" thickBot="1" x14ac:dyDescent="0.25">
      <c r="A236" s="383" t="s">
        <v>434</v>
      </c>
      <c r="B236" s="364">
        <v>82.225820194603003</v>
      </c>
      <c r="C236" s="364">
        <v>0</v>
      </c>
      <c r="D236" s="365">
        <v>-82.225820194603003</v>
      </c>
      <c r="E236" s="366">
        <v>0</v>
      </c>
      <c r="F236" s="364">
        <v>0</v>
      </c>
      <c r="G236" s="365">
        <v>0</v>
      </c>
      <c r="H236" s="367">
        <v>50.199999999999001</v>
      </c>
      <c r="I236" s="364">
        <v>100.4</v>
      </c>
      <c r="J236" s="365">
        <v>100.4</v>
      </c>
      <c r="K236" s="375" t="s">
        <v>222</v>
      </c>
    </row>
    <row r="237" spans="1:11" ht="14.45" customHeight="1" thickBot="1" x14ac:dyDescent="0.25">
      <c r="A237" s="389" t="s">
        <v>435</v>
      </c>
      <c r="B237" s="369">
        <v>82.225820194603003</v>
      </c>
      <c r="C237" s="369">
        <v>0</v>
      </c>
      <c r="D237" s="370">
        <v>-82.225820194603003</v>
      </c>
      <c r="E237" s="376">
        <v>0</v>
      </c>
      <c r="F237" s="369">
        <v>0</v>
      </c>
      <c r="G237" s="370">
        <v>0</v>
      </c>
      <c r="H237" s="372">
        <v>50.199999999999001</v>
      </c>
      <c r="I237" s="369">
        <v>100.4</v>
      </c>
      <c r="J237" s="370">
        <v>100.4</v>
      </c>
      <c r="K237" s="373" t="s">
        <v>222</v>
      </c>
    </row>
    <row r="238" spans="1:11" ht="14.45" customHeight="1" thickBot="1" x14ac:dyDescent="0.25">
      <c r="A238" s="385" t="s">
        <v>436</v>
      </c>
      <c r="B238" s="369">
        <v>82.225820194603003</v>
      </c>
      <c r="C238" s="369">
        <v>0</v>
      </c>
      <c r="D238" s="370">
        <v>-82.225820194603003</v>
      </c>
      <c r="E238" s="376">
        <v>0</v>
      </c>
      <c r="F238" s="369">
        <v>0</v>
      </c>
      <c r="G238" s="370">
        <v>0</v>
      </c>
      <c r="H238" s="372">
        <v>50.199999999999001</v>
      </c>
      <c r="I238" s="369">
        <v>100.4</v>
      </c>
      <c r="J238" s="370">
        <v>100.4</v>
      </c>
      <c r="K238" s="373" t="s">
        <v>222</v>
      </c>
    </row>
    <row r="239" spans="1:11" ht="14.45" customHeight="1" thickBot="1" x14ac:dyDescent="0.25">
      <c r="A239" s="386" t="s">
        <v>437</v>
      </c>
      <c r="B239" s="364">
        <v>82.225820194603003</v>
      </c>
      <c r="C239" s="364">
        <v>0</v>
      </c>
      <c r="D239" s="365">
        <v>-82.225820194603003</v>
      </c>
      <c r="E239" s="366">
        <v>0</v>
      </c>
      <c r="F239" s="364">
        <v>0</v>
      </c>
      <c r="G239" s="365">
        <v>0</v>
      </c>
      <c r="H239" s="367">
        <v>50.199999999999001</v>
      </c>
      <c r="I239" s="364">
        <v>100.4</v>
      </c>
      <c r="J239" s="365">
        <v>100.4</v>
      </c>
      <c r="K239" s="375" t="s">
        <v>222</v>
      </c>
    </row>
    <row r="240" spans="1:11" ht="14.45" customHeight="1" thickBot="1" x14ac:dyDescent="0.25">
      <c r="A240" s="382" t="s">
        <v>438</v>
      </c>
      <c r="B240" s="364">
        <v>11151.660673857599</v>
      </c>
      <c r="C240" s="364">
        <v>13927.801740000001</v>
      </c>
      <c r="D240" s="365">
        <v>2776.1410661424102</v>
      </c>
      <c r="E240" s="366">
        <v>1.24894418395</v>
      </c>
      <c r="F240" s="364">
        <v>12438.764234377701</v>
      </c>
      <c r="G240" s="365">
        <v>10365.6368619814</v>
      </c>
      <c r="H240" s="367">
        <v>1214.0047999999999</v>
      </c>
      <c r="I240" s="364">
        <v>11732.86557</v>
      </c>
      <c r="J240" s="365">
        <v>1367.2287080185799</v>
      </c>
      <c r="K240" s="368">
        <v>0.94325009694799999</v>
      </c>
    </row>
    <row r="241" spans="1:11" ht="14.45" customHeight="1" thickBot="1" x14ac:dyDescent="0.25">
      <c r="A241" s="387" t="s">
        <v>439</v>
      </c>
      <c r="B241" s="369">
        <v>11151.660673857599</v>
      </c>
      <c r="C241" s="369">
        <v>13927.801740000001</v>
      </c>
      <c r="D241" s="370">
        <v>2776.1410661424102</v>
      </c>
      <c r="E241" s="376">
        <v>1.24894418395</v>
      </c>
      <c r="F241" s="369">
        <v>12438.764234377701</v>
      </c>
      <c r="G241" s="370">
        <v>10365.6368619814</v>
      </c>
      <c r="H241" s="372">
        <v>1214.0047999999999</v>
      </c>
      <c r="I241" s="369">
        <v>11732.86557</v>
      </c>
      <c r="J241" s="370">
        <v>1367.2287080185799</v>
      </c>
      <c r="K241" s="377">
        <v>0.94325009694799999</v>
      </c>
    </row>
    <row r="242" spans="1:11" ht="14.45" customHeight="1" thickBot="1" x14ac:dyDescent="0.25">
      <c r="A242" s="389" t="s">
        <v>41</v>
      </c>
      <c r="B242" s="369">
        <v>11151.660673857599</v>
      </c>
      <c r="C242" s="369">
        <v>13927.801740000001</v>
      </c>
      <c r="D242" s="370">
        <v>2776.1410661424102</v>
      </c>
      <c r="E242" s="376">
        <v>1.24894418395</v>
      </c>
      <c r="F242" s="369">
        <v>12438.764234377701</v>
      </c>
      <c r="G242" s="370">
        <v>10365.6368619814</v>
      </c>
      <c r="H242" s="372">
        <v>1214.0047999999999</v>
      </c>
      <c r="I242" s="369">
        <v>11732.86557</v>
      </c>
      <c r="J242" s="370">
        <v>1367.2287080185799</v>
      </c>
      <c r="K242" s="377">
        <v>0.94325009694799999</v>
      </c>
    </row>
    <row r="243" spans="1:11" ht="14.45" customHeight="1" thickBot="1" x14ac:dyDescent="0.25">
      <c r="A243" s="388" t="s">
        <v>440</v>
      </c>
      <c r="B243" s="364">
        <v>0</v>
      </c>
      <c r="C243" s="364">
        <v>282.61604999999997</v>
      </c>
      <c r="D243" s="365">
        <v>282.61604999999997</v>
      </c>
      <c r="E243" s="374" t="s">
        <v>222</v>
      </c>
      <c r="F243" s="364">
        <v>534.98866744645295</v>
      </c>
      <c r="G243" s="365">
        <v>445.82388953870998</v>
      </c>
      <c r="H243" s="367">
        <v>35.613849999999999</v>
      </c>
      <c r="I243" s="364">
        <v>322.34917000000002</v>
      </c>
      <c r="J243" s="365">
        <v>-123.47471953871</v>
      </c>
      <c r="K243" s="368">
        <v>0.60253457617799999</v>
      </c>
    </row>
    <row r="244" spans="1:11" ht="14.45" customHeight="1" thickBot="1" x14ac:dyDescent="0.25">
      <c r="A244" s="386" t="s">
        <v>441</v>
      </c>
      <c r="B244" s="364">
        <v>0</v>
      </c>
      <c r="C244" s="364">
        <v>282.61604999999997</v>
      </c>
      <c r="D244" s="365">
        <v>282.61604999999997</v>
      </c>
      <c r="E244" s="374" t="s">
        <v>222</v>
      </c>
      <c r="F244" s="364">
        <v>534.98866744645295</v>
      </c>
      <c r="G244" s="365">
        <v>445.82388953870998</v>
      </c>
      <c r="H244" s="367">
        <v>35.613849999999999</v>
      </c>
      <c r="I244" s="364">
        <v>322.34917000000002</v>
      </c>
      <c r="J244" s="365">
        <v>-123.47471953871</v>
      </c>
      <c r="K244" s="368">
        <v>0.60253457617799999</v>
      </c>
    </row>
    <row r="245" spans="1:11" ht="14.45" customHeight="1" thickBot="1" x14ac:dyDescent="0.25">
      <c r="A245" s="385" t="s">
        <v>442</v>
      </c>
      <c r="B245" s="369">
        <v>134.476603583338</v>
      </c>
      <c r="C245" s="369">
        <v>89.370999999999995</v>
      </c>
      <c r="D245" s="370">
        <v>-45.105603583338002</v>
      </c>
      <c r="E245" s="376">
        <v>0.66458400657399996</v>
      </c>
      <c r="F245" s="369">
        <v>134.887742699207</v>
      </c>
      <c r="G245" s="370">
        <v>112.406452249339</v>
      </c>
      <c r="H245" s="372">
        <v>0.99</v>
      </c>
      <c r="I245" s="369">
        <v>45.881</v>
      </c>
      <c r="J245" s="370">
        <v>-66.525452249338002</v>
      </c>
      <c r="K245" s="377">
        <v>0.34014209951000002</v>
      </c>
    </row>
    <row r="246" spans="1:11" ht="14.45" customHeight="1" thickBot="1" x14ac:dyDescent="0.25">
      <c r="A246" s="386" t="s">
        <v>443</v>
      </c>
      <c r="B246" s="364">
        <v>134.476603583338</v>
      </c>
      <c r="C246" s="364">
        <v>89.370999999999995</v>
      </c>
      <c r="D246" s="365">
        <v>-45.105603583338002</v>
      </c>
      <c r="E246" s="366">
        <v>0.66458400657399996</v>
      </c>
      <c r="F246" s="364">
        <v>134.887742699207</v>
      </c>
      <c r="G246" s="365">
        <v>112.406452249339</v>
      </c>
      <c r="H246" s="367">
        <v>0.99</v>
      </c>
      <c r="I246" s="364">
        <v>45.881</v>
      </c>
      <c r="J246" s="365">
        <v>-66.525452249338002</v>
      </c>
      <c r="K246" s="368">
        <v>0.34014209951000002</v>
      </c>
    </row>
    <row r="247" spans="1:11" ht="14.45" customHeight="1" thickBot="1" x14ac:dyDescent="0.25">
      <c r="A247" s="385" t="s">
        <v>444</v>
      </c>
      <c r="B247" s="369">
        <v>177.713773493703</v>
      </c>
      <c r="C247" s="369">
        <v>121.23884</v>
      </c>
      <c r="D247" s="370">
        <v>-56.474933493701997</v>
      </c>
      <c r="E247" s="376">
        <v>0.68221408851099996</v>
      </c>
      <c r="F247" s="369">
        <v>257.31676791398797</v>
      </c>
      <c r="G247" s="370">
        <v>214.43063992832299</v>
      </c>
      <c r="H247" s="372">
        <v>14.83902</v>
      </c>
      <c r="I247" s="369">
        <v>110.0063</v>
      </c>
      <c r="J247" s="370">
        <v>-104.42433992832299</v>
      </c>
      <c r="K247" s="377">
        <v>0.42751314223199999</v>
      </c>
    </row>
    <row r="248" spans="1:11" ht="14.45" customHeight="1" thickBot="1" x14ac:dyDescent="0.25">
      <c r="A248" s="386" t="s">
        <v>445</v>
      </c>
      <c r="B248" s="364">
        <v>42.593663006494999</v>
      </c>
      <c r="C248" s="364">
        <v>40.14</v>
      </c>
      <c r="D248" s="365">
        <v>-2.4536630064949998</v>
      </c>
      <c r="E248" s="366">
        <v>0.94239370757700003</v>
      </c>
      <c r="F248" s="364">
        <v>180.37369739310699</v>
      </c>
      <c r="G248" s="365">
        <v>150.31141449425601</v>
      </c>
      <c r="H248" s="367">
        <v>9.0359999999999996</v>
      </c>
      <c r="I248" s="364">
        <v>54.648000000000003</v>
      </c>
      <c r="J248" s="365">
        <v>-95.663414494256003</v>
      </c>
      <c r="K248" s="368">
        <v>0.30297100292200002</v>
      </c>
    </row>
    <row r="249" spans="1:11" ht="14.45" customHeight="1" thickBot="1" x14ac:dyDescent="0.25">
      <c r="A249" s="386" t="s">
        <v>446</v>
      </c>
      <c r="B249" s="364">
        <v>105.304799642961</v>
      </c>
      <c r="C249" s="364">
        <v>42.075899999999997</v>
      </c>
      <c r="D249" s="365">
        <v>-63.228899642960002</v>
      </c>
      <c r="E249" s="366">
        <v>0.39956298423800002</v>
      </c>
      <c r="F249" s="364">
        <v>41.958027967021998</v>
      </c>
      <c r="G249" s="365">
        <v>34.965023305852</v>
      </c>
      <c r="H249" s="367">
        <v>3.6038999999999999</v>
      </c>
      <c r="I249" s="364">
        <v>32.7791</v>
      </c>
      <c r="J249" s="365">
        <v>-2.1859233058509999</v>
      </c>
      <c r="K249" s="368">
        <v>0.78123547717099995</v>
      </c>
    </row>
    <row r="250" spans="1:11" ht="14.45" customHeight="1" thickBot="1" x14ac:dyDescent="0.25">
      <c r="A250" s="386" t="s">
        <v>447</v>
      </c>
      <c r="B250" s="364">
        <v>29.815310844246</v>
      </c>
      <c r="C250" s="364">
        <v>39.022939999999998</v>
      </c>
      <c r="D250" s="365">
        <v>9.2076291557530006</v>
      </c>
      <c r="E250" s="366">
        <v>1.30882217542</v>
      </c>
      <c r="F250" s="364">
        <v>34.985042553858001</v>
      </c>
      <c r="G250" s="365">
        <v>29.154202128215001</v>
      </c>
      <c r="H250" s="367">
        <v>2.1991200000000002</v>
      </c>
      <c r="I250" s="364">
        <v>22.5792</v>
      </c>
      <c r="J250" s="365">
        <v>-6.575002128215</v>
      </c>
      <c r="K250" s="368">
        <v>0.64539581351700004</v>
      </c>
    </row>
    <row r="251" spans="1:11" ht="14.45" customHeight="1" thickBot="1" x14ac:dyDescent="0.25">
      <c r="A251" s="388" t="s">
        <v>448</v>
      </c>
      <c r="B251" s="364">
        <v>0</v>
      </c>
      <c r="C251" s="364">
        <v>0</v>
      </c>
      <c r="D251" s="365">
        <v>0</v>
      </c>
      <c r="E251" s="366">
        <v>1</v>
      </c>
      <c r="F251" s="364">
        <v>0</v>
      </c>
      <c r="G251" s="365">
        <v>0</v>
      </c>
      <c r="H251" s="367">
        <v>4.6765999999999996</v>
      </c>
      <c r="I251" s="364">
        <v>35.29345</v>
      </c>
      <c r="J251" s="365">
        <v>35.29345</v>
      </c>
      <c r="K251" s="375" t="s">
        <v>222</v>
      </c>
    </row>
    <row r="252" spans="1:11" ht="14.45" customHeight="1" thickBot="1" x14ac:dyDescent="0.25">
      <c r="A252" s="386" t="s">
        <v>449</v>
      </c>
      <c r="B252" s="364">
        <v>0</v>
      </c>
      <c r="C252" s="364">
        <v>0</v>
      </c>
      <c r="D252" s="365">
        <v>0</v>
      </c>
      <c r="E252" s="366">
        <v>1</v>
      </c>
      <c r="F252" s="364">
        <v>0</v>
      </c>
      <c r="G252" s="365">
        <v>0</v>
      </c>
      <c r="H252" s="367">
        <v>4.6765999999999996</v>
      </c>
      <c r="I252" s="364">
        <v>35.29345</v>
      </c>
      <c r="J252" s="365">
        <v>35.29345</v>
      </c>
      <c r="K252" s="375" t="s">
        <v>222</v>
      </c>
    </row>
    <row r="253" spans="1:11" ht="14.45" customHeight="1" thickBot="1" x14ac:dyDescent="0.25">
      <c r="A253" s="385" t="s">
        <v>450</v>
      </c>
      <c r="B253" s="369">
        <v>996.05369466594095</v>
      </c>
      <c r="C253" s="369">
        <v>1149.59078</v>
      </c>
      <c r="D253" s="370">
        <v>153.53708533405899</v>
      </c>
      <c r="E253" s="376">
        <v>1.154145390109</v>
      </c>
      <c r="F253" s="369">
        <v>1084.2954837407101</v>
      </c>
      <c r="G253" s="370">
        <v>903.57956978392599</v>
      </c>
      <c r="H253" s="372">
        <v>0</v>
      </c>
      <c r="I253" s="369">
        <v>276.70693999999997</v>
      </c>
      <c r="J253" s="370">
        <v>-626.87262978392505</v>
      </c>
      <c r="K253" s="377">
        <v>0.255195142052</v>
      </c>
    </row>
    <row r="254" spans="1:11" ht="14.45" customHeight="1" thickBot="1" x14ac:dyDescent="0.25">
      <c r="A254" s="386" t="s">
        <v>451</v>
      </c>
      <c r="B254" s="364">
        <v>996.05369466594095</v>
      </c>
      <c r="C254" s="364">
        <v>1149.59078</v>
      </c>
      <c r="D254" s="365">
        <v>153.53708533405899</v>
      </c>
      <c r="E254" s="366">
        <v>1.154145390109</v>
      </c>
      <c r="F254" s="364">
        <v>1084.2954837407101</v>
      </c>
      <c r="G254" s="365">
        <v>903.57956978392599</v>
      </c>
      <c r="H254" s="367">
        <v>0</v>
      </c>
      <c r="I254" s="364">
        <v>276.70693999999997</v>
      </c>
      <c r="J254" s="365">
        <v>-626.87262978392505</v>
      </c>
      <c r="K254" s="368">
        <v>0.255195142052</v>
      </c>
    </row>
    <row r="255" spans="1:11" ht="14.45" customHeight="1" thickBot="1" x14ac:dyDescent="0.25">
      <c r="A255" s="385" t="s">
        <v>452</v>
      </c>
      <c r="B255" s="369">
        <v>0</v>
      </c>
      <c r="C255" s="369">
        <v>1.849</v>
      </c>
      <c r="D255" s="370">
        <v>1.849</v>
      </c>
      <c r="E255" s="371" t="s">
        <v>222</v>
      </c>
      <c r="F255" s="369">
        <v>0</v>
      </c>
      <c r="G255" s="370">
        <v>0</v>
      </c>
      <c r="H255" s="372">
        <v>0.154</v>
      </c>
      <c r="I255" s="369">
        <v>1.696</v>
      </c>
      <c r="J255" s="370">
        <v>1.696</v>
      </c>
      <c r="K255" s="373" t="s">
        <v>222</v>
      </c>
    </row>
    <row r="256" spans="1:11" ht="14.45" customHeight="1" thickBot="1" x14ac:dyDescent="0.25">
      <c r="A256" s="386" t="s">
        <v>453</v>
      </c>
      <c r="B256" s="364">
        <v>0</v>
      </c>
      <c r="C256" s="364">
        <v>1.849</v>
      </c>
      <c r="D256" s="365">
        <v>1.849</v>
      </c>
      <c r="E256" s="374" t="s">
        <v>222</v>
      </c>
      <c r="F256" s="364">
        <v>0</v>
      </c>
      <c r="G256" s="365">
        <v>0</v>
      </c>
      <c r="H256" s="367">
        <v>0.154</v>
      </c>
      <c r="I256" s="364">
        <v>1.696</v>
      </c>
      <c r="J256" s="365">
        <v>1.696</v>
      </c>
      <c r="K256" s="375" t="s">
        <v>222</v>
      </c>
    </row>
    <row r="257" spans="1:11" ht="14.45" customHeight="1" thickBot="1" x14ac:dyDescent="0.25">
      <c r="A257" s="385" t="s">
        <v>454</v>
      </c>
      <c r="B257" s="369">
        <v>1246.84687506722</v>
      </c>
      <c r="C257" s="369">
        <v>1044.2981600000001</v>
      </c>
      <c r="D257" s="370">
        <v>-202.54871506721801</v>
      </c>
      <c r="E257" s="376">
        <v>0.83755125098500005</v>
      </c>
      <c r="F257" s="369">
        <v>1402.17937759197</v>
      </c>
      <c r="G257" s="370">
        <v>1168.48281465998</v>
      </c>
      <c r="H257" s="372">
        <v>80.035769999999999</v>
      </c>
      <c r="I257" s="369">
        <v>991.13520000000005</v>
      </c>
      <c r="J257" s="370">
        <v>-177.347614659979</v>
      </c>
      <c r="K257" s="377">
        <v>0.70685335687999995</v>
      </c>
    </row>
    <row r="258" spans="1:11" ht="14.45" customHeight="1" thickBot="1" x14ac:dyDescent="0.25">
      <c r="A258" s="386" t="s">
        <v>455</v>
      </c>
      <c r="B258" s="364">
        <v>1246.84687506722</v>
      </c>
      <c r="C258" s="364">
        <v>1044.2981600000001</v>
      </c>
      <c r="D258" s="365">
        <v>-202.54871506721801</v>
      </c>
      <c r="E258" s="366">
        <v>0.83755125098500005</v>
      </c>
      <c r="F258" s="364">
        <v>1402.17937759197</v>
      </c>
      <c r="G258" s="365">
        <v>1168.48281465998</v>
      </c>
      <c r="H258" s="367">
        <v>80.035769999999999</v>
      </c>
      <c r="I258" s="364">
        <v>991.13520000000005</v>
      </c>
      <c r="J258" s="365">
        <v>-177.347614659979</v>
      </c>
      <c r="K258" s="368">
        <v>0.70685335687999995</v>
      </c>
    </row>
    <row r="259" spans="1:11" ht="14.45" customHeight="1" thickBot="1" x14ac:dyDescent="0.25">
      <c r="A259" s="385" t="s">
        <v>456</v>
      </c>
      <c r="B259" s="369">
        <v>0</v>
      </c>
      <c r="C259" s="369">
        <v>1470.58422</v>
      </c>
      <c r="D259" s="370">
        <v>1470.58422</v>
      </c>
      <c r="E259" s="371" t="s">
        <v>222</v>
      </c>
      <c r="F259" s="369">
        <v>0</v>
      </c>
      <c r="G259" s="370">
        <v>0</v>
      </c>
      <c r="H259" s="372">
        <v>126.91027</v>
      </c>
      <c r="I259" s="369">
        <v>1267.0402799999999</v>
      </c>
      <c r="J259" s="370">
        <v>1267.0402799999999</v>
      </c>
      <c r="K259" s="373" t="s">
        <v>222</v>
      </c>
    </row>
    <row r="260" spans="1:11" ht="14.45" customHeight="1" thickBot="1" x14ac:dyDescent="0.25">
      <c r="A260" s="386" t="s">
        <v>457</v>
      </c>
      <c r="B260" s="364">
        <v>0</v>
      </c>
      <c r="C260" s="364">
        <v>1470.58422</v>
      </c>
      <c r="D260" s="365">
        <v>1470.58422</v>
      </c>
      <c r="E260" s="374" t="s">
        <v>222</v>
      </c>
      <c r="F260" s="364">
        <v>0</v>
      </c>
      <c r="G260" s="365">
        <v>0</v>
      </c>
      <c r="H260" s="367">
        <v>126.91027</v>
      </c>
      <c r="I260" s="364">
        <v>1267.0402799999999</v>
      </c>
      <c r="J260" s="365">
        <v>1267.0402799999999</v>
      </c>
      <c r="K260" s="375" t="s">
        <v>222</v>
      </c>
    </row>
    <row r="261" spans="1:11" ht="14.45" customHeight="1" thickBot="1" x14ac:dyDescent="0.25">
      <c r="A261" s="385" t="s">
        <v>458</v>
      </c>
      <c r="B261" s="369">
        <v>8596.5697270473902</v>
      </c>
      <c r="C261" s="369">
        <v>9768.2536899999996</v>
      </c>
      <c r="D261" s="370">
        <v>1171.68396295261</v>
      </c>
      <c r="E261" s="376">
        <v>1.136296685789</v>
      </c>
      <c r="F261" s="369">
        <v>9025.0961949853809</v>
      </c>
      <c r="G261" s="370">
        <v>7520.9134958211498</v>
      </c>
      <c r="H261" s="372">
        <v>950.78529000000003</v>
      </c>
      <c r="I261" s="369">
        <v>8682.7572299999993</v>
      </c>
      <c r="J261" s="370">
        <v>1161.8437341788499</v>
      </c>
      <c r="K261" s="377">
        <v>0.96206810901600004</v>
      </c>
    </row>
    <row r="262" spans="1:11" ht="14.45" customHeight="1" thickBot="1" x14ac:dyDescent="0.25">
      <c r="A262" s="386" t="s">
        <v>459</v>
      </c>
      <c r="B262" s="364">
        <v>8596.5697270473902</v>
      </c>
      <c r="C262" s="364">
        <v>9768.2536899999996</v>
      </c>
      <c r="D262" s="365">
        <v>1171.68396295261</v>
      </c>
      <c r="E262" s="366">
        <v>1.136296685789</v>
      </c>
      <c r="F262" s="364">
        <v>9025.0961949853809</v>
      </c>
      <c r="G262" s="365">
        <v>7520.9134958211498</v>
      </c>
      <c r="H262" s="367">
        <v>950.78529000000003</v>
      </c>
      <c r="I262" s="364">
        <v>8682.7572299999993</v>
      </c>
      <c r="J262" s="365">
        <v>1161.8437341788499</v>
      </c>
      <c r="K262" s="368">
        <v>0.96206810901600004</v>
      </c>
    </row>
    <row r="263" spans="1:11" ht="14.45" customHeight="1" thickBot="1" x14ac:dyDescent="0.25">
      <c r="A263" s="382" t="s">
        <v>460</v>
      </c>
      <c r="B263" s="364">
        <v>0</v>
      </c>
      <c r="C263" s="364">
        <v>28.478480000000001</v>
      </c>
      <c r="D263" s="365">
        <v>28.478480000000001</v>
      </c>
      <c r="E263" s="374" t="s">
        <v>206</v>
      </c>
      <c r="F263" s="364">
        <v>0</v>
      </c>
      <c r="G263" s="365">
        <v>0</v>
      </c>
      <c r="H263" s="367">
        <v>4.12235</v>
      </c>
      <c r="I263" s="364">
        <v>25.100829999999998</v>
      </c>
      <c r="J263" s="365">
        <v>25.100829999999998</v>
      </c>
      <c r="K263" s="375" t="s">
        <v>222</v>
      </c>
    </row>
    <row r="264" spans="1:11" ht="14.45" customHeight="1" thickBot="1" x14ac:dyDescent="0.25">
      <c r="A264" s="387" t="s">
        <v>461</v>
      </c>
      <c r="B264" s="369">
        <v>0</v>
      </c>
      <c r="C264" s="369">
        <v>28.478480000000001</v>
      </c>
      <c r="D264" s="370">
        <v>28.478480000000001</v>
      </c>
      <c r="E264" s="371" t="s">
        <v>206</v>
      </c>
      <c r="F264" s="369">
        <v>0</v>
      </c>
      <c r="G264" s="370">
        <v>0</v>
      </c>
      <c r="H264" s="372">
        <v>4.12235</v>
      </c>
      <c r="I264" s="369">
        <v>25.100829999999998</v>
      </c>
      <c r="J264" s="370">
        <v>25.100829999999998</v>
      </c>
      <c r="K264" s="373" t="s">
        <v>222</v>
      </c>
    </row>
    <row r="265" spans="1:11" ht="14.45" customHeight="1" thickBot="1" x14ac:dyDescent="0.25">
      <c r="A265" s="389" t="s">
        <v>462</v>
      </c>
      <c r="B265" s="369">
        <v>0</v>
      </c>
      <c r="C265" s="369">
        <v>28.478480000000001</v>
      </c>
      <c r="D265" s="370">
        <v>28.478480000000001</v>
      </c>
      <c r="E265" s="371" t="s">
        <v>206</v>
      </c>
      <c r="F265" s="369">
        <v>0</v>
      </c>
      <c r="G265" s="370">
        <v>0</v>
      </c>
      <c r="H265" s="372">
        <v>4.12235</v>
      </c>
      <c r="I265" s="369">
        <v>25.100829999999998</v>
      </c>
      <c r="J265" s="370">
        <v>25.100829999999998</v>
      </c>
      <c r="K265" s="373" t="s">
        <v>222</v>
      </c>
    </row>
    <row r="266" spans="1:11" ht="14.45" customHeight="1" thickBot="1" x14ac:dyDescent="0.25">
      <c r="A266" s="385" t="s">
        <v>463</v>
      </c>
      <c r="B266" s="369">
        <v>0</v>
      </c>
      <c r="C266" s="369">
        <v>28.478480000000001</v>
      </c>
      <c r="D266" s="370">
        <v>28.478480000000001</v>
      </c>
      <c r="E266" s="371" t="s">
        <v>222</v>
      </c>
      <c r="F266" s="369">
        <v>0</v>
      </c>
      <c r="G266" s="370">
        <v>0</v>
      </c>
      <c r="H266" s="372">
        <v>4.12235</v>
      </c>
      <c r="I266" s="369">
        <v>25.100829999999998</v>
      </c>
      <c r="J266" s="370">
        <v>25.100829999999998</v>
      </c>
      <c r="K266" s="373" t="s">
        <v>222</v>
      </c>
    </row>
    <row r="267" spans="1:11" ht="14.45" customHeight="1" thickBot="1" x14ac:dyDescent="0.25">
      <c r="A267" s="386" t="s">
        <v>464</v>
      </c>
      <c r="B267" s="364">
        <v>0</v>
      </c>
      <c r="C267" s="364">
        <v>20.670680000000001</v>
      </c>
      <c r="D267" s="365">
        <v>20.670680000000001</v>
      </c>
      <c r="E267" s="374" t="s">
        <v>222</v>
      </c>
      <c r="F267" s="364">
        <v>0</v>
      </c>
      <c r="G267" s="365">
        <v>0</v>
      </c>
      <c r="H267" s="367">
        <v>3.8781500000000002</v>
      </c>
      <c r="I267" s="364">
        <v>20.623830000000002</v>
      </c>
      <c r="J267" s="365">
        <v>20.623830000000002</v>
      </c>
      <c r="K267" s="375" t="s">
        <v>222</v>
      </c>
    </row>
    <row r="268" spans="1:11" ht="14.45" customHeight="1" thickBot="1" x14ac:dyDescent="0.25">
      <c r="A268" s="386" t="s">
        <v>465</v>
      </c>
      <c r="B268" s="364">
        <v>0</v>
      </c>
      <c r="C268" s="364">
        <v>7.8078000000000003</v>
      </c>
      <c r="D268" s="365">
        <v>7.8078000000000003</v>
      </c>
      <c r="E268" s="374" t="s">
        <v>222</v>
      </c>
      <c r="F268" s="364">
        <v>0</v>
      </c>
      <c r="G268" s="365">
        <v>0</v>
      </c>
      <c r="H268" s="367">
        <v>0.2442</v>
      </c>
      <c r="I268" s="364">
        <v>4.4770000000000003</v>
      </c>
      <c r="J268" s="365">
        <v>4.4770000000000003</v>
      </c>
      <c r="K268" s="375" t="s">
        <v>222</v>
      </c>
    </row>
    <row r="269" spans="1:11" ht="14.45" customHeight="1" thickBot="1" x14ac:dyDescent="0.25">
      <c r="A269" s="390"/>
      <c r="B269" s="364">
        <v>101.9191977804</v>
      </c>
      <c r="C269" s="364">
        <v>1409.1335599997301</v>
      </c>
      <c r="D269" s="365">
        <v>1307.21436221933</v>
      </c>
      <c r="E269" s="366">
        <v>13.825987553747</v>
      </c>
      <c r="F269" s="364">
        <v>-229.732373878825</v>
      </c>
      <c r="G269" s="365">
        <v>-191.443644899021</v>
      </c>
      <c r="H269" s="367">
        <v>2097.5130899999599</v>
      </c>
      <c r="I269" s="364">
        <v>-8753.8293299999295</v>
      </c>
      <c r="J269" s="365">
        <v>-8562.3856851009004</v>
      </c>
      <c r="K269" s="368">
        <v>38.104465566603999</v>
      </c>
    </row>
    <row r="270" spans="1:11" ht="14.45" customHeight="1" thickBot="1" x14ac:dyDescent="0.25">
      <c r="A270" s="391" t="s">
        <v>53</v>
      </c>
      <c r="B270" s="378">
        <v>101.9191977804</v>
      </c>
      <c r="C270" s="378">
        <v>1409.1335599997301</v>
      </c>
      <c r="D270" s="379">
        <v>1307.21436221934</v>
      </c>
      <c r="E270" s="380" t="s">
        <v>206</v>
      </c>
      <c r="F270" s="378">
        <v>-229.732373878825</v>
      </c>
      <c r="G270" s="379">
        <v>-191.443644899031</v>
      </c>
      <c r="H270" s="378">
        <v>2097.5130899999599</v>
      </c>
      <c r="I270" s="378">
        <v>-8753.8293299999204</v>
      </c>
      <c r="J270" s="379">
        <v>-8562.3856851009004</v>
      </c>
      <c r="K270" s="381">
        <v>38.104465566603999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E5F642D1-5D6B-4422-8488-31047D4F2508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466</v>
      </c>
      <c r="B5" s="393" t="s">
        <v>467</v>
      </c>
      <c r="C5" s="394" t="s">
        <v>468</v>
      </c>
      <c r="D5" s="394" t="s">
        <v>468</v>
      </c>
      <c r="E5" s="394"/>
      <c r="F5" s="394" t="s">
        <v>468</v>
      </c>
      <c r="G5" s="394" t="s">
        <v>468</v>
      </c>
      <c r="H5" s="394" t="s">
        <v>468</v>
      </c>
      <c r="I5" s="395" t="s">
        <v>468</v>
      </c>
      <c r="J5" s="396" t="s">
        <v>55</v>
      </c>
    </row>
    <row r="6" spans="1:10" ht="14.45" customHeight="1" x14ac:dyDescent="0.2">
      <c r="A6" s="392" t="s">
        <v>466</v>
      </c>
      <c r="B6" s="393" t="s">
        <v>469</v>
      </c>
      <c r="C6" s="394">
        <v>550.37172999999996</v>
      </c>
      <c r="D6" s="394">
        <v>636.86094999999978</v>
      </c>
      <c r="E6" s="394"/>
      <c r="F6" s="394">
        <v>628.48865000000012</v>
      </c>
      <c r="G6" s="394">
        <v>620.83333007812507</v>
      </c>
      <c r="H6" s="394">
        <v>7.6553199218750478</v>
      </c>
      <c r="I6" s="395">
        <v>1.0123307167173381</v>
      </c>
      <c r="J6" s="396" t="s">
        <v>1</v>
      </c>
    </row>
    <row r="7" spans="1:10" ht="14.45" customHeight="1" x14ac:dyDescent="0.2">
      <c r="A7" s="392" t="s">
        <v>466</v>
      </c>
      <c r="B7" s="393" t="s">
        <v>470</v>
      </c>
      <c r="C7" s="394">
        <v>29.178799999999999</v>
      </c>
      <c r="D7" s="394">
        <v>9.7262700000000013</v>
      </c>
      <c r="E7" s="394"/>
      <c r="F7" s="394">
        <v>0</v>
      </c>
      <c r="G7" s="394">
        <v>12.5</v>
      </c>
      <c r="H7" s="394">
        <v>-12.5</v>
      </c>
      <c r="I7" s="395">
        <v>0</v>
      </c>
      <c r="J7" s="396" t="s">
        <v>1</v>
      </c>
    </row>
    <row r="8" spans="1:10" ht="14.45" customHeight="1" x14ac:dyDescent="0.2">
      <c r="A8" s="392" t="s">
        <v>466</v>
      </c>
      <c r="B8" s="393" t="s">
        <v>471</v>
      </c>
      <c r="C8" s="394">
        <v>10.038270000000002</v>
      </c>
      <c r="D8" s="394">
        <v>14.343849999999998</v>
      </c>
      <c r="E8" s="394"/>
      <c r="F8" s="394">
        <v>13.595640000000001</v>
      </c>
      <c r="G8" s="394">
        <v>16.666666992187501</v>
      </c>
      <c r="H8" s="394">
        <v>-3.0710269921875</v>
      </c>
      <c r="I8" s="395">
        <v>0.81573838406760968</v>
      </c>
      <c r="J8" s="396" t="s">
        <v>1</v>
      </c>
    </row>
    <row r="9" spans="1:10" ht="14.45" customHeight="1" x14ac:dyDescent="0.2">
      <c r="A9" s="392" t="s">
        <v>466</v>
      </c>
      <c r="B9" s="393" t="s">
        <v>472</v>
      </c>
      <c r="C9" s="394">
        <v>142.81956999999997</v>
      </c>
      <c r="D9" s="394">
        <v>119.70805999999999</v>
      </c>
      <c r="E9" s="394"/>
      <c r="F9" s="394">
        <v>103.02548</v>
      </c>
      <c r="G9" s="394">
        <v>141.66667187499999</v>
      </c>
      <c r="H9" s="394">
        <v>-38.64119187499999</v>
      </c>
      <c r="I9" s="395">
        <v>0.72723865561622592</v>
      </c>
      <c r="J9" s="396" t="s">
        <v>1</v>
      </c>
    </row>
    <row r="10" spans="1:10" ht="14.45" customHeight="1" x14ac:dyDescent="0.2">
      <c r="A10" s="392" t="s">
        <v>466</v>
      </c>
      <c r="B10" s="393" t="s">
        <v>473</v>
      </c>
      <c r="C10" s="394">
        <v>732.40836999999999</v>
      </c>
      <c r="D10" s="394">
        <v>780.6391299999998</v>
      </c>
      <c r="E10" s="394"/>
      <c r="F10" s="394">
        <v>745.10977000000014</v>
      </c>
      <c r="G10" s="394">
        <v>791.66666894531261</v>
      </c>
      <c r="H10" s="394">
        <v>-46.556898945312469</v>
      </c>
      <c r="I10" s="395">
        <v>0.9411912857120317</v>
      </c>
      <c r="J10" s="396" t="s">
        <v>474</v>
      </c>
    </row>
    <row r="12" spans="1:10" ht="14.45" customHeight="1" x14ac:dyDescent="0.2">
      <c r="A12" s="392" t="s">
        <v>466</v>
      </c>
      <c r="B12" s="393" t="s">
        <v>467</v>
      </c>
      <c r="C12" s="394" t="s">
        <v>468</v>
      </c>
      <c r="D12" s="394" t="s">
        <v>468</v>
      </c>
      <c r="E12" s="394"/>
      <c r="F12" s="394" t="s">
        <v>468</v>
      </c>
      <c r="G12" s="394" t="s">
        <v>468</v>
      </c>
      <c r="H12" s="394" t="s">
        <v>468</v>
      </c>
      <c r="I12" s="395" t="s">
        <v>468</v>
      </c>
      <c r="J12" s="396" t="s">
        <v>55</v>
      </c>
    </row>
    <row r="13" spans="1:10" ht="14.45" customHeight="1" x14ac:dyDescent="0.2">
      <c r="A13" s="392" t="s">
        <v>475</v>
      </c>
      <c r="B13" s="393" t="s">
        <v>476</v>
      </c>
      <c r="C13" s="394" t="s">
        <v>468</v>
      </c>
      <c r="D13" s="394" t="s">
        <v>468</v>
      </c>
      <c r="E13" s="394"/>
      <c r="F13" s="394" t="s">
        <v>468</v>
      </c>
      <c r="G13" s="394" t="s">
        <v>468</v>
      </c>
      <c r="H13" s="394" t="s">
        <v>468</v>
      </c>
      <c r="I13" s="395" t="s">
        <v>468</v>
      </c>
      <c r="J13" s="396" t="s">
        <v>0</v>
      </c>
    </row>
    <row r="14" spans="1:10" ht="14.45" customHeight="1" x14ac:dyDescent="0.2">
      <c r="A14" s="392" t="s">
        <v>475</v>
      </c>
      <c r="B14" s="393" t="s">
        <v>469</v>
      </c>
      <c r="C14" s="394">
        <v>540.34305999999992</v>
      </c>
      <c r="D14" s="394">
        <v>626.53043999999977</v>
      </c>
      <c r="E14" s="394"/>
      <c r="F14" s="394">
        <v>603.89704000000017</v>
      </c>
      <c r="G14" s="394">
        <v>610</v>
      </c>
      <c r="H14" s="394">
        <v>-6.1029599999998254</v>
      </c>
      <c r="I14" s="395">
        <v>0.98999514754098394</v>
      </c>
      <c r="J14" s="396" t="s">
        <v>1</v>
      </c>
    </row>
    <row r="15" spans="1:10" ht="14.45" customHeight="1" x14ac:dyDescent="0.2">
      <c r="A15" s="392" t="s">
        <v>475</v>
      </c>
      <c r="B15" s="393" t="s">
        <v>470</v>
      </c>
      <c r="C15" s="394">
        <v>29.178799999999999</v>
      </c>
      <c r="D15" s="394">
        <v>9.7262700000000013</v>
      </c>
      <c r="E15" s="394"/>
      <c r="F15" s="394">
        <v>0</v>
      </c>
      <c r="G15" s="394">
        <v>13</v>
      </c>
      <c r="H15" s="394">
        <v>-13</v>
      </c>
      <c r="I15" s="395">
        <v>0</v>
      </c>
      <c r="J15" s="396" t="s">
        <v>1</v>
      </c>
    </row>
    <row r="16" spans="1:10" ht="14.45" customHeight="1" x14ac:dyDescent="0.2">
      <c r="A16" s="392" t="s">
        <v>475</v>
      </c>
      <c r="B16" s="393" t="s">
        <v>471</v>
      </c>
      <c r="C16" s="394">
        <v>10.038270000000002</v>
      </c>
      <c r="D16" s="394">
        <v>12.016229999999998</v>
      </c>
      <c r="E16" s="394"/>
      <c r="F16" s="394">
        <v>10.510150000000001</v>
      </c>
      <c r="G16" s="394">
        <v>14</v>
      </c>
      <c r="H16" s="394">
        <v>-3.4898499999999988</v>
      </c>
      <c r="I16" s="395">
        <v>0.75072500000000009</v>
      </c>
      <c r="J16" s="396" t="s">
        <v>1</v>
      </c>
    </row>
    <row r="17" spans="1:10" ht="14.45" customHeight="1" x14ac:dyDescent="0.2">
      <c r="A17" s="392" t="s">
        <v>475</v>
      </c>
      <c r="B17" s="393" t="s">
        <v>472</v>
      </c>
      <c r="C17" s="394">
        <v>142.81956999999997</v>
      </c>
      <c r="D17" s="394">
        <v>119.70805999999999</v>
      </c>
      <c r="E17" s="394"/>
      <c r="F17" s="394">
        <v>103.02548</v>
      </c>
      <c r="G17" s="394">
        <v>142</v>
      </c>
      <c r="H17" s="394">
        <v>-38.974519999999998</v>
      </c>
      <c r="I17" s="395">
        <v>0.72553154929577468</v>
      </c>
      <c r="J17" s="396" t="s">
        <v>1</v>
      </c>
    </row>
    <row r="18" spans="1:10" ht="14.45" customHeight="1" x14ac:dyDescent="0.2">
      <c r="A18" s="392" t="s">
        <v>475</v>
      </c>
      <c r="B18" s="393" t="s">
        <v>477</v>
      </c>
      <c r="C18" s="394">
        <v>722.37969999999996</v>
      </c>
      <c r="D18" s="394">
        <v>767.98099999999977</v>
      </c>
      <c r="E18" s="394"/>
      <c r="F18" s="394">
        <v>717.43267000000014</v>
      </c>
      <c r="G18" s="394">
        <v>778</v>
      </c>
      <c r="H18" s="394">
        <v>-60.567329999999856</v>
      </c>
      <c r="I18" s="395">
        <v>0.92214996143958883</v>
      </c>
      <c r="J18" s="396" t="s">
        <v>478</v>
      </c>
    </row>
    <row r="19" spans="1:10" ht="14.45" customHeight="1" x14ac:dyDescent="0.2">
      <c r="A19" s="392" t="s">
        <v>468</v>
      </c>
      <c r="B19" s="393" t="s">
        <v>468</v>
      </c>
      <c r="C19" s="394" t="s">
        <v>468</v>
      </c>
      <c r="D19" s="394" t="s">
        <v>468</v>
      </c>
      <c r="E19" s="394"/>
      <c r="F19" s="394" t="s">
        <v>468</v>
      </c>
      <c r="G19" s="394" t="s">
        <v>468</v>
      </c>
      <c r="H19" s="394" t="s">
        <v>468</v>
      </c>
      <c r="I19" s="395" t="s">
        <v>468</v>
      </c>
      <c r="J19" s="396" t="s">
        <v>479</v>
      </c>
    </row>
    <row r="20" spans="1:10" ht="14.45" customHeight="1" x14ac:dyDescent="0.2">
      <c r="A20" s="392" t="s">
        <v>480</v>
      </c>
      <c r="B20" s="393" t="s">
        <v>481</v>
      </c>
      <c r="C20" s="394" t="s">
        <v>468</v>
      </c>
      <c r="D20" s="394" t="s">
        <v>468</v>
      </c>
      <c r="E20" s="394"/>
      <c r="F20" s="394" t="s">
        <v>468</v>
      </c>
      <c r="G20" s="394" t="s">
        <v>468</v>
      </c>
      <c r="H20" s="394" t="s">
        <v>468</v>
      </c>
      <c r="I20" s="395" t="s">
        <v>468</v>
      </c>
      <c r="J20" s="396" t="s">
        <v>0</v>
      </c>
    </row>
    <row r="21" spans="1:10" ht="14.45" customHeight="1" x14ac:dyDescent="0.2">
      <c r="A21" s="392" t="s">
        <v>480</v>
      </c>
      <c r="B21" s="393" t="s">
        <v>469</v>
      </c>
      <c r="C21" s="394">
        <v>10.02867</v>
      </c>
      <c r="D21" s="394">
        <v>10.33051</v>
      </c>
      <c r="E21" s="394"/>
      <c r="F21" s="394">
        <v>24.591609999999999</v>
      </c>
      <c r="G21" s="394">
        <v>11</v>
      </c>
      <c r="H21" s="394">
        <v>13.591609999999999</v>
      </c>
      <c r="I21" s="395">
        <v>2.235600909090909</v>
      </c>
      <c r="J21" s="396" t="s">
        <v>1</v>
      </c>
    </row>
    <row r="22" spans="1:10" ht="14.45" customHeight="1" x14ac:dyDescent="0.2">
      <c r="A22" s="392" t="s">
        <v>480</v>
      </c>
      <c r="B22" s="393" t="s">
        <v>471</v>
      </c>
      <c r="C22" s="394">
        <v>0</v>
      </c>
      <c r="D22" s="394">
        <v>2.32762</v>
      </c>
      <c r="E22" s="394"/>
      <c r="F22" s="394">
        <v>3.0854900000000001</v>
      </c>
      <c r="G22" s="394">
        <v>2</v>
      </c>
      <c r="H22" s="394">
        <v>1.0854900000000001</v>
      </c>
      <c r="I22" s="395">
        <v>1.542745</v>
      </c>
      <c r="J22" s="396" t="s">
        <v>1</v>
      </c>
    </row>
    <row r="23" spans="1:10" ht="14.45" customHeight="1" x14ac:dyDescent="0.2">
      <c r="A23" s="392" t="s">
        <v>480</v>
      </c>
      <c r="B23" s="393" t="s">
        <v>482</v>
      </c>
      <c r="C23" s="394">
        <v>10.02867</v>
      </c>
      <c r="D23" s="394">
        <v>12.65813</v>
      </c>
      <c r="E23" s="394"/>
      <c r="F23" s="394">
        <v>27.677099999999999</v>
      </c>
      <c r="G23" s="394">
        <v>13</v>
      </c>
      <c r="H23" s="394">
        <v>14.677099999999999</v>
      </c>
      <c r="I23" s="395">
        <v>2.1290076923076922</v>
      </c>
      <c r="J23" s="396" t="s">
        <v>478</v>
      </c>
    </row>
    <row r="24" spans="1:10" ht="14.45" customHeight="1" x14ac:dyDescent="0.2">
      <c r="A24" s="392" t="s">
        <v>468</v>
      </c>
      <c r="B24" s="393" t="s">
        <v>468</v>
      </c>
      <c r="C24" s="394" t="s">
        <v>468</v>
      </c>
      <c r="D24" s="394" t="s">
        <v>468</v>
      </c>
      <c r="E24" s="394"/>
      <c r="F24" s="394" t="s">
        <v>468</v>
      </c>
      <c r="G24" s="394" t="s">
        <v>468</v>
      </c>
      <c r="H24" s="394" t="s">
        <v>468</v>
      </c>
      <c r="I24" s="395" t="s">
        <v>468</v>
      </c>
      <c r="J24" s="396" t="s">
        <v>479</v>
      </c>
    </row>
    <row r="25" spans="1:10" ht="14.45" customHeight="1" x14ac:dyDescent="0.2">
      <c r="A25" s="392" t="s">
        <v>466</v>
      </c>
      <c r="B25" s="393" t="s">
        <v>473</v>
      </c>
      <c r="C25" s="394">
        <v>732.40836999999999</v>
      </c>
      <c r="D25" s="394">
        <v>780.6391299999998</v>
      </c>
      <c r="E25" s="394"/>
      <c r="F25" s="394">
        <v>745.10977000000014</v>
      </c>
      <c r="G25" s="394">
        <v>792</v>
      </c>
      <c r="H25" s="394">
        <v>-46.89022999999986</v>
      </c>
      <c r="I25" s="395">
        <v>0.94079516414141429</v>
      </c>
      <c r="J25" s="396" t="s">
        <v>474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6619AB8A-7CB2-43F3-A153-294EEDBA7B33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190.61810032616219</v>
      </c>
      <c r="M3" s="81">
        <f>SUBTOTAL(9,M5:M1048576)</f>
        <v>3902.9</v>
      </c>
      <c r="N3" s="82">
        <f>SUBTOTAL(9,N5:N1048576)</f>
        <v>743963.38376297848</v>
      </c>
    </row>
    <row r="4" spans="1:14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5" customHeight="1" x14ac:dyDescent="0.2">
      <c r="A5" s="405" t="s">
        <v>466</v>
      </c>
      <c r="B5" s="406" t="s">
        <v>467</v>
      </c>
      <c r="C5" s="407" t="s">
        <v>475</v>
      </c>
      <c r="D5" s="408" t="s">
        <v>476</v>
      </c>
      <c r="E5" s="409">
        <v>50113001</v>
      </c>
      <c r="F5" s="408" t="s">
        <v>483</v>
      </c>
      <c r="G5" s="407" t="s">
        <v>484</v>
      </c>
      <c r="H5" s="407">
        <v>100362</v>
      </c>
      <c r="I5" s="407">
        <v>362</v>
      </c>
      <c r="J5" s="407" t="s">
        <v>485</v>
      </c>
      <c r="K5" s="407" t="s">
        <v>486</v>
      </c>
      <c r="L5" s="410">
        <v>72.577200000000005</v>
      </c>
      <c r="M5" s="410">
        <v>25</v>
      </c>
      <c r="N5" s="411">
        <v>1814.43</v>
      </c>
    </row>
    <row r="6" spans="1:14" ht="14.45" customHeight="1" x14ac:dyDescent="0.2">
      <c r="A6" s="412" t="s">
        <v>466</v>
      </c>
      <c r="B6" s="413" t="s">
        <v>467</v>
      </c>
      <c r="C6" s="414" t="s">
        <v>475</v>
      </c>
      <c r="D6" s="415" t="s">
        <v>476</v>
      </c>
      <c r="E6" s="416">
        <v>50113001</v>
      </c>
      <c r="F6" s="415" t="s">
        <v>483</v>
      </c>
      <c r="G6" s="414" t="s">
        <v>484</v>
      </c>
      <c r="H6" s="414">
        <v>10561</v>
      </c>
      <c r="I6" s="414">
        <v>10561</v>
      </c>
      <c r="J6" s="414" t="s">
        <v>487</v>
      </c>
      <c r="K6" s="414" t="s">
        <v>488</v>
      </c>
      <c r="L6" s="417">
        <v>250.8</v>
      </c>
      <c r="M6" s="417">
        <v>1</v>
      </c>
      <c r="N6" s="418">
        <v>250.8</v>
      </c>
    </row>
    <row r="7" spans="1:14" ht="14.45" customHeight="1" x14ac:dyDescent="0.2">
      <c r="A7" s="412" t="s">
        <v>466</v>
      </c>
      <c r="B7" s="413" t="s">
        <v>467</v>
      </c>
      <c r="C7" s="414" t="s">
        <v>475</v>
      </c>
      <c r="D7" s="415" t="s">
        <v>476</v>
      </c>
      <c r="E7" s="416">
        <v>50113001</v>
      </c>
      <c r="F7" s="415" t="s">
        <v>483</v>
      </c>
      <c r="G7" s="414" t="s">
        <v>484</v>
      </c>
      <c r="H7" s="414">
        <v>124935</v>
      </c>
      <c r="I7" s="414">
        <v>124935</v>
      </c>
      <c r="J7" s="414" t="s">
        <v>489</v>
      </c>
      <c r="K7" s="414" t="s">
        <v>490</v>
      </c>
      <c r="L7" s="417">
        <v>4820.5195833870966</v>
      </c>
      <c r="M7" s="417">
        <v>2</v>
      </c>
      <c r="N7" s="418">
        <v>9641.0391667741933</v>
      </c>
    </row>
    <row r="8" spans="1:14" ht="14.45" customHeight="1" x14ac:dyDescent="0.2">
      <c r="A8" s="412" t="s">
        <v>466</v>
      </c>
      <c r="B8" s="413" t="s">
        <v>467</v>
      </c>
      <c r="C8" s="414" t="s">
        <v>475</v>
      </c>
      <c r="D8" s="415" t="s">
        <v>476</v>
      </c>
      <c r="E8" s="416">
        <v>50113001</v>
      </c>
      <c r="F8" s="415" t="s">
        <v>483</v>
      </c>
      <c r="G8" s="414" t="s">
        <v>484</v>
      </c>
      <c r="H8" s="414">
        <v>124934</v>
      </c>
      <c r="I8" s="414">
        <v>124934</v>
      </c>
      <c r="J8" s="414" t="s">
        <v>491</v>
      </c>
      <c r="K8" s="414" t="s">
        <v>492</v>
      </c>
      <c r="L8" s="417">
        <v>2893.5601185380074</v>
      </c>
      <c r="M8" s="417">
        <v>2</v>
      </c>
      <c r="N8" s="418">
        <v>5787.1202370760147</v>
      </c>
    </row>
    <row r="9" spans="1:14" ht="14.45" customHeight="1" x14ac:dyDescent="0.2">
      <c r="A9" s="412" t="s">
        <v>466</v>
      </c>
      <c r="B9" s="413" t="s">
        <v>467</v>
      </c>
      <c r="C9" s="414" t="s">
        <v>475</v>
      </c>
      <c r="D9" s="415" t="s">
        <v>476</v>
      </c>
      <c r="E9" s="416">
        <v>50113001</v>
      </c>
      <c r="F9" s="415" t="s">
        <v>483</v>
      </c>
      <c r="G9" s="414" t="s">
        <v>484</v>
      </c>
      <c r="H9" s="414">
        <v>162320</v>
      </c>
      <c r="I9" s="414">
        <v>62320</v>
      </c>
      <c r="J9" s="414" t="s">
        <v>493</v>
      </c>
      <c r="K9" s="414" t="s">
        <v>494</v>
      </c>
      <c r="L9" s="417">
        <v>76.748235294117649</v>
      </c>
      <c r="M9" s="417">
        <v>85</v>
      </c>
      <c r="N9" s="418">
        <v>6523.6</v>
      </c>
    </row>
    <row r="10" spans="1:14" ht="14.45" customHeight="1" x14ac:dyDescent="0.2">
      <c r="A10" s="412" t="s">
        <v>466</v>
      </c>
      <c r="B10" s="413" t="s">
        <v>467</v>
      </c>
      <c r="C10" s="414" t="s">
        <v>475</v>
      </c>
      <c r="D10" s="415" t="s">
        <v>476</v>
      </c>
      <c r="E10" s="416">
        <v>50113001</v>
      </c>
      <c r="F10" s="415" t="s">
        <v>483</v>
      </c>
      <c r="G10" s="414" t="s">
        <v>484</v>
      </c>
      <c r="H10" s="414">
        <v>203323</v>
      </c>
      <c r="I10" s="414">
        <v>203323</v>
      </c>
      <c r="J10" s="414" t="s">
        <v>493</v>
      </c>
      <c r="K10" s="414" t="s">
        <v>495</v>
      </c>
      <c r="L10" s="417">
        <v>251.64</v>
      </c>
      <c r="M10" s="417">
        <v>2</v>
      </c>
      <c r="N10" s="418">
        <v>503.28</v>
      </c>
    </row>
    <row r="11" spans="1:14" ht="14.45" customHeight="1" x14ac:dyDescent="0.2">
      <c r="A11" s="412" t="s">
        <v>466</v>
      </c>
      <c r="B11" s="413" t="s">
        <v>467</v>
      </c>
      <c r="C11" s="414" t="s">
        <v>475</v>
      </c>
      <c r="D11" s="415" t="s">
        <v>476</v>
      </c>
      <c r="E11" s="416">
        <v>50113001</v>
      </c>
      <c r="F11" s="415" t="s">
        <v>483</v>
      </c>
      <c r="G11" s="414" t="s">
        <v>484</v>
      </c>
      <c r="H11" s="414">
        <v>162315</v>
      </c>
      <c r="I11" s="414">
        <v>62315</v>
      </c>
      <c r="J11" s="414" t="s">
        <v>496</v>
      </c>
      <c r="K11" s="414" t="s">
        <v>497</v>
      </c>
      <c r="L11" s="417">
        <v>76.569999999999979</v>
      </c>
      <c r="M11" s="417">
        <v>1</v>
      </c>
      <c r="N11" s="418">
        <v>76.569999999999979</v>
      </c>
    </row>
    <row r="12" spans="1:14" ht="14.45" customHeight="1" x14ac:dyDescent="0.2">
      <c r="A12" s="412" t="s">
        <v>466</v>
      </c>
      <c r="B12" s="413" t="s">
        <v>467</v>
      </c>
      <c r="C12" s="414" t="s">
        <v>475</v>
      </c>
      <c r="D12" s="415" t="s">
        <v>476</v>
      </c>
      <c r="E12" s="416">
        <v>50113001</v>
      </c>
      <c r="F12" s="415" t="s">
        <v>483</v>
      </c>
      <c r="G12" s="414" t="s">
        <v>484</v>
      </c>
      <c r="H12" s="414">
        <v>116320</v>
      </c>
      <c r="I12" s="414">
        <v>16320</v>
      </c>
      <c r="J12" s="414" t="s">
        <v>498</v>
      </c>
      <c r="K12" s="414" t="s">
        <v>499</v>
      </c>
      <c r="L12" s="417">
        <v>123.90500000000003</v>
      </c>
      <c r="M12" s="417">
        <v>2</v>
      </c>
      <c r="N12" s="418">
        <v>247.81000000000006</v>
      </c>
    </row>
    <row r="13" spans="1:14" ht="14.45" customHeight="1" x14ac:dyDescent="0.2">
      <c r="A13" s="412" t="s">
        <v>466</v>
      </c>
      <c r="B13" s="413" t="s">
        <v>467</v>
      </c>
      <c r="C13" s="414" t="s">
        <v>475</v>
      </c>
      <c r="D13" s="415" t="s">
        <v>476</v>
      </c>
      <c r="E13" s="416">
        <v>50113001</v>
      </c>
      <c r="F13" s="415" t="s">
        <v>483</v>
      </c>
      <c r="G13" s="414" t="s">
        <v>484</v>
      </c>
      <c r="H13" s="414">
        <v>212884</v>
      </c>
      <c r="I13" s="414">
        <v>212884</v>
      </c>
      <c r="J13" s="414" t="s">
        <v>500</v>
      </c>
      <c r="K13" s="414" t="s">
        <v>501</v>
      </c>
      <c r="L13" s="417">
        <v>47.473773584905665</v>
      </c>
      <c r="M13" s="417">
        <v>53</v>
      </c>
      <c r="N13" s="418">
        <v>2516.11</v>
      </c>
    </row>
    <row r="14" spans="1:14" ht="14.45" customHeight="1" x14ac:dyDescent="0.2">
      <c r="A14" s="412" t="s">
        <v>466</v>
      </c>
      <c r="B14" s="413" t="s">
        <v>467</v>
      </c>
      <c r="C14" s="414" t="s">
        <v>475</v>
      </c>
      <c r="D14" s="415" t="s">
        <v>476</v>
      </c>
      <c r="E14" s="416">
        <v>50113001</v>
      </c>
      <c r="F14" s="415" t="s">
        <v>483</v>
      </c>
      <c r="G14" s="414" t="s">
        <v>484</v>
      </c>
      <c r="H14" s="414">
        <v>841498</v>
      </c>
      <c r="I14" s="414">
        <v>31951</v>
      </c>
      <c r="J14" s="414" t="s">
        <v>502</v>
      </c>
      <c r="K14" s="414" t="s">
        <v>503</v>
      </c>
      <c r="L14" s="417">
        <v>46.05</v>
      </c>
      <c r="M14" s="417">
        <v>2</v>
      </c>
      <c r="N14" s="418">
        <v>92.1</v>
      </c>
    </row>
    <row r="15" spans="1:14" ht="14.45" customHeight="1" x14ac:dyDescent="0.2">
      <c r="A15" s="412" t="s">
        <v>466</v>
      </c>
      <c r="B15" s="413" t="s">
        <v>467</v>
      </c>
      <c r="C15" s="414" t="s">
        <v>475</v>
      </c>
      <c r="D15" s="415" t="s">
        <v>476</v>
      </c>
      <c r="E15" s="416">
        <v>50113001</v>
      </c>
      <c r="F15" s="415" t="s">
        <v>483</v>
      </c>
      <c r="G15" s="414" t="s">
        <v>484</v>
      </c>
      <c r="H15" s="414">
        <v>117011</v>
      </c>
      <c r="I15" s="414">
        <v>17011</v>
      </c>
      <c r="J15" s="414" t="s">
        <v>504</v>
      </c>
      <c r="K15" s="414" t="s">
        <v>505</v>
      </c>
      <c r="L15" s="417">
        <v>145.36666666666667</v>
      </c>
      <c r="M15" s="417">
        <v>24</v>
      </c>
      <c r="N15" s="418">
        <v>3488.8</v>
      </c>
    </row>
    <row r="16" spans="1:14" ht="14.45" customHeight="1" x14ac:dyDescent="0.2">
      <c r="A16" s="412" t="s">
        <v>466</v>
      </c>
      <c r="B16" s="413" t="s">
        <v>467</v>
      </c>
      <c r="C16" s="414" t="s">
        <v>475</v>
      </c>
      <c r="D16" s="415" t="s">
        <v>476</v>
      </c>
      <c r="E16" s="416">
        <v>50113001</v>
      </c>
      <c r="F16" s="415" t="s">
        <v>483</v>
      </c>
      <c r="G16" s="414" t="s">
        <v>484</v>
      </c>
      <c r="H16" s="414">
        <v>920200</v>
      </c>
      <c r="I16" s="414">
        <v>15877</v>
      </c>
      <c r="J16" s="414" t="s">
        <v>506</v>
      </c>
      <c r="K16" s="414" t="s">
        <v>468</v>
      </c>
      <c r="L16" s="417">
        <v>252.97793366620687</v>
      </c>
      <c r="M16" s="417">
        <v>142</v>
      </c>
      <c r="N16" s="418">
        <v>35922.866580601374</v>
      </c>
    </row>
    <row r="17" spans="1:14" ht="14.45" customHeight="1" x14ac:dyDescent="0.2">
      <c r="A17" s="412" t="s">
        <v>466</v>
      </c>
      <c r="B17" s="413" t="s">
        <v>467</v>
      </c>
      <c r="C17" s="414" t="s">
        <v>475</v>
      </c>
      <c r="D17" s="415" t="s">
        <v>476</v>
      </c>
      <c r="E17" s="416">
        <v>50113001</v>
      </c>
      <c r="F17" s="415" t="s">
        <v>483</v>
      </c>
      <c r="G17" s="414" t="s">
        <v>484</v>
      </c>
      <c r="H17" s="414">
        <v>905098</v>
      </c>
      <c r="I17" s="414">
        <v>23989</v>
      </c>
      <c r="J17" s="414" t="s">
        <v>507</v>
      </c>
      <c r="K17" s="414" t="s">
        <v>468</v>
      </c>
      <c r="L17" s="417">
        <v>398.86040805529467</v>
      </c>
      <c r="M17" s="417">
        <v>38</v>
      </c>
      <c r="N17" s="418">
        <v>15156.695506101198</v>
      </c>
    </row>
    <row r="18" spans="1:14" ht="14.45" customHeight="1" x14ac:dyDescent="0.2">
      <c r="A18" s="412" t="s">
        <v>466</v>
      </c>
      <c r="B18" s="413" t="s">
        <v>467</v>
      </c>
      <c r="C18" s="414" t="s">
        <v>475</v>
      </c>
      <c r="D18" s="415" t="s">
        <v>476</v>
      </c>
      <c r="E18" s="416">
        <v>50113001</v>
      </c>
      <c r="F18" s="415" t="s">
        <v>483</v>
      </c>
      <c r="G18" s="414" t="s">
        <v>484</v>
      </c>
      <c r="H18" s="414">
        <v>198864</v>
      </c>
      <c r="I18" s="414">
        <v>98864</v>
      </c>
      <c r="J18" s="414" t="s">
        <v>508</v>
      </c>
      <c r="K18" s="414" t="s">
        <v>509</v>
      </c>
      <c r="L18" s="417">
        <v>537.86999999999989</v>
      </c>
      <c r="M18" s="417">
        <v>5</v>
      </c>
      <c r="N18" s="418">
        <v>2689.3499999999995</v>
      </c>
    </row>
    <row r="19" spans="1:14" ht="14.45" customHeight="1" x14ac:dyDescent="0.2">
      <c r="A19" s="412" t="s">
        <v>466</v>
      </c>
      <c r="B19" s="413" t="s">
        <v>467</v>
      </c>
      <c r="C19" s="414" t="s">
        <v>475</v>
      </c>
      <c r="D19" s="415" t="s">
        <v>476</v>
      </c>
      <c r="E19" s="416">
        <v>50113001</v>
      </c>
      <c r="F19" s="415" t="s">
        <v>483</v>
      </c>
      <c r="G19" s="414" t="s">
        <v>484</v>
      </c>
      <c r="H19" s="414">
        <v>198880</v>
      </c>
      <c r="I19" s="414">
        <v>98880</v>
      </c>
      <c r="J19" s="414" t="s">
        <v>508</v>
      </c>
      <c r="K19" s="414" t="s">
        <v>510</v>
      </c>
      <c r="L19" s="417">
        <v>201.3</v>
      </c>
      <c r="M19" s="417">
        <v>744.9</v>
      </c>
      <c r="N19" s="418">
        <v>149948.37</v>
      </c>
    </row>
    <row r="20" spans="1:14" ht="14.45" customHeight="1" x14ac:dyDescent="0.2">
      <c r="A20" s="412" t="s">
        <v>466</v>
      </c>
      <c r="B20" s="413" t="s">
        <v>467</v>
      </c>
      <c r="C20" s="414" t="s">
        <v>475</v>
      </c>
      <c r="D20" s="415" t="s">
        <v>476</v>
      </c>
      <c r="E20" s="416">
        <v>50113001</v>
      </c>
      <c r="F20" s="415" t="s">
        <v>483</v>
      </c>
      <c r="G20" s="414" t="s">
        <v>484</v>
      </c>
      <c r="H20" s="414">
        <v>193746</v>
      </c>
      <c r="I20" s="414">
        <v>93746</v>
      </c>
      <c r="J20" s="414" t="s">
        <v>511</v>
      </c>
      <c r="K20" s="414" t="s">
        <v>512</v>
      </c>
      <c r="L20" s="417">
        <v>366.22</v>
      </c>
      <c r="M20" s="417">
        <v>15</v>
      </c>
      <c r="N20" s="418">
        <v>5493.3</v>
      </c>
    </row>
    <row r="21" spans="1:14" ht="14.45" customHeight="1" x14ac:dyDescent="0.2">
      <c r="A21" s="412" t="s">
        <v>466</v>
      </c>
      <c r="B21" s="413" t="s">
        <v>467</v>
      </c>
      <c r="C21" s="414" t="s">
        <v>475</v>
      </c>
      <c r="D21" s="415" t="s">
        <v>476</v>
      </c>
      <c r="E21" s="416">
        <v>50113001</v>
      </c>
      <c r="F21" s="415" t="s">
        <v>483</v>
      </c>
      <c r="G21" s="414" t="s">
        <v>484</v>
      </c>
      <c r="H21" s="414">
        <v>207899</v>
      </c>
      <c r="I21" s="414">
        <v>207899</v>
      </c>
      <c r="J21" s="414" t="s">
        <v>513</v>
      </c>
      <c r="K21" s="414" t="s">
        <v>514</v>
      </c>
      <c r="L21" s="417">
        <v>67.120000000000019</v>
      </c>
      <c r="M21" s="417">
        <v>3</v>
      </c>
      <c r="N21" s="418">
        <v>201.36000000000007</v>
      </c>
    </row>
    <row r="22" spans="1:14" ht="14.45" customHeight="1" x14ac:dyDescent="0.2">
      <c r="A22" s="412" t="s">
        <v>466</v>
      </c>
      <c r="B22" s="413" t="s">
        <v>467</v>
      </c>
      <c r="C22" s="414" t="s">
        <v>475</v>
      </c>
      <c r="D22" s="415" t="s">
        <v>476</v>
      </c>
      <c r="E22" s="416">
        <v>50113001</v>
      </c>
      <c r="F22" s="415" t="s">
        <v>483</v>
      </c>
      <c r="G22" s="414" t="s">
        <v>484</v>
      </c>
      <c r="H22" s="414">
        <v>394712</v>
      </c>
      <c r="I22" s="414">
        <v>0</v>
      </c>
      <c r="J22" s="414" t="s">
        <v>515</v>
      </c>
      <c r="K22" s="414" t="s">
        <v>516</v>
      </c>
      <c r="L22" s="417">
        <v>28.75</v>
      </c>
      <c r="M22" s="417">
        <v>408</v>
      </c>
      <c r="N22" s="418">
        <v>11730</v>
      </c>
    </row>
    <row r="23" spans="1:14" ht="14.45" customHeight="1" x14ac:dyDescent="0.2">
      <c r="A23" s="412" t="s">
        <v>466</v>
      </c>
      <c r="B23" s="413" t="s">
        <v>467</v>
      </c>
      <c r="C23" s="414" t="s">
        <v>475</v>
      </c>
      <c r="D23" s="415" t="s">
        <v>476</v>
      </c>
      <c r="E23" s="416">
        <v>50113001</v>
      </c>
      <c r="F23" s="415" t="s">
        <v>483</v>
      </c>
      <c r="G23" s="414" t="s">
        <v>484</v>
      </c>
      <c r="H23" s="414">
        <v>501075</v>
      </c>
      <c r="I23" s="414">
        <v>0</v>
      </c>
      <c r="J23" s="414" t="s">
        <v>517</v>
      </c>
      <c r="K23" s="414" t="s">
        <v>518</v>
      </c>
      <c r="L23" s="417">
        <v>95.475761589403945</v>
      </c>
      <c r="M23" s="417">
        <v>1208</v>
      </c>
      <c r="N23" s="418">
        <v>115334.71999999997</v>
      </c>
    </row>
    <row r="24" spans="1:14" ht="14.45" customHeight="1" x14ac:dyDescent="0.2">
      <c r="A24" s="412" t="s">
        <v>466</v>
      </c>
      <c r="B24" s="413" t="s">
        <v>467</v>
      </c>
      <c r="C24" s="414" t="s">
        <v>475</v>
      </c>
      <c r="D24" s="415" t="s">
        <v>476</v>
      </c>
      <c r="E24" s="416">
        <v>50113001</v>
      </c>
      <c r="F24" s="415" t="s">
        <v>483</v>
      </c>
      <c r="G24" s="414" t="s">
        <v>484</v>
      </c>
      <c r="H24" s="414">
        <v>901171</v>
      </c>
      <c r="I24" s="414">
        <v>0</v>
      </c>
      <c r="J24" s="414" t="s">
        <v>519</v>
      </c>
      <c r="K24" s="414" t="s">
        <v>520</v>
      </c>
      <c r="L24" s="417">
        <v>98.37199112302153</v>
      </c>
      <c r="M24" s="417">
        <v>2</v>
      </c>
      <c r="N24" s="418">
        <v>196.74398224604306</v>
      </c>
    </row>
    <row r="25" spans="1:14" ht="14.45" customHeight="1" x14ac:dyDescent="0.2">
      <c r="A25" s="412" t="s">
        <v>466</v>
      </c>
      <c r="B25" s="413" t="s">
        <v>467</v>
      </c>
      <c r="C25" s="414" t="s">
        <v>475</v>
      </c>
      <c r="D25" s="415" t="s">
        <v>476</v>
      </c>
      <c r="E25" s="416">
        <v>50113001</v>
      </c>
      <c r="F25" s="415" t="s">
        <v>483</v>
      </c>
      <c r="G25" s="414" t="s">
        <v>484</v>
      </c>
      <c r="H25" s="414">
        <v>921458</v>
      </c>
      <c r="I25" s="414">
        <v>0</v>
      </c>
      <c r="J25" s="414" t="s">
        <v>521</v>
      </c>
      <c r="K25" s="414" t="s">
        <v>468</v>
      </c>
      <c r="L25" s="417">
        <v>113.76263432589326</v>
      </c>
      <c r="M25" s="417">
        <v>86</v>
      </c>
      <c r="N25" s="418">
        <v>9783.5865520268198</v>
      </c>
    </row>
    <row r="26" spans="1:14" ht="14.45" customHeight="1" x14ac:dyDescent="0.2">
      <c r="A26" s="412" t="s">
        <v>466</v>
      </c>
      <c r="B26" s="413" t="s">
        <v>467</v>
      </c>
      <c r="C26" s="414" t="s">
        <v>475</v>
      </c>
      <c r="D26" s="415" t="s">
        <v>476</v>
      </c>
      <c r="E26" s="416">
        <v>50113001</v>
      </c>
      <c r="F26" s="415" t="s">
        <v>483</v>
      </c>
      <c r="G26" s="414" t="s">
        <v>484</v>
      </c>
      <c r="H26" s="414">
        <v>500989</v>
      </c>
      <c r="I26" s="414">
        <v>0</v>
      </c>
      <c r="J26" s="414" t="s">
        <v>522</v>
      </c>
      <c r="K26" s="414" t="s">
        <v>468</v>
      </c>
      <c r="L26" s="417">
        <v>71.571079369211247</v>
      </c>
      <c r="M26" s="417">
        <v>75</v>
      </c>
      <c r="N26" s="418">
        <v>5367.8309526908433</v>
      </c>
    </row>
    <row r="27" spans="1:14" ht="14.45" customHeight="1" x14ac:dyDescent="0.2">
      <c r="A27" s="412" t="s">
        <v>466</v>
      </c>
      <c r="B27" s="413" t="s">
        <v>467</v>
      </c>
      <c r="C27" s="414" t="s">
        <v>475</v>
      </c>
      <c r="D27" s="415" t="s">
        <v>476</v>
      </c>
      <c r="E27" s="416">
        <v>50113001</v>
      </c>
      <c r="F27" s="415" t="s">
        <v>483</v>
      </c>
      <c r="G27" s="414" t="s">
        <v>484</v>
      </c>
      <c r="H27" s="414">
        <v>500038</v>
      </c>
      <c r="I27" s="414">
        <v>0</v>
      </c>
      <c r="J27" s="414" t="s">
        <v>523</v>
      </c>
      <c r="K27" s="414" t="s">
        <v>524</v>
      </c>
      <c r="L27" s="417">
        <v>125.75031771113225</v>
      </c>
      <c r="M27" s="417">
        <v>1</v>
      </c>
      <c r="N27" s="418">
        <v>125.75031771113225</v>
      </c>
    </row>
    <row r="28" spans="1:14" ht="14.45" customHeight="1" x14ac:dyDescent="0.2">
      <c r="A28" s="412" t="s">
        <v>466</v>
      </c>
      <c r="B28" s="413" t="s">
        <v>467</v>
      </c>
      <c r="C28" s="414" t="s">
        <v>475</v>
      </c>
      <c r="D28" s="415" t="s">
        <v>476</v>
      </c>
      <c r="E28" s="416">
        <v>50113001</v>
      </c>
      <c r="F28" s="415" t="s">
        <v>483</v>
      </c>
      <c r="G28" s="414" t="s">
        <v>484</v>
      </c>
      <c r="H28" s="414">
        <v>920273</v>
      </c>
      <c r="I28" s="414">
        <v>0</v>
      </c>
      <c r="J28" s="414" t="s">
        <v>525</v>
      </c>
      <c r="K28" s="414" t="s">
        <v>468</v>
      </c>
      <c r="L28" s="417">
        <v>652.21545748107462</v>
      </c>
      <c r="M28" s="417">
        <v>436</v>
      </c>
      <c r="N28" s="418">
        <v>284365.93946174852</v>
      </c>
    </row>
    <row r="29" spans="1:14" ht="14.45" customHeight="1" x14ac:dyDescent="0.2">
      <c r="A29" s="412" t="s">
        <v>466</v>
      </c>
      <c r="B29" s="413" t="s">
        <v>467</v>
      </c>
      <c r="C29" s="414" t="s">
        <v>475</v>
      </c>
      <c r="D29" s="415" t="s">
        <v>476</v>
      </c>
      <c r="E29" s="416">
        <v>50113001</v>
      </c>
      <c r="F29" s="415" t="s">
        <v>483</v>
      </c>
      <c r="G29" s="414" t="s">
        <v>484</v>
      </c>
      <c r="H29" s="414">
        <v>501110</v>
      </c>
      <c r="I29" s="414">
        <v>0</v>
      </c>
      <c r="J29" s="414" t="s">
        <v>526</v>
      </c>
      <c r="K29" s="414" t="s">
        <v>468</v>
      </c>
      <c r="L29" s="417">
        <v>81.295351890823625</v>
      </c>
      <c r="M29" s="417">
        <v>10</v>
      </c>
      <c r="N29" s="418">
        <v>812.95351890823622</v>
      </c>
    </row>
    <row r="30" spans="1:14" ht="14.45" customHeight="1" x14ac:dyDescent="0.2">
      <c r="A30" s="412" t="s">
        <v>466</v>
      </c>
      <c r="B30" s="413" t="s">
        <v>467</v>
      </c>
      <c r="C30" s="414" t="s">
        <v>475</v>
      </c>
      <c r="D30" s="415" t="s">
        <v>476</v>
      </c>
      <c r="E30" s="416">
        <v>50113001</v>
      </c>
      <c r="F30" s="415" t="s">
        <v>483</v>
      </c>
      <c r="G30" s="414" t="s">
        <v>527</v>
      </c>
      <c r="H30" s="414">
        <v>197125</v>
      </c>
      <c r="I30" s="414">
        <v>197125</v>
      </c>
      <c r="J30" s="414" t="s">
        <v>528</v>
      </c>
      <c r="K30" s="414" t="s">
        <v>529</v>
      </c>
      <c r="L30" s="417">
        <v>110</v>
      </c>
      <c r="M30" s="417">
        <v>5</v>
      </c>
      <c r="N30" s="418">
        <v>550</v>
      </c>
    </row>
    <row r="31" spans="1:14" ht="14.45" customHeight="1" x14ac:dyDescent="0.2">
      <c r="A31" s="412" t="s">
        <v>466</v>
      </c>
      <c r="B31" s="413" t="s">
        <v>467</v>
      </c>
      <c r="C31" s="414" t="s">
        <v>475</v>
      </c>
      <c r="D31" s="415" t="s">
        <v>476</v>
      </c>
      <c r="E31" s="416">
        <v>50113001</v>
      </c>
      <c r="F31" s="415" t="s">
        <v>483</v>
      </c>
      <c r="G31" s="414" t="s">
        <v>484</v>
      </c>
      <c r="H31" s="414">
        <v>100502</v>
      </c>
      <c r="I31" s="414">
        <v>502</v>
      </c>
      <c r="J31" s="414" t="s">
        <v>530</v>
      </c>
      <c r="K31" s="414" t="s">
        <v>531</v>
      </c>
      <c r="L31" s="417">
        <v>256.58780952380954</v>
      </c>
      <c r="M31" s="417">
        <v>105</v>
      </c>
      <c r="N31" s="418">
        <v>26941.72</v>
      </c>
    </row>
    <row r="32" spans="1:14" ht="14.45" customHeight="1" x14ac:dyDescent="0.2">
      <c r="A32" s="412" t="s">
        <v>466</v>
      </c>
      <c r="B32" s="413" t="s">
        <v>467</v>
      </c>
      <c r="C32" s="414" t="s">
        <v>475</v>
      </c>
      <c r="D32" s="415" t="s">
        <v>476</v>
      </c>
      <c r="E32" s="416">
        <v>50113001</v>
      </c>
      <c r="F32" s="415" t="s">
        <v>483</v>
      </c>
      <c r="G32" s="414" t="s">
        <v>484</v>
      </c>
      <c r="H32" s="414">
        <v>200863</v>
      </c>
      <c r="I32" s="414">
        <v>200863</v>
      </c>
      <c r="J32" s="414" t="s">
        <v>532</v>
      </c>
      <c r="K32" s="414" t="s">
        <v>533</v>
      </c>
      <c r="L32" s="417">
        <v>85.347272727272738</v>
      </c>
      <c r="M32" s="417">
        <v>33</v>
      </c>
      <c r="N32" s="418">
        <v>2816.4600000000005</v>
      </c>
    </row>
    <row r="33" spans="1:14" ht="14.45" customHeight="1" x14ac:dyDescent="0.2">
      <c r="A33" s="412" t="s">
        <v>466</v>
      </c>
      <c r="B33" s="413" t="s">
        <v>467</v>
      </c>
      <c r="C33" s="414" t="s">
        <v>475</v>
      </c>
      <c r="D33" s="415" t="s">
        <v>476</v>
      </c>
      <c r="E33" s="416">
        <v>50113001</v>
      </c>
      <c r="F33" s="415" t="s">
        <v>483</v>
      </c>
      <c r="G33" s="414" t="s">
        <v>484</v>
      </c>
      <c r="H33" s="414">
        <v>128178</v>
      </c>
      <c r="I33" s="414">
        <v>28178</v>
      </c>
      <c r="J33" s="414" t="s">
        <v>534</v>
      </c>
      <c r="K33" s="414" t="s">
        <v>535</v>
      </c>
      <c r="L33" s="417">
        <v>1292.52</v>
      </c>
      <c r="M33" s="417">
        <v>1</v>
      </c>
      <c r="N33" s="418">
        <v>1292.52</v>
      </c>
    </row>
    <row r="34" spans="1:14" ht="14.45" customHeight="1" x14ac:dyDescent="0.2">
      <c r="A34" s="412" t="s">
        <v>466</v>
      </c>
      <c r="B34" s="413" t="s">
        <v>467</v>
      </c>
      <c r="C34" s="414" t="s">
        <v>475</v>
      </c>
      <c r="D34" s="415" t="s">
        <v>476</v>
      </c>
      <c r="E34" s="416">
        <v>50113001</v>
      </c>
      <c r="F34" s="415" t="s">
        <v>483</v>
      </c>
      <c r="G34" s="414" t="s">
        <v>484</v>
      </c>
      <c r="H34" s="414">
        <v>850153</v>
      </c>
      <c r="I34" s="414">
        <v>153350</v>
      </c>
      <c r="J34" s="414" t="s">
        <v>536</v>
      </c>
      <c r="K34" s="414" t="s">
        <v>468</v>
      </c>
      <c r="L34" s="417">
        <v>4537.5</v>
      </c>
      <c r="M34" s="417">
        <v>1</v>
      </c>
      <c r="N34" s="418">
        <v>4537.5</v>
      </c>
    </row>
    <row r="35" spans="1:14" ht="14.45" customHeight="1" x14ac:dyDescent="0.2">
      <c r="A35" s="412" t="s">
        <v>466</v>
      </c>
      <c r="B35" s="413" t="s">
        <v>467</v>
      </c>
      <c r="C35" s="414" t="s">
        <v>475</v>
      </c>
      <c r="D35" s="415" t="s">
        <v>476</v>
      </c>
      <c r="E35" s="416">
        <v>50113013</v>
      </c>
      <c r="F35" s="415" t="s">
        <v>537</v>
      </c>
      <c r="G35" s="414" t="s">
        <v>484</v>
      </c>
      <c r="H35" s="414">
        <v>101076</v>
      </c>
      <c r="I35" s="414">
        <v>1076</v>
      </c>
      <c r="J35" s="414" t="s">
        <v>538</v>
      </c>
      <c r="K35" s="414" t="s">
        <v>539</v>
      </c>
      <c r="L35" s="417">
        <v>78.421753246753255</v>
      </c>
      <c r="M35" s="417">
        <v>154</v>
      </c>
      <c r="N35" s="418">
        <v>12076.95</v>
      </c>
    </row>
    <row r="36" spans="1:14" ht="14.45" customHeight="1" x14ac:dyDescent="0.2">
      <c r="A36" s="412" t="s">
        <v>466</v>
      </c>
      <c r="B36" s="413" t="s">
        <v>467</v>
      </c>
      <c r="C36" s="414" t="s">
        <v>480</v>
      </c>
      <c r="D36" s="415" t="s">
        <v>481</v>
      </c>
      <c r="E36" s="416">
        <v>50113001</v>
      </c>
      <c r="F36" s="415" t="s">
        <v>483</v>
      </c>
      <c r="G36" s="414" t="s">
        <v>484</v>
      </c>
      <c r="H36" s="414">
        <v>100362</v>
      </c>
      <c r="I36" s="414">
        <v>362</v>
      </c>
      <c r="J36" s="414" t="s">
        <v>485</v>
      </c>
      <c r="K36" s="414" t="s">
        <v>486</v>
      </c>
      <c r="L36" s="417">
        <v>72.667500000000004</v>
      </c>
      <c r="M36" s="417">
        <v>4</v>
      </c>
      <c r="N36" s="418">
        <v>290.67</v>
      </c>
    </row>
    <row r="37" spans="1:14" ht="14.45" customHeight="1" x14ac:dyDescent="0.2">
      <c r="A37" s="412" t="s">
        <v>466</v>
      </c>
      <c r="B37" s="413" t="s">
        <v>467</v>
      </c>
      <c r="C37" s="414" t="s">
        <v>480</v>
      </c>
      <c r="D37" s="415" t="s">
        <v>481</v>
      </c>
      <c r="E37" s="416">
        <v>50113001</v>
      </c>
      <c r="F37" s="415" t="s">
        <v>483</v>
      </c>
      <c r="G37" s="414" t="s">
        <v>484</v>
      </c>
      <c r="H37" s="414">
        <v>162320</v>
      </c>
      <c r="I37" s="414">
        <v>62320</v>
      </c>
      <c r="J37" s="414" t="s">
        <v>493</v>
      </c>
      <c r="K37" s="414" t="s">
        <v>494</v>
      </c>
      <c r="L37" s="417">
        <v>75.731333333333353</v>
      </c>
      <c r="M37" s="417">
        <v>15</v>
      </c>
      <c r="N37" s="418">
        <v>1135.9700000000003</v>
      </c>
    </row>
    <row r="38" spans="1:14" ht="14.45" customHeight="1" x14ac:dyDescent="0.2">
      <c r="A38" s="412" t="s">
        <v>466</v>
      </c>
      <c r="B38" s="413" t="s">
        <v>467</v>
      </c>
      <c r="C38" s="414" t="s">
        <v>480</v>
      </c>
      <c r="D38" s="415" t="s">
        <v>481</v>
      </c>
      <c r="E38" s="416">
        <v>50113001</v>
      </c>
      <c r="F38" s="415" t="s">
        <v>483</v>
      </c>
      <c r="G38" s="414" t="s">
        <v>484</v>
      </c>
      <c r="H38" s="414">
        <v>841498</v>
      </c>
      <c r="I38" s="414">
        <v>31951</v>
      </c>
      <c r="J38" s="414" t="s">
        <v>502</v>
      </c>
      <c r="K38" s="414" t="s">
        <v>503</v>
      </c>
      <c r="L38" s="417">
        <v>51.810000000000024</v>
      </c>
      <c r="M38" s="417">
        <v>1</v>
      </c>
      <c r="N38" s="418">
        <v>51.810000000000024</v>
      </c>
    </row>
    <row r="39" spans="1:14" ht="14.45" customHeight="1" x14ac:dyDescent="0.2">
      <c r="A39" s="412" t="s">
        <v>466</v>
      </c>
      <c r="B39" s="413" t="s">
        <v>467</v>
      </c>
      <c r="C39" s="414" t="s">
        <v>480</v>
      </c>
      <c r="D39" s="415" t="s">
        <v>481</v>
      </c>
      <c r="E39" s="416">
        <v>50113001</v>
      </c>
      <c r="F39" s="415" t="s">
        <v>483</v>
      </c>
      <c r="G39" s="414" t="s">
        <v>484</v>
      </c>
      <c r="H39" s="414">
        <v>920200</v>
      </c>
      <c r="I39" s="414">
        <v>15877</v>
      </c>
      <c r="J39" s="414" t="s">
        <v>506</v>
      </c>
      <c r="K39" s="414" t="s">
        <v>468</v>
      </c>
      <c r="L39" s="417">
        <v>252.97794746433323</v>
      </c>
      <c r="M39" s="417">
        <v>4</v>
      </c>
      <c r="N39" s="418">
        <v>1011.9117898573329</v>
      </c>
    </row>
    <row r="40" spans="1:14" ht="14.45" customHeight="1" x14ac:dyDescent="0.2">
      <c r="A40" s="412" t="s">
        <v>466</v>
      </c>
      <c r="B40" s="413" t="s">
        <v>467</v>
      </c>
      <c r="C40" s="414" t="s">
        <v>480</v>
      </c>
      <c r="D40" s="415" t="s">
        <v>481</v>
      </c>
      <c r="E40" s="416">
        <v>50113001</v>
      </c>
      <c r="F40" s="415" t="s">
        <v>483</v>
      </c>
      <c r="G40" s="414" t="s">
        <v>484</v>
      </c>
      <c r="H40" s="414">
        <v>905098</v>
      </c>
      <c r="I40" s="414">
        <v>23989</v>
      </c>
      <c r="J40" s="414" t="s">
        <v>507</v>
      </c>
      <c r="K40" s="414" t="s">
        <v>468</v>
      </c>
      <c r="L40" s="417">
        <v>398.86040351851693</v>
      </c>
      <c r="M40" s="417">
        <v>4</v>
      </c>
      <c r="N40" s="418">
        <v>1595.4416140740677</v>
      </c>
    </row>
    <row r="41" spans="1:14" ht="14.45" customHeight="1" x14ac:dyDescent="0.2">
      <c r="A41" s="412" t="s">
        <v>466</v>
      </c>
      <c r="B41" s="413" t="s">
        <v>467</v>
      </c>
      <c r="C41" s="414" t="s">
        <v>480</v>
      </c>
      <c r="D41" s="415" t="s">
        <v>481</v>
      </c>
      <c r="E41" s="416">
        <v>50113001</v>
      </c>
      <c r="F41" s="415" t="s">
        <v>483</v>
      </c>
      <c r="G41" s="414" t="s">
        <v>484</v>
      </c>
      <c r="H41" s="414">
        <v>905097</v>
      </c>
      <c r="I41" s="414">
        <v>158767</v>
      </c>
      <c r="J41" s="414" t="s">
        <v>540</v>
      </c>
      <c r="K41" s="414" t="s">
        <v>541</v>
      </c>
      <c r="L41" s="417">
        <v>167.42870402139098</v>
      </c>
      <c r="M41" s="417">
        <v>2</v>
      </c>
      <c r="N41" s="418">
        <v>334.85740804278197</v>
      </c>
    </row>
    <row r="42" spans="1:14" ht="14.45" customHeight="1" x14ac:dyDescent="0.2">
      <c r="A42" s="412" t="s">
        <v>466</v>
      </c>
      <c r="B42" s="413" t="s">
        <v>467</v>
      </c>
      <c r="C42" s="414" t="s">
        <v>480</v>
      </c>
      <c r="D42" s="415" t="s">
        <v>481</v>
      </c>
      <c r="E42" s="416">
        <v>50113001</v>
      </c>
      <c r="F42" s="415" t="s">
        <v>483</v>
      </c>
      <c r="G42" s="414" t="s">
        <v>484</v>
      </c>
      <c r="H42" s="414">
        <v>501596</v>
      </c>
      <c r="I42" s="414">
        <v>0</v>
      </c>
      <c r="J42" s="414" t="s">
        <v>542</v>
      </c>
      <c r="K42" s="414" t="s">
        <v>543</v>
      </c>
      <c r="L42" s="417">
        <v>113.26000000000002</v>
      </c>
      <c r="M42" s="417">
        <v>1</v>
      </c>
      <c r="N42" s="418">
        <v>113.26000000000002</v>
      </c>
    </row>
    <row r="43" spans="1:14" ht="14.45" customHeight="1" x14ac:dyDescent="0.2">
      <c r="A43" s="412" t="s">
        <v>466</v>
      </c>
      <c r="B43" s="413" t="s">
        <v>467</v>
      </c>
      <c r="C43" s="414" t="s">
        <v>480</v>
      </c>
      <c r="D43" s="415" t="s">
        <v>481</v>
      </c>
      <c r="E43" s="416">
        <v>50113001</v>
      </c>
      <c r="F43" s="415" t="s">
        <v>483</v>
      </c>
      <c r="G43" s="414" t="s">
        <v>484</v>
      </c>
      <c r="H43" s="414">
        <v>198864</v>
      </c>
      <c r="I43" s="414">
        <v>98864</v>
      </c>
      <c r="J43" s="414" t="s">
        <v>508</v>
      </c>
      <c r="K43" s="414" t="s">
        <v>509</v>
      </c>
      <c r="L43" s="417">
        <v>537.87</v>
      </c>
      <c r="M43" s="417">
        <v>7</v>
      </c>
      <c r="N43" s="418">
        <v>3765.09</v>
      </c>
    </row>
    <row r="44" spans="1:14" ht="14.45" customHeight="1" x14ac:dyDescent="0.2">
      <c r="A44" s="412" t="s">
        <v>466</v>
      </c>
      <c r="B44" s="413" t="s">
        <v>467</v>
      </c>
      <c r="C44" s="414" t="s">
        <v>480</v>
      </c>
      <c r="D44" s="415" t="s">
        <v>481</v>
      </c>
      <c r="E44" s="416">
        <v>50113001</v>
      </c>
      <c r="F44" s="415" t="s">
        <v>483</v>
      </c>
      <c r="G44" s="414" t="s">
        <v>484</v>
      </c>
      <c r="H44" s="414">
        <v>198880</v>
      </c>
      <c r="I44" s="414">
        <v>98880</v>
      </c>
      <c r="J44" s="414" t="s">
        <v>508</v>
      </c>
      <c r="K44" s="414" t="s">
        <v>510</v>
      </c>
      <c r="L44" s="417">
        <v>201.3</v>
      </c>
      <c r="M44" s="417">
        <v>7</v>
      </c>
      <c r="N44" s="418">
        <v>1409.1000000000001</v>
      </c>
    </row>
    <row r="45" spans="1:14" ht="14.45" customHeight="1" x14ac:dyDescent="0.2">
      <c r="A45" s="412" t="s">
        <v>466</v>
      </c>
      <c r="B45" s="413" t="s">
        <v>467</v>
      </c>
      <c r="C45" s="414" t="s">
        <v>480</v>
      </c>
      <c r="D45" s="415" t="s">
        <v>481</v>
      </c>
      <c r="E45" s="416">
        <v>50113001</v>
      </c>
      <c r="F45" s="415" t="s">
        <v>483</v>
      </c>
      <c r="G45" s="414" t="s">
        <v>484</v>
      </c>
      <c r="H45" s="414">
        <v>198872</v>
      </c>
      <c r="I45" s="414">
        <v>98872</v>
      </c>
      <c r="J45" s="414" t="s">
        <v>508</v>
      </c>
      <c r="K45" s="414" t="s">
        <v>544</v>
      </c>
      <c r="L45" s="417">
        <v>312.84000000000003</v>
      </c>
      <c r="M45" s="417">
        <v>4</v>
      </c>
      <c r="N45" s="418">
        <v>1251.3600000000001</v>
      </c>
    </row>
    <row r="46" spans="1:14" ht="14.45" customHeight="1" x14ac:dyDescent="0.2">
      <c r="A46" s="412" t="s">
        <v>466</v>
      </c>
      <c r="B46" s="413" t="s">
        <v>467</v>
      </c>
      <c r="C46" s="414" t="s">
        <v>480</v>
      </c>
      <c r="D46" s="415" t="s">
        <v>481</v>
      </c>
      <c r="E46" s="416">
        <v>50113001</v>
      </c>
      <c r="F46" s="415" t="s">
        <v>483</v>
      </c>
      <c r="G46" s="414" t="s">
        <v>484</v>
      </c>
      <c r="H46" s="414">
        <v>193746</v>
      </c>
      <c r="I46" s="414">
        <v>93746</v>
      </c>
      <c r="J46" s="414" t="s">
        <v>511</v>
      </c>
      <c r="K46" s="414" t="s">
        <v>512</v>
      </c>
      <c r="L46" s="417">
        <v>366.22</v>
      </c>
      <c r="M46" s="417">
        <v>5</v>
      </c>
      <c r="N46" s="418">
        <v>1831.1000000000001</v>
      </c>
    </row>
    <row r="47" spans="1:14" ht="14.45" customHeight="1" x14ac:dyDescent="0.2">
      <c r="A47" s="412" t="s">
        <v>466</v>
      </c>
      <c r="B47" s="413" t="s">
        <v>467</v>
      </c>
      <c r="C47" s="414" t="s">
        <v>480</v>
      </c>
      <c r="D47" s="415" t="s">
        <v>481</v>
      </c>
      <c r="E47" s="416">
        <v>50113001</v>
      </c>
      <c r="F47" s="415" t="s">
        <v>483</v>
      </c>
      <c r="G47" s="414" t="s">
        <v>484</v>
      </c>
      <c r="H47" s="414">
        <v>207898</v>
      </c>
      <c r="I47" s="414">
        <v>207898</v>
      </c>
      <c r="J47" s="414" t="s">
        <v>513</v>
      </c>
      <c r="K47" s="414" t="s">
        <v>545</v>
      </c>
      <c r="L47" s="417">
        <v>59.489999999999995</v>
      </c>
      <c r="M47" s="417">
        <v>1</v>
      </c>
      <c r="N47" s="418">
        <v>59.489999999999995</v>
      </c>
    </row>
    <row r="48" spans="1:14" ht="14.45" customHeight="1" x14ac:dyDescent="0.2">
      <c r="A48" s="412" t="s">
        <v>466</v>
      </c>
      <c r="B48" s="413" t="s">
        <v>467</v>
      </c>
      <c r="C48" s="414" t="s">
        <v>480</v>
      </c>
      <c r="D48" s="415" t="s">
        <v>481</v>
      </c>
      <c r="E48" s="416">
        <v>50113001</v>
      </c>
      <c r="F48" s="415" t="s">
        <v>483</v>
      </c>
      <c r="G48" s="414" t="s">
        <v>484</v>
      </c>
      <c r="H48" s="414">
        <v>394712</v>
      </c>
      <c r="I48" s="414">
        <v>0</v>
      </c>
      <c r="J48" s="414" t="s">
        <v>515</v>
      </c>
      <c r="K48" s="414" t="s">
        <v>516</v>
      </c>
      <c r="L48" s="417">
        <v>28.75</v>
      </c>
      <c r="M48" s="417">
        <v>66</v>
      </c>
      <c r="N48" s="418">
        <v>1897.5</v>
      </c>
    </row>
    <row r="49" spans="1:14" ht="14.45" customHeight="1" x14ac:dyDescent="0.2">
      <c r="A49" s="412" t="s">
        <v>466</v>
      </c>
      <c r="B49" s="413" t="s">
        <v>467</v>
      </c>
      <c r="C49" s="414" t="s">
        <v>480</v>
      </c>
      <c r="D49" s="415" t="s">
        <v>481</v>
      </c>
      <c r="E49" s="416">
        <v>50113001</v>
      </c>
      <c r="F49" s="415" t="s">
        <v>483</v>
      </c>
      <c r="G49" s="414" t="s">
        <v>484</v>
      </c>
      <c r="H49" s="414">
        <v>844940</v>
      </c>
      <c r="I49" s="414">
        <v>0</v>
      </c>
      <c r="J49" s="414" t="s">
        <v>546</v>
      </c>
      <c r="K49" s="414" t="s">
        <v>468</v>
      </c>
      <c r="L49" s="417">
        <v>111.92158683125956</v>
      </c>
      <c r="M49" s="417">
        <v>34</v>
      </c>
      <c r="N49" s="418">
        <v>3805.3339522628248</v>
      </c>
    </row>
    <row r="50" spans="1:14" ht="14.45" customHeight="1" x14ac:dyDescent="0.2">
      <c r="A50" s="412" t="s">
        <v>466</v>
      </c>
      <c r="B50" s="413" t="s">
        <v>467</v>
      </c>
      <c r="C50" s="414" t="s">
        <v>480</v>
      </c>
      <c r="D50" s="415" t="s">
        <v>481</v>
      </c>
      <c r="E50" s="416">
        <v>50113001</v>
      </c>
      <c r="F50" s="415" t="s">
        <v>483</v>
      </c>
      <c r="G50" s="414" t="s">
        <v>484</v>
      </c>
      <c r="H50" s="414">
        <v>921458</v>
      </c>
      <c r="I50" s="414">
        <v>0</v>
      </c>
      <c r="J50" s="414" t="s">
        <v>521</v>
      </c>
      <c r="K50" s="414" t="s">
        <v>468</v>
      </c>
      <c r="L50" s="417">
        <v>111.86282865939535</v>
      </c>
      <c r="M50" s="417">
        <v>2</v>
      </c>
      <c r="N50" s="418">
        <v>223.7256573187907</v>
      </c>
    </row>
    <row r="51" spans="1:14" ht="14.45" customHeight="1" x14ac:dyDescent="0.2">
      <c r="A51" s="412" t="s">
        <v>466</v>
      </c>
      <c r="B51" s="413" t="s">
        <v>467</v>
      </c>
      <c r="C51" s="414" t="s">
        <v>480</v>
      </c>
      <c r="D51" s="415" t="s">
        <v>481</v>
      </c>
      <c r="E51" s="416">
        <v>50113001</v>
      </c>
      <c r="F51" s="415" t="s">
        <v>483</v>
      </c>
      <c r="G51" s="414" t="s">
        <v>484</v>
      </c>
      <c r="H51" s="414">
        <v>500989</v>
      </c>
      <c r="I51" s="414">
        <v>0</v>
      </c>
      <c r="J51" s="414" t="s">
        <v>522</v>
      </c>
      <c r="K51" s="414" t="s">
        <v>468</v>
      </c>
      <c r="L51" s="417">
        <v>71.241003297780438</v>
      </c>
      <c r="M51" s="417">
        <v>1</v>
      </c>
      <c r="N51" s="418">
        <v>71.241003297780438</v>
      </c>
    </row>
    <row r="52" spans="1:14" ht="14.45" customHeight="1" x14ac:dyDescent="0.2">
      <c r="A52" s="412" t="s">
        <v>466</v>
      </c>
      <c r="B52" s="413" t="s">
        <v>467</v>
      </c>
      <c r="C52" s="414" t="s">
        <v>480</v>
      </c>
      <c r="D52" s="415" t="s">
        <v>481</v>
      </c>
      <c r="E52" s="416">
        <v>50113001</v>
      </c>
      <c r="F52" s="415" t="s">
        <v>483</v>
      </c>
      <c r="G52" s="414" t="s">
        <v>484</v>
      </c>
      <c r="H52" s="414">
        <v>500979</v>
      </c>
      <c r="I52" s="414">
        <v>0</v>
      </c>
      <c r="J52" s="414" t="s">
        <v>547</v>
      </c>
      <c r="K52" s="414" t="s">
        <v>468</v>
      </c>
      <c r="L52" s="417">
        <v>61.19100000000001</v>
      </c>
      <c r="M52" s="417">
        <v>1</v>
      </c>
      <c r="N52" s="418">
        <v>61.19100000000001</v>
      </c>
    </row>
    <row r="53" spans="1:14" ht="14.45" customHeight="1" x14ac:dyDescent="0.2">
      <c r="A53" s="412" t="s">
        <v>466</v>
      </c>
      <c r="B53" s="413" t="s">
        <v>467</v>
      </c>
      <c r="C53" s="414" t="s">
        <v>480</v>
      </c>
      <c r="D53" s="415" t="s">
        <v>481</v>
      </c>
      <c r="E53" s="416">
        <v>50113001</v>
      </c>
      <c r="F53" s="415" t="s">
        <v>483</v>
      </c>
      <c r="G53" s="414" t="s">
        <v>484</v>
      </c>
      <c r="H53" s="414">
        <v>500038</v>
      </c>
      <c r="I53" s="414">
        <v>0</v>
      </c>
      <c r="J53" s="414" t="s">
        <v>523</v>
      </c>
      <c r="K53" s="414" t="s">
        <v>524</v>
      </c>
      <c r="L53" s="417">
        <v>127.16515885556612</v>
      </c>
      <c r="M53" s="417">
        <v>1</v>
      </c>
      <c r="N53" s="418">
        <v>127.16515885556612</v>
      </c>
    </row>
    <row r="54" spans="1:14" ht="14.45" customHeight="1" x14ac:dyDescent="0.2">
      <c r="A54" s="412" t="s">
        <v>466</v>
      </c>
      <c r="B54" s="413" t="s">
        <v>467</v>
      </c>
      <c r="C54" s="414" t="s">
        <v>480</v>
      </c>
      <c r="D54" s="415" t="s">
        <v>481</v>
      </c>
      <c r="E54" s="416">
        <v>50113001</v>
      </c>
      <c r="F54" s="415" t="s">
        <v>483</v>
      </c>
      <c r="G54" s="414" t="s">
        <v>484</v>
      </c>
      <c r="H54" s="414">
        <v>920273</v>
      </c>
      <c r="I54" s="414">
        <v>0</v>
      </c>
      <c r="J54" s="414" t="s">
        <v>525</v>
      </c>
      <c r="K54" s="414" t="s">
        <v>468</v>
      </c>
      <c r="L54" s="417">
        <v>837.51947008296793</v>
      </c>
      <c r="M54" s="417">
        <v>2</v>
      </c>
      <c r="N54" s="418">
        <v>1675.0389401659359</v>
      </c>
    </row>
    <row r="55" spans="1:14" ht="14.45" customHeight="1" x14ac:dyDescent="0.2">
      <c r="A55" s="412" t="s">
        <v>466</v>
      </c>
      <c r="B55" s="413" t="s">
        <v>467</v>
      </c>
      <c r="C55" s="414" t="s">
        <v>480</v>
      </c>
      <c r="D55" s="415" t="s">
        <v>481</v>
      </c>
      <c r="E55" s="416">
        <v>50113001</v>
      </c>
      <c r="F55" s="415" t="s">
        <v>483</v>
      </c>
      <c r="G55" s="414" t="s">
        <v>484</v>
      </c>
      <c r="H55" s="414">
        <v>500194</v>
      </c>
      <c r="I55" s="414">
        <v>0</v>
      </c>
      <c r="J55" s="414" t="s">
        <v>548</v>
      </c>
      <c r="K55" s="414" t="s">
        <v>549</v>
      </c>
      <c r="L55" s="417">
        <v>994.150963219397</v>
      </c>
      <c r="M55" s="417">
        <v>1</v>
      </c>
      <c r="N55" s="418">
        <v>994.150963219397</v>
      </c>
    </row>
    <row r="56" spans="1:14" ht="14.45" customHeight="1" x14ac:dyDescent="0.2">
      <c r="A56" s="412" t="s">
        <v>466</v>
      </c>
      <c r="B56" s="413" t="s">
        <v>467</v>
      </c>
      <c r="C56" s="414" t="s">
        <v>480</v>
      </c>
      <c r="D56" s="415" t="s">
        <v>481</v>
      </c>
      <c r="E56" s="416">
        <v>50113001</v>
      </c>
      <c r="F56" s="415" t="s">
        <v>483</v>
      </c>
      <c r="G56" s="414" t="s">
        <v>527</v>
      </c>
      <c r="H56" s="414">
        <v>197125</v>
      </c>
      <c r="I56" s="414">
        <v>197125</v>
      </c>
      <c r="J56" s="414" t="s">
        <v>528</v>
      </c>
      <c r="K56" s="414" t="s">
        <v>529</v>
      </c>
      <c r="L56" s="417">
        <v>110</v>
      </c>
      <c r="M56" s="417">
        <v>19</v>
      </c>
      <c r="N56" s="418">
        <v>2090</v>
      </c>
    </row>
    <row r="57" spans="1:14" ht="14.45" customHeight="1" x14ac:dyDescent="0.2">
      <c r="A57" s="412" t="s">
        <v>466</v>
      </c>
      <c r="B57" s="413" t="s">
        <v>467</v>
      </c>
      <c r="C57" s="414" t="s">
        <v>480</v>
      </c>
      <c r="D57" s="415" t="s">
        <v>481</v>
      </c>
      <c r="E57" s="416">
        <v>50113001</v>
      </c>
      <c r="F57" s="415" t="s">
        <v>483</v>
      </c>
      <c r="G57" s="414" t="s">
        <v>484</v>
      </c>
      <c r="H57" s="414">
        <v>102439</v>
      </c>
      <c r="I57" s="414">
        <v>2439</v>
      </c>
      <c r="J57" s="414" t="s">
        <v>550</v>
      </c>
      <c r="K57" s="414" t="s">
        <v>551</v>
      </c>
      <c r="L57" s="417">
        <v>285.08</v>
      </c>
      <c r="M57" s="417">
        <v>1</v>
      </c>
      <c r="N57" s="418">
        <v>285.08</v>
      </c>
    </row>
    <row r="58" spans="1:14" ht="14.45" customHeight="1" x14ac:dyDescent="0.2">
      <c r="A58" s="412" t="s">
        <v>466</v>
      </c>
      <c r="B58" s="413" t="s">
        <v>467</v>
      </c>
      <c r="C58" s="414" t="s">
        <v>480</v>
      </c>
      <c r="D58" s="415" t="s">
        <v>481</v>
      </c>
      <c r="E58" s="416">
        <v>50113001</v>
      </c>
      <c r="F58" s="415" t="s">
        <v>483</v>
      </c>
      <c r="G58" s="414" t="s">
        <v>484</v>
      </c>
      <c r="H58" s="414">
        <v>102668</v>
      </c>
      <c r="I58" s="414">
        <v>2668</v>
      </c>
      <c r="J58" s="414" t="s">
        <v>552</v>
      </c>
      <c r="K58" s="414" t="s">
        <v>553</v>
      </c>
      <c r="L58" s="417">
        <v>33.440000000000005</v>
      </c>
      <c r="M58" s="417">
        <v>2</v>
      </c>
      <c r="N58" s="418">
        <v>66.88000000000001</v>
      </c>
    </row>
    <row r="59" spans="1:14" ht="14.45" customHeight="1" x14ac:dyDescent="0.2">
      <c r="A59" s="412" t="s">
        <v>466</v>
      </c>
      <c r="B59" s="413" t="s">
        <v>467</v>
      </c>
      <c r="C59" s="414" t="s">
        <v>480</v>
      </c>
      <c r="D59" s="415" t="s">
        <v>481</v>
      </c>
      <c r="E59" s="416">
        <v>50113001</v>
      </c>
      <c r="F59" s="415" t="s">
        <v>483</v>
      </c>
      <c r="G59" s="414" t="s">
        <v>484</v>
      </c>
      <c r="H59" s="414">
        <v>200863</v>
      </c>
      <c r="I59" s="414">
        <v>200863</v>
      </c>
      <c r="J59" s="414" t="s">
        <v>532</v>
      </c>
      <c r="K59" s="414" t="s">
        <v>533</v>
      </c>
      <c r="L59" s="417">
        <v>85.55</v>
      </c>
      <c r="M59" s="417">
        <v>2</v>
      </c>
      <c r="N59" s="418">
        <v>171.1</v>
      </c>
    </row>
    <row r="60" spans="1:14" ht="14.45" customHeight="1" x14ac:dyDescent="0.2">
      <c r="A60" s="412" t="s">
        <v>466</v>
      </c>
      <c r="B60" s="413" t="s">
        <v>467</v>
      </c>
      <c r="C60" s="414" t="s">
        <v>480</v>
      </c>
      <c r="D60" s="415" t="s">
        <v>481</v>
      </c>
      <c r="E60" s="416">
        <v>50113001</v>
      </c>
      <c r="F60" s="415" t="s">
        <v>483</v>
      </c>
      <c r="G60" s="414" t="s">
        <v>484</v>
      </c>
      <c r="H60" s="414">
        <v>155911</v>
      </c>
      <c r="I60" s="414">
        <v>55911</v>
      </c>
      <c r="J60" s="414" t="s">
        <v>554</v>
      </c>
      <c r="K60" s="414" t="s">
        <v>555</v>
      </c>
      <c r="L60" s="417">
        <v>37.539999999999992</v>
      </c>
      <c r="M60" s="417">
        <v>2</v>
      </c>
      <c r="N60" s="418">
        <v>75.079999999999984</v>
      </c>
    </row>
    <row r="61" spans="1:14" ht="14.45" customHeight="1" x14ac:dyDescent="0.2">
      <c r="A61" s="412" t="s">
        <v>466</v>
      </c>
      <c r="B61" s="413" t="s">
        <v>467</v>
      </c>
      <c r="C61" s="414" t="s">
        <v>480</v>
      </c>
      <c r="D61" s="415" t="s">
        <v>481</v>
      </c>
      <c r="E61" s="416">
        <v>50113001</v>
      </c>
      <c r="F61" s="415" t="s">
        <v>483</v>
      </c>
      <c r="G61" s="414" t="s">
        <v>484</v>
      </c>
      <c r="H61" s="414">
        <v>208646</v>
      </c>
      <c r="I61" s="414">
        <v>208646</v>
      </c>
      <c r="J61" s="414" t="s">
        <v>556</v>
      </c>
      <c r="K61" s="414" t="s">
        <v>557</v>
      </c>
      <c r="L61" s="417">
        <v>66.023333333333326</v>
      </c>
      <c r="M61" s="417">
        <v>3</v>
      </c>
      <c r="N61" s="418">
        <v>198.07</v>
      </c>
    </row>
    <row r="62" spans="1:14" ht="14.45" customHeight="1" x14ac:dyDescent="0.2">
      <c r="A62" s="412" t="s">
        <v>466</v>
      </c>
      <c r="B62" s="413" t="s">
        <v>467</v>
      </c>
      <c r="C62" s="414" t="s">
        <v>480</v>
      </c>
      <c r="D62" s="415" t="s">
        <v>481</v>
      </c>
      <c r="E62" s="416">
        <v>50113013</v>
      </c>
      <c r="F62" s="415" t="s">
        <v>537</v>
      </c>
      <c r="G62" s="414" t="s">
        <v>484</v>
      </c>
      <c r="H62" s="414">
        <v>101066</v>
      </c>
      <c r="I62" s="414">
        <v>1066</v>
      </c>
      <c r="J62" s="414" t="s">
        <v>558</v>
      </c>
      <c r="K62" s="414" t="s">
        <v>559</v>
      </c>
      <c r="L62" s="417">
        <v>57.42</v>
      </c>
      <c r="M62" s="417">
        <v>2</v>
      </c>
      <c r="N62" s="418">
        <v>114.84</v>
      </c>
    </row>
    <row r="63" spans="1:14" ht="14.45" customHeight="1" x14ac:dyDescent="0.2">
      <c r="A63" s="412" t="s">
        <v>466</v>
      </c>
      <c r="B63" s="413" t="s">
        <v>467</v>
      </c>
      <c r="C63" s="414" t="s">
        <v>480</v>
      </c>
      <c r="D63" s="415" t="s">
        <v>481</v>
      </c>
      <c r="E63" s="416">
        <v>50113013</v>
      </c>
      <c r="F63" s="415" t="s">
        <v>537</v>
      </c>
      <c r="G63" s="414" t="s">
        <v>484</v>
      </c>
      <c r="H63" s="414">
        <v>114877</v>
      </c>
      <c r="I63" s="414">
        <v>14877</v>
      </c>
      <c r="J63" s="414" t="s">
        <v>560</v>
      </c>
      <c r="K63" s="414" t="s">
        <v>561</v>
      </c>
      <c r="L63" s="417">
        <v>234.07999999999998</v>
      </c>
      <c r="M63" s="417">
        <v>2</v>
      </c>
      <c r="N63" s="418">
        <v>468.15999999999997</v>
      </c>
    </row>
    <row r="64" spans="1:14" ht="14.45" customHeight="1" x14ac:dyDescent="0.2">
      <c r="A64" s="412" t="s">
        <v>466</v>
      </c>
      <c r="B64" s="413" t="s">
        <v>467</v>
      </c>
      <c r="C64" s="414" t="s">
        <v>480</v>
      </c>
      <c r="D64" s="415" t="s">
        <v>481</v>
      </c>
      <c r="E64" s="416">
        <v>50113013</v>
      </c>
      <c r="F64" s="415" t="s">
        <v>537</v>
      </c>
      <c r="G64" s="414" t="s">
        <v>484</v>
      </c>
      <c r="H64" s="414">
        <v>101076</v>
      </c>
      <c r="I64" s="414">
        <v>1076</v>
      </c>
      <c r="J64" s="414" t="s">
        <v>538</v>
      </c>
      <c r="K64" s="414" t="s">
        <v>539</v>
      </c>
      <c r="L64" s="417">
        <v>78.539545454545461</v>
      </c>
      <c r="M64" s="417">
        <v>22</v>
      </c>
      <c r="N64" s="418">
        <v>1727.8700000000001</v>
      </c>
    </row>
    <row r="65" spans="1:14" ht="14.45" customHeight="1" thickBot="1" x14ac:dyDescent="0.25">
      <c r="A65" s="419" t="s">
        <v>466</v>
      </c>
      <c r="B65" s="420" t="s">
        <v>467</v>
      </c>
      <c r="C65" s="421" t="s">
        <v>480</v>
      </c>
      <c r="D65" s="422" t="s">
        <v>481</v>
      </c>
      <c r="E65" s="423">
        <v>50113013</v>
      </c>
      <c r="F65" s="422" t="s">
        <v>537</v>
      </c>
      <c r="G65" s="421" t="s">
        <v>484</v>
      </c>
      <c r="H65" s="421">
        <v>101077</v>
      </c>
      <c r="I65" s="421">
        <v>1077</v>
      </c>
      <c r="J65" s="421" t="s">
        <v>562</v>
      </c>
      <c r="K65" s="421" t="s">
        <v>539</v>
      </c>
      <c r="L65" s="424">
        <v>59.586153846153849</v>
      </c>
      <c r="M65" s="424">
        <v>13</v>
      </c>
      <c r="N65" s="425">
        <v>774.62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46D5903-1910-4893-A454-01361B54BC9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5" customHeight="1" x14ac:dyDescent="0.2">
      <c r="A5" s="441" t="s">
        <v>563</v>
      </c>
      <c r="B5" s="410"/>
      <c r="C5" s="431">
        <v>0</v>
      </c>
      <c r="D5" s="410">
        <v>550</v>
      </c>
      <c r="E5" s="431">
        <v>1</v>
      </c>
      <c r="F5" s="411">
        <v>550</v>
      </c>
    </row>
    <row r="6" spans="1:6" ht="14.45" customHeight="1" thickBot="1" x14ac:dyDescent="0.25">
      <c r="A6" s="442" t="s">
        <v>564</v>
      </c>
      <c r="B6" s="434"/>
      <c r="C6" s="435">
        <v>0</v>
      </c>
      <c r="D6" s="434">
        <v>2090</v>
      </c>
      <c r="E6" s="435">
        <v>1</v>
      </c>
      <c r="F6" s="436">
        <v>2090</v>
      </c>
    </row>
    <row r="7" spans="1:6" ht="14.45" customHeight="1" thickBot="1" x14ac:dyDescent="0.25">
      <c r="A7" s="437" t="s">
        <v>3</v>
      </c>
      <c r="B7" s="438"/>
      <c r="C7" s="439">
        <v>0</v>
      </c>
      <c r="D7" s="438">
        <v>2640</v>
      </c>
      <c r="E7" s="439">
        <v>1</v>
      </c>
      <c r="F7" s="440">
        <v>2640</v>
      </c>
    </row>
    <row r="8" spans="1:6" ht="14.45" customHeight="1" thickBot="1" x14ac:dyDescent="0.25"/>
    <row r="9" spans="1:6" ht="14.45" customHeight="1" thickBot="1" x14ac:dyDescent="0.25">
      <c r="A9" s="444" t="s">
        <v>565</v>
      </c>
      <c r="B9" s="403"/>
      <c r="C9" s="430">
        <v>0</v>
      </c>
      <c r="D9" s="403">
        <v>2640</v>
      </c>
      <c r="E9" s="430">
        <v>1</v>
      </c>
      <c r="F9" s="404">
        <v>2640</v>
      </c>
    </row>
    <row r="10" spans="1:6" ht="14.45" customHeight="1" thickBot="1" x14ac:dyDescent="0.25">
      <c r="A10" s="437" t="s">
        <v>3</v>
      </c>
      <c r="B10" s="438"/>
      <c r="C10" s="439">
        <v>0</v>
      </c>
      <c r="D10" s="438">
        <v>2640</v>
      </c>
      <c r="E10" s="439">
        <v>1</v>
      </c>
      <c r="F10" s="440">
        <v>2640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F6FF6B46-8014-436B-8E62-63BB7C6EF61C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570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24</v>
      </c>
      <c r="J3" s="43">
        <f>SUBTOTAL(9,J6:J1048576)</f>
        <v>2640</v>
      </c>
      <c r="K3" s="44">
        <f>IF(M3=0,0,J3/M3)</f>
        <v>1</v>
      </c>
      <c r="L3" s="43">
        <f>SUBTOTAL(9,L6:L1048576)</f>
        <v>24</v>
      </c>
      <c r="M3" s="45">
        <f>SUBTOTAL(9,M6:M1048576)</f>
        <v>2640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5" customHeight="1" x14ac:dyDescent="0.2">
      <c r="A6" s="405" t="s">
        <v>475</v>
      </c>
      <c r="B6" s="406" t="s">
        <v>566</v>
      </c>
      <c r="C6" s="406" t="s">
        <v>567</v>
      </c>
      <c r="D6" s="406" t="s">
        <v>568</v>
      </c>
      <c r="E6" s="406" t="s">
        <v>569</v>
      </c>
      <c r="F6" s="410"/>
      <c r="G6" s="410"/>
      <c r="H6" s="431">
        <v>0</v>
      </c>
      <c r="I6" s="410">
        <v>5</v>
      </c>
      <c r="J6" s="410">
        <v>550</v>
      </c>
      <c r="K6" s="431">
        <v>1</v>
      </c>
      <c r="L6" s="410">
        <v>5</v>
      </c>
      <c r="M6" s="411">
        <v>550</v>
      </c>
    </row>
    <row r="7" spans="1:13" ht="14.45" customHeight="1" thickBot="1" x14ac:dyDescent="0.25">
      <c r="A7" s="419" t="s">
        <v>480</v>
      </c>
      <c r="B7" s="420" t="s">
        <v>566</v>
      </c>
      <c r="C7" s="420" t="s">
        <v>567</v>
      </c>
      <c r="D7" s="420" t="s">
        <v>568</v>
      </c>
      <c r="E7" s="420" t="s">
        <v>569</v>
      </c>
      <c r="F7" s="424"/>
      <c r="G7" s="424"/>
      <c r="H7" s="433">
        <v>0</v>
      </c>
      <c r="I7" s="424">
        <v>19</v>
      </c>
      <c r="J7" s="424">
        <v>2090</v>
      </c>
      <c r="K7" s="433">
        <v>1</v>
      </c>
      <c r="L7" s="424">
        <v>19</v>
      </c>
      <c r="M7" s="425">
        <v>2090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1CAC8C2E-874F-4FD9-87D8-2597BC9FDBAC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2019-11-25T14:22:05Z</dcterms:modified>
</cp:coreProperties>
</file>