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440E134-8457-4008-BF86-22606BA24E0D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431" l="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D13" i="431"/>
  <c r="E13" i="431"/>
  <c r="G13" i="431"/>
  <c r="I13" i="431"/>
  <c r="K13" i="431"/>
  <c r="M13" i="431"/>
  <c r="O13" i="431"/>
  <c r="Q13" i="431"/>
  <c r="D14" i="431"/>
  <c r="F14" i="431"/>
  <c r="H14" i="431"/>
  <c r="J14" i="431"/>
  <c r="L14" i="431"/>
  <c r="N14" i="431"/>
  <c r="P14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13" i="431"/>
  <c r="F13" i="431"/>
  <c r="H13" i="431"/>
  <c r="J13" i="431"/>
  <c r="L13" i="431"/>
  <c r="N13" i="431"/>
  <c r="P13" i="431"/>
  <c r="C14" i="431"/>
  <c r="E14" i="431"/>
  <c r="G14" i="431"/>
  <c r="I14" i="431"/>
  <c r="K14" i="431"/>
  <c r="M14" i="431"/>
  <c r="O14" i="431"/>
  <c r="Q14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D9" i="431"/>
  <c r="E9" i="431"/>
  <c r="G9" i="431"/>
  <c r="I9" i="431"/>
  <c r="K9" i="431"/>
  <c r="M9" i="431"/>
  <c r="O9" i="431"/>
  <c r="Q9" i="431"/>
  <c r="D10" i="431"/>
  <c r="F10" i="431"/>
  <c r="H10" i="431"/>
  <c r="J10" i="431"/>
  <c r="L10" i="431"/>
  <c r="N10" i="431"/>
  <c r="P10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C9" i="431"/>
  <c r="F9" i="431"/>
  <c r="H9" i="431"/>
  <c r="J9" i="431"/>
  <c r="L9" i="431"/>
  <c r="N9" i="431"/>
  <c r="P9" i="431"/>
  <c r="C10" i="431"/>
  <c r="E10" i="431"/>
  <c r="G10" i="431"/>
  <c r="I10" i="431"/>
  <c r="K10" i="431"/>
  <c r="M10" i="431"/>
  <c r="O10" i="431"/>
  <c r="Q10" i="431"/>
  <c r="J8" i="431"/>
  <c r="K8" i="431"/>
  <c r="D8" i="431"/>
  <c r="M8" i="431"/>
  <c r="G8" i="431"/>
  <c r="I8" i="431"/>
  <c r="Q8" i="431"/>
  <c r="F8" i="431"/>
  <c r="O8" i="431"/>
  <c r="P8" i="431"/>
  <c r="N8" i="431"/>
  <c r="L8" i="431"/>
  <c r="E8" i="431"/>
  <c r="H8" i="431"/>
  <c r="C8" i="431"/>
  <c r="R10" i="431" l="1"/>
  <c r="S10" i="431"/>
  <c r="R16" i="431"/>
  <c r="S16" i="431"/>
  <c r="S9" i="431"/>
  <c r="R9" i="431"/>
  <c r="R15" i="431"/>
  <c r="S15" i="431"/>
  <c r="R14" i="431"/>
  <c r="S14" i="431"/>
  <c r="R12" i="431"/>
  <c r="S12" i="431"/>
  <c r="S13" i="431"/>
  <c r="R13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4" i="414"/>
  <c r="C14" i="414"/>
  <c r="D17" i="414"/>
  <c r="C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F3" i="387"/>
  <c r="N3" i="220"/>
  <c r="L3" i="220" s="1"/>
  <c r="C18" i="414"/>
  <c r="D18" i="414"/>
  <c r="H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<sst xmlns="http://schemas.openxmlformats.org/spreadsheetml/2006/main" count="9663" uniqueCount="2127">
  <si>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</si>
  <si>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</si>
  <si>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</si>
  <si>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</si>
  <si>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</si>
  <si>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</si>
  <si>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</si>
  <si>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</si>
  <si>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</si>
  <si>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</si>
  <si>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</si>
  <si>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</si>
  <si>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</si>
  <si>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</si>
  <si>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</si>
  <si>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</si>
  <si>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</si>
  <si>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</si>
  <si>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</si>
  <si>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</si>
  <si>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</si>
  <si>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</si>
  <si>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</si>
  <si>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</si>
  <si>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</si>
  <si>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</si>
  <si>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</si>
  <si>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</si>
  <si>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</si>
  <si>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</si>
  <si>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</si>
  <si>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</si>
  <si>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</si>
  <si>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</si>
  <si>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</si>
  <si>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</si>
  <si>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</si>
  <si>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</si>
  <si>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</si>
  <si>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</si>
  <si>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</si>
  <si>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</si>
  <si>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</si>
  <si>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</si>
  <si>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</si>
  <si>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</si>
  <si>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</si>
  <si>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</si>
  <si>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</si>
  <si>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</si>
  <si>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</si>
  <si>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</si>
  <si>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</si>
  <si>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</si>
  <si>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</si>
  <si>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</si>
  <si>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</si>
  <si>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</si>
  <si>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</si>
  <si>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</si>
  <si>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</si>
  <si>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</si>
  <si>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</si>
  <si>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</si>
  <si>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</si>
  <si>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</si>
  <si>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</si>
  <si>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</si>
  <si>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</si>
  <si>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</si>
  <si>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</si>
  <si>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</si>
  <si>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</si>
  <si>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</si>
  <si>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</si>
  <si>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</si>
  <si>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</si>
  <si>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</si>
  <si>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</si>
  <si>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</si>
  <si>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</si>
  <si>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</si>
  <si>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</si>
  <si>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</si>
  <si>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</si>
  <si>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</si>
  <si>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</si>
  <si>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</si>
  <si>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</si>
  <si>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</si>
  <si>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</si>
  <si>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</si>
  <si>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</si>
  <si>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</si>
  <si>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</si>
  <si>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</si>
  <si>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</si>
  <si>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</si>
  <si>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</si>
  <si>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</si>
  <si>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</si>
  <si>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</si>
  <si>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</si>
  <si>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</si>
  <si>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</si>
  <si>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</si>
  <si>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</si>
  <si>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</si>
  <si>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</si>
  <si>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</si>
  <si>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</si>
  <si>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</si>
  <si>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</si>
  <si>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</si>
  <si>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</si>
  <si>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</si>
  <si>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</si>
  <si>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</si>
  <si>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</si>
  <si>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</si>
  <si>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</si>
  <si>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</si>
  <si>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</si>
  <si>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</si>
  <si>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</si>
  <si>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</si>
  <si>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</si>
  <si>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</si>
  <si>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</si>
  <si>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</si>
  <si>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</si>
  <si>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</si>
  <si>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</si>
  <si>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</si>
  <si>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</si>
  <si>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</si>
  <si>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</si>
  <si>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</si>
  <si>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</si>
  <si>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</si>
  <si>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</si>
  <si>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</si>
  <si>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</si>
  <si>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</si>
  <si>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</si>
  <si>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</si>
  <si>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</si>
  <si>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</si>
  <si>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</si>
  <si>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</si>
  <si>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</si>
  <si>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</si>
  <si>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</si>
  <si>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</si>
  <si>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</si>
  <si>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</si>
  <si>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</si>
  <si>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</si>
  <si>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</si>
  <si>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</si>
  <si>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</si>
  <si>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</si>
  <si>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</si>
  <si>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</si>
  <si>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</si>
  <si>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</si>
  <si>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</si>
  <si>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</si>
  <si>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</si>
  <si>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</si>
  <si>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</si>
  <si>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</si>
  <si>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</si>
  <si>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</si>
  <si>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</si>
  <si>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</si>
  <si>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</si>
  <si>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</si>
  <si>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</si>
  <si>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</si>
  <si>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</si>
  <si>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</si>
  <si>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</si>
  <si>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</si>
  <si>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</si>
  <si>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</si>
  <si>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</si>
  <si>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</si>
  <si>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</si>
  <si>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</si>
  <si>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</si>
  <si>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</si>
  <si>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</si>
  <si>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</si>
  <si>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</si>
  <si>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</si>
  <si>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</si>
  <si>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</si>
  <si>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</si>
  <si>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</si>
  <si>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</si>
  <si>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</si>
  <si>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</si>
  <si>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</si>
  <si>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</si>
  <si>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</si>
  <si>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</si>
  <si>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</si>
  <si>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</si>
  <si>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</si>
  <si>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</si>
  <si>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</si>
  <si>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</si>
  <si>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</si>
  <si>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</si>
  <si>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</si>
  <si>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</si>
  <si>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</si>
  <si>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</si>
  <si>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50115020     laboratorní diagnostika-LEK (Z501)</t>
  </si>
  <si>
    <t>--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</si>
  <si>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</si>
  <si>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</si>
  <si>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</si>
  <si>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</si>
  <si>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</si>
  <si>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</si>
  <si>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</si>
  <si>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</si>
  <si>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</si>
  <si>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</si>
  <si>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</si>
  <si>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</si>
  <si>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</si>
  <si>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</si>
  <si>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</si>
  <si>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</si>
  <si>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</si>
  <si>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</si>
  <si>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</si>
  <si>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</si>
  <si>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</si>
  <si>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</si>
  <si>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</si>
  <si>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</si>
  <si>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</si>
  <si>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</si>
  <si>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</si>
  <si>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</si>
  <si>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</si>
  <si>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</si>
  <si>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</si>
  <si>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</si>
  <si>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</si>
  <si>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</si>
  <si>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</si>
  <si>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</si>
  <si>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</si>
  <si>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</si>
  <si>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</si>
  <si>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</si>
  <si>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</si>
  <si>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</si>
  <si>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</si>
  <si>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</si>
  <si>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</si>
  <si>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</si>
  <si>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</si>
  <si>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</si>
  <si>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</si>
  <si>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</si>
  <si>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</si>
  <si>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</si>
  <si>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</si>
  <si>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</si>
  <si>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</si>
  <si>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</si>
  <si>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</si>
  <si>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</si>
  <si>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</si>
  <si>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</si>
  <si>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</si>
  <si>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</si>
  <si>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</si>
  <si>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</si>
  <si>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</si>
  <si>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</si>
  <si>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</si>
  <si>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</si>
  <si>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</si>
  <si>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</si>
  <si>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</si>
  <si>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</si>
  <si>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</si>
  <si>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</si>
  <si>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</si>
  <si>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</si>
  <si>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</si>
  <si>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</si>
  <si>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</si>
  <si>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51808021     revize, tech.kontroly, prev.prohl.- UTZ</t>
  </si>
  <si>
    <t>51810     Náklady - projekty EU</t>
  </si>
  <si>
    <t>51810000     náklady - projekty EU</t>
  </si>
  <si>
    <t>51874     Ostatní služby</t>
  </si>
  <si>
    <t>51874001     ostatní služby - provozní</t>
  </si>
  <si>
    <t>51874010     ostatní služby - zdravotní</t>
  </si>
  <si>
    <t>51874018     propagace, reklama, tisk (TM)</t>
  </si>
  <si>
    <t>51874020     konference  - zajišť.dodavatelsky (ubyt., nájem, ostat.sl.)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</si>
  <si>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</si>
  <si>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</si>
  <si>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</si>
  <si>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</si>
  <si>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</si>
  <si>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</si>
  <si>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</si>
  <si>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</si>
  <si>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</si>
  <si>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</si>
  <si>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</si>
  <si>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</si>
  <si>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</si>
  <si>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</si>
  <si>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</si>
  <si>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</si>
  <si>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</si>
  <si>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</si>
  <si>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</si>
  <si>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</si>
  <si>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</si>
  <si>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</si>
  <si>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</si>
  <si>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</si>
  <si>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</si>
  <si>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</si>
  <si>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</si>
  <si>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</si>
  <si>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</si>
  <si>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</si>
  <si>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</si>
  <si>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</si>
  <si>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</si>
  <si>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</si>
  <si>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</si>
  <si>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</si>
  <si>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</si>
  <si>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</si>
  <si>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</si>
  <si>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</si>
  <si>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</si>
  <si>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</si>
  <si>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</si>
  <si>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</si>
  <si>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</si>
  <si>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</si>
  <si>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</si>
  <si>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</si>
  <si>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</si>
  <si>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</si>
  <si>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</si>
  <si>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</si>
  <si>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</si>
  <si>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</si>
  <si>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</si>
  <si>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</si>
  <si>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</si>
  <si>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</si>
  <si>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</si>
  <si>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</si>
  <si>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</si>
  <si>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</si>
  <si>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</si>
  <si>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</si>
  <si>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</si>
  <si>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</si>
  <si>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</si>
  <si>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</si>
  <si>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</si>
  <si>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</si>
  <si>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</si>
  <si>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</si>
  <si>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</si>
  <si>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</si>
  <si>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</si>
  <si>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</si>
  <si>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</si>
  <si>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</si>
  <si>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</si>
  <si>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</si>
  <si>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</si>
  <si>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</si>
  <si>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</si>
  <si>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</si>
  <si>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</si>
  <si>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</si>
  <si>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</si>
  <si>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</si>
  <si>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</si>
  <si>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</si>
  <si>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</si>
  <si>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</si>
  <si>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</si>
  <si>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</si>
  <si>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</si>
  <si>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</si>
  <si>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</si>
  <si>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</si>
  <si>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</si>
  <si>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</si>
  <si>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</si>
  <si>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</si>
  <si>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</si>
  <si>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</si>
  <si>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</si>
  <si>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</si>
  <si>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</si>
  <si>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</si>
  <si>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</si>
  <si>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</si>
  <si>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</si>
  <si>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</si>
  <si>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</si>
  <si>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</si>
  <si>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</si>
  <si>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</si>
  <si>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</si>
  <si>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</si>
  <si>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</si>
  <si>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</si>
  <si>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</si>
  <si>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</si>
  <si>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</si>
  <si>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</si>
  <si>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</si>
  <si>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</si>
  <si>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</si>
  <si>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</si>
  <si>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</si>
  <si>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DRM UNG 1X100GM 10%</t>
  </si>
  <si>
    <t>BETADINE - zelená</t>
  </si>
  <si>
    <t>LIQ 1X30ML</t>
  </si>
  <si>
    <t>BRAUNOVIDON MAST</t>
  </si>
  <si>
    <t>UNG 1X100GM-TUBA</t>
  </si>
  <si>
    <t>BUPIVACAINE ACCORD</t>
  </si>
  <si>
    <t>5MG/ML INJ SOL 1X20ML</t>
  </si>
  <si>
    <t>CARBOSORB</t>
  </si>
  <si>
    <t>320MG TBL NOB 20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</si>
  <si>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</si>
  <si>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</si>
  <si>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</si>
  <si>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</si>
  <si>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</si>
  <si>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</si>
  <si>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10X1000ML</t>
  </si>
  <si>
    <t>HEPARIN LECIVA</t>
  </si>
  <si>
    <t>INJ 1X10ML/50KU</t>
  </si>
  <si>
    <t>IBALGIN 400</t>
  </si>
  <si>
    <t>400MG TBL FLM 48</t>
  </si>
  <si>
    <t>IR  AQUA STERILE OPLACH.1x1000 ml ECOTAINER</t>
  </si>
  <si>
    <t>IR OPLACH</t>
  </si>
  <si>
    <t>IR  NaCl 0,9% 3000 ml vak Bieffe URO Baxter</t>
  </si>
  <si>
    <t>for irrig. 1x3000 ml 15%</t>
  </si>
  <si>
    <t>IR PARAFFINUM PERLIQUIDUM 10 ml</t>
  </si>
  <si>
    <t>IR 10 ml</t>
  </si>
  <si>
    <t>KL ETHER 200G</t>
  </si>
  <si>
    <t>KL MS HYDROG.PEROX. 3% 1000g</t>
  </si>
  <si>
    <t>KL OBAL</t>
  </si>
  <si>
    <t>lékovky, kelímky</t>
  </si>
  <si>
    <t>KL SOL.FORMAL.K FIXACI TKANI,5000G</t>
  </si>
  <si>
    <t>KL TALCUM 5g, STERILNÍ</t>
  </si>
  <si>
    <t>P</t>
  </si>
  <si>
    <t>LEVOBUPIVACAINE KABI 5 MG/ML</t>
  </si>
  <si>
    <t>INJ+INF SOL 5X10ML</t>
  </si>
  <si>
    <t>MAXITROL</t>
  </si>
  <si>
    <t>OPH GTT SUS 1X5ML</t>
  </si>
  <si>
    <t>MESOCAIN</t>
  </si>
  <si>
    <t>INJ 10X10ML 1%</t>
  </si>
  <si>
    <t>OPHTHALMO-SEPTONEX</t>
  </si>
  <si>
    <t>OPH GTT SOL 1X10ML PLAST</t>
  </si>
  <si>
    <t>TACHOSIL</t>
  </si>
  <si>
    <t>DRM SPO 3.0X2.5CM</t>
  </si>
  <si>
    <t>Tisseel Lyo 4 ml</t>
  </si>
  <si>
    <t>léky - antibiotika (LEK)</t>
  </si>
  <si>
    <t>OPHTHALMO-FRAMYKOIN</t>
  </si>
  <si>
    <t>UNG OPH 1X5GM</t>
  </si>
  <si>
    <t>DZ OCTENISEPT 250 ml</t>
  </si>
  <si>
    <t>sprej</t>
  </si>
  <si>
    <t>ECOLAV Výplach očí 100ml</t>
  </si>
  <si>
    <t>100 ml</t>
  </si>
  <si>
    <t>INF SOL 30X250ML</t>
  </si>
  <si>
    <t>400MG TBL FLM 36</t>
  </si>
  <si>
    <t>KL ELIXÍR NA OPTIKU</t>
  </si>
  <si>
    <t>KL MS HYDROG.PEROX. 3% 500g</t>
  </si>
  <si>
    <t>KL ZLUTA (FLAVINOVA) VATA, 1000G</t>
  </si>
  <si>
    <t>2x500g v litrových lahvích</t>
  </si>
  <si>
    <t>MARCAINE 0.5%</t>
  </si>
  <si>
    <t>5MG/ML INJ SOL 5X20ML</t>
  </si>
  <si>
    <t>OPHTHALMO-HYDROCORTISON LECIVA</t>
  </si>
  <si>
    <t>UNG OPH 1X5GM 0.5%</t>
  </si>
  <si>
    <t>PEROXID VODÍKU 3% COO</t>
  </si>
  <si>
    <t>DRM SOL 1X100ML 3%</t>
  </si>
  <si>
    <t>SANORIN</t>
  </si>
  <si>
    <t>LIQ 10ML 0.05%</t>
  </si>
  <si>
    <t>FRAMYKOIN</t>
  </si>
  <si>
    <t>UNG 1X10GM</t>
  </si>
  <si>
    <t>IALUGEN PLUS</t>
  </si>
  <si>
    <t>CRM 1X60GM</t>
  </si>
  <si>
    <t>OPHTHALMO-FRAMYKOIN COMPOSITUM</t>
  </si>
  <si>
    <t>4764 - COSS: centrální operační sály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</si>
  <si>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</si>
  <si>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</si>
  <si>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</si>
  <si>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</si>
  <si>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</si>
  <si>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</si>
  <si>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</si>
  <si>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</si>
  <si>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</si>
  <si>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50115004 - IUTN - kovové (Z506)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</si>
  <si>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</si>
  <si>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</si>
  <si>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</si>
  <si>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</si>
  <si>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</si>
  <si>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</si>
  <si>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</si>
  <si>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</si>
  <si>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</si>
  <si>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</si>
  <si>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</si>
  <si>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</si>
  <si>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50115020</t>
  </si>
  <si>
    <t>laboratorní diagnostika-LEK (Z501)</t>
  </si>
  <si>
    <t>DC859</t>
  </si>
  <si>
    <t>COLUMBIA AGAR</t>
  </si>
  <si>
    <t>DD596</t>
  </si>
  <si>
    <t>Sabouraud agar s CMP</t>
  </si>
  <si>
    <t>50115050</t>
  </si>
  <si>
    <t>obvazový materiál (Z502)</t>
  </si>
  <si>
    <t>ZD829</t>
  </si>
  <si>
    <t>BandĂˇĹľ evelĂ­na pod sĂˇdru 1321303125</t>
  </si>
  <si>
    <t>Bandáž evelína pod sádru 1321303125</t>
  </si>
  <si>
    <t>ZA480</t>
  </si>
  <si>
    <t>FĂłlie inciznĂ­ raucodrape 15 x 20 cm Ăˇ 10 ks 25441</t>
  </si>
  <si>
    <t>ZA465</t>
  </si>
  <si>
    <t>FĂłlie inciznĂ­ raucodrape sterilnĂ­ 45 x 50 cm 25445</t>
  </si>
  <si>
    <t>Fólie incizní raucodrape 15 x 20 cm á 10 ks 25441</t>
  </si>
  <si>
    <t>Fólie incizní raucodrape sterilní 45 x 50 cm 25445</t>
  </si>
  <si>
    <t>ZR801</t>
  </si>
  <si>
    <t>GĂˇza sklĂˇdanĂˇ 12 cm x 120 cm, 100%  bÄ›lenĂˇ bavlna, hustota 17 nitĂ­/cmÂ˛, 8 vrstev, nesterilnĂ­/ 2 ks karton Ăˇ 200 ks 37402</t>
  </si>
  <si>
    <t>ZL977</t>
  </si>
  <si>
    <t>Kanystr renasys GO 750 ml pro podtlakovou terapii 66800916</t>
  </si>
  <si>
    <t>ZA459</t>
  </si>
  <si>
    <t>Kompresa AB 10 x 20 cm/1 ks sterilnĂ­ NT savĂˇ (1230114021) 1327114021</t>
  </si>
  <si>
    <t>Kompresa AB 10 x 20 cm/1 ks sterilní NT savá (1230114021) 1327114021</t>
  </si>
  <si>
    <t>ZA561</t>
  </si>
  <si>
    <t>Kompresa AB 20 x 40 cm/1 ks sterilnĂ­ NT savĂˇ (1230114051) 1327114051</t>
  </si>
  <si>
    <t>ZA539</t>
  </si>
  <si>
    <t>Kompresa NT 10 x 10 cm nesterilnĂ­ 06103</t>
  </si>
  <si>
    <t>Kompresa NT 10 x 10 cm nesterilní 06103</t>
  </si>
  <si>
    <t>ZN103</t>
  </si>
  <si>
    <t>Kompresa z NT standard s RTG vlĂˇknem sterilnĂ­ 10 x 10 cm 70g/m2 bal. Ăˇ 10 ks / 90 185310-08</t>
  </si>
  <si>
    <t>Kompresa z NT standard s RTG vláknem sterilní 10 x 10 cm 70g/m2 bal. á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</si>
  <si>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</si>
  <si>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</si>
  <si>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</si>
  <si>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</si>
  <si>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ZA531</t>
  </si>
  <si>
    <t>KrytĂ­ COM 30 textilie obvazovĂˇ kombinovanĂˇ 140-3020 COM 30</t>
  </si>
  <si>
    <t>ZQ463</t>
  </si>
  <si>
    <t>KrytĂ­ CUTICERIN na popĂˇleniny, odĹ™eniny, neadherentnĂ­ neabsorbujĂ­cĂ­  20 cm x 40 cm, bal. Ăˇ 25 kusĹŻ 66045502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</si>
  <si>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</si>
  <si>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</si>
  <si>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</si>
  <si>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</si>
  <si>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</si>
  <si>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</si>
  <si>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</si>
  <si>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</si>
  <si>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</si>
  <si>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</si>
  <si>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</si>
  <si>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</si>
  <si>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</si>
  <si>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</si>
  <si>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</si>
  <si>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</si>
  <si>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</si>
  <si>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</si>
  <si>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</si>
  <si>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</si>
  <si>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</si>
  <si>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</si>
  <si>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</si>
  <si>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</si>
  <si>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</si>
  <si>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</si>
  <si>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Krytí cellistyp F (fibrilar) 2,5 x 5 cm bal. á 10 ks (náhrada za okcel) 2082025</t>
  </si>
  <si>
    <t>Krytí hemostatické gelitaspon standard 80 x 50 mm x 10 mm bal. á 10 ks A2107861</t>
  </si>
  <si>
    <t>Krytí hemostatické gelitaspon tampon   80 x 30 mm bal. á 5 ks GS -210</t>
  </si>
  <si>
    <t>Krytí hemostatické nevstřebatelné textilní s kaolínem QuikClot 30 x 30cm bal. á 10 ks 2090303</t>
  </si>
  <si>
    <t>Krytí hemostatické standard 5 x 7,50 cm bal. á 12 ks 1903GB</t>
  </si>
  <si>
    <t>Krytí hemostatické surgicel nu-knit 7,5 x 10 cm bal. á 12 ks 1943GB</t>
  </si>
  <si>
    <t>Krytí hemostatické surgicel standard 10 x 20,0 cm bal. á 12 ks 1902GB</t>
  </si>
  <si>
    <t>Krytí hemostatické traumacel P 2g ks bal. á 5 ks zásyp 10120</t>
  </si>
  <si>
    <t>Krytí inadine nepřilnavé 9,5 x 9,5 cm 1/10 SYS01512EE</t>
  </si>
  <si>
    <t>Krytí mastný tyl jelonet   5 x 5 cm á 50 ks 7403</t>
  </si>
  <si>
    <t>Krytí mastný tyl pharmatull   5 x   5 cm bal. á 10 ks P-Tull5050</t>
  </si>
  <si>
    <t>Krytí mastný tyl pharmatull 10 x 20 cm bal. á 10 ks P-Tull1020</t>
  </si>
  <si>
    <t>ZR302</t>
  </si>
  <si>
    <t>Krytí Mepilex Border Flex 10 x 10 cm sterilní bal.á 5 ks 595300</t>
  </si>
  <si>
    <t>ZM951</t>
  </si>
  <si>
    <t>Krytí mepilex border post-op sterilní 6 x 8 cm bal. á 10 ks 495100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</si>
  <si>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</si>
  <si>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</si>
  <si>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</si>
  <si>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</si>
  <si>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</si>
  <si>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</si>
  <si>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</si>
  <si>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</si>
  <si>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</si>
  <si>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</si>
  <si>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</si>
  <si>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</si>
  <si>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</si>
  <si>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</si>
  <si>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</si>
  <si>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</si>
  <si>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</si>
  <si>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</si>
  <si>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</si>
  <si>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</si>
  <si>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</si>
  <si>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</si>
  <si>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</si>
  <si>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</si>
  <si>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</si>
  <si>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</si>
  <si>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</si>
  <si>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</si>
  <si>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Náplast curapor 10 x 34 cm 32918 ( náhrada za cosmopor )</t>
  </si>
  <si>
    <t>Náplast omnifix E 15 cm x 10 m 9006513</t>
  </si>
  <si>
    <t>Náplast omniplast 10,0 cm x 10,0 m 9004472 (900535)</t>
  </si>
  <si>
    <t>Náplast omniplast 5,0 cm x 9,2 m 9004540 (900429)</t>
  </si>
  <si>
    <t>Náplast transparentní Airoplast cívka 2,5 cm x 9,14 m (náhrada za transpore) P-AIRO2591</t>
  </si>
  <si>
    <t>Náplast transpore bílá 2,50 cm x 9,14 m bal. á 12 ks 1534-1</t>
  </si>
  <si>
    <t>ZF450</t>
  </si>
  <si>
    <t>Obinadlo elastickĂ© lenkideal krĂˇtkotaĹľnĂ© 10 cm x 5 m bal. Ăˇ 10 ks 19583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</si>
  <si>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</si>
  <si>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</si>
  <si>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</si>
  <si>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</si>
  <si>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</si>
  <si>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</si>
  <si>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</si>
  <si>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</si>
  <si>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</si>
  <si>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</si>
  <si>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ZC352</t>
  </si>
  <si>
    <t>Obinadlo elastickĂ© universalnĂ­ 12 cm x 10 m bal. Ăˇ 12 ks 1320200207</t>
  </si>
  <si>
    <t>Obinadlo elastické universal   8 cm x 5 m 1323100312</t>
  </si>
  <si>
    <t>Obinadlo elastické universal 15 cm x 5 m 1323100315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</si>
  <si>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</si>
  <si>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</si>
  <si>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</si>
  <si>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</si>
  <si>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</si>
  <si>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</si>
  <si>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</si>
  <si>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</si>
  <si>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</si>
  <si>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</si>
  <si>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</si>
  <si>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</si>
  <si>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</si>
  <si>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</si>
  <si>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</si>
  <si>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</si>
  <si>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</si>
  <si>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</si>
  <si>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</si>
  <si>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</si>
  <si>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</si>
  <si>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</si>
  <si>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</si>
  <si>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ZC848</t>
  </si>
  <si>
    <t>Obvaz ortho-pad 10 cm x 3 m pod sĂˇdru Ăˇ 6 ks karton Ăˇ 120 ks 1320105004</t>
  </si>
  <si>
    <t>ZC725</t>
  </si>
  <si>
    <t>Obvaz ortho-pad 15 cm x 3 m pod sĂˇdru Ăˇ 6 ks 1320105005</t>
  </si>
  <si>
    <t>Obvaz ortho-pad 15 cm x 3 m pod sádru á 6 ks 1320105005</t>
  </si>
  <si>
    <t>ZA556</t>
  </si>
  <si>
    <t>Obvaz sĂˇdrovĂ˝ safix plus 10 cm x 3 m bal. Ăˇ 24 ks 3327410</t>
  </si>
  <si>
    <t>ZA431</t>
  </si>
  <si>
    <t>Obvaz sĂˇdrovĂ˝ safix plus 12 cm x 3 m bal. Ăˇ 20 ks 3327420</t>
  </si>
  <si>
    <t>Obvaz sádrový safix plus 10 cm x 3 m bal. á 24 ks 3327410</t>
  </si>
  <si>
    <t>ZA432</t>
  </si>
  <si>
    <t>Obvaz sádrový safix plus 14 cm x 3 m bal. á 20 ks 3327430</t>
  </si>
  <si>
    <t>ZL789</t>
  </si>
  <si>
    <t>Obvaz sterilnĂ­ hotovĂ˝ ÄŤ. 2 A4091360</t>
  </si>
  <si>
    <t>ZL790</t>
  </si>
  <si>
    <t>Obvaz sterilnĂ­ hotovĂ˝ ÄŤ. 3 A4101144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</si>
  <si>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</si>
  <si>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</si>
  <si>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</si>
  <si>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</si>
  <si>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</si>
  <si>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</si>
  <si>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Rouška břišní NT Special s RTG vláknem sterilní 30 x 30 cm 130g/m2/5ks  bal. á 180 ks 187705-08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</si>
  <si>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</si>
  <si>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</si>
  <si>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</si>
  <si>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ZD545</t>
  </si>
  <si>
    <t>Safix longeta sĂˇdrovĂˇ 4 vrstvĂˇ 10 x 20 m (332790) 1324702316</t>
  </si>
  <si>
    <t>ZD551</t>
  </si>
  <si>
    <t>Safix longeta sĂˇdrovĂˇ 4 vrstvĂˇ 12 x 20 m (332791) 1324702317</t>
  </si>
  <si>
    <t>Safix longeta sádrová 4 vrstvá 10 x 20 m (332790) 1324702316</t>
  </si>
  <si>
    <t>Safix longeta sádrová 4 vrstvá 12 x 20 m (332791) 1324702317</t>
  </si>
  <si>
    <t>ZA443</t>
  </si>
  <si>
    <t>Šátek trojcípý NT 136 x 96 x 96 cm 20002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</si>
  <si>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</si>
  <si>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</si>
  <si>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</si>
  <si>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</si>
  <si>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</si>
  <si>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</si>
  <si>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Tampon sterilní stáčený 20 x 20 cm/10 ks s RTG nití karton á 3000 ks 28203</t>
  </si>
  <si>
    <t>Tampon sterilní stáčený 50 x 50 cm / á 5 ks karton á 1000 ks 28017</t>
  </si>
  <si>
    <t>Tampon sterilní stáčený 9 x 9 cm s RTG nití bal. á 5 ks karton á 6000 ks 28000</t>
  </si>
  <si>
    <t>ZA467</t>
  </si>
  <si>
    <t>Tyčinka vatová nesterilní 15 cm bal. á 100 ks 9679369</t>
  </si>
  <si>
    <t>ZA446</t>
  </si>
  <si>
    <t>Vata buniÄŤitĂˇ pĹ™Ă­Ĺ™ezy 20 x 30 cm 1230200129</t>
  </si>
  <si>
    <t>Vata buničitá přířezy 20 x 30 cm 1230200129</t>
  </si>
  <si>
    <t>50115060</t>
  </si>
  <si>
    <t>ZPr - ostatní (Z503)</t>
  </si>
  <si>
    <t>ZE248</t>
  </si>
  <si>
    <t>AdaptĂ©r Olympus / ACMI spec. model B00-21010-95</t>
  </si>
  <si>
    <t>ZB557</t>
  </si>
  <si>
    <t>AdaptĂ©r pĹ™echodka combifix rekord - luer 4090306</t>
  </si>
  <si>
    <t>ZE247</t>
  </si>
  <si>
    <t>Adaptér Olympus / ACMI B00-21116-62</t>
  </si>
  <si>
    <t>Adaptér Olympus / ACMI spec. model B00-21010-95</t>
  </si>
  <si>
    <t>Adaptér přechodka combifix rekord - luer 4090306</t>
  </si>
  <si>
    <t>ZQ781</t>
  </si>
  <si>
    <t>Aplikátor APC ke koagulaci ERBE, s nožovou elektrodou, rigidní, pr. 5 mm, délka 320 mm 20132-034</t>
  </si>
  <si>
    <t>ZA690</t>
  </si>
  <si>
    <t>ÄŚepelka skalpelovĂˇ 10 BB510</t>
  </si>
  <si>
    <t>ZC751</t>
  </si>
  <si>
    <t>ÄŚepelka skalpelovĂˇ 11 BB511</t>
  </si>
  <si>
    <t>ZC752</t>
  </si>
  <si>
    <t>ÄŚepelka skalpelovĂˇ 15 BB515</t>
  </si>
  <si>
    <t>ZC755</t>
  </si>
  <si>
    <t>ÄŚepelka skalpelovĂˇ 22 BB522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</si>
  <si>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</si>
  <si>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</si>
  <si>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</si>
  <si>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</si>
  <si>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</si>
  <si>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</si>
  <si>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ZR631</t>
  </si>
  <si>
    <t>BuĹľie uretrĂˇlnĂ­ DITTEL zahnutĂˇ CH10 EF640R</t>
  </si>
  <si>
    <t>ZR632</t>
  </si>
  <si>
    <t>BuĹľie uretrĂˇlnĂ­ DITTEL zahnutĂˇ CH11 EF641R</t>
  </si>
  <si>
    <t>ZR633</t>
  </si>
  <si>
    <t>BuĹľie uretrĂˇlnĂ­ DITTEL zahnutĂˇ CH12 EF642R</t>
  </si>
  <si>
    <t>ZR634</t>
  </si>
  <si>
    <t>BuĹľie uretrĂˇlnĂ­ DITTEL zahnutĂˇ CH13 EF643R</t>
  </si>
  <si>
    <t>ZR635</t>
  </si>
  <si>
    <t>BuĹľie uretrĂˇlnĂ­ DITTEL zahnutĂˇ CH15 EF645R</t>
  </si>
  <si>
    <t>ZR636</t>
  </si>
  <si>
    <t>BuĹľie uretrĂˇlnĂ­ DITTEL zahnutĂˇ CH16 EF646R</t>
  </si>
  <si>
    <t>ZR637</t>
  </si>
  <si>
    <t>BuĹľie uretrĂˇlnĂ­ DITTEL zahnutĂˇ CH17 EF647R</t>
  </si>
  <si>
    <t>ZR638</t>
  </si>
  <si>
    <t>BuĹľie uretrĂˇlnĂ­ DITTEL zahnutĂˇ CH18 EF648R</t>
  </si>
  <si>
    <t>ZR639</t>
  </si>
  <si>
    <t>BuĹľie uretrĂˇlnĂ­ DITTEL zahnutĂˇ CH19 EF649R</t>
  </si>
  <si>
    <t>ZR640</t>
  </si>
  <si>
    <t>BuĹľie uretrĂˇlnĂ­ DITTEL zahnutĂˇ CH20 EF650R</t>
  </si>
  <si>
    <t>ZR641</t>
  </si>
  <si>
    <t>BuĹľie uretrĂˇlnĂ­ DITTEL zahnutĂˇ CH21 EF651R</t>
  </si>
  <si>
    <t>ZR642</t>
  </si>
  <si>
    <t>BuĹľie uretrĂˇlnĂ­ DITTEL zahnutĂˇ CH22 EF652R</t>
  </si>
  <si>
    <t>ZR643</t>
  </si>
  <si>
    <t>BuĹľie uretrĂˇlnĂ­ DITTEL zahnutĂˇ CH23 EF653R</t>
  </si>
  <si>
    <t>ZR629</t>
  </si>
  <si>
    <t>BuĹľie uretrĂˇlnĂ­ DITTEL zahnutĂˇ CH8 EF638R</t>
  </si>
  <si>
    <t>ZR630</t>
  </si>
  <si>
    <t>BuĹľie uretrĂˇlnĂ­ DITTEL zahnutĂˇ CH9 EF639R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</si>
  <si>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</si>
  <si>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</si>
  <si>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</si>
  <si>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</si>
  <si>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</si>
  <si>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</si>
  <si>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Cévka CN-01, bal.á 40 ks, 646959</t>
  </si>
  <si>
    <t>Cévka vyživovací CV-01 GAMV686415 (GAM646957)</t>
  </si>
  <si>
    <t>Čepelka skalpelová 10 BB510</t>
  </si>
  <si>
    <t>Čepelka skalpelová 11 BB511</t>
  </si>
  <si>
    <t>Čepelka skalpelová 22 BB522</t>
  </si>
  <si>
    <t>Čepelka skalpelová 23 BB523</t>
  </si>
  <si>
    <t>Čepelka skalpelová č. 10 - Swann Morton bal. á 100 ks G0100</t>
  </si>
  <si>
    <t>Čepelka skalpelová č. 15 - Swann Morton bal. á 100 ks G0103</t>
  </si>
  <si>
    <t>ZA783</t>
  </si>
  <si>
    <t>DrĂ©n Easy Flow 40 mm/30 cm, Ăˇ 10 ks, 97.816.92.224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</si>
  <si>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</si>
  <si>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</si>
  <si>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</si>
  <si>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</si>
  <si>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</si>
  <si>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</si>
  <si>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ZA760</t>
  </si>
  <si>
    <t>DrĂ©n redon CH8 50 cm U2110800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</si>
  <si>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</si>
  <si>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</si>
  <si>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</si>
  <si>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</si>
  <si>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</si>
  <si>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</si>
  <si>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Drén redon CH12 50 cm U2111200</t>
  </si>
  <si>
    <t>Drén redon CH14 50 cm U2111400</t>
  </si>
  <si>
    <t>Drén redon CH16 50 cm U2111600</t>
  </si>
  <si>
    <t>Drén silikonový BLAKE plochý 7 mm bal á 10 ks 2211</t>
  </si>
  <si>
    <t>Drén silikonový CH20 laparotomický s RTG značením sterilní d = 50 cm bal. á 10 ks WLM60702000</t>
  </si>
  <si>
    <t>Drén silikonový CH26 laparotomický s RTG značením sterilní d = 50 cm bal. á 10 ks WLM60702600</t>
  </si>
  <si>
    <t>ZK178</t>
  </si>
  <si>
    <t>DrĹľĂˇk  skalpelovĂ˝ch ÄŤepelek ÄŤ. 3 BB073R</t>
  </si>
  <si>
    <t>ZA434</t>
  </si>
  <si>
    <t>DrĹľĂˇk skalpelovĂ˝ch ÄŤepelek BB084R</t>
  </si>
  <si>
    <t>ZB327</t>
  </si>
  <si>
    <t>Držák skalpelových čepelek č. 3 123 mm 397112910003</t>
  </si>
  <si>
    <t>ZD512</t>
  </si>
  <si>
    <t>Držák skalpelových čepelek č. 4 397112910004</t>
  </si>
  <si>
    <t>ZA890</t>
  </si>
  <si>
    <t>Elektroda neutrĂˇlnĂ­ jednorĂˇzovĂˇ 20193-071</t>
  </si>
  <si>
    <t>ZA932</t>
  </si>
  <si>
    <t>Elektroda neutrĂˇlnĂ­ ke koagulaci bal. Ăˇ 50 ks E7509</t>
  </si>
  <si>
    <t>ZA892</t>
  </si>
  <si>
    <t>Elektroda neutrĂˇlnĂ­ kojeneckĂˇ bal. Ăˇ 50 ks 20193-073</t>
  </si>
  <si>
    <t>ZA891</t>
  </si>
  <si>
    <t>Elektroda neutrĂˇlnĂ­ nessy ke koagulaci Ăˇ 50 ks 20193-070</t>
  </si>
  <si>
    <t>Elektroda neutrální ke koagulaci bal. á 50 ks E7509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</si>
  <si>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</si>
  <si>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</si>
  <si>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</si>
  <si>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ZK212</t>
  </si>
  <si>
    <t>Elevatorium langenbeck   8 mm 195 mm FK130R</t>
  </si>
  <si>
    <t>ZH521</t>
  </si>
  <si>
    <t>Gumička spojovací, těsnící k laparosk. redukci modrá 7 mm, bal. á 10 ks A5858</t>
  </si>
  <si>
    <t>ZH519</t>
  </si>
  <si>
    <t>Gumička těsnící k laparosk. trokarům 3 mm á 10 ks A5857</t>
  </si>
  <si>
    <t>ZG547</t>
  </si>
  <si>
    <t>Gumička těsnící k laparosk. trokarům A5839</t>
  </si>
  <si>
    <t>ZI117</t>
  </si>
  <si>
    <t>Gumičky těsnící k LSK trokarům Wolf bal. á 10 ks 89.02</t>
  </si>
  <si>
    <t>ZR524</t>
  </si>
  <si>
    <t>HĂˇk bĹ™iĹˇnĂ­ HOSEL 120 X 30 mm, 250 mm BT443R</t>
  </si>
  <si>
    <t>ZR517</t>
  </si>
  <si>
    <t>HĂˇk bĹ™iĹˇnĂ­ Kelly 150 x 39 mm, 265 mm BT630R</t>
  </si>
  <si>
    <t>ZR516</t>
  </si>
  <si>
    <t>HĂˇk bĹ™iĹˇnĂ­ Kelly 155 x 57 mm, 260 mm BT633R</t>
  </si>
  <si>
    <t>ZK169</t>
  </si>
  <si>
    <t>HĂˇk bĹ™iĹˇnĂ­ kocher BT460R</t>
  </si>
  <si>
    <t>ZK591</t>
  </si>
  <si>
    <t>HĂˇk bĹ™iĹˇnĂ­ mikulicz 180 x 50 mm 260 mm BT624R</t>
  </si>
  <si>
    <t>ZR518</t>
  </si>
  <si>
    <t>HĂˇk bĹ™iĹˇnĂ­ Mikulicz 86 x 55 mm, 255 mm BT618R</t>
  </si>
  <si>
    <t>ZQ109</t>
  </si>
  <si>
    <t>HĂˇk bĹ™iĹˇnĂ­ MIKULICZ BT621R</t>
  </si>
  <si>
    <t>ZR650</t>
  </si>
  <si>
    <t>HĂˇk BRUNNER lopatka 120 x 25 mm BT510R</t>
  </si>
  <si>
    <t>ZR551</t>
  </si>
  <si>
    <t>HĂˇk BRUNNER, lopatka 100 x 20 mm BT509R</t>
  </si>
  <si>
    <t>ZJ879</t>
  </si>
  <si>
    <t>HĂˇk durham 17 x 10 mm 215 mm BT400R</t>
  </si>
  <si>
    <t>ZR658</t>
  </si>
  <si>
    <t>HĂˇk dvouzubĂ˝ 165 mm ostrĂ˝, ostĹ™e zahnutĂ˝ BT112R</t>
  </si>
  <si>
    <t>ZR667</t>
  </si>
  <si>
    <t>HĂˇk GREENE 22 x 22 mm 225 mm BT408R</t>
  </si>
  <si>
    <t>ZK165</t>
  </si>
  <si>
    <t>HĂˇk hosel 140 x 40 mm 250 mm BT445R</t>
  </si>
  <si>
    <t>ZR616</t>
  </si>
  <si>
    <t>HĂˇk jednozubĂ˝ 165 mm tupĂ˝ BT126R</t>
  </si>
  <si>
    <t>ZK162</t>
  </si>
  <si>
    <t>HĂˇk kocher - langenbeck 55 x 11 mm 215 mm BT361R</t>
  </si>
  <si>
    <t>ZR525</t>
  </si>
  <si>
    <t>HĂˇk KOCHER-LANGENBECK 41 x 11 mm, 215 mm BT359R</t>
  </si>
  <si>
    <t>ZR523</t>
  </si>
  <si>
    <t>HĂˇk KOCHER-WAGNER, 280 mm, 94 X 36 mm BT498R</t>
  </si>
  <si>
    <t>ZR557</t>
  </si>
  <si>
    <t>HĂˇk MANNERFELT 12 x 14 mm, 155 mm BT949R</t>
  </si>
  <si>
    <t>ZK168</t>
  </si>
  <si>
    <t>HĂˇk MIDDELDORF 28 x 28 mm 235 mm BT406R</t>
  </si>
  <si>
    <t>ZJ880</t>
  </si>
  <si>
    <t>HĂˇk middeldorpf 15 x 15 mm 220 mm BT404R</t>
  </si>
  <si>
    <t>ZK167</t>
  </si>
  <si>
    <t>HĂˇk middeldorpf 20 x 22 mm 215 mm BT405R</t>
  </si>
  <si>
    <t>ZJ881</t>
  </si>
  <si>
    <t>HĂˇk middeldorpf 28 x 28 mm BT406R</t>
  </si>
  <si>
    <t>ZR605</t>
  </si>
  <si>
    <t>HĂˇk na rĂˇnu BRUNNER lopatka 80 X 20 mm BT524R</t>
  </si>
  <si>
    <t>ZR618</t>
  </si>
  <si>
    <t>HĂˇk na rĂˇnu KOCHER 4z poloostrĂ˝ BT264R</t>
  </si>
  <si>
    <t>ZR581</t>
  </si>
  <si>
    <t>HĂˇk na rĂˇnu KOCHER dlouhĂ˝ 36 X 20 mm BT459R</t>
  </si>
  <si>
    <t>ZJ875</t>
  </si>
  <si>
    <t>HĂˇk na rĂˇny 4z volkmann poloostrĂ˝ BT260R</t>
  </si>
  <si>
    <t>ZJ877</t>
  </si>
  <si>
    <t>HĂˇk na rĂˇny kocher 4z tupĂ˝ BT274R</t>
  </si>
  <si>
    <t>ZR604</t>
  </si>
  <si>
    <t>HĂˇk volkmann 2z ostrĂ˝ 9 x 8 mm 220 mm BT242R</t>
  </si>
  <si>
    <t>ZK155</t>
  </si>
  <si>
    <t>HĂˇk volkmann 4z ostrĂ˝ 9 x 19 mm 220 mm BT244R</t>
  </si>
  <si>
    <t>ZR579</t>
  </si>
  <si>
    <t>HĂˇk volkmann 4z tupĂ˝ 8 x 19 mm 220 mm BT254R</t>
  </si>
  <si>
    <t>ZR277</t>
  </si>
  <si>
    <t>Háček na rány jednozubý ostrý 16,5 cm 397118080010</t>
  </si>
  <si>
    <t>ZB399</t>
  </si>
  <si>
    <t>HadiÄŤka PVC 1/1,5  Ăˇ 100 m KVS 599812 , PVC100015</t>
  </si>
  <si>
    <t>ZQ249</t>
  </si>
  <si>
    <t>HadiÄŤka spojovacĂ­ HS 1,8 x 1800 mm LL DEPH free 2200 180 ND</t>
  </si>
  <si>
    <t>ZI277</t>
  </si>
  <si>
    <t>HadiÄŤka sterilnĂ­ tisseel sprayset Ăˇ 10 ks 1504271</t>
  </si>
  <si>
    <t>ZH514</t>
  </si>
  <si>
    <t>Hadice pro propl. pumpu, ke 2 vakĹŻm, resterilizovatelnĂˇ A4055</t>
  </si>
  <si>
    <t>Hadička PVC 1/1,5  á 100 m KVS 599812 , PVC100015</t>
  </si>
  <si>
    <t>Hadička spojovací HS 1,8 x 1800 mm LL DEPH free 2200 180 ND</t>
  </si>
  <si>
    <t>ZR284</t>
  </si>
  <si>
    <t>Hák na plíce dlouhý rovný 20 mm 397118140200</t>
  </si>
  <si>
    <t>ZR285</t>
  </si>
  <si>
    <t>Hák na plíce dlouhý, prohnutý 15 mm 397118140190</t>
  </si>
  <si>
    <t>ZR276</t>
  </si>
  <si>
    <t>Hák na rány Langenbeck  45 × 10 mm 21 cm 397118080800</t>
  </si>
  <si>
    <t>ZN260</t>
  </si>
  <si>
    <t>Hák resekční 4 zubý rovný 165 mm 397118310040</t>
  </si>
  <si>
    <t>ZR577</t>
  </si>
  <si>
    <t>Jehelec BAUMGARTNER 145 mm BM215R</t>
  </si>
  <si>
    <t>ZR578</t>
  </si>
  <si>
    <t>Jehelec CRILE-MURRAY 150 MM BM219R</t>
  </si>
  <si>
    <t>ZR576</t>
  </si>
  <si>
    <t>Jehelec DERF 125 mm BM204R</t>
  </si>
  <si>
    <t>ZJ857</t>
  </si>
  <si>
    <t>Jehelec durogrip halsey 130 mm BM012R</t>
  </si>
  <si>
    <t>ZH187</t>
  </si>
  <si>
    <t>Jehelec hloubkovĂ˝ rovnĂ˝ tvrdokovovĂ˝ 165 mm 397132060610</t>
  </si>
  <si>
    <t>ZI250</t>
  </si>
  <si>
    <t>Jehelec MAYO - HEGAR rovnĂ˝ 185 mm BM066R</t>
  </si>
  <si>
    <t>ZR666</t>
  </si>
  <si>
    <t>Jehla do jehelce BUMERANG nĂˇhradnĂ­ malĂˇ BM627R</t>
  </si>
  <si>
    <t>ZQ008</t>
  </si>
  <si>
    <t>Kabel bipolĂˇrnĂ­ BOWA k pinzetÄ› BOWA 351-040 ke kogulaci Valleylab dĂ©lka 4,5 m 2pin konektor zĂˇruka 300 autoklĂˇvnĂ­ch cyklĹŻ 351-040</t>
  </si>
  <si>
    <t>ZK193</t>
  </si>
  <si>
    <t>Kanyla odsĂˇvacĂ­ CH21 7 mm GF860R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</si>
  <si>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</si>
  <si>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</si>
  <si>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</si>
  <si>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</si>
  <si>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</si>
  <si>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</si>
  <si>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ZA706</t>
  </si>
  <si>
    <t>Katetr močový foley 18CH bal. á 12 ks 1394-02</t>
  </si>
  <si>
    <t>ZF985</t>
  </si>
  <si>
    <t>Katetr močový foley 24CH bal. á 12 ks 1620-02</t>
  </si>
  <si>
    <t>Katetr močový foley CH14 180605-000140</t>
  </si>
  <si>
    <t>ZH817</t>
  </si>
  <si>
    <t>Katetr močový foley CH18 180605-000180</t>
  </si>
  <si>
    <t>ZK244</t>
  </si>
  <si>
    <t>KleĹˇtÄ› allis 4 x 5 zubĹŻ 155 mm EA015R</t>
  </si>
  <si>
    <t>ZK245</t>
  </si>
  <si>
    <t>KleĹˇtÄ› allis 5 x 6 zubĹŻ 155 mm EA016R</t>
  </si>
  <si>
    <t>ZJ932</t>
  </si>
  <si>
    <t>KleĹˇtÄ› allis 5 x 6 zubĹŻ 190 mm EA017R</t>
  </si>
  <si>
    <t>ZR564</t>
  </si>
  <si>
    <t>KleĹˇtÄ› FOERSTER-BALLENGER 240 mm BF120R</t>
  </si>
  <si>
    <t>ZR615</t>
  </si>
  <si>
    <t>KleĹˇtÄ› PERITONEUMKLEMME N.MIKULICZ 185 mm BJ304R</t>
  </si>
  <si>
    <t>ZP464</t>
  </si>
  <si>
    <t>KleĹˇtÄ› stĹ™evnĂ­ JUDD-ALLIS  3 x 4 zuby 200 mm EA026R</t>
  </si>
  <si>
    <t>ZA523</t>
  </si>
  <si>
    <t>Klip hem-o-lok L 14 x 6 bal. Ăˇ 84 ks 544240</t>
  </si>
  <si>
    <t>ZC018</t>
  </si>
  <si>
    <t>Klip hem-o-lok XL bal. á 14 ks 544250</t>
  </si>
  <si>
    <t>Klip hem-o-lok XL bal. Ăˇ 14 ks 544250</t>
  </si>
  <si>
    <t>ZR647</t>
  </si>
  <si>
    <t>Kyreta kostnĂ­ VOLKMANN 13 mm 170 mm FK638R</t>
  </si>
  <si>
    <t>ZB103</t>
  </si>
  <si>
    <t>LĂˇhev k odsĂˇvaÄŤce flovac 2l hadice 1,8 m 000-036-021</t>
  </si>
  <si>
    <t>Láhev k odsávačce flovac 2l hadice 1,8 m 000-036-021</t>
  </si>
  <si>
    <t>ZB332</t>
  </si>
  <si>
    <t>Láhev ke kompaktní odsávačce 0,5 l P00340</t>
  </si>
  <si>
    <t>ZR608</t>
  </si>
  <si>
    <t>LĹľiÄŤka na Ĺľl. kameny luer 11 mm # 4 EB174R</t>
  </si>
  <si>
    <t>ZR623</t>
  </si>
  <si>
    <t>LĹľiÄŤka na Ĺľl. kameny luer 2,8m / 000 EB168R</t>
  </si>
  <si>
    <t>ZR607</t>
  </si>
  <si>
    <t>LĹľiÄŤka na Ĺľl. kameny luer 3,4 mm # 00 EB169R</t>
  </si>
  <si>
    <t>ZR624</t>
  </si>
  <si>
    <t>LĹľiÄŤka na Ĺľl. kameny luer 4,3 mm #0 EB170R</t>
  </si>
  <si>
    <t>ZR625</t>
  </si>
  <si>
    <t>LĹľiÄŤka na Ĺľl. kameny luer 5,5 mm / 1 EB171R</t>
  </si>
  <si>
    <t>ZR626</t>
  </si>
  <si>
    <t>LĹľiÄŤka na Ĺľl. kameny luer 6,7 mm # 2 EB172R</t>
  </si>
  <si>
    <t>ZR279</t>
  </si>
  <si>
    <t>Lopatka na jazyk Buchwald 16×23 mm, 17,5 cm 397121310010</t>
  </si>
  <si>
    <t>ZR268</t>
  </si>
  <si>
    <t>Lžička oční Daviel s lopatkou vel.2 1×  2 mm 397125380370</t>
  </si>
  <si>
    <t>ZK304</t>
  </si>
  <si>
    <t>Miska kruhovĂˇ 0,06 l vĂ˝Ĺˇka 30 mm JG521R</t>
  </si>
  <si>
    <t>ZK305</t>
  </si>
  <si>
    <t>Miska kruhovĂˇ 0,16 l vĂ˝Ĺˇka 41 mm JG522R</t>
  </si>
  <si>
    <t>ZK306</t>
  </si>
  <si>
    <t>Miska kruhovĂˇ 0,4 litru, vĂ˝Ĺˇka 56 mm JG523R stejnĂˇ karta ZK016</t>
  </si>
  <si>
    <t>ZK017</t>
  </si>
  <si>
    <t>Miska kruhovĂˇ 1,0 l vĂ˝Ĺˇka 73 mm JG524R</t>
  </si>
  <si>
    <t>ZR544</t>
  </si>
  <si>
    <t>MĹŻstek pooperaÄŤnĂ­ smyÄŤkovĂ˝ pod dvouhlavĹovou stomii dĂ©lka 65 mm sterilnĂ­ bal. Ăˇ 10 ks 022355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</si>
  <si>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</si>
  <si>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</si>
  <si>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</si>
  <si>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333 003 723 001 - vĂ˝padek 12/2019</t>
  </si>
  <si>
    <t>ZF176</t>
  </si>
  <si>
    <t>NĂˇdoba na histologickĂ˝ mat. 5700 ml 333000086003 - vĂ˝padek 12/2019</t>
  </si>
  <si>
    <t>ZE174</t>
  </si>
  <si>
    <t>NĂˇdoba na histologickĂ˝ mat. 920 ml Z1333000041024</t>
  </si>
  <si>
    <t>ZE015</t>
  </si>
  <si>
    <t>NĂˇdoba na histologickĂ˝ mat. s pufrovanĂ˝m formalĂ­nem (1250 ml pufr. formalĂ­n) HISTOFOR 2500 ml BFS-2500</t>
  </si>
  <si>
    <t>ZE016</t>
  </si>
  <si>
    <t>NĂˇdoba na histologickĂ˝ mat. s pufrovanĂ˝m formalĂ­nem (2500 ml pufr. formalĂ­n) HISTOFOR 5000 ml BFS-5000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</si>
  <si>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</si>
  <si>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</si>
  <si>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</si>
  <si>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</si>
  <si>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</si>
  <si>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</si>
  <si>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</si>
  <si>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</si>
  <si>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ZF159</t>
  </si>
  <si>
    <t>NĂˇdoba na kontaminovanĂ˝ odpad 1 l 15-0002</t>
  </si>
  <si>
    <t>ZE310</t>
  </si>
  <si>
    <t>NĂˇdoba na kontaminovanĂ˝ odpad CS 6 l pĹŻv. 077802300</t>
  </si>
  <si>
    <t>ZK183</t>
  </si>
  <si>
    <t>NĂˇsadka skalpelu ÄŤ. 3l BB075R</t>
  </si>
  <si>
    <t>Nádoba 100 ml PP 72/62 mm s přiloženým uzávěrem bílé víčko sterilní na tekutý materiál 75.562.105</t>
  </si>
  <si>
    <t>Nádoba na histologický mat. 3000 ml 333 003 723 001</t>
  </si>
  <si>
    <t>Nádoba na histologický mat. 5700 ml 333000086003</t>
  </si>
  <si>
    <t>Nádoba na histologický mat. 920 ml Z1333000041024</t>
  </si>
  <si>
    <t>Nádoba na histologický mat. s pufrovaným formalínem HISTOFOR 125 ml bal. á 35 ks BFS-125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</si>
  <si>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</si>
  <si>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</si>
  <si>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</si>
  <si>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Nádoba na histologický mat. s pufrovaným formalínem HISTOFOR 40 ml bal. á 100 ks BFS-40</t>
  </si>
  <si>
    <t>Nádoba na histologický mat. s pufrovaným formalínem HISTOFOR 500 ml bal. á 16 ks BFS-500</t>
  </si>
  <si>
    <t>Nádoba na kontaminovaný odpad 1 l 15-0002</t>
  </si>
  <si>
    <t>Nádoba na kontaminovaný odpad CS 6 l pův. 077802300</t>
  </si>
  <si>
    <t>ZK679</t>
  </si>
  <si>
    <t>Nádoba na kontaminovaný odpad SC 60 l jednoduché víko,zámek 2021800411502(I005430006)</t>
  </si>
  <si>
    <t>ZD425</t>
  </si>
  <si>
    <t>NĹŻĹľ k elektrodermatomu Ăˇ 10 ks GB228 R</t>
  </si>
  <si>
    <t>ZJ798</t>
  </si>
  <si>
    <t>NĹŻĹľky cĂ©vnĂ­ reynolds-jameson 140 mm BC015R</t>
  </si>
  <si>
    <t>ZR559</t>
  </si>
  <si>
    <t>NĹŻĹľky chirurgickĂ© standardnĂ­ hrotnatotupĂ© 130 mm BC323R</t>
  </si>
  <si>
    <t>ZK040</t>
  </si>
  <si>
    <t>NĹŻĹľky chirurgickĂ© standardnĂ­ hrotnatotupĂ© rovnĂ© 105 mm BC320R</t>
  </si>
  <si>
    <t>ZR654</t>
  </si>
  <si>
    <t>NĹŻĹľky JAMISON SUPERCUT zahnutĂ© 130 mm BC911R</t>
  </si>
  <si>
    <t>ZR529</t>
  </si>
  <si>
    <t>NĹŻĹľky jemnĂ© rovnĂ© dlouhĂ© 195 mm BC658R</t>
  </si>
  <si>
    <t>ZK063</t>
  </si>
  <si>
    <t>NĹŻĹľky lomenĂ© diethrich-hegemann 45Â° 180 mm BC663R</t>
  </si>
  <si>
    <t>ZI248</t>
  </si>
  <si>
    <t>NĹŻĹľky MAYO- LEXER  DUROTIP, zahnutĂ© 165 mm BC284R</t>
  </si>
  <si>
    <t>ZR269</t>
  </si>
  <si>
    <t>NĹŻĹľky Mayo tupĂ© zahnutĂ© tvrdokovovĂ© 14,5 cm B397113910604</t>
  </si>
  <si>
    <t>ZR270</t>
  </si>
  <si>
    <t>NĹŻĹľky na nehtovou kĹŻĹľiÄŤku zahnutĂ© 11,0 cm B397113910469</t>
  </si>
  <si>
    <t>ZR561</t>
  </si>
  <si>
    <t>NĹŻĹľky POTTS-DE MARTEL lomenĂ© 25Â° BC647R</t>
  </si>
  <si>
    <t>ZR610</t>
  </si>
  <si>
    <t>NĹŻĹľky POTTS-DE MARTEL lomenĂ© 45Â° BC648R</t>
  </si>
  <si>
    <t>ZR528</t>
  </si>
  <si>
    <t>NĹŻĹľky preparaÄŤnĂ­ durotip zahnutĂ© 350 mm BC285R</t>
  </si>
  <si>
    <t>ZR560</t>
  </si>
  <si>
    <t>NĹŻĹľky preparaÄŤnĂ­ NELSON-METZENBAUM zahnutĂ© BC616R</t>
  </si>
  <si>
    <t>ZR515</t>
  </si>
  <si>
    <t>NĹŻĹľky preperaÄŤnĂ­ durotip laxer zahnutĂ© 165 mm BC283R</t>
  </si>
  <si>
    <t>ZE289</t>
  </si>
  <si>
    <t>NĹŻĹľky standard O/T 115 mm BC321R</t>
  </si>
  <si>
    <t>ZJ803</t>
  </si>
  <si>
    <t>NĹŻĹľky zahnutĂ© durotip baby-metzenbaum 145 mm BC259R</t>
  </si>
  <si>
    <t>ZJ806</t>
  </si>
  <si>
    <t>NĹŻĹľky zahnutĂ© durotip nelson-metzenbaum 230 mm BC267R</t>
  </si>
  <si>
    <t>ZJ811</t>
  </si>
  <si>
    <t>NĹŻĹľky zahnutĂ© durotip nelson-metzenbaum 280 mm BC281R</t>
  </si>
  <si>
    <t>ZK041</t>
  </si>
  <si>
    <t>NĹŻĹľky zahnutĂ© chirurgickĂ© standardnĂ­ O/T 115 mm BC421R</t>
  </si>
  <si>
    <t>ZK046</t>
  </si>
  <si>
    <t>NĹŻĹľky zahnutĂ© mayo 155 mm BC555R</t>
  </si>
  <si>
    <t>ZK064</t>
  </si>
  <si>
    <t>NĹŻĹľky zahnutĂ© na arteriotomii de bakey 175 mm BC629R</t>
  </si>
  <si>
    <t>ZK070</t>
  </si>
  <si>
    <t>NĹŻĹľky zahnutĂ© preparaÄŤnĂ­ Stevens HH 115 mm BC009R</t>
  </si>
  <si>
    <t>Nůžky MAYO- LEXER  DUROTIP, zahnuté 165 mm BC284R</t>
  </si>
  <si>
    <t>ZH275</t>
  </si>
  <si>
    <t>Nůžky zahnuté preparační jemné metzenbaum 140 mm 397113080700</t>
  </si>
  <si>
    <t>ZR651</t>
  </si>
  <si>
    <t>PĂˇka kostnĂ­ 10 mm 220 mm FK170R</t>
  </si>
  <si>
    <t>ZR653</t>
  </si>
  <si>
    <t>PĂˇka kostnĂ­ KNOCHENHEBEL N.BUCK-GRAMCKO 7,5 mm 150 mm FK116R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</si>
  <si>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</si>
  <si>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</si>
  <si>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</si>
  <si>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</si>
  <si>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</si>
  <si>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</si>
  <si>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</si>
  <si>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</si>
  <si>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ZR267</t>
  </si>
  <si>
    <t>Páčidlo Freer na nosní přepážku dvojité 18 cm 397123300030</t>
  </si>
  <si>
    <t>ZR281</t>
  </si>
  <si>
    <t>Páčidlo Freer nosní ostro-tup; 18,0 cm B397123910008</t>
  </si>
  <si>
    <t>Páska retrakční silikonová bílá (surgical loop) 750 mm x 2,5 mm bal. á 24 ks B1095544</t>
  </si>
  <si>
    <t>Páska retrakční silikonová červená (surgical loop) 750 mm x 2,5 mm bal. á 24 ks B1095510</t>
  </si>
  <si>
    <t>Páska retrakční silikonová modrá (surgical loop) 750 mm x 2,5 mm bal. á 24 ks B1095528</t>
  </si>
  <si>
    <t>Páska retrakční silikonová žlutá (surgical loop) 750 mm x 2,5 mm bal. á 24 ks B1095536</t>
  </si>
  <si>
    <t>ZJ837</t>
  </si>
  <si>
    <t>PeĂˇn rovnĂ˝ 140 mm BH144R</t>
  </si>
  <si>
    <t>ZK075</t>
  </si>
  <si>
    <t>PeĂˇn svorka cĂ©vnĂ­  rochester atraumatickĂˇ rovnĂˇ 225 mm BH448R</t>
  </si>
  <si>
    <t>ZH279</t>
  </si>
  <si>
    <t>Peán rovný jemná na cévy 160 mm 397115081130</t>
  </si>
  <si>
    <t>ZR646</t>
  </si>
  <si>
    <t>PilnĂ­k - raĹˇple 20 mm 220 mm FK507R</t>
  </si>
  <si>
    <t>ZR271</t>
  </si>
  <si>
    <t>Pinzeta anatomickĂˇ Gerald rovnĂˇ 18,0 cm B397114910148</t>
  </si>
  <si>
    <t>ZR562</t>
  </si>
  <si>
    <t>Pinzeta anatomickĂˇ ostrĂˇ rovnĂˇ 145 mm BD305R</t>
  </si>
  <si>
    <t>ZR663</t>
  </si>
  <si>
    <t>Pinzeta anatomickĂˇ standard 145 mm BD047R</t>
  </si>
  <si>
    <t>ZR526</t>
  </si>
  <si>
    <t>Pinzeta anatomickĂˇ stĹ™. 130 mm BD025R</t>
  </si>
  <si>
    <t>ZJ818</t>
  </si>
  <si>
    <t>Pinzeta anatomickĂˇ stĹ™ednĂ­ 145 mm BD027R</t>
  </si>
  <si>
    <t>ZR644</t>
  </si>
  <si>
    <t>Pinzeta atraumatickĂˇ DE BAKEY 1,5 mm 150 mm FB411R</t>
  </si>
  <si>
    <t>ZJ980</t>
  </si>
  <si>
    <t>Pinzeta atraumatickĂˇ de bakey 2,0 mm 150 mm FB400R</t>
  </si>
  <si>
    <t>ZJ982</t>
  </si>
  <si>
    <t>Pinzeta atraumatickĂˇ de bakey 2,0 mm 200 mm FB402R</t>
  </si>
  <si>
    <t>ZJ983</t>
  </si>
  <si>
    <t>Pinzeta atraumatickĂˇ de bakey 2,0 mm 240 mm FB404R</t>
  </si>
  <si>
    <t>ZK260</t>
  </si>
  <si>
    <t>Pinzeta atraumatickĂˇ de bakey 2,8 mm 200 mm FB415R</t>
  </si>
  <si>
    <t>ZB163</t>
  </si>
  <si>
    <t>Pinzeta chirurgická matovaná 1 x 2 zuby 145 mm 397114080381</t>
  </si>
  <si>
    <t>ZJ822</t>
  </si>
  <si>
    <t>Pinzeta chirurgickĂˇ 1 x 2 zuby 145 mm BD557R</t>
  </si>
  <si>
    <t>ZJ823</t>
  </si>
  <si>
    <t>Pinzeta chirurgickĂˇ 1 x 2 zuby 160 mm BD559R</t>
  </si>
  <si>
    <t>ZJ820</t>
  </si>
  <si>
    <t>Pinzeta chirurgickĂˇ adson 1 x 2 zuby 120 mm BD511R</t>
  </si>
  <si>
    <t>ZK592</t>
  </si>
  <si>
    <t>Pinzeta chirurgickĂˇ semken 145 mm BD669R</t>
  </si>
  <si>
    <t>ZR563</t>
  </si>
  <si>
    <t>Pinzeta chirurgickĂˇ stĹ™ednĂ­ 1 x 2 zuby 145 mm BD537R</t>
  </si>
  <si>
    <t>ZM204</t>
  </si>
  <si>
    <t>Pinzeta marĹˇĂ­kova na mandle 230 mm 397114320010</t>
  </si>
  <si>
    <t>ZK133</t>
  </si>
  <si>
    <t>Pinzeta neurochirurgickĂˇ gerald 175 mm BD228R</t>
  </si>
  <si>
    <t>ZR702</t>
  </si>
  <si>
    <t>PodloĹľka pod mesh AESCULAP, 1:3, sterilnĂ­, bal. Ăˇ 10 ks BA722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</si>
  <si>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</si>
  <si>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</si>
  <si>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</si>
  <si>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</si>
  <si>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Popisovač na kůži sterilní, chirurgický, BLAYCO RQ-01, 13 cm, s jedním hrotem, gen. violeť + PVC pravítko 15 cm TCH02</t>
  </si>
  <si>
    <t>ZR670</t>
  </si>
  <si>
    <t>Raspatorium DOYEN 175 mm pravĂ© FK403R</t>
  </si>
  <si>
    <t>ZR589</t>
  </si>
  <si>
    <t>Raspatorium HARTPRESS zahuntĂ© 14 mm FK325R</t>
  </si>
  <si>
    <t>ZK292</t>
  </si>
  <si>
    <t>Raspatorium KILLIAN ostré/tupé 185 mm OL170R</t>
  </si>
  <si>
    <t>ZR590</t>
  </si>
  <si>
    <t>Raspatorium N.SEDILLOT 15 mm BREIT FK351R</t>
  </si>
  <si>
    <t>ZE971</t>
  </si>
  <si>
    <t>Raspatorium wagner sedilot 185 / 18 mm FK350R</t>
  </si>
  <si>
    <t>ZR584</t>
  </si>
  <si>
    <t>Retraktor MIKULICZ, 121 x 50 mm 250 mm BT622R</t>
  </si>
  <si>
    <t>ZL862</t>
  </si>
  <si>
    <t>RezervoĂˇr balonkovĂ˝ sacĂ­ J-VAC 100ml bal Ăˇ 10 ks 2160</t>
  </si>
  <si>
    <t>Rezervoár balonkový sací J-VAC 100ml bal á 10 ks 2160</t>
  </si>
  <si>
    <t>ZR609</t>
  </si>
  <si>
    <t>RozvÄ›raÄŤ vag. SIMON 115 x 22 mm EL872R</t>
  </si>
  <si>
    <t>ZG263</t>
  </si>
  <si>
    <t>RukojeĹĄ aktivnĂ­ elektrody resterizovatelnĂˇ 4,6 m kabel bal. Ăˇ 10 ks E2100</t>
  </si>
  <si>
    <t>ZR859</t>
  </si>
  <si>
    <t>RukojeĹĄ APC ke koagulaci ERBE APC 300/ICC a APC2/VIO, dvÄ› tlaÄŤĂ­tka, dĂ©lka kabelu 3 m, pro opakovanĂ© pouĹľitĂ­ 20132-043</t>
  </si>
  <si>
    <t>ZB249</t>
  </si>
  <si>
    <t>SĂˇÄŤek moÄŤovĂ˝ s kĹ™Ă­Ĺľovou vĂ˝pustĂ­ 2000 ml s hadiÄŤkou 90 cm ZAR-TNU201601</t>
  </si>
  <si>
    <t>Sáček močový s křížovou výpustí 2000 ml s hadičkou 90 cm ZAR-TNU201601</t>
  </si>
  <si>
    <t>ZK187</t>
  </si>
  <si>
    <t>Sonda d = 1,5 mm 160 mm BN116R</t>
  </si>
  <si>
    <t>ZK188</t>
  </si>
  <si>
    <t>Sonda d = 2,0 mm 160 mm BN136R</t>
  </si>
  <si>
    <t>ZJ695</t>
  </si>
  <si>
    <t>Sonda ĹľaludeÄŤnĂ­ CH14 1200 mm s RTG linkou bal. Ăˇ 50 ks 412014</t>
  </si>
  <si>
    <t>ZJ696</t>
  </si>
  <si>
    <t>Sonda ĹľaludeÄŤnĂ­ CH18 1200 mm s RTG linkou bal. Ăˇ 30 ks 412018</t>
  </si>
  <si>
    <t>ZJ356</t>
  </si>
  <si>
    <t>Sonda žaludeční CH10 1200 mm s RTG linkou bal. á 50 ks 412010</t>
  </si>
  <si>
    <t>Sonda žaludeční CH14 1200 mm s RTG linkou bal. á 50 ks 412014</t>
  </si>
  <si>
    <t>Sonda žaludeční CH18 1200 mm s RTG linkou bal. á 30 ks 412018</t>
  </si>
  <si>
    <t>ZB093</t>
  </si>
  <si>
    <t>Sonda žaludeční CH25(CH24), délka 80 cm 21228(22-25.520)</t>
  </si>
  <si>
    <t>ZH852</t>
  </si>
  <si>
    <t>Souprava odsĂˇvacĂ­ zahnutĂˇ Yankauer s rukojetĂ­ prĹŻm. koncovky 6 mm hadice CH 25 dĂ©lka 2 m bal. Ăˇ 50 ks 34102</t>
  </si>
  <si>
    <t>ZB303</t>
  </si>
  <si>
    <t>Spojka asymetrická 4 x 7 mm 60.21.00 (120 420)</t>
  </si>
  <si>
    <t>Spojka asymetrickĂˇ 4 x 7 mm 60.21.00 (120 420)</t>
  </si>
  <si>
    <t>ZB598</t>
  </si>
  <si>
    <t>Spojka symetrická přímá 7 x 7 mm 60.23.00 (120 430)</t>
  </si>
  <si>
    <t>Spojka symetrickĂˇ pĹ™Ă­mĂˇ 7 x 7 mm 60.23.00 (120 430)</t>
  </si>
  <si>
    <t>ZD294</t>
  </si>
  <si>
    <t>Spojka T 8-8-8 UH bal. Ăˇ 25 ks 882.08D</t>
  </si>
  <si>
    <t>ZB488</t>
  </si>
  <si>
    <t>Sprej cavilon 28 ml bal. Ăˇ 12 ks 3346E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</si>
  <si>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</si>
  <si>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</si>
  <si>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</si>
  <si>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</si>
  <si>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StĹ™Ă­kaÄŤka injekÄŤnĂ­ 2-dĂ­lnĂˇ 10 ml L Inject Solo 4606108V - nahrazuje ZR397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</si>
  <si>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</si>
  <si>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</si>
  <si>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</si>
  <si>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</si>
  <si>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</si>
  <si>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</si>
  <si>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</si>
  <si>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</si>
  <si>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nahrazuje ZR398</t>
  </si>
  <si>
    <t>ZD835</t>
  </si>
  <si>
    <t>StĹ™Ă­kaÄŤka injekÄŤnĂ­ 3-dĂ­lnĂˇ 1 ml LL plastipak bal. Ăˇ 100 ks 309628</t>
  </si>
  <si>
    <t>ZA749</t>
  </si>
  <si>
    <t>StĹ™Ă­kaÄŤka injekÄŤnĂ­ 3-dĂ­lnĂˇ 50 ml LL Omnifix Solo 4617509F</t>
  </si>
  <si>
    <t>ZA964</t>
  </si>
  <si>
    <t>StĹ™Ă­kaÄŤka janett 3-dĂ­lnĂˇ 60 ml sterilnĂ­ vyplachovacĂ­ 050ML3CZ-CEW (MRG564)</t>
  </si>
  <si>
    <t>Stříkačka injekční 2-dílná 10 ml L Inject Solo 4606108V</t>
  </si>
  <si>
    <t>ZK816</t>
  </si>
  <si>
    <t>Stříkačka injekční 2-dílná 10 ml LL Inject Solo se závitem 4606728V</t>
  </si>
  <si>
    <t>Stříkačka injekční 2-dílná 2 ml L Inject Solo 4606027V</t>
  </si>
  <si>
    <t>Stříkačka injekční 2-dílná 20 ml L Inject Solo 4606205V</t>
  </si>
  <si>
    <t>ZA790</t>
  </si>
  <si>
    <t>Stříkačka injekční 2-dílná 5 ml L Inject Solo4606051V</t>
  </si>
  <si>
    <t>Stříkačka injekční 3-dílná 50 ml LL Omnifix Solo 4617509F</t>
  </si>
  <si>
    <t>Stříkačka janett 3-dílná 60 ml sterilní vyplachovací 050ML3CZ-CEW (MRG564)</t>
  </si>
  <si>
    <t>ZR274</t>
  </si>
  <si>
    <t>Svorka  na cévy Halsted - Mosquito zahnutá 12,5 cm 397115910082</t>
  </si>
  <si>
    <t>ZR272</t>
  </si>
  <si>
    <t>Svorka Allis chirurgickĂˇ 5 Ă— 6 zubĹŻ 15,0 cm 397115910365</t>
  </si>
  <si>
    <t>ZR558</t>
  </si>
  <si>
    <t>Svorka arteriĂˇlnĂ­ COOLEY 44 mm 260 mm FB777R</t>
  </si>
  <si>
    <t>ZR612</t>
  </si>
  <si>
    <t>Svorka arteriĂˇlnĂ­ HEISS 195 mm BH209R</t>
  </si>
  <si>
    <t>ZR601</t>
  </si>
  <si>
    <t>Svorka arteriĂˇlnĂ­ KOCHER 150 mm zahnutĂˇ BH631R</t>
  </si>
  <si>
    <t>ZR614</t>
  </si>
  <si>
    <t>Svorka arteriĂˇlnĂ­ KOCHER-OCHSNER 160 mm BH642R</t>
  </si>
  <si>
    <t>ZR550</t>
  </si>
  <si>
    <t>Svorka arteriĂˇlnĂ­ KOCHER-OCHSNER zahnutĂˇ 160 mm BH643R</t>
  </si>
  <si>
    <t>ZR073</t>
  </si>
  <si>
    <t>Svorka arteriĂˇlnĂ­ Leriche zahnutĂˇ 150 mm KL2451</t>
  </si>
  <si>
    <t>ZR600</t>
  </si>
  <si>
    <t>Svorka arteriĂˇlnĂ­ pean 260 mm zahnutĂˇ BH473R</t>
  </si>
  <si>
    <t>ZR549</t>
  </si>
  <si>
    <t>Svorka arteriĂˇlnĂ­ ROCHESTER-PEAN 160 mm BH442R</t>
  </si>
  <si>
    <t>ZR613</t>
  </si>
  <si>
    <t>Svorka arteriĂˇlnĂ­ SAROT rovnĂˇ 240 mm BH224R</t>
  </si>
  <si>
    <t>ZR655</t>
  </si>
  <si>
    <t>Svorka arteriĂˇlnĂ­ SPENCER-WELLS 130 mm BH332R</t>
  </si>
  <si>
    <t>ZR568</t>
  </si>
  <si>
    <t>Svorka arteriĂˇlnĂ­ SPENCER-WELLS 150 mm BH334R</t>
  </si>
  <si>
    <t>ZR656</t>
  </si>
  <si>
    <t>Svorka arteriĂˇlnĂ­ SPENCER-WELLS 150 mm zahnutĂˇ BH335R</t>
  </si>
  <si>
    <t>ZR599</t>
  </si>
  <si>
    <t>Svorka arteriĂˇlnĂ­ SPENCER-WELLS 230 mm zahnutĂˇ BH361R</t>
  </si>
  <si>
    <t>ZJ842</t>
  </si>
  <si>
    <t>Svorka atraum. bengolea zahnutĂˇ 245 mm BH229R</t>
  </si>
  <si>
    <t>ZJ841</t>
  </si>
  <si>
    <t>Svorka atraum. craford modif. 240 mm BH227R</t>
  </si>
  <si>
    <t>ZJ849</t>
  </si>
  <si>
    <t>Svorka atraum. kocher - ochsner zahnutĂˇ 185 mm BH645R</t>
  </si>
  <si>
    <t>ZJ851</t>
  </si>
  <si>
    <t>Svorka atraum. kocher - ochsner zahnutĂˇ 200 mm BH647R</t>
  </si>
  <si>
    <t>ZJ853</t>
  </si>
  <si>
    <t>Svorka atraum. kocher - ochsner zahnutĂˇ 240 mm BH651R</t>
  </si>
  <si>
    <t>ZK085</t>
  </si>
  <si>
    <t>Svorka atraum. kocher 140 mm BH614R</t>
  </si>
  <si>
    <t>ZJ848</t>
  </si>
  <si>
    <t>Svorka atraum. kocher 150 mm BH630R</t>
  </si>
  <si>
    <t>ZK082</t>
  </si>
  <si>
    <t>Svorka atraum. pean 130 mm BH412R</t>
  </si>
  <si>
    <t>ZJ843</t>
  </si>
  <si>
    <t>Svorka atraum. pean 140 mm BH414R</t>
  </si>
  <si>
    <t>ZK589</t>
  </si>
  <si>
    <t>Svorka atraum. pean 200 mm zah. BH471R</t>
  </si>
  <si>
    <t>ZJ844</t>
  </si>
  <si>
    <t>Svorka atraum. pean zahnutĂˇ 140 mm BH415R</t>
  </si>
  <si>
    <t>ZJ847</t>
  </si>
  <si>
    <t>Svorka atraum. rochester - pean zahnutĂˇ 240 mm BH451R</t>
  </si>
  <si>
    <t>ZK076</t>
  </si>
  <si>
    <t>Svorka atraum. rochester pean 160 mm zahnutĂˇ BH443R</t>
  </si>
  <si>
    <t>ZK077</t>
  </si>
  <si>
    <t>Svorka atraum. rochester pean 185 mm zahnutĂˇ BH445R</t>
  </si>
  <si>
    <t>ZK078</t>
  </si>
  <si>
    <t>Svorka atraum. rochester pean 200 mm zahnutĂˇ BH447R</t>
  </si>
  <si>
    <t>ZJ846</t>
  </si>
  <si>
    <t>Svorka atraum. rochester -pean 240 mm BH450R</t>
  </si>
  <si>
    <t>ZR533</t>
  </si>
  <si>
    <t>Svorka baby - mosquito zahnutĂˇ zahnutĂˇ 100 mm BH105R</t>
  </si>
  <si>
    <t>ZK266</t>
  </si>
  <si>
    <t>Svorka cĂ©vnĂ­ glover 220 mm FB460R</t>
  </si>
  <si>
    <t>ZR565</t>
  </si>
  <si>
    <t>Svorka CRILE (KOCHER) 1 x 2 Z, 140 mm BH154R</t>
  </si>
  <si>
    <t>ZR546</t>
  </si>
  <si>
    <t>Svorka CRILE (KOCHER), 1 x 2 z, 140 mm BH155R</t>
  </si>
  <si>
    <t>ZR611</t>
  </si>
  <si>
    <t>Svorka CRILE (pean) 140 mm zahnutĂˇ BH145R</t>
  </si>
  <si>
    <t>ZR597</t>
  </si>
  <si>
    <t>Svorka CRILE (pean) 160 mm BH166R</t>
  </si>
  <si>
    <t>ZK089</t>
  </si>
  <si>
    <t>Svorka crile kocher 1 x 2 z 160 mm z. BH177R</t>
  </si>
  <si>
    <t>ZJ836</t>
  </si>
  <si>
    <t>Svorka halsted - mosquito 1 x 2 zuby 125 mm BH120R</t>
  </si>
  <si>
    <t>ZK097</t>
  </si>
  <si>
    <t>Svorka halsted - mosquito 200 mm zahnutĂˇ BH211R</t>
  </si>
  <si>
    <t>ZJ834</t>
  </si>
  <si>
    <t>Svorka halsted - mosquito zahnutĂˇ 125 mm BH111R</t>
  </si>
  <si>
    <t>ZJ833</t>
  </si>
  <si>
    <t>Svorka halsted - mosquitodelicate rovnĂˇ 125 mm BH110R</t>
  </si>
  <si>
    <t>ZR273</t>
  </si>
  <si>
    <t>Svorka Halsted-Mosquito 1 × 2 zuby rovná 12,5 cm B397115910084</t>
  </si>
  <si>
    <t>ZR591</t>
  </si>
  <si>
    <t>Svorka hemostatickĂˇ HEISS  zahnutĂˇ 1 x 2 zuby 200 mm BH217R</t>
  </si>
  <si>
    <t>ZJ840</t>
  </si>
  <si>
    <t>Svorka hemostatickĂˇ HEISS tenkĂˇ zahnutĂˇ 200mm BH207R</t>
  </si>
  <si>
    <t>ZR598</t>
  </si>
  <si>
    <t>Svorka hemostatickĂˇ SAROT 249 mm BH226R</t>
  </si>
  <si>
    <t>ZK084</t>
  </si>
  <si>
    <t>Svorka kocher rovnĂˇ 1 x 2 zuby 130 mm BH612R</t>
  </si>
  <si>
    <t>ZJ831</t>
  </si>
  <si>
    <t>Svorka micro - halsted 125 mm BH108R</t>
  </si>
  <si>
    <t>ZJ832</t>
  </si>
  <si>
    <t>Svorka micro - halsted zahnutĂˇ 125 mm BH109R</t>
  </si>
  <si>
    <t>ZR566</t>
  </si>
  <si>
    <t>Svorka na art. BIRKETT zahnutĂˇ 185 mm BH197R</t>
  </si>
  <si>
    <t>ZR275</t>
  </si>
  <si>
    <t>Svorka na cévy Ochsner-Kocher rovná 18,0 cm B397115910135</t>
  </si>
  <si>
    <t>ZK114</t>
  </si>
  <si>
    <t>Svorka overholt - geissendoerfer 210 mm BJ021R</t>
  </si>
  <si>
    <t>ZK115</t>
  </si>
  <si>
    <t>Svorka overholt - geissendoerfer 220 mm BJ024R</t>
  </si>
  <si>
    <t>ZR530</t>
  </si>
  <si>
    <t>Svorka overholt - geissendoerfer 230 mm BJ025R</t>
  </si>
  <si>
    <t>ZL872</t>
  </si>
  <si>
    <t>Svorka overholt-geissendoerfer 270 mm BJ032R</t>
  </si>
  <si>
    <t>ZR547</t>
  </si>
  <si>
    <t>Svorka peĂˇn LERICHE 150 mm BH160R</t>
  </si>
  <si>
    <t>ZR548</t>
  </si>
  <si>
    <t>Svorka peĂˇn RANKIN zahnutĂˇ 160 mm BH165R</t>
  </si>
  <si>
    <t>ZK268</t>
  </si>
  <si>
    <t>Svorka preparaÄŤnĂ­ a lig. atr. de bakey 230 mm FB485R</t>
  </si>
  <si>
    <t>ZK109</t>
  </si>
  <si>
    <t>Svorka preparaÄŤnĂ­ baby - adson 140 mm BJ013R</t>
  </si>
  <si>
    <t>ZR531</t>
  </si>
  <si>
    <t>Svorka preparaÄŤnĂ­ BABY - MIXTER 140 mm BJ011R</t>
  </si>
  <si>
    <t>ZR572</t>
  </si>
  <si>
    <t>Svorka preparaÄŤnĂ­ O'SHAUGNESSY 180 mm BJ121R</t>
  </si>
  <si>
    <t>ZR573</t>
  </si>
  <si>
    <t>Svorka preparaÄŤnĂ­ O'SHAUGNESSY 200 mm BJ122R</t>
  </si>
  <si>
    <t>ZK113</t>
  </si>
  <si>
    <t>Svorka preparaÄŤnĂ­ overholt 210 mm jemnĂˇ BJ081R</t>
  </si>
  <si>
    <t>ZR513</t>
  </si>
  <si>
    <t>Svorka preparaÄŤnĂ­ OVERHOLT 215 mm jemnĂˇ BJ080R</t>
  </si>
  <si>
    <t>ZR603</t>
  </si>
  <si>
    <t>Svorka preparaÄŤnĂ­ OVERHOLT--MIXTER 205 mm BJ019R</t>
  </si>
  <si>
    <t>ZR652</t>
  </si>
  <si>
    <t>Svorka ROCHESTER - OCHSNER 1 x 2 z 140 mm BH618R</t>
  </si>
  <si>
    <t>ZR569</t>
  </si>
  <si>
    <t>Svorka ROCHESTER - PEAN 200 mm BH446R</t>
  </si>
  <si>
    <t>ZR571</t>
  </si>
  <si>
    <t>Svorka ROCHESTER - PEAN zahnutĂˇ 225 mm BH449R</t>
  </si>
  <si>
    <t>ZM391</t>
  </si>
  <si>
    <t>Svorka s kuličkou backhaus 120 mm 397115080780</t>
  </si>
  <si>
    <t>ZH191</t>
  </si>
  <si>
    <t>Svorka zahnutá jemná na cévy peán 160 mm 397115081140</t>
  </si>
  <si>
    <t>ZJ835</t>
  </si>
  <si>
    <t>Svorky na cĂ©vy 1 x 2 zuby rovnĂˇ 125 mm BH118R</t>
  </si>
  <si>
    <t>ZC900</t>
  </si>
  <si>
    <t>SystĂ©m odsĂˇvacĂ­ hi-vac 200 ml-komplet bal. Ăˇ 60 ks 05.000.22.801</t>
  </si>
  <si>
    <t>Systém odsávací hi-vac 200 ml-komplet bal. á 60 ks 05.000.22.801</t>
  </si>
  <si>
    <t>ZA812</t>
  </si>
  <si>
    <t>UzĂˇvÄ›r do katetrĹŻ 4435001</t>
  </si>
  <si>
    <t>ZB452</t>
  </si>
  <si>
    <t>Víko kompletní kompaktní podtl. odsáv. P00341</t>
  </si>
  <si>
    <t>ZA856</t>
  </si>
  <si>
    <t>Vosk kostnĂ­ bone wax 2,5 g, Ăˇ 12 ks, W31C</t>
  </si>
  <si>
    <t>Vosk kostní bone wax 2,5 g, á 12 ks, W31C</t>
  </si>
  <si>
    <t>ZK799</t>
  </si>
  <si>
    <t>ZĂˇtka combi ÄŤervenĂˇ 4495101</t>
  </si>
  <si>
    <t>ZB758</t>
  </si>
  <si>
    <t>Zkumavka 9 ml K3 edta NR 455036</t>
  </si>
  <si>
    <t>ZB759</t>
  </si>
  <si>
    <t>Zkumavka ÄŤervenĂˇ 8 ml gel 455071</t>
  </si>
  <si>
    <t>ZB763</t>
  </si>
  <si>
    <t>Zkumavka červená 9 ml 455092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</si>
  <si>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</si>
  <si>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</si>
  <si>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</si>
  <si>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ZR280</t>
  </si>
  <si>
    <t>ZrcĂˇtko Killian nosnĂ­; vel. 2 50 mm B46-041-002</t>
  </si>
  <si>
    <t>50115061</t>
  </si>
  <si>
    <t>ZPr - ZUM robot (Z512)</t>
  </si>
  <si>
    <t>ZQ320</t>
  </si>
  <si>
    <t>Aplikátor klipů Epix Universal prům. 5 mm jednorázový obsah 20 klipů M/L bal. á 3 ks CA500</t>
  </si>
  <si>
    <t>ZM831</t>
  </si>
  <si>
    <t>Čepička sacího a proplachovacího nástroje Wolf 8385.902</t>
  </si>
  <si>
    <t>ZM830</t>
  </si>
  <si>
    <t>DrĹľĂˇk sacĂ­ a proplachovacĂ­ Wolf 8385.901</t>
  </si>
  <si>
    <t>ZK869</t>
  </si>
  <si>
    <t>Jehla insuflaÄŤnĂ­ 120 mm, bal.Ăˇ 20 ks, C2201</t>
  </si>
  <si>
    <t>Jehla insuflační 120 mm, bal.á 20 ks, C2201</t>
  </si>
  <si>
    <t>Klip hem-o-lok L 14 x 6 bal. á 84 ks 544240</t>
  </si>
  <si>
    <t>ZR875</t>
  </si>
  <si>
    <t>Klip vstĹ™ebatelnĂ˝ Ligaclip Ethicon, PDS, vel. M, se zĂˇmkem, dĂ©lka po uzavĹ™enĂ­ 7,7 mm, bĂ­lĂ˝, bal. 6 x 5 klipĹŻ AP201</t>
  </si>
  <si>
    <t>ZQ902</t>
  </si>
  <si>
    <t>KuĹľel Hasson k systĂ©mu da Vunci Xi k ukotvenĂ­ portu pr. 8 mm pro opakovanĂ© pouĹľitĂ­ 470398</t>
  </si>
  <si>
    <t>Kužel Hasson k systému da Vunci Xi k ukotvení portu pr. 8 mm pro opakované použití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</si>
  <si>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</si>
  <si>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</si>
  <si>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</si>
  <si>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</si>
  <si>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ZQ261</t>
  </si>
  <si>
    <t>NĂˇstroj robotickĂ˝ kabel bipolĂˇrnĂ­ pro da Vinci Xi dĂ©lka 5 m nesterilnĂ­ pro 20 pouĹľitĂ­ modrĂ˝ 470384</t>
  </si>
  <si>
    <t>ZR852</t>
  </si>
  <si>
    <t>NĂˇstroj robotickĂ˝ kabel kit blye fiberconnect pro da Vinci Xi dĂ©lka 20 m 380989-02</t>
  </si>
  <si>
    <t>ZQ260</t>
  </si>
  <si>
    <t>NĂˇstroj robotickĂ˝ kabel monopolĂˇrnĂ­ pro da Vinci Xi dĂ©lka 4 m nesterilnĂ­ pro 20 pouĹľitĂ­ zelenĂ˝ 470383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</si>
  <si>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</si>
  <si>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</si>
  <si>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</si>
  <si>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</si>
  <si>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</si>
  <si>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</si>
  <si>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</si>
  <si>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</si>
  <si>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</si>
  <si>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</si>
  <si>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</si>
  <si>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</si>
  <si>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</si>
  <si>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</si>
  <si>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ZR310</t>
  </si>
  <si>
    <t>NĂˇstroj robotickĂ˝ Permanent Cautery Spatula  pro da Vinci Xi, 8 mm, dĂ©lka ÄŤelistĂ­ 1,7 cm, pracovnĂ­ dĂ©lka 32,26 cm, na 10 pouĹľitĂ­ 470184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</si>
  <si>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</si>
  <si>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</si>
  <si>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</si>
  <si>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</si>
  <si>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ZQ258</t>
  </si>
  <si>
    <t>NĂˇstroj robotickĂ˝ tÄ›snÄ›nĂ­ na trokar Cannula Seal pro da Vinci Xi 5-8 mm jednorĂˇzovĂ© sterilnĂ­ bal. Ăˇ 10 ks 470361</t>
  </si>
  <si>
    <t>Nástroj robotický jehelec velký k daVinci Xi pro 10 použití 470006</t>
  </si>
  <si>
    <t>Nástroj robotický jehelec velký k daVinci Xi pro 10 použití 470194</t>
  </si>
  <si>
    <t>Nástroj robotický kabel bipolární pro da Vinci Xi délka 5 m nesterilní pro 20 použití modrý 470384</t>
  </si>
  <si>
    <t>Nástroj robotický kabel monopolární pro da Vinci Xi délka 4 m nesterilní pro 20 použití zelený 470383</t>
  </si>
  <si>
    <t>Nástroj robotický kleště bipolární Fenestrated, k daVinci Xi okénkové pro 10 použití 470205</t>
  </si>
  <si>
    <t>Nástroj robotický kleště bipolární Maryland k daVinci Xi pro 10 použití 470172</t>
  </si>
  <si>
    <t>Nástroj robotický kleště ProGrasp k daVinci okénkové pro 10 použití 470093</t>
  </si>
  <si>
    <t>Nástroj robotický nůžky nonopolární Hot Shears k daVinci Xi zahnuté pro 10 použití 470179</t>
  </si>
  <si>
    <t>Nástroj robotický obal Arm Drape na ramena daVinci Xi sterilní jednorázový bal. á 20 ks 470015</t>
  </si>
  <si>
    <t>Nástroj robotický obal Column Drape na středový sloupek daVinci Xi sterilní jednorázový bal. á 20 ks 470341</t>
  </si>
  <si>
    <t>Nástroj robotický obturátor optický Bladeless pro da Vinci Xi 8 mm jednorázový sterilní bal.á 6 ks 470359</t>
  </si>
  <si>
    <t>Nástroj robotický Permanent Cautery Spatula  pro da Vinci Xi, 8 mm, délka čelistí 1,7 cm, pracovní délka 32,26 cm, na 10 použití 470184</t>
  </si>
  <si>
    <t>Nástroj robotický příslušenství 400180</t>
  </si>
  <si>
    <t>Nástroj robotický Sealer Vessel  rozšířený k daVinci Xi,jednorázový bal. á 6 ks 480422</t>
  </si>
  <si>
    <t>Nástroj robotický těsnění na trokar Cannula Seal pro da Vinci Xi 5-8 mm jednorázové sterilní bal. á 10 ks 470361</t>
  </si>
  <si>
    <t>ZM556</t>
  </si>
  <si>
    <t>SĂˇÄŤek laparoskopickĂ˝ MemoBag 200 ml pro 10 mm trocar bal. Ăˇ 5 ks 332800-000010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</si>
  <si>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</si>
  <si>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</si>
  <si>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</si>
  <si>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</si>
  <si>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</si>
  <si>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</si>
  <si>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</si>
  <si>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Set sací a irigační pro laparopumpu bal. á 10 ks 4170225</t>
  </si>
  <si>
    <t>Set sterilnĂ­ pro robotickĂ© operace Da Vinci bal. Ăˇ 4 ks 97077964</t>
  </si>
  <si>
    <t>Set sterilní pro robotické operace Da Vinci bal. á 4 ks 97077964</t>
  </si>
  <si>
    <t>ZK870</t>
  </si>
  <si>
    <t>Trokar s ostĹ™Ă­m a fixaÄŤnĂ­m balonkem 12 x 100 mm CFB73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</si>
  <si>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</si>
  <si>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</si>
  <si>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</si>
  <si>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</si>
  <si>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</si>
  <si>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</si>
  <si>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</si>
  <si>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</si>
  <si>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oplachovĂ˝ch k pumpĂˇm AESCULAP Multi Flow PG131 LUER s trnem 3D Einstein PG131</t>
  </si>
  <si>
    <t>ZA715</t>
  </si>
  <si>
    <t>Set infuznĂ­ intrafix primeline classic 150 cm 4062957</t>
  </si>
  <si>
    <t>Set infuzní intrafix primeline classic 150 cm 4062957</t>
  </si>
  <si>
    <t>ZD721</t>
  </si>
  <si>
    <t>Set odsĂˇvacĂ­ CH 6-18 bal. Ăˇ 35 ks 05.000.22.641</t>
  </si>
  <si>
    <t>Set odsávací CH 6-18 bal. á 35 ks 05.000.22.641</t>
  </si>
  <si>
    <t>50115064</t>
  </si>
  <si>
    <t>ZPr - šicí materiál (Z529)</t>
  </si>
  <si>
    <t>ZP930</t>
  </si>
  <si>
    <t>Ĺ Ă­tĂ­ optilene 0/0 (3.5) bal. Ăˇ 36 ks C3090043</t>
  </si>
  <si>
    <t>ZB217</t>
  </si>
  <si>
    <t>Ĺ itĂ­ dafilon modrĂ˝ 3/0 (2) bal. Ăˇ 36 ks C0932353</t>
  </si>
  <si>
    <t>ZB033</t>
  </si>
  <si>
    <t>Ĺ itĂ­ dafilon modrĂ˝ 3/0 (2) bal. Ăˇ 36 ks C0935468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</si>
  <si>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</si>
  <si>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</si>
  <si>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</si>
  <si>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</si>
  <si>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ZA250</t>
  </si>
  <si>
    <t>Ĺ itĂ­ ethibond gr 2-0 90 cm, 2 x SH bal. Ăˇ 12 ks W6767</t>
  </si>
  <si>
    <t>ZR883</t>
  </si>
  <si>
    <t>Ĺ itĂ­ Monocryl Plus fialovĂ˝  antibacterial 5/0, 70 cm, jehla (druh RB-1 plus, velikost  17 mm, zakĹ™ivenĂ­ 1/2C, hrot TP) bal. Ăˇ 36 ks HMCP2131H</t>
  </si>
  <si>
    <t>ZR882</t>
  </si>
  <si>
    <t>Ĺ itĂ­ Monocryl Plus fialovĂ˝ antibacterial 4/0, 70 cm, jehla (druh SH-1 plus, velikost 22 mm, zakĹ™ivenĂ­ 1/2C, hrot TP) bal. Ăˇ 36 ks MCP218H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</si>
  <si>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</si>
  <si>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</si>
  <si>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</si>
  <si>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</si>
  <si>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</si>
  <si>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</si>
  <si>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</si>
  <si>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</si>
  <si>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</si>
  <si>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</si>
  <si>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</si>
  <si>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</si>
  <si>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ZR941</t>
  </si>
  <si>
    <t>Ĺ itĂ­ novosyn fialovĂ˝ 2 (3) bal. Ăˇ 36 ks C0068251</t>
  </si>
  <si>
    <t>ZR940</t>
  </si>
  <si>
    <t>Ĺ itĂ­ novosyn fialovĂ˝ 2 (5) bal. Ăˇ 24 ks B0068535</t>
  </si>
  <si>
    <t>ZR935</t>
  </si>
  <si>
    <t>Ĺ itĂ­ novosyn fialovĂ˝ 2/0 (3) bal. Ăˇ 12 ks G0058716</t>
  </si>
  <si>
    <t>ZR942</t>
  </si>
  <si>
    <t>Ĺ itĂ­ novosyn fialovĂ˝ 3 (2) bal. Ăˇ 36 ks C0068241</t>
  </si>
  <si>
    <t>ZB878</t>
  </si>
  <si>
    <t>Ĺ itĂ­ novosyn quick undy 2/0 (3) bal. Ăˇ 36 ks C3046042</t>
  </si>
  <si>
    <t>ZH392</t>
  </si>
  <si>
    <t>Ĺ itĂ­ novosyn quick undy 3/0 (2) bal. Ăˇ 36 ks C3046030</t>
  </si>
  <si>
    <t>ZB912</t>
  </si>
  <si>
    <t>Ĺ itĂ­ orthocord fialovĂ˝ bal. Ăˇ 12 ks 223104</t>
  </si>
  <si>
    <t>ZM353</t>
  </si>
  <si>
    <t>Ĺ itĂ­ PDO Resorba -fialovĂ˝, 2xGR65 0,70m 4EP 1USP(bal=2tc) PN2093</t>
  </si>
  <si>
    <t>ZC600</t>
  </si>
  <si>
    <t>Ĺ itĂ­ PDSII vi 1 bal. Ăˇ 12 ks W9394</t>
  </si>
  <si>
    <t>ZM044</t>
  </si>
  <si>
    <t>Ĺ itĂ­ PDSII vi 4-0 bal. Ăˇ 36 ks W9115H</t>
  </si>
  <si>
    <t>ZM354</t>
  </si>
  <si>
    <t>Ĺ itĂ­ PDSII vi 5-0 bal. Ăˇ 36 ks W9108H</t>
  </si>
  <si>
    <t>ZG876</t>
  </si>
  <si>
    <t>Ĺ itĂ­ premicron 0 (3,5) bal. Ăˇ 12 ks G0120062  - vĂ˝padek do 8/2019</t>
  </si>
  <si>
    <t>ZB787</t>
  </si>
  <si>
    <t>Ĺ itĂ­ premicron zelenĂ˝ 0 (3,5) bal. Ăˇ 36 ks C0026058</t>
  </si>
  <si>
    <t>ZG849</t>
  </si>
  <si>
    <t>Ĺ itĂ­ premicron zelenĂ˝ 2/0 (3) bal. Ăˇ 12 ks G0120061</t>
  </si>
  <si>
    <t>ZB608</t>
  </si>
  <si>
    <t>Ĺ itĂ­ premicron zelenĂ˝ 2/0 (3) bal. Ăˇ 36 ks C0026057</t>
  </si>
  <si>
    <t>ZD447</t>
  </si>
  <si>
    <t>Ĺ itĂ­ premicron zelenĂ˝ 3/0 (2) bal. Ăˇ 36 ks C0026025</t>
  </si>
  <si>
    <t>ZF699</t>
  </si>
  <si>
    <t>Ĺ itĂ­ premicron zelenĂ˝ 3/0 (2.5) bal. Ăˇ 12 ks G0120060</t>
  </si>
  <si>
    <t>ZB155</t>
  </si>
  <si>
    <t>Ĺ itĂ­ premilene 4/0 (1.5) bal. Ăˇ 36 ks C0090013</t>
  </si>
  <si>
    <t>ZA865</t>
  </si>
  <si>
    <t>Ĺ itĂ­ prolene bl 2-0 bal. Ăˇ 12 ks W8400</t>
  </si>
  <si>
    <t>ZA248</t>
  </si>
  <si>
    <t>Ĺ itĂ­ prolene bl 2-0 bal. Ăˇ 12 ks W8977</t>
  </si>
  <si>
    <t>ZB717</t>
  </si>
  <si>
    <t>Ĺ itĂ­ prolene bl 4-0 bal. Ăˇ 12 ks W8845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</si>
  <si>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</si>
  <si>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</si>
  <si>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</si>
  <si>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</si>
  <si>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</si>
  <si>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</si>
  <si>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ZC789</t>
  </si>
  <si>
    <t>Ĺ itĂ­ safil fialovĂ˝ 0 (3,5) bal. Ăˇ 12 ks G1038717</t>
  </si>
  <si>
    <t>ZG004</t>
  </si>
  <si>
    <t>Ĺ itĂ­ safil fialovĂ˝ 1 (4) bal. Ăˇ 12 ks G1038719</t>
  </si>
  <si>
    <t>ZB917</t>
  </si>
  <si>
    <t>Ĺ itĂ­ safil fialovĂ˝ 1 (4) bal. Ăˇ 36 ks C1048553 - nahrazeno ZR995</t>
  </si>
  <si>
    <t>ZB219</t>
  </si>
  <si>
    <t>Ĺ itĂ­ safil fialovĂ˝ 2 (5) bal. Ăˇ 24 ks B1048535</t>
  </si>
  <si>
    <t>Ĺ itĂ­ safil fialovĂ˝ 2 (5) bal. Ăˇ 24 ks B1048535 - nĂˇhrada ZR940</t>
  </si>
  <si>
    <t>ZB036</t>
  </si>
  <si>
    <t>Ĺ itĂ­ safil fialovĂ˝ 2 (5) bal. Ăˇ 36 ks C1038210</t>
  </si>
  <si>
    <t>ZB508</t>
  </si>
  <si>
    <t>Ĺ itĂ­ safil fialovĂ˝ 2/0 (3) bal. Ăˇ 12 ks G1038716</t>
  </si>
  <si>
    <t>Ĺ itĂ­ safil fialovĂ˝ 2/0 (3) bal. Ăˇ 12 ks G1038716 - nĂˇhrada ZR935</t>
  </si>
  <si>
    <t>ZD067</t>
  </si>
  <si>
    <t>Ĺ itĂ­ safil fialovĂ˝ 2/0 (3) bal. Ăˇ 36 ks C1048042</t>
  </si>
  <si>
    <t>ZB211</t>
  </si>
  <si>
    <t>Ĺ itĂ­ safil fialovĂ˝ 2/0 (3) bal. Ăˇ 36 ks C1048047</t>
  </si>
  <si>
    <t>ZB166</t>
  </si>
  <si>
    <t>Ĺ itĂ­ safil fialovĂ˝ 2/0 (3) bal. Ăˇ 36 ks C1048095</t>
  </si>
  <si>
    <t>ZA958</t>
  </si>
  <si>
    <t>Ĺ itĂ­ safil fialovĂ˝ 2/0 (3) bal. Ăˇ 36 ks C1048251</t>
  </si>
  <si>
    <t>ZC013</t>
  </si>
  <si>
    <t>Ĺ itĂ­ safil fialovĂ˝ 2/0 (3) bal. Ăˇ 36 ks C1048485</t>
  </si>
  <si>
    <t>ZB520</t>
  </si>
  <si>
    <t>Ĺ itĂ­ safil fialovĂ˝ 3/0 (2) bal. Ăˇ 12 ks G1038715</t>
  </si>
  <si>
    <t>ZB215</t>
  </si>
  <si>
    <t>Ĺ itĂ­ safil fialovĂ˝ 3/0 (2) bal. Ăˇ 36 ks C1048041</t>
  </si>
  <si>
    <t>ZB220</t>
  </si>
  <si>
    <t>Ĺ itĂ­ safil fialovĂ˝ 3/0 (2) bal. Ăˇ 36 ks C1048046</t>
  </si>
  <si>
    <t>ZB214</t>
  </si>
  <si>
    <t>Ĺ itĂ­ safil fialovĂ˝ 4/0 (1.5) bal. Ăˇ 36 ks C1048029</t>
  </si>
  <si>
    <t>ZA975</t>
  </si>
  <si>
    <t>Ĺ itĂ­ safil fialovĂ˝ 4/0 (1.5) bal. Ăˇ 36 ks C1048220</t>
  </si>
  <si>
    <t>ZN693</t>
  </si>
  <si>
    <t>Ĺ itĂ­ securex P 3/0, 45 cm GS60(m) rovnĂˇ Ĺ™ezacĂ­  jehla, 2x fixaÄŤnĂ­ svorka bal. Ăˇ 12 ks G0994725</t>
  </si>
  <si>
    <t>ZA262</t>
  </si>
  <si>
    <t>Ĺ itĂ­ steel 5 - drĂˇt ocelovĂ˝ bal. Ăˇ 12 ks W995</t>
  </si>
  <si>
    <t>ZQ926</t>
  </si>
  <si>
    <t>Ĺ itĂ­ Stratafix Symmetric PDS Plus 1 jehla 48 mm 1/2 dĂ©lka 45cm bal. Ăˇ 12 ks SXPP1A400</t>
  </si>
  <si>
    <t>ZJ133</t>
  </si>
  <si>
    <t>Ĺ itĂ­ supolene 4/0 Ăˇ 36 ks 9153</t>
  </si>
  <si>
    <t>ZJ135</t>
  </si>
  <si>
    <t>Ĺ itĂ­ supolene zelenĂ˝ 3,5EP 0 USP Ăˇ 36 ks 90618</t>
  </si>
  <si>
    <t>ZB039</t>
  </si>
  <si>
    <t>Ĺ itĂ­ ventrofil bal. Ăˇ 4 ks 993034</t>
  </si>
  <si>
    <t>ZF055</t>
  </si>
  <si>
    <t>Ĺ itĂ­ vicryl plus vi 2-0 bal. Ăˇ 36 ks VCP466H</t>
  </si>
  <si>
    <t>ZB034</t>
  </si>
  <si>
    <t>Šití dafilon modrý 2/0 (3) bal. á 36 ks C0935476</t>
  </si>
  <si>
    <t>Šití dafilon modrý 3/0 (2) bal. á 36 ks C0932353</t>
  </si>
  <si>
    <t>Šití dafilon modrý 3/0 (2) bal. á 36 ks C0935468</t>
  </si>
  <si>
    <t>ZB979</t>
  </si>
  <si>
    <t>Šití dafilon modrý 4/0 (1.5) bal. á 36 ks C0932205</t>
  </si>
  <si>
    <t>Šití ethibond excel grn 0 M3,5 bal. á 12 ks (W6978) X905G</t>
  </si>
  <si>
    <t>Šití ethibond gr 2-0 bal. á 12 ks W6767</t>
  </si>
  <si>
    <t>ZB200</t>
  </si>
  <si>
    <t>Šití ethibond gr 2-0 bal. á 20 ks X41003</t>
  </si>
  <si>
    <t>Šití monocryl vi 3-0 bal. á 12 ks W3664</t>
  </si>
  <si>
    <t>Šití monoplus fialový 1 (4) bal. á 24 ks B0024091</t>
  </si>
  <si>
    <t>Šití monosyn bezbarvý 3/0 (2) bal. á 36 ks C0023635</t>
  </si>
  <si>
    <t>Šití monosyn bezbarvý 4/0 (1.5) bal. á 36 ks C0023624</t>
  </si>
  <si>
    <t>Šití mopylen monofil modrý 4/0 USP bal. á 36 ks 7148</t>
  </si>
  <si>
    <t>ZB114</t>
  </si>
  <si>
    <t>Šití novosyn quick 0 (3,5) 90 cm HRC43 nebarvený bal. á 36 ks C3046662</t>
  </si>
  <si>
    <t>Šití novosyn quick undy 2/0 (3) bal. á 36 ks C3046042</t>
  </si>
  <si>
    <t>Šití novosyn quick undy 3/0 (2) bal. á 36 ks C3046030</t>
  </si>
  <si>
    <t>ZG672</t>
  </si>
  <si>
    <t>Šití novosyn quick undy 4/0 (1.5) bal. á 36 ks C3046013</t>
  </si>
  <si>
    <t>Šití orthocord fialový bal. á 12 ks 223104</t>
  </si>
  <si>
    <t>ZB913</t>
  </si>
  <si>
    <t>Šití orthocord modrý bal. á 12 ks 223111</t>
  </si>
  <si>
    <t>Šití PDSII vi 4-0 bal. á 36 ks W9115H</t>
  </si>
  <si>
    <t>Šití PDSII vi 5-0 bal. á 36 ks W9108H</t>
  </si>
  <si>
    <t>Šití premicron 0 (3,5) bal. á 12 ks G0120062  - výpadek do 8/2019</t>
  </si>
  <si>
    <t>ZG886</t>
  </si>
  <si>
    <t>Šití premicron 1 (4) bal. á 12 ks G0120063</t>
  </si>
  <si>
    <t>Šití premicron zelený 0 (3,5) bal. á 36 ks C0026058</t>
  </si>
  <si>
    <t>Šití premicron zelený 2/0 (3) bal. á 12 ks G0120061</t>
  </si>
  <si>
    <t>Šití premicron zelený 2/0 (3) bal. á 36 ks C0026057</t>
  </si>
  <si>
    <t>Šití premicron zelený 3/0 (2.5) bal. á 12 ks G0120060</t>
  </si>
  <si>
    <t>ZB555</t>
  </si>
  <si>
    <t>Šití prolene bl 3-0 bal. á 12 ks W8522</t>
  </si>
  <si>
    <t>ZB718</t>
  </si>
  <si>
    <t>Šití prolene bl 4-0 bal. á 12 ks W8840</t>
  </si>
  <si>
    <t>Šití prolene bl 4-0 bal. á 12 ks W8845</t>
  </si>
  <si>
    <t>ZG003</t>
  </si>
  <si>
    <t>Šití prolene bl 5-0 bal. á 12 ks W8816</t>
  </si>
  <si>
    <t>Šití prolene bl 5-0 bal. á 12 ks W8830</t>
  </si>
  <si>
    <t>Šití prolene bl 6-0 bal. á 12 ks W8815</t>
  </si>
  <si>
    <t>Šití prolene bl 7-0 bal. á 12 ks W8704</t>
  </si>
  <si>
    <t>ZB712</t>
  </si>
  <si>
    <t>Šití prolene bl 7-0 bal. á 12 ks W8801</t>
  </si>
  <si>
    <t>Šití safil fialový 0 (3,5) bal. á 12 ks G1038717</t>
  </si>
  <si>
    <t>Šití safil fialový 1 (4) bal. á 36 ks C1048553</t>
  </si>
  <si>
    <t>Šití safil fialový 2 (5) bal. á 24 ks B1048535</t>
  </si>
  <si>
    <t>Šití safil fialový 2 (5) bal. á 36 ks C1038210</t>
  </si>
  <si>
    <t>Šití safil fialový 2/0 (3) bal. á 12 ks G1038716</t>
  </si>
  <si>
    <t>Šití safil fialový 2/0 (3) bal. á 36 ks C1048042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</si>
  <si>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</si>
  <si>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</si>
  <si>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</si>
  <si>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</si>
  <si>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</si>
  <si>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Šití safil fialový 2/0 (3) bal. á 36 ks C1048095</t>
  </si>
  <si>
    <t>Šití safil fialový 2/0 (3) bal. á 36 ks C1048251</t>
  </si>
  <si>
    <t>Šití safil fialový 2/0 (3) bal. á 36 ks C1048485</t>
  </si>
  <si>
    <t>Šití safil fialový 3/0 (2) bal. á 12 ks G1038715</t>
  </si>
  <si>
    <t>Šití safil fialový 3/0 (2) bal. á 36 ks C1048041</t>
  </si>
  <si>
    <t>Šití safil fialový 3/0 (2) bal. á 36 ks C1048046</t>
  </si>
  <si>
    <t>ZA959</t>
  </si>
  <si>
    <t>Šití safil fialový 3/0 (2) bal. á 36 ks C1048241</t>
  </si>
  <si>
    <t>Šití safil fialový 4/0 (1.5) bal. á 36 ks C1048029</t>
  </si>
  <si>
    <t>Šití safil fialový 4/0 (1.5) bal. á 36 ks C1048220</t>
  </si>
  <si>
    <t>Šití securex P 3/0, 45 cm GS60(m) rovná řezací  jehla, 2x fixační svorka bal. á 12 ks G0994725</t>
  </si>
  <si>
    <t>ZJ134</t>
  </si>
  <si>
    <t>Šití supolene zelený 2EP 3/0 USP á 36 ks 9063</t>
  </si>
  <si>
    <t>Šití supolene zelený 3,5EP 0 USP á 36 ks 90618</t>
  </si>
  <si>
    <t>ZD307</t>
  </si>
  <si>
    <t>Šití vicryl plus vi 2-0 bal. á 36 ks VCP969H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</si>
  <si>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</si>
  <si>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</si>
  <si>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</si>
  <si>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</si>
  <si>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</si>
  <si>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</si>
  <si>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Jehla bioptickĂˇ tru cat bal. Ăˇ 5 ks HSPRE1415</t>
  </si>
  <si>
    <t>Jehla bioptickĂˇ tru cat bal. Ăˇ 5 ks HSPRE1615</t>
  </si>
  <si>
    <t>ZB480</t>
  </si>
  <si>
    <t>Jehla chirurgická 0,7 x 28 G10</t>
  </si>
  <si>
    <t>ZB482</t>
  </si>
  <si>
    <t>Jehla chirurgická 0,7 x 28 G12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</si>
  <si>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</si>
  <si>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</si>
  <si>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</si>
  <si>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</si>
  <si>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</si>
  <si>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</si>
  <si>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</si>
  <si>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</si>
  <si>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</si>
  <si>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</si>
  <si>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ZH089</t>
  </si>
  <si>
    <t>Jehla chirurgická 1,1 x 30 Ga7</t>
  </si>
  <si>
    <t>ZF984</t>
  </si>
  <si>
    <t>Jehla chirurgická 1,1 x 50 B7</t>
  </si>
  <si>
    <t>ZB248</t>
  </si>
  <si>
    <t>Jehla chirurgická 1,1 x 50 G7</t>
  </si>
  <si>
    <t>ZI989</t>
  </si>
  <si>
    <t>Jehla chirurgická 1,2 x 35 Ga6</t>
  </si>
  <si>
    <t>Jehla chirurgickĂˇ 0,7 x 28 G10</t>
  </si>
  <si>
    <t>ZB478</t>
  </si>
  <si>
    <t>Jehla chirurgickĂˇ 0,8 x 32 B11</t>
  </si>
  <si>
    <t>Jehla chirurgickĂˇ 0,9 x 36 B10</t>
  </si>
  <si>
    <t>Jehla chirurgickĂˇ 0,9 x 40 B9</t>
  </si>
  <si>
    <t>Jehla chirurgickĂˇ 0,9 x 40 G9</t>
  </si>
  <si>
    <t>ZB530</t>
  </si>
  <si>
    <t>Jehla chirurgickĂˇ 1,0 x 25 Ga8</t>
  </si>
  <si>
    <t>Jehla chirurgickĂˇ 1,0 x 45 G8</t>
  </si>
  <si>
    <t>Jehla chirurgickĂˇ 1,1 x 30 Ga7</t>
  </si>
  <si>
    <t>Jehla chirurgickĂˇ 1,1 x 50 G7</t>
  </si>
  <si>
    <t>ZB206</t>
  </si>
  <si>
    <t>Jehla chirurgickĂˇ 1,2 x 55 G6</t>
  </si>
  <si>
    <t>ZO017</t>
  </si>
  <si>
    <t>Jehla chirurgickĂˇ 1,3 x 40 Ga5 zakĹ™ivenĂ­ 4/8 kruhu, trojhrannĂ˝ hrot, pĂ©rovĂ© ouĹˇko 405</t>
  </si>
  <si>
    <t>ZA834</t>
  </si>
  <si>
    <t>Jehla injekÄŤnĂ­ 0,7 x 40 mm ÄŤernĂˇ 4660021</t>
  </si>
  <si>
    <t>ZA833</t>
  </si>
  <si>
    <t>Jehla injekÄŤnĂ­ 0,8 x 40 mm zelenĂˇ 4657527</t>
  </si>
  <si>
    <t>ZF925</t>
  </si>
  <si>
    <t>Jehla injekÄŤnĂ­ 0,9 x 25 mm ĹľlutĂˇ Ăˇ 100 ks 4657500</t>
  </si>
  <si>
    <t>ZA832</t>
  </si>
  <si>
    <t>Jehla injekÄŤnĂ­ 0,9 x 40 mm ĹľlutĂˇ 4657519</t>
  </si>
  <si>
    <t>ZB556</t>
  </si>
  <si>
    <t>Jehla injekÄŤnĂ­ 1,2 x 40 mm rĹŻĹľovĂˇ 4665120</t>
  </si>
  <si>
    <t>ZA999</t>
  </si>
  <si>
    <t>Jehla injekční 0,5 x 16 mm oranžová 4657853</t>
  </si>
  <si>
    <t>Jehla injekční 0,7 x 40 mm černá 4660021</t>
  </si>
  <si>
    <t>Jehla injekční 0,9 x 40 mm žlutá 4657519</t>
  </si>
  <si>
    <t>Jehla injekční 1,2 x 40 mm růžová 4665120</t>
  </si>
  <si>
    <t>50115067</t>
  </si>
  <si>
    <t>ZPr - rukavice (Z532)</t>
  </si>
  <si>
    <t>ZQ685</t>
  </si>
  <si>
    <t>Rukavice operaÄŤnĂ­ GAMMEX Latex Ortho, vel. 6,0 bal. Ăˇ 50 pĂˇrĹŻ 330065060</t>
  </si>
  <si>
    <t>ZQ684</t>
  </si>
  <si>
    <t>Rukavice operaÄŤnĂ­ GAMMEX Latex Ortho, vel. 7,0 bal. Ăˇ 50 pĂˇrĹŻ 330065070</t>
  </si>
  <si>
    <t>ZQ676</t>
  </si>
  <si>
    <t>Rukavice operaÄŤnĂ­ GAMMEX Latex Ortho, vel. 7,5 330065075</t>
  </si>
  <si>
    <t>ZQ682</t>
  </si>
  <si>
    <t>Rukavice operaÄŤnĂ­ GAMMEX Latex Ortho, vel. 8,0 330065080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</si>
  <si>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</si>
  <si>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</si>
  <si>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</si>
  <si>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</si>
  <si>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ZL346</t>
  </si>
  <si>
    <t>Rukavice operaÄŤnĂ­ latex bez pudru chlorovanĂ© sterilnĂ­ ansell gammex PF sensitive vel. 8,5 bal. Ăˇ 50 pĂˇrĹŻ 330051085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</si>
  <si>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</si>
  <si>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</si>
  <si>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</si>
  <si>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</si>
  <si>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</si>
  <si>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</si>
  <si>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</si>
  <si>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</si>
  <si>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</si>
  <si>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</si>
  <si>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</si>
  <si>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</si>
  <si>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</si>
  <si>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</si>
  <si>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ZK499</t>
  </si>
  <si>
    <t>Rukavice operaÄŤnĂ­ latex s polyuretanem a silikonem sterilnĂ­ ansell gammex PFXP chemo cytostatickĂ© vel. 6,5 bal. Ăˇ 50 pĂˇrĹŻ 330054065</t>
  </si>
  <si>
    <t>ZK792</t>
  </si>
  <si>
    <t>Rukavice operační  latex s polyuretanem a silikonem sterilní ansell gammex PFXP chemo cytostatické vel. 7,5 bal. á 50 párů 330054075</t>
  </si>
  <si>
    <t>Rukavice operační GAMMEX Latex Ortho, vel. 7,5 330065075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</si>
  <si>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</si>
  <si>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</si>
  <si>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</si>
  <si>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</si>
  <si>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</si>
  <si>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</si>
  <si>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</si>
  <si>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Rukavice operační latex s polyuretanem a silikonem sterilní ansell gammex PFXP chemo cytostatické vel. 6,5 bal. á 50 párů 330054065</t>
  </si>
  <si>
    <t>ZK475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</si>
  <si>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</si>
  <si>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</si>
  <si>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</si>
  <si>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</si>
  <si>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</si>
  <si>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</si>
  <si>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</si>
  <si>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</si>
  <si>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</si>
  <si>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XL bal. á 170 ks 44753</t>
  </si>
  <si>
    <t>50115070</t>
  </si>
  <si>
    <t>ZPr - katetry ostatní (Z513)</t>
  </si>
  <si>
    <t>ZC613</t>
  </si>
  <si>
    <t>Katetr epicystyckĂ˝ 24 Fr Pezzer AE3A24</t>
  </si>
  <si>
    <t>50115079</t>
  </si>
  <si>
    <t>ZPr - internzivní péče (Z542)</t>
  </si>
  <si>
    <t>ZE385</t>
  </si>
  <si>
    <t>Hadice silikon 1 x 3,0 mm á 25 m (34.000.00.100) 70232</t>
  </si>
  <si>
    <t>Hadice silikon 1 x 3,0 mm Ăˇ 25 m (34.000.00.100) 70232</t>
  </si>
  <si>
    <t>ZB502</t>
  </si>
  <si>
    <t>Hadice silikon 3 x 5 mm á 25 m 34.000.00.103</t>
  </si>
  <si>
    <t>Hadice silikon 3 x 5 mm Ăˇ 25 m 34.000.00.103</t>
  </si>
  <si>
    <t>ZB797</t>
  </si>
  <si>
    <t>Hadice silikon 4 x 7 x 1,50 mm Ăˇ 10 m pro drenĂˇĹľ tÄ›l.dutin KVS 60-040070</t>
  </si>
  <si>
    <t>ZB026</t>
  </si>
  <si>
    <t>Hadice silikon 5 x 9 x 2,00 mm á 10 m pro drenáž těl.dutin KVS 60-050090</t>
  </si>
  <si>
    <t>Hadice silikon 5 x 9 x 2,00 mm Ăˇ 10 m pro drenĂˇĹľ tÄ›l.dutin KVS 60-050090</t>
  </si>
  <si>
    <t>ZD822</t>
  </si>
  <si>
    <t>Hadice silikon 6 x 10,0 x 2,00 mm Ăˇ 10 m KVS 60-060100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</si>
  <si>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</si>
  <si>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</si>
  <si>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</si>
  <si>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</si>
  <si>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Hadice spojovací k odsávacím soupravám CH30 délka 3 m bal. á 30 ks 07.068.30.301</t>
  </si>
  <si>
    <t>50115080</t>
  </si>
  <si>
    <t>ZPr - staplery, extraktory, endoskop.mat. (Z523)</t>
  </si>
  <si>
    <t>ZR679</t>
  </si>
  <si>
    <t>Hadice insuflaÄŤnĂ­ 7642HS k lapar. vÄ›Ĺľi  OLYMPUS 4K, s pĹ™edehĹ™evem WA58671A</t>
  </si>
  <si>
    <t>ZR474</t>
  </si>
  <si>
    <t>Optika INNOVIEW laparoskopickĂˇ, Ăşhel pohledu 30Â°, vnÄ›jĹˇĂ­ prĹŻmÄ›r 10 mm, celkovĂˇ dĂ©lka 341 mm, autoklĂˇvovatelnĂˇ B30-0428-00</t>
  </si>
  <si>
    <t>ZD125</t>
  </si>
  <si>
    <t>PĹ™evodnĂ­k k harmonickĂ©mu skalpelu HP054</t>
  </si>
  <si>
    <t>ZE451</t>
  </si>
  <si>
    <t>RukojeĹĄ s aretacĂ­ k lapar. atraum. kleĹˇtĂ­m A60100A</t>
  </si>
  <si>
    <t>ZC506</t>
  </si>
  <si>
    <t>Kompresa NT 10 x 10 cm/5 ks sterilní 1325020275</t>
  </si>
  <si>
    <t>KrytĂ­ mepilex border post-op sterilnĂ­ 6 x 8 cm bal. Ăˇ 10 ks 496100</t>
  </si>
  <si>
    <t>ZF108</t>
  </si>
  <si>
    <t>KrytĂ­ mepilex lite 6 x  8,5 cm bal. Ăˇ 5 ks 284000-01</t>
  </si>
  <si>
    <t>KrytĂ­ silikonovĂ© pÄ›novĂ© mepilex border post-op sterilnĂ­ 6 x 8 cm bal. Ăˇ 10 ks 496100</t>
  </si>
  <si>
    <t>ZM952</t>
  </si>
  <si>
    <t>KrytĂ­ silikonovĂ© pÄ›novĂ© mepilex border post-op sterilnĂ­ 9 x 15 cm bal. Ăˇ 10 ks 495300</t>
  </si>
  <si>
    <t>ZR800</t>
  </si>
  <si>
    <t>MembrĂˇna kolagenovĂˇ Parasorb  Fleece 18 x 36 mm bal. Ăˇ 12 ks DK1836</t>
  </si>
  <si>
    <t>ZB084</t>
  </si>
  <si>
    <t>NĂˇplast transpore 2,50 cm x 9,14 m 1527-1 - nahrazeno ZQ117</t>
  </si>
  <si>
    <t>ZQ113</t>
  </si>
  <si>
    <t>Steh náplasťový pevný Pharmastrip 6,4 mm x 76 mm 1 obálka á 6 stehů bal. á 100 obálek (náhrada za steri-strip) P-PHST6476</t>
  </si>
  <si>
    <t>ZA593</t>
  </si>
  <si>
    <t>Tampon sterilní stáčený 20 x 20 cm / 5 ks 28003+</t>
  </si>
  <si>
    <t>TyÄŤinka vatovĂˇ nesterilnĂ­ 15 cm bal. Ăˇ 100 ks 9679369</t>
  </si>
  <si>
    <t>ZD562</t>
  </si>
  <si>
    <t>Disektor na mandle hurd 10 mm 215 mm OM661R</t>
  </si>
  <si>
    <t>ZA695</t>
  </si>
  <si>
    <t>DrĹľĂˇk skalpelovĂ˝ch ÄŤepelek 135 mm ÄŤ. 4 BB084R</t>
  </si>
  <si>
    <t>ZB069</t>
  </si>
  <si>
    <t>DrĹľĂˇk skalpelovĂ˝ch ÄŤepelek ÄŤ. 3 125 mm BB073R</t>
  </si>
  <si>
    <t>Elektroda neutrální jednorázová 20193-071</t>
  </si>
  <si>
    <t>Elektroda neutrální kojenecká bal. á 50 ks 20193-073</t>
  </si>
  <si>
    <t>ZK491</t>
  </si>
  <si>
    <t>Elevatorium freer 185 mm ostrĂ©/tupĂ© OL165R</t>
  </si>
  <si>
    <t>ZK164</t>
  </si>
  <si>
    <t>HĂˇk hĂ¶sel 60 x 20 mm 250 mm BT440R</t>
  </si>
  <si>
    <t>ZK161</t>
  </si>
  <si>
    <t>HĂˇk kocher - langenbeck 35 x 11 mm 215 mm BT357R</t>
  </si>
  <si>
    <t>ZK163</t>
  </si>
  <si>
    <t>HĂˇk kocher 40 x 18 mm 230 mm BT369R</t>
  </si>
  <si>
    <t>ZR593</t>
  </si>
  <si>
    <t>HĂˇk LANGENBECK 28 x 14 mm 210 mm BT321R</t>
  </si>
  <si>
    <t>ZJ876</t>
  </si>
  <si>
    <t>HĂˇk na rĂˇny kocher 2z tupĂ˝ 15,5 x 9 mm, 220 mm BT272R</t>
  </si>
  <si>
    <t>ZR514</t>
  </si>
  <si>
    <t>HĂˇk NA RĂNU CUSHING 14 x 18 mm 205 mm BT185R</t>
  </si>
  <si>
    <t>ZJ513</t>
  </si>
  <si>
    <t>Háček Graefe Muscle Hook size 1 K3-6710</t>
  </si>
  <si>
    <t>ZK230</t>
  </si>
  <si>
    <t>Jehelec durogrip hegar-mayo 150 mm BM065R</t>
  </si>
  <si>
    <t>ZR592</t>
  </si>
  <si>
    <t>Jehelec DUROGRIP KILNER 135 mm BM018R</t>
  </si>
  <si>
    <t>ZK228</t>
  </si>
  <si>
    <t>Jehelec jemnĂ˝ hegar-mayo 150 mm BM235R</t>
  </si>
  <si>
    <t>ZR527</t>
  </si>
  <si>
    <t>Jehla paracentĂ©znĂ­ politzer 160 mm OF608R</t>
  </si>
  <si>
    <t>ZQ788</t>
  </si>
  <si>
    <t>Jehla ušní dle Schuhknechta, lomená, ostrá, přímá, 165 mm WT257000</t>
  </si>
  <si>
    <t>ZR594</t>
  </si>
  <si>
    <t>Kanyla irrigaÄŤnĂ­  EICKEN 13 mm P:3 mm OK875C</t>
  </si>
  <si>
    <t>ZM015</t>
  </si>
  <si>
    <t>Kanyla kovovĂˇ odsĂˇvacĂ­ Ĺˇir. centr. otv. yankauer k opakovanĂ©mu pouĹľitĂ­ OM671R</t>
  </si>
  <si>
    <t>ZJ516</t>
  </si>
  <si>
    <t>Kanyla oční lacrimální, přímá, kulatý hrot, rovná 23 G (Lacrimal Cannula Straight Malleable tip, 23 gauge straight) K7-3000</t>
  </si>
  <si>
    <t>ZM039</t>
  </si>
  <si>
    <t>Kanyla odsĂˇvacĂ­ barron 1 mm GF935R</t>
  </si>
  <si>
    <t>ZK278</t>
  </si>
  <si>
    <t>Kanyla odsĂˇvacĂ­ verhoeven d=0,7 mm GF766R</t>
  </si>
  <si>
    <t>ZK279</t>
  </si>
  <si>
    <t>Kanyla odsĂˇvacĂ­ verhoeven d=0,9 mm GF765R</t>
  </si>
  <si>
    <t>ZK280</t>
  </si>
  <si>
    <t>Kanyla odsĂˇvacĂ­ verhoeven d=1,2 mm GF764R</t>
  </si>
  <si>
    <t>ZK281</t>
  </si>
  <si>
    <t>Kanyla odsĂˇvacĂ­ verhoeven d=1,6 mm GF763R</t>
  </si>
  <si>
    <t>ZJ106</t>
  </si>
  <si>
    <t>Kanyla sací EICKEN Antrum LUER-Lock, dlouhé zakřivení vnější pr. 3 mm délka 15 cm 586330</t>
  </si>
  <si>
    <t>ZK125</t>
  </si>
  <si>
    <t>KleĹˇtÄ› na tampĂłny gyn. rovnĂ© 240 mm BF070R</t>
  </si>
  <si>
    <t>ZR519</t>
  </si>
  <si>
    <t>Kyreta st. clair-thompson 10 mm 212 mm OM521R</t>
  </si>
  <si>
    <t>ZR520</t>
  </si>
  <si>
    <t>Kyreta st. clair-thompson 13 mm 212 mm OM520R</t>
  </si>
  <si>
    <t>ZR521</t>
  </si>
  <si>
    <t>Kyreta st. clair-thompson 15 mm 214 mm OM523R</t>
  </si>
  <si>
    <t>ZR522</t>
  </si>
  <si>
    <t>Kyreta st. clair-thompson 16,5 mm 214 mm OM523R</t>
  </si>
  <si>
    <t>ZM014</t>
  </si>
  <si>
    <t>Ĺ pĂˇchtle brĂĽnings 190 mm OM208R</t>
  </si>
  <si>
    <t>ZM033</t>
  </si>
  <si>
    <t>Lopatka na jazyk doughty 64 mm OM154R</t>
  </si>
  <si>
    <t>ZC983</t>
  </si>
  <si>
    <t>Minitrach II 100/462/000</t>
  </si>
  <si>
    <t>ZK016</t>
  </si>
  <si>
    <t>Miska kruhovĂˇ 0,4 l, 111 x 72 x 56 mm JG523R</t>
  </si>
  <si>
    <t>ZR545</t>
  </si>
  <si>
    <t>MĹŻstek pooperaÄŤnĂ­ smyÄŤkovĂ˝ pod dvouhlavĹovou stomii dĂ©lka 90 mm sterilnĂ­ bal. Ăˇ 10 ks 022356</t>
  </si>
  <si>
    <t>ZR534</t>
  </si>
  <si>
    <t>NĹŻĹľky DIETHRICH POTTS jemnĂ© 25Â° 180 mm BC515R</t>
  </si>
  <si>
    <t>ZK069</t>
  </si>
  <si>
    <t>NĹŻĹľky oÄŤnĂ­ zahnutĂ© O/O 110 mm BC111R</t>
  </si>
  <si>
    <t>ZM510</t>
  </si>
  <si>
    <t>NĹŻĹľky pĹ™evazovĂ© lister 200 mm BC863R</t>
  </si>
  <si>
    <t>ZJ807</t>
  </si>
  <si>
    <t>NĹŻĹľky preparaÄŤnĂ­ jemnĂ© zahnutĂ© METZENBAUM DUROTIP 180 mm BC271R</t>
  </si>
  <si>
    <t>ZK048</t>
  </si>
  <si>
    <t>NĹŻĹľky preparaÄŤnĂ­ rovnĂ© durotip metzenbaum T/T 145 mm BC260R</t>
  </si>
  <si>
    <t>ZJ804</t>
  </si>
  <si>
    <t>NĹŻĹľky preparaÄŤnĂ­ zahnutĂ© durotip metzenbaum 180 mm BC263R</t>
  </si>
  <si>
    <t>ZK066</t>
  </si>
  <si>
    <t>NĹŻĹľky rovnĂ© durotip O/O 110 mm BC210R</t>
  </si>
  <si>
    <t>ZK060</t>
  </si>
  <si>
    <t>NĹŻĹľky rovnĂ© na pĂ­ĹˇtÄ›le kelly 175 mm BC160R</t>
  </si>
  <si>
    <t>ZK033</t>
  </si>
  <si>
    <t>NĹŻĹľky typ bulldog cottle 4 OK374R</t>
  </si>
  <si>
    <t>ZJ809</t>
  </si>
  <si>
    <t>NĹŻĹľky zahnutĂ© durotip metzenbaum 230 mm BC277R</t>
  </si>
  <si>
    <t>ZK067</t>
  </si>
  <si>
    <t>NĹŻĹľky zahnutĂ© durotip O/O 110 mm BC211R</t>
  </si>
  <si>
    <t>ZD459</t>
  </si>
  <si>
    <t>NĹŻĹľky zahnutĂ© na mandle boettcher 180 mm OM707R</t>
  </si>
  <si>
    <t>ZK062</t>
  </si>
  <si>
    <t>NĹŻĹľky zahnutĂ© naplocho jemnĂ© HH 115 mm BC005R</t>
  </si>
  <si>
    <t>ZK072</t>
  </si>
  <si>
    <t>NĹŻĹľky zahnutĂ© preparaÄŤnĂ­ durotip 115 mm BC257R</t>
  </si>
  <si>
    <t>ZL393</t>
  </si>
  <si>
    <t>NĹŻĹľky zahnutĂ© supercut metzenbaum 145 mm BC935R</t>
  </si>
  <si>
    <t>ZQ791</t>
  </si>
  <si>
    <t>Odsávačka zahnutá 10,0 cm/3 mm PL2199/01</t>
  </si>
  <si>
    <t>ZQ792</t>
  </si>
  <si>
    <t>Odsávačka zahnutá 10,0 cm/4 mm PL2199/02</t>
  </si>
  <si>
    <t>ZB566</t>
  </si>
  <si>
    <t>PeĂˇn jemnĂ˝ baby circle artery forceps curved 140 mm BH141R</t>
  </si>
  <si>
    <t>ZR596</t>
  </si>
  <si>
    <t>Pinzeta anatomickĂˇ stĹ™ednĂ­ 115 mm BD023R</t>
  </si>
  <si>
    <t>ZK129</t>
  </si>
  <si>
    <t>ZN733</t>
  </si>
  <si>
    <t>Pinzeta atraumatickĂˇ Durogrip rovnĂˇ 180 mm BD156R</t>
  </si>
  <si>
    <t>ZR512</t>
  </si>
  <si>
    <t>Pinzeta gerald 1 mm deÂ´bakey rovnĂˇ 180 mm BD191R</t>
  </si>
  <si>
    <t>ZK587</t>
  </si>
  <si>
    <t>Pinzeta chirurgickĂˇ 1 x 2 zuby 100 mm BD500R</t>
  </si>
  <si>
    <t>ZK136</t>
  </si>
  <si>
    <t>Pinzeta chirurgickĂˇ stĹ™ednĂ­ 1 x 2 zuby 130 mm BD535R</t>
  </si>
  <si>
    <t>ZK137</t>
  </si>
  <si>
    <t>Pinzeta chirurgickĂˇ stĹ™ednĂ­ 1 x 2 zuby 200 mm BD541R</t>
  </si>
  <si>
    <t>ZK144</t>
  </si>
  <si>
    <t>Pinzeta oÄŤnĂ­ rovnĂˇ 100 mm OC024R</t>
  </si>
  <si>
    <t>ZM030</t>
  </si>
  <si>
    <t>Pinzeta troeltsch 140 mm zahn. BD910R</t>
  </si>
  <si>
    <t>ZK295</t>
  </si>
  <si>
    <t>RĂˇm susi davis-boyle samost dÄ›tskĂ˝ OM118R</t>
  </si>
  <si>
    <t>ZK297</t>
  </si>
  <si>
    <t>Ratraktor mcivor lopatka 25 x 62 mm OM102R</t>
  </si>
  <si>
    <t>ZK298</t>
  </si>
  <si>
    <t>Ratraktor mcivor lopatka 25 x 75 mm OM103R</t>
  </si>
  <si>
    <t>ZK177</t>
  </si>
  <si>
    <t>RozvÄ›raÄŤ ran tupĂ˝ 3 x 4 zuby ostrĂ˝ 165 mm BV084R</t>
  </si>
  <si>
    <t>ZK189</t>
  </si>
  <si>
    <t>Sonda paliÄŤkovĂˇ d = 2,0 mm 200 mm BN140R</t>
  </si>
  <si>
    <t>ZK179</t>
  </si>
  <si>
    <t>Sonda žaludeční CH12 1200 mm s RTG linkou bal. á 50 ks 412012</t>
  </si>
  <si>
    <t>ZJ703</t>
  </si>
  <si>
    <t>Sonda žaludeční CH8 1200mm s RTG linkou bal. á 50 ks 412008</t>
  </si>
  <si>
    <t>ZA960</t>
  </si>
  <si>
    <t>Spojka na moÄŤovĂ˝ sĂˇÄŤek na ureterĂˇlnĂ­ cĂ©vku CH03/ Fr0,8 bal. Ăˇ 10 ks AK3200</t>
  </si>
  <si>
    <t>Spojka na močový sáček na ureterální cévku CH03/ Fr0,8 bal. á 10 ks AK3200</t>
  </si>
  <si>
    <t>ZR396</t>
  </si>
  <si>
    <t>StĹ™Ă­kaÄŤka injekÄŤnĂ­ 2-dĂ­lnĂˇ 5 ml L DISCARDIT LE 309050</t>
  </si>
  <si>
    <t>ZK271</t>
  </si>
  <si>
    <t>Svorka atraum. cooley 145 mm FB743R</t>
  </si>
  <si>
    <t>ZK096</t>
  </si>
  <si>
    <t>Svorka atraum. halsted 185 mm zahnutĂˇ BH203R</t>
  </si>
  <si>
    <t>ZK106</t>
  </si>
  <si>
    <t>Svorka baby - mosquito 1 x 2 z 100 mm BH114R</t>
  </si>
  <si>
    <t>ZK090</t>
  </si>
  <si>
    <t>Svorka baby-crile 1 x 2 z 140 mm zahnutĂ© BH151R</t>
  </si>
  <si>
    <t>ZK107</t>
  </si>
  <si>
    <t>Svorka dunhill 125 mm BH123R</t>
  </si>
  <si>
    <t>ZR595</t>
  </si>
  <si>
    <t>Svorka JACOBSON MOSQUITO jemnĂˇ rovnĂˇ 130 mm BH106R</t>
  </si>
  <si>
    <t>ZR532</t>
  </si>
  <si>
    <t>Svorka micro - halsted zahnutĂˇ 100 mm BH104R</t>
  </si>
  <si>
    <t>ZK250</t>
  </si>
  <si>
    <t>Svorka na ledv. atr. guyon dÄ›tskĂ˝ 230 mm EF001R</t>
  </si>
  <si>
    <t>ZK251</t>
  </si>
  <si>
    <t>Svorka na ledv. atr. guyon dÄ›tskĂ˝ 230 mm EF002R</t>
  </si>
  <si>
    <t>ZJ512</t>
  </si>
  <si>
    <t>Svorka Serrefine malá, rovná, vyztužené čelisti, dlouhé 1 1/2 "(38 mm) (SerrefineSmall Straight Serrated jaws, 1 1/2" (38mm) long) K5-9850</t>
  </si>
  <si>
    <t>ZK247</t>
  </si>
  <si>
    <t>Svorka stĹ™evnĂ­ babcock 215 mm EA032R</t>
  </si>
  <si>
    <t>ZK249</t>
  </si>
  <si>
    <t>Svorka zahnutĂˇ art. pean 195 mm BH835R</t>
  </si>
  <si>
    <t>ZK263</t>
  </si>
  <si>
    <t>Svorka zahnutĂˇ mini bulldog 19 / 45 mm FB331R</t>
  </si>
  <si>
    <t>ZA817</t>
  </si>
  <si>
    <t>Zkumavka PS 10 ml sterilnĂ­ modrĂˇ zĂˇtka bal. Ăˇ 20 ks 400914 - pouze pro SoudnĂ­ + DMP + NEU + Genetika</t>
  </si>
  <si>
    <t>ZK272</t>
  </si>
  <si>
    <t>ZrcĂˇtko uĹˇnĂ­ hartmann dÄ›tskĂ© d = 1,8 mm OF115C</t>
  </si>
  <si>
    <t>ZK273</t>
  </si>
  <si>
    <t>ZrcĂˇtko uĹˇnĂ­ hartmann dospÄ›lĂ© d = 3,5 mm OF116C</t>
  </si>
  <si>
    <t>ZK274</t>
  </si>
  <si>
    <t>ZrcĂˇtko uĹˇnĂ­ hartmann dospÄ›lĂ© d = 5,0 mm OF117C</t>
  </si>
  <si>
    <t>ZK594</t>
  </si>
  <si>
    <t>ZrcĂˇtko uĹˇnĂ­ hartmann dospÄ›lĂ© d=5,2 mm OF112C</t>
  </si>
  <si>
    <t>ZK276</t>
  </si>
  <si>
    <t>ZrcĂˇtko uĹˇnĂ­ hartmann dospÄ›lĂ© d=8,0 mm OF114C</t>
  </si>
  <si>
    <t>Set hadic oplachových k pumpám AESCULAP Multi Flow PG131 LUER s trnem 3D Einstein PG131</t>
  </si>
  <si>
    <t>Ĺ itĂ­ dafilon modrĂ˝ 4/0 (1.5) bal. Ăˇ 36 ks C0932205</t>
  </si>
  <si>
    <t>ZM355</t>
  </si>
  <si>
    <t>Ĺ itĂ­ ethibond gr 2-090 cm, 2 x RB-1 bal. Ăˇ 12 ks W6760</t>
  </si>
  <si>
    <t>ZB019</t>
  </si>
  <si>
    <t>Ĺ itĂ­ monosyn bezbarvĂ˝ 4/0 (1.5) bal. Ăˇ 36 ks C0023204</t>
  </si>
  <si>
    <t>ZD196</t>
  </si>
  <si>
    <t>Ĺ itĂ­ monosyn bezbarvĂ˝ 4/0 (1.5) bal. Ăˇ 36 ks C2023634</t>
  </si>
  <si>
    <t>ZC243</t>
  </si>
  <si>
    <t>Ĺ itĂ­ novosyn quick undy 4/0 (1.5) bal. Ăˇ 36 ks C3046226</t>
  </si>
  <si>
    <t>ZL257</t>
  </si>
  <si>
    <t>Ĺ itĂ­ novosyn quick undy 5/0 (1) bal. Ăˇ 36 ks C3046311</t>
  </si>
  <si>
    <t>ZB609</t>
  </si>
  <si>
    <t>Ĺ itĂ­ premicron zelenĂ˝ 2/0 (3) bal. Ăˇ 36 ks C0026026</t>
  </si>
  <si>
    <t>ZB061</t>
  </si>
  <si>
    <t>Ĺ itĂ­ prolene bl 4-0 bal. Ăˇ 12 ks (W8011T) 8631G</t>
  </si>
  <si>
    <t>ZC135</t>
  </si>
  <si>
    <t>Ĺ itĂ­ safil fialovĂ˝ 2/0 (3) bal. Ăˇ 36 ks C1048031- firma jiĹľ nedodĂˇvĂˇ, nahrazeno ZR977</t>
  </si>
  <si>
    <t>ZB213</t>
  </si>
  <si>
    <t>Ĺ itĂ­ safil fialovĂ˝ 5/0 (1) bal. Ăˇ 36 ks C1048012</t>
  </si>
  <si>
    <t>ZB212</t>
  </si>
  <si>
    <t>Ĺ itĂ­ safil fialovĂ˝ 6/0 (0.7) bal. Ăˇ 36 ks C1048006</t>
  </si>
  <si>
    <t>ZD072</t>
  </si>
  <si>
    <t>Ĺ itĂ­ vicryl plus vi 5-0 bal. Ăˇ 36 ks VCP500H</t>
  </si>
  <si>
    <t>ZF643</t>
  </si>
  <si>
    <t>Ĺ itĂ­ vicryl vi 7-0 bal. Ăˇ 12 ks W9565</t>
  </si>
  <si>
    <t>ZD188</t>
  </si>
  <si>
    <t>Šití monocryl un 5-0 bal. á 12 ks W3221</t>
  </si>
  <si>
    <t>Šití monocryl vi 3-0 bal. á 12 ks W3637</t>
  </si>
  <si>
    <t>Šití novosyn quick undy 4/0 (1.5) bal. á 36 ks C3046226</t>
  </si>
  <si>
    <t>Šití premicron zelený 2/0 (3) bal. á 36 ks C0026026</t>
  </si>
  <si>
    <t>Šití safil fialový 2/0 (3) bal. á 36 ks C1048031</t>
  </si>
  <si>
    <t>ZC878</t>
  </si>
  <si>
    <t>Šití vicryl plus vi 4-0 bal. á 36 ks VCP3100H</t>
  </si>
  <si>
    <t>Šití vicryl vi 7-0 bal. á 12 ks W9565</t>
  </si>
  <si>
    <t>Jehla injekÄŤnĂ­ 0,5 x 16 mm oranĹľovĂˇ 4657853</t>
  </si>
  <si>
    <t>ZA835</t>
  </si>
  <si>
    <t>Jehla injekční 0,6 x 25 mm modrá 4657667</t>
  </si>
  <si>
    <t>Jehla injekční 0,8 x 40 mm zelená 4657527</t>
  </si>
  <si>
    <t>ZF432</t>
  </si>
  <si>
    <t>Rukavice operaÄŤnĂ­ latex bez pudru chlorovanĂ© sterilnĂ­ ansell gammex PF sensitive vel. 8,0 bal. Ăˇ 50 pĂˇrĹŻ 330051080</t>
  </si>
  <si>
    <t>Rukavice operační latex bez pudru chlorované sterilní ansell gammex PF sensitive vel. 8,5 bal. á 50 párů 330051085</t>
  </si>
  <si>
    <t>ZK476</t>
  </si>
  <si>
    <t>Rukavice operační latex s pudrem sterilní ansell, vasco surgical powderet vel. 7,5 6035534</t>
  </si>
  <si>
    <t>ZR504</t>
  </si>
  <si>
    <t>Grasper atraumatickĂ˝ - vnitĹ™nĂ­ pracovnĂ­ ÄŤĂˇst -Wave Type Grasping Forceps Insert dĂ©lka branĹľĂ­ 330 mm A64080A</t>
  </si>
  <si>
    <t>Převodník k harmonickému skalpelu HP054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</si>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</sst>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0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3" fillId="0" borderId="0" xfId="1" applyFont="1"/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0" borderId="90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4" tableBorderDxfId="73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4" totalsRowShown="0">
  <autoFilter ref="C3:S11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364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44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514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2105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26235B51-E6E8-4C19-AF2D-038DBADCB8F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364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747</v>
      </c>
      <c r="C3" s="203">
        <f>SUM(C6:C1048576)</f>
        <v>11</v>
      </c>
      <c r="D3" s="203">
        <f>SUM(D6:D1048576)</f>
        <v>0</v>
      </c>
      <c r="E3" s="204">
        <f>SUM(E6:E1048576)</f>
        <v>0</v>
      </c>
      <c r="F3" s="201">
        <f>IF(SUM($B3:$E3)=0,"",B3/SUM($B3:$E3))</f>
        <v>0.98548812664907648</v>
      </c>
      <c r="G3" s="199">
        <f t="shared" ref="G3:I3" si="0">IF(SUM($B3:$E3)=0,"",C3/SUM($B3:$E3))</f>
        <v>1.4511873350923483E-2</v>
      </c>
      <c r="H3" s="199">
        <f t="shared" si="0"/>
        <v>0</v>
      </c>
      <c r="I3" s="200">
        <f t="shared" si="0"/>
        <v>0</v>
      </c>
      <c r="J3" s="203">
        <f>SUM(J6:J1048576)</f>
        <v>218</v>
      </c>
      <c r="K3" s="203">
        <f>SUM(K6:K1048576)</f>
        <v>9</v>
      </c>
      <c r="L3" s="203">
        <f>SUM(L6:L1048576)</f>
        <v>0</v>
      </c>
      <c r="M3" s="204">
        <f>SUM(M6:M1048576)</f>
        <v>0</v>
      </c>
      <c r="N3" s="201">
        <f>IF(SUM($J3:$M3)=0,"",J3/SUM($J3:$M3))</f>
        <v>0.96035242290748901</v>
      </c>
      <c r="O3" s="199">
        <f t="shared" ref="O3:Q3" si="1">IF(SUM($J3:$M3)=0,"",K3/SUM($J3:$M3))</f>
        <v>3.9647577092511016E-2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49" t="s">
        <v>138</v>
      </c>
      <c r="B5" s="450" t="s">
        <v>140</v>
      </c>
      <c r="C5" s="450" t="s">
        <v>141</v>
      </c>
      <c r="D5" s="450" t="s">
        <v>142</v>
      </c>
      <c r="E5" s="451" t="s">
        <v>143</v>
      </c>
      <c r="F5" s="452" t="s">
        <v>140</v>
      </c>
      <c r="G5" s="453" t="s">
        <v>141</v>
      </c>
      <c r="H5" s="453" t="s">
        <v>142</v>
      </c>
      <c r="I5" s="454" t="s">
        <v>143</v>
      </c>
      <c r="J5" s="450" t="s">
        <v>140</v>
      </c>
      <c r="K5" s="450" t="s">
        <v>141</v>
      </c>
      <c r="L5" s="450" t="s">
        <v>142</v>
      </c>
      <c r="M5" s="451" t="s">
        <v>143</v>
      </c>
      <c r="N5" s="452" t="s">
        <v>140</v>
      </c>
      <c r="O5" s="453" t="s">
        <v>141</v>
      </c>
      <c r="P5" s="453" t="s">
        <v>142</v>
      </c>
      <c r="Q5" s="454" t="s">
        <v>143</v>
      </c>
    </row>
    <row r="6" spans="1:17" ht="14.45" customHeight="1" x14ac:dyDescent="0.2">
      <c r="A6" s="458" t="s">
        <v>515</v>
      </c>
      <c r="B6" s="464"/>
      <c r="C6" s="411"/>
      <c r="D6" s="411"/>
      <c r="E6" s="412"/>
      <c r="F6" s="461"/>
      <c r="G6" s="432"/>
      <c r="H6" s="432"/>
      <c r="I6" s="467"/>
      <c r="J6" s="464"/>
      <c r="K6" s="411"/>
      <c r="L6" s="411"/>
      <c r="M6" s="412"/>
      <c r="N6" s="461"/>
      <c r="O6" s="432"/>
      <c r="P6" s="432"/>
      <c r="Q6" s="455"/>
    </row>
    <row r="7" spans="1:17" ht="14.45" customHeight="1" x14ac:dyDescent="0.2">
      <c r="A7" s="459" t="s">
        <v>516</v>
      </c>
      <c r="B7" s="465">
        <v>625</v>
      </c>
      <c r="C7" s="418">
        <v>11</v>
      </c>
      <c r="D7" s="418"/>
      <c r="E7" s="419"/>
      <c r="F7" s="462">
        <v>0.98270440251572322</v>
      </c>
      <c r="G7" s="433">
        <v>1.7295597484276729E-2</v>
      </c>
      <c r="H7" s="433">
        <v>0</v>
      </c>
      <c r="I7" s="468">
        <v>0</v>
      </c>
      <c r="J7" s="465">
        <v>154</v>
      </c>
      <c r="K7" s="418">
        <v>9</v>
      </c>
      <c r="L7" s="418"/>
      <c r="M7" s="419"/>
      <c r="N7" s="462">
        <v>0.94478527607361962</v>
      </c>
      <c r="O7" s="433">
        <v>5.5214723926380369E-2</v>
      </c>
      <c r="P7" s="433">
        <v>0</v>
      </c>
      <c r="Q7" s="456">
        <v>0</v>
      </c>
    </row>
    <row r="8" spans="1:17" ht="14.45" customHeight="1" thickBot="1" x14ac:dyDescent="0.25">
      <c r="A8" s="460" t="s">
        <v>508</v>
      </c>
      <c r="B8" s="466">
        <v>122</v>
      </c>
      <c r="C8" s="425"/>
      <c r="D8" s="425"/>
      <c r="E8" s="426"/>
      <c r="F8" s="463">
        <v>1</v>
      </c>
      <c r="G8" s="434">
        <v>0</v>
      </c>
      <c r="H8" s="434">
        <v>0</v>
      </c>
      <c r="I8" s="469">
        <v>0</v>
      </c>
      <c r="J8" s="466">
        <v>64</v>
      </c>
      <c r="K8" s="425"/>
      <c r="L8" s="425"/>
      <c r="M8" s="426"/>
      <c r="N8" s="463">
        <v>1</v>
      </c>
      <c r="O8" s="434">
        <v>0</v>
      </c>
      <c r="P8" s="434">
        <v>0</v>
      </c>
      <c r="Q8" s="45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5983D5FF-1D9B-45B5-85D2-3C3E53751B56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364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3" t="s">
        <v>408</v>
      </c>
      <c r="B5" s="394" t="s">
        <v>409</v>
      </c>
      <c r="C5" s="395" t="s">
        <v>410</v>
      </c>
      <c r="D5" s="395" t="s">
        <v>410</v>
      </c>
      <c r="E5" s="395"/>
      <c r="F5" s="395" t="s">
        <v>410</v>
      </c>
      <c r="G5" s="395" t="s">
        <v>410</v>
      </c>
      <c r="H5" s="395" t="s">
        <v>410</v>
      </c>
      <c r="I5" s="396" t="s">
        <v>410</v>
      </c>
      <c r="J5" s="397" t="s">
        <v>55</v>
      </c>
    </row>
    <row r="6" spans="1:10" ht="14.45" customHeight="1" x14ac:dyDescent="0.2">
      <c r="A6" s="393" t="s">
        <v>408</v>
      </c>
      <c r="B6" s="394" t="s">
        <v>517</v>
      </c>
      <c r="C6" s="395">
        <v>-2.9999999999999997E-5</v>
      </c>
      <c r="D6" s="395">
        <v>0</v>
      </c>
      <c r="E6" s="395"/>
      <c r="F6" s="395">
        <v>0</v>
      </c>
      <c r="G6" s="395">
        <v>0</v>
      </c>
      <c r="H6" s="395">
        <v>0</v>
      </c>
      <c r="I6" s="396" t="s">
        <v>410</v>
      </c>
      <c r="J6" s="397" t="s">
        <v>1</v>
      </c>
    </row>
    <row r="7" spans="1:10" ht="14.45" customHeight="1" x14ac:dyDescent="0.2">
      <c r="A7" s="393" t="s">
        <v>408</v>
      </c>
      <c r="B7" s="394" t="s">
        <v>518</v>
      </c>
      <c r="C7" s="395">
        <v>0</v>
      </c>
      <c r="D7" s="395">
        <v>0</v>
      </c>
      <c r="E7" s="395"/>
      <c r="F7" s="395">
        <v>0.89551999999999998</v>
      </c>
      <c r="G7" s="395">
        <v>0</v>
      </c>
      <c r="H7" s="395">
        <v>0.89551999999999998</v>
      </c>
      <c r="I7" s="396" t="s">
        <v>410</v>
      </c>
      <c r="J7" s="397" t="s">
        <v>1</v>
      </c>
    </row>
    <row r="8" spans="1:10" ht="14.45" customHeight="1" x14ac:dyDescent="0.2">
      <c r="A8" s="393" t="s">
        <v>408</v>
      </c>
      <c r="B8" s="394" t="s">
        <v>519</v>
      </c>
      <c r="C8" s="395">
        <v>1.3604100000000001</v>
      </c>
      <c r="D8" s="395">
        <v>0</v>
      </c>
      <c r="E8" s="395"/>
      <c r="F8" s="395">
        <v>0</v>
      </c>
      <c r="G8" s="395">
        <v>0</v>
      </c>
      <c r="H8" s="395">
        <v>0</v>
      </c>
      <c r="I8" s="396" t="s">
        <v>410</v>
      </c>
      <c r="J8" s="397" t="s">
        <v>1</v>
      </c>
    </row>
    <row r="9" spans="1:10" ht="14.45" customHeight="1" x14ac:dyDescent="0.2">
      <c r="A9" s="393" t="s">
        <v>408</v>
      </c>
      <c r="B9" s="394" t="s">
        <v>520</v>
      </c>
      <c r="C9" s="395">
        <v>3183.767960000001</v>
      </c>
      <c r="D9" s="395">
        <v>3626.2498399999986</v>
      </c>
      <c r="E9" s="395"/>
      <c r="F9" s="395">
        <v>3555.5246900000002</v>
      </c>
      <c r="G9" s="395">
        <v>3293.9998750000004</v>
      </c>
      <c r="H9" s="395">
        <v>261.52481499999976</v>
      </c>
      <c r="I9" s="396">
        <v>1.0793943002198807</v>
      </c>
      <c r="J9" s="397" t="s">
        <v>1</v>
      </c>
    </row>
    <row r="10" spans="1:10" ht="14.45" customHeight="1" x14ac:dyDescent="0.2">
      <c r="A10" s="393" t="s">
        <v>408</v>
      </c>
      <c r="B10" s="394" t="s">
        <v>521</v>
      </c>
      <c r="C10" s="395">
        <v>2153.8783800000001</v>
      </c>
      <c r="D10" s="395">
        <v>1800.6501300000004</v>
      </c>
      <c r="E10" s="395"/>
      <c r="F10" s="395">
        <v>4540.03251</v>
      </c>
      <c r="G10" s="395">
        <v>1799.9999375</v>
      </c>
      <c r="H10" s="395">
        <v>2740.0325725000002</v>
      </c>
      <c r="I10" s="396">
        <v>2.5222403709111241</v>
      </c>
      <c r="J10" s="397" t="s">
        <v>1</v>
      </c>
    </row>
    <row r="11" spans="1:10" ht="14.45" customHeight="1" x14ac:dyDescent="0.2">
      <c r="A11" s="393" t="s">
        <v>408</v>
      </c>
      <c r="B11" s="394" t="s">
        <v>522</v>
      </c>
      <c r="C11" s="395">
        <v>4428.2249699999948</v>
      </c>
      <c r="D11" s="395">
        <v>2633.8671299999878</v>
      </c>
      <c r="E11" s="395"/>
      <c r="F11" s="395">
        <v>1366.6906899999976</v>
      </c>
      <c r="G11" s="395">
        <v>0</v>
      </c>
      <c r="H11" s="395">
        <v>1366.6906899999976</v>
      </c>
      <c r="I11" s="396" t="s">
        <v>410</v>
      </c>
      <c r="J11" s="397" t="s">
        <v>1</v>
      </c>
    </row>
    <row r="12" spans="1:10" ht="14.45" customHeight="1" x14ac:dyDescent="0.2">
      <c r="A12" s="393" t="s">
        <v>408</v>
      </c>
      <c r="B12" s="394" t="s">
        <v>523</v>
      </c>
      <c r="C12" s="395">
        <v>34.542819999999999</v>
      </c>
      <c r="D12" s="395">
        <v>37.114190000000001</v>
      </c>
      <c r="E12" s="395"/>
      <c r="F12" s="395">
        <v>41.415290000000006</v>
      </c>
      <c r="G12" s="395">
        <v>40</v>
      </c>
      <c r="H12" s="395">
        <v>1.4152900000000059</v>
      </c>
      <c r="I12" s="396">
        <v>1.0353822500000001</v>
      </c>
      <c r="J12" s="397" t="s">
        <v>1</v>
      </c>
    </row>
    <row r="13" spans="1:10" ht="14.45" customHeight="1" x14ac:dyDescent="0.2">
      <c r="A13" s="393" t="s">
        <v>408</v>
      </c>
      <c r="B13" s="394" t="s">
        <v>524</v>
      </c>
      <c r="C13" s="395">
        <v>3775.5798599999994</v>
      </c>
      <c r="D13" s="395">
        <v>4208.3818900000006</v>
      </c>
      <c r="E13" s="395"/>
      <c r="F13" s="395">
        <v>3509.4103399999999</v>
      </c>
      <c r="G13" s="395">
        <v>3899.9997812500001</v>
      </c>
      <c r="H13" s="395">
        <v>-390.58944125000016</v>
      </c>
      <c r="I13" s="396">
        <v>0.89984885560049666</v>
      </c>
      <c r="J13" s="397" t="s">
        <v>1</v>
      </c>
    </row>
    <row r="14" spans="1:10" ht="14.45" customHeight="1" x14ac:dyDescent="0.2">
      <c r="A14" s="393" t="s">
        <v>408</v>
      </c>
      <c r="B14" s="394" t="s">
        <v>525</v>
      </c>
      <c r="C14" s="395">
        <v>111.8275</v>
      </c>
      <c r="D14" s="395">
        <v>50.885660000000001</v>
      </c>
      <c r="E14" s="395"/>
      <c r="F14" s="395">
        <v>99.202910000000003</v>
      </c>
      <c r="G14" s="395">
        <v>79.999999267578133</v>
      </c>
      <c r="H14" s="395">
        <v>19.20291073242187</v>
      </c>
      <c r="I14" s="396">
        <v>1.2400363863528721</v>
      </c>
      <c r="J14" s="397" t="s">
        <v>1</v>
      </c>
    </row>
    <row r="15" spans="1:10" ht="14.45" customHeight="1" x14ac:dyDescent="0.2">
      <c r="A15" s="393" t="s">
        <v>408</v>
      </c>
      <c r="B15" s="394" t="s">
        <v>526</v>
      </c>
      <c r="C15" s="395">
        <v>782.05787999999995</v>
      </c>
      <c r="D15" s="395">
        <v>573.67471000000012</v>
      </c>
      <c r="E15" s="395"/>
      <c r="F15" s="395">
        <v>595.29519000000005</v>
      </c>
      <c r="G15" s="395">
        <v>599.99997265624995</v>
      </c>
      <c r="H15" s="395">
        <v>-4.704782656249904</v>
      </c>
      <c r="I15" s="396">
        <v>0.99215869521556566</v>
      </c>
      <c r="J15" s="397" t="s">
        <v>1</v>
      </c>
    </row>
    <row r="16" spans="1:10" ht="14.45" customHeight="1" x14ac:dyDescent="0.2">
      <c r="A16" s="393" t="s">
        <v>408</v>
      </c>
      <c r="B16" s="394" t="s">
        <v>527</v>
      </c>
      <c r="C16" s="395">
        <v>0.86514999999999997</v>
      </c>
      <c r="D16" s="395">
        <v>4.3257500000000002</v>
      </c>
      <c r="E16" s="395"/>
      <c r="F16" s="395">
        <v>1.7302999999999999</v>
      </c>
      <c r="G16" s="395">
        <v>6</v>
      </c>
      <c r="H16" s="395">
        <v>-4.2697000000000003</v>
      </c>
      <c r="I16" s="396">
        <v>0.28838333333333332</v>
      </c>
      <c r="J16" s="397" t="s">
        <v>1</v>
      </c>
    </row>
    <row r="17" spans="1:10" ht="14.45" customHeight="1" x14ac:dyDescent="0.2">
      <c r="A17" s="393" t="s">
        <v>408</v>
      </c>
      <c r="B17" s="394" t="s">
        <v>528</v>
      </c>
      <c r="C17" s="395">
        <v>163.76220000000001</v>
      </c>
      <c r="D17" s="395">
        <v>215.65132</v>
      </c>
      <c r="E17" s="395"/>
      <c r="F17" s="395">
        <v>242.85586999999998</v>
      </c>
      <c r="G17" s="395">
        <v>205</v>
      </c>
      <c r="H17" s="395">
        <v>37.855869999999982</v>
      </c>
      <c r="I17" s="396">
        <v>1.1846627804878047</v>
      </c>
      <c r="J17" s="397" t="s">
        <v>1</v>
      </c>
    </row>
    <row r="18" spans="1:10" ht="14.45" customHeight="1" x14ac:dyDescent="0.2">
      <c r="A18" s="393" t="s">
        <v>408</v>
      </c>
      <c r="B18" s="394" t="s">
        <v>529</v>
      </c>
      <c r="C18" s="395">
        <v>194.40337</v>
      </c>
      <c r="D18" s="395">
        <v>374.15328999999991</v>
      </c>
      <c r="E18" s="395"/>
      <c r="F18" s="395">
        <v>277.16345999999999</v>
      </c>
      <c r="G18" s="395">
        <v>404</v>
      </c>
      <c r="H18" s="395">
        <v>-126.83654000000001</v>
      </c>
      <c r="I18" s="396">
        <v>0.68604816831683169</v>
      </c>
      <c r="J18" s="397" t="s">
        <v>1</v>
      </c>
    </row>
    <row r="19" spans="1:10" ht="14.45" customHeight="1" x14ac:dyDescent="0.2">
      <c r="A19" s="393" t="s">
        <v>408</v>
      </c>
      <c r="B19" s="394" t="s">
        <v>415</v>
      </c>
      <c r="C19" s="395">
        <v>14830.270469999996</v>
      </c>
      <c r="D19" s="395">
        <v>13524.953909999987</v>
      </c>
      <c r="E19" s="395"/>
      <c r="F19" s="395">
        <v>14230.216769999997</v>
      </c>
      <c r="G19" s="395">
        <v>10328.999565673828</v>
      </c>
      <c r="H19" s="395">
        <v>3901.2172043261689</v>
      </c>
      <c r="I19" s="396">
        <v>1.3776955531386612</v>
      </c>
      <c r="J19" s="397" t="s">
        <v>416</v>
      </c>
    </row>
    <row r="21" spans="1:10" ht="14.45" customHeight="1" x14ac:dyDescent="0.2">
      <c r="A21" s="393" t="s">
        <v>408</v>
      </c>
      <c r="B21" s="394" t="s">
        <v>409</v>
      </c>
      <c r="C21" s="395" t="s">
        <v>410</v>
      </c>
      <c r="D21" s="395" t="s">
        <v>410</v>
      </c>
      <c r="E21" s="395"/>
      <c r="F21" s="395" t="s">
        <v>410</v>
      </c>
      <c r="G21" s="395" t="s">
        <v>410</v>
      </c>
      <c r="H21" s="395" t="s">
        <v>410</v>
      </c>
      <c r="I21" s="396" t="s">
        <v>410</v>
      </c>
      <c r="J21" s="397" t="s">
        <v>55</v>
      </c>
    </row>
    <row r="22" spans="1:10" ht="14.45" customHeight="1" x14ac:dyDescent="0.2">
      <c r="A22" s="393" t="s">
        <v>417</v>
      </c>
      <c r="B22" s="394" t="s">
        <v>418</v>
      </c>
      <c r="C22" s="395" t="s">
        <v>410</v>
      </c>
      <c r="D22" s="395" t="s">
        <v>410</v>
      </c>
      <c r="E22" s="395"/>
      <c r="F22" s="395" t="s">
        <v>410</v>
      </c>
      <c r="G22" s="395" t="s">
        <v>410</v>
      </c>
      <c r="H22" s="395" t="s">
        <v>410</v>
      </c>
      <c r="I22" s="396" t="s">
        <v>410</v>
      </c>
      <c r="J22" s="397" t="s">
        <v>0</v>
      </c>
    </row>
    <row r="23" spans="1:10" ht="14.45" customHeight="1" x14ac:dyDescent="0.2">
      <c r="A23" s="393" t="s">
        <v>417</v>
      </c>
      <c r="B23" s="394" t="s">
        <v>517</v>
      </c>
      <c r="C23" s="395">
        <v>-2.9999999999999997E-5</v>
      </c>
      <c r="D23" s="395">
        <v>0</v>
      </c>
      <c r="E23" s="395"/>
      <c r="F23" s="395">
        <v>0</v>
      </c>
      <c r="G23" s="395">
        <v>0</v>
      </c>
      <c r="H23" s="395">
        <v>0</v>
      </c>
      <c r="I23" s="396" t="s">
        <v>410</v>
      </c>
      <c r="J23" s="397" t="s">
        <v>1</v>
      </c>
    </row>
    <row r="24" spans="1:10" ht="14.45" customHeight="1" x14ac:dyDescent="0.2">
      <c r="A24" s="393" t="s">
        <v>417</v>
      </c>
      <c r="B24" s="394" t="s">
        <v>518</v>
      </c>
      <c r="C24" s="395">
        <v>0</v>
      </c>
      <c r="D24" s="395">
        <v>0</v>
      </c>
      <c r="E24" s="395"/>
      <c r="F24" s="395">
        <v>0.89551999999999998</v>
      </c>
      <c r="G24" s="395">
        <v>0</v>
      </c>
      <c r="H24" s="395">
        <v>0.89551999999999998</v>
      </c>
      <c r="I24" s="396" t="s">
        <v>410</v>
      </c>
      <c r="J24" s="397" t="s">
        <v>1</v>
      </c>
    </row>
    <row r="25" spans="1:10" ht="14.45" customHeight="1" x14ac:dyDescent="0.2">
      <c r="A25" s="393" t="s">
        <v>417</v>
      </c>
      <c r="B25" s="394" t="s">
        <v>519</v>
      </c>
      <c r="C25" s="395">
        <v>1.3604100000000001</v>
      </c>
      <c r="D25" s="395">
        <v>0</v>
      </c>
      <c r="E25" s="395"/>
      <c r="F25" s="395">
        <v>0</v>
      </c>
      <c r="G25" s="395">
        <v>0</v>
      </c>
      <c r="H25" s="395">
        <v>0</v>
      </c>
      <c r="I25" s="396" t="s">
        <v>410</v>
      </c>
      <c r="J25" s="397" t="s">
        <v>1</v>
      </c>
    </row>
    <row r="26" spans="1:10" ht="14.45" customHeight="1" x14ac:dyDescent="0.2">
      <c r="A26" s="393" t="s">
        <v>417</v>
      </c>
      <c r="B26" s="394" t="s">
        <v>520</v>
      </c>
      <c r="C26" s="395">
        <v>2326.8444100000011</v>
      </c>
      <c r="D26" s="395">
        <v>2891.2575399999987</v>
      </c>
      <c r="E26" s="395"/>
      <c r="F26" s="395">
        <v>2718.7891500000001</v>
      </c>
      <c r="G26" s="395">
        <v>2621</v>
      </c>
      <c r="H26" s="395">
        <v>97.789150000000063</v>
      </c>
      <c r="I26" s="396">
        <v>1.0373098626478443</v>
      </c>
      <c r="J26" s="397" t="s">
        <v>1</v>
      </c>
    </row>
    <row r="27" spans="1:10" ht="14.45" customHeight="1" x14ac:dyDescent="0.2">
      <c r="A27" s="393" t="s">
        <v>417</v>
      </c>
      <c r="B27" s="394" t="s">
        <v>521</v>
      </c>
      <c r="C27" s="395">
        <v>1070.88498</v>
      </c>
      <c r="D27" s="395">
        <v>1127.8583300000003</v>
      </c>
      <c r="E27" s="395"/>
      <c r="F27" s="395">
        <v>3001.8483999999999</v>
      </c>
      <c r="G27" s="395">
        <v>1089</v>
      </c>
      <c r="H27" s="395">
        <v>1912.8483999999999</v>
      </c>
      <c r="I27" s="396">
        <v>2.756518273645546</v>
      </c>
      <c r="J27" s="397" t="s">
        <v>1</v>
      </c>
    </row>
    <row r="28" spans="1:10" ht="14.45" customHeight="1" x14ac:dyDescent="0.2">
      <c r="A28" s="393" t="s">
        <v>417</v>
      </c>
      <c r="B28" s="394" t="s">
        <v>522</v>
      </c>
      <c r="C28" s="395">
        <v>4428.2249699999948</v>
      </c>
      <c r="D28" s="395">
        <v>2633.8671299999878</v>
      </c>
      <c r="E28" s="395"/>
      <c r="F28" s="395">
        <v>1366.6906899999976</v>
      </c>
      <c r="G28" s="395">
        <v>0</v>
      </c>
      <c r="H28" s="395">
        <v>1366.6906899999976</v>
      </c>
      <c r="I28" s="396" t="s">
        <v>410</v>
      </c>
      <c r="J28" s="397" t="s">
        <v>1</v>
      </c>
    </row>
    <row r="29" spans="1:10" ht="14.45" customHeight="1" x14ac:dyDescent="0.2">
      <c r="A29" s="393" t="s">
        <v>417</v>
      </c>
      <c r="B29" s="394" t="s">
        <v>523</v>
      </c>
      <c r="C29" s="395">
        <v>34.542819999999999</v>
      </c>
      <c r="D29" s="395">
        <v>37.114190000000001</v>
      </c>
      <c r="E29" s="395"/>
      <c r="F29" s="395">
        <v>29.165030000000005</v>
      </c>
      <c r="G29" s="395">
        <v>40</v>
      </c>
      <c r="H29" s="395">
        <v>-10.834969999999995</v>
      </c>
      <c r="I29" s="396">
        <v>0.72912575000000013</v>
      </c>
      <c r="J29" s="397" t="s">
        <v>1</v>
      </c>
    </row>
    <row r="30" spans="1:10" ht="14.45" customHeight="1" x14ac:dyDescent="0.2">
      <c r="A30" s="393" t="s">
        <v>417</v>
      </c>
      <c r="B30" s="394" t="s">
        <v>524</v>
      </c>
      <c r="C30" s="395">
        <v>3372.5345299999994</v>
      </c>
      <c r="D30" s="395">
        <v>3849.1867800000005</v>
      </c>
      <c r="E30" s="395"/>
      <c r="F30" s="395">
        <v>3264.5460899999998</v>
      </c>
      <c r="G30" s="395">
        <v>3537</v>
      </c>
      <c r="H30" s="395">
        <v>-272.45391000000018</v>
      </c>
      <c r="I30" s="396">
        <v>0.92297033927056826</v>
      </c>
      <c r="J30" s="397" t="s">
        <v>1</v>
      </c>
    </row>
    <row r="31" spans="1:10" ht="14.45" customHeight="1" x14ac:dyDescent="0.2">
      <c r="A31" s="393" t="s">
        <v>417</v>
      </c>
      <c r="B31" s="394" t="s">
        <v>525</v>
      </c>
      <c r="C31" s="395">
        <v>91.083849999999998</v>
      </c>
      <c r="D31" s="395">
        <v>49.551140000000004</v>
      </c>
      <c r="E31" s="395"/>
      <c r="F31" s="395">
        <v>70.729410000000001</v>
      </c>
      <c r="G31" s="395">
        <v>78</v>
      </c>
      <c r="H31" s="395">
        <v>-7.2705899999999986</v>
      </c>
      <c r="I31" s="396">
        <v>0.90678730769230775</v>
      </c>
      <c r="J31" s="397" t="s">
        <v>1</v>
      </c>
    </row>
    <row r="32" spans="1:10" ht="14.45" customHeight="1" x14ac:dyDescent="0.2">
      <c r="A32" s="393" t="s">
        <v>417</v>
      </c>
      <c r="B32" s="394" t="s">
        <v>526</v>
      </c>
      <c r="C32" s="395">
        <v>571.45058999999992</v>
      </c>
      <c r="D32" s="395">
        <v>538.49423000000013</v>
      </c>
      <c r="E32" s="395"/>
      <c r="F32" s="395">
        <v>519.25990000000002</v>
      </c>
      <c r="G32" s="395">
        <v>574</v>
      </c>
      <c r="H32" s="395">
        <v>-54.740099999999984</v>
      </c>
      <c r="I32" s="396">
        <v>0.90463397212543561</v>
      </c>
      <c r="J32" s="397" t="s">
        <v>1</v>
      </c>
    </row>
    <row r="33" spans="1:10" ht="14.45" customHeight="1" x14ac:dyDescent="0.2">
      <c r="A33" s="393" t="s">
        <v>417</v>
      </c>
      <c r="B33" s="394" t="s">
        <v>527</v>
      </c>
      <c r="C33" s="395">
        <v>0.86514999999999997</v>
      </c>
      <c r="D33" s="395">
        <v>4.3257500000000002</v>
      </c>
      <c r="E33" s="395"/>
      <c r="F33" s="395">
        <v>1.7302999999999999</v>
      </c>
      <c r="G33" s="395">
        <v>6</v>
      </c>
      <c r="H33" s="395">
        <v>-4.2697000000000003</v>
      </c>
      <c r="I33" s="396">
        <v>0.28838333333333332</v>
      </c>
      <c r="J33" s="397" t="s">
        <v>1</v>
      </c>
    </row>
    <row r="34" spans="1:10" ht="14.45" customHeight="1" x14ac:dyDescent="0.2">
      <c r="A34" s="393" t="s">
        <v>417</v>
      </c>
      <c r="B34" s="394" t="s">
        <v>528</v>
      </c>
      <c r="C34" s="395">
        <v>163.76220000000001</v>
      </c>
      <c r="D34" s="395">
        <v>215.65132</v>
      </c>
      <c r="E34" s="395"/>
      <c r="F34" s="395">
        <v>213.51368999999997</v>
      </c>
      <c r="G34" s="395">
        <v>205</v>
      </c>
      <c r="H34" s="395">
        <v>8.5136899999999684</v>
      </c>
      <c r="I34" s="396">
        <v>1.0415301951219511</v>
      </c>
      <c r="J34" s="397" t="s">
        <v>1</v>
      </c>
    </row>
    <row r="35" spans="1:10" ht="14.45" customHeight="1" x14ac:dyDescent="0.2">
      <c r="A35" s="393" t="s">
        <v>417</v>
      </c>
      <c r="B35" s="394" t="s">
        <v>529</v>
      </c>
      <c r="C35" s="395">
        <v>0</v>
      </c>
      <c r="D35" s="395">
        <v>-1.66E-3</v>
      </c>
      <c r="E35" s="395"/>
      <c r="F35" s="395">
        <v>149.34630999999999</v>
      </c>
      <c r="G35" s="395">
        <v>0</v>
      </c>
      <c r="H35" s="395">
        <v>149.34630999999999</v>
      </c>
      <c r="I35" s="396" t="s">
        <v>410</v>
      </c>
      <c r="J35" s="397" t="s">
        <v>1</v>
      </c>
    </row>
    <row r="36" spans="1:10" ht="14.45" customHeight="1" x14ac:dyDescent="0.2">
      <c r="A36" s="393" t="s">
        <v>417</v>
      </c>
      <c r="B36" s="394" t="s">
        <v>419</v>
      </c>
      <c r="C36" s="395">
        <v>12061.553879999996</v>
      </c>
      <c r="D36" s="395">
        <v>11347.304749999988</v>
      </c>
      <c r="E36" s="395"/>
      <c r="F36" s="395">
        <v>11336.514489999998</v>
      </c>
      <c r="G36" s="395">
        <v>8149</v>
      </c>
      <c r="H36" s="395">
        <v>3187.5144899999977</v>
      </c>
      <c r="I36" s="396">
        <v>1.3911540667566571</v>
      </c>
      <c r="J36" s="397" t="s">
        <v>420</v>
      </c>
    </row>
    <row r="37" spans="1:10" ht="14.45" customHeight="1" x14ac:dyDescent="0.2">
      <c r="A37" s="393" t="s">
        <v>410</v>
      </c>
      <c r="B37" s="394" t="s">
        <v>410</v>
      </c>
      <c r="C37" s="395" t="s">
        <v>410</v>
      </c>
      <c r="D37" s="395" t="s">
        <v>410</v>
      </c>
      <c r="E37" s="395"/>
      <c r="F37" s="395" t="s">
        <v>410</v>
      </c>
      <c r="G37" s="395" t="s">
        <v>410</v>
      </c>
      <c r="H37" s="395" t="s">
        <v>410</v>
      </c>
      <c r="I37" s="396" t="s">
        <v>410</v>
      </c>
      <c r="J37" s="397" t="s">
        <v>421</v>
      </c>
    </row>
    <row r="38" spans="1:10" ht="14.45" customHeight="1" x14ac:dyDescent="0.2">
      <c r="A38" s="393" t="s">
        <v>422</v>
      </c>
      <c r="B38" s="394" t="s">
        <v>423</v>
      </c>
      <c r="C38" s="395" t="s">
        <v>410</v>
      </c>
      <c r="D38" s="395" t="s">
        <v>410</v>
      </c>
      <c r="E38" s="395"/>
      <c r="F38" s="395" t="s">
        <v>410</v>
      </c>
      <c r="G38" s="395" t="s">
        <v>410</v>
      </c>
      <c r="H38" s="395" t="s">
        <v>410</v>
      </c>
      <c r="I38" s="396" t="s">
        <v>410</v>
      </c>
      <c r="J38" s="397" t="s">
        <v>0</v>
      </c>
    </row>
    <row r="39" spans="1:10" ht="14.45" customHeight="1" x14ac:dyDescent="0.2">
      <c r="A39" s="393" t="s">
        <v>422</v>
      </c>
      <c r="B39" s="394" t="s">
        <v>520</v>
      </c>
      <c r="C39" s="395">
        <v>856.92354999999986</v>
      </c>
      <c r="D39" s="395">
        <v>734.99230000000011</v>
      </c>
      <c r="E39" s="395"/>
      <c r="F39" s="395">
        <v>836.73554000000001</v>
      </c>
      <c r="G39" s="395">
        <v>673</v>
      </c>
      <c r="H39" s="395">
        <v>163.73554000000001</v>
      </c>
      <c r="I39" s="396">
        <v>1.2432920356612185</v>
      </c>
      <c r="J39" s="397" t="s">
        <v>1</v>
      </c>
    </row>
    <row r="40" spans="1:10" ht="14.45" customHeight="1" x14ac:dyDescent="0.2">
      <c r="A40" s="393" t="s">
        <v>422</v>
      </c>
      <c r="B40" s="394" t="s">
        <v>521</v>
      </c>
      <c r="C40" s="395">
        <v>1082.9934000000001</v>
      </c>
      <c r="D40" s="395">
        <v>672.79180000000019</v>
      </c>
      <c r="E40" s="395"/>
      <c r="F40" s="395">
        <v>1538.1841099999999</v>
      </c>
      <c r="G40" s="395">
        <v>711</v>
      </c>
      <c r="H40" s="395">
        <v>827.18410999999992</v>
      </c>
      <c r="I40" s="396">
        <v>2.1634094374120956</v>
      </c>
      <c r="J40" s="397" t="s">
        <v>1</v>
      </c>
    </row>
    <row r="41" spans="1:10" ht="14.45" customHeight="1" x14ac:dyDescent="0.2">
      <c r="A41" s="393" t="s">
        <v>422</v>
      </c>
      <c r="B41" s="394" t="s">
        <v>523</v>
      </c>
      <c r="C41" s="395">
        <v>0</v>
      </c>
      <c r="D41" s="395">
        <v>0</v>
      </c>
      <c r="E41" s="395"/>
      <c r="F41" s="395">
        <v>12.250260000000001</v>
      </c>
      <c r="G41" s="395">
        <v>0</v>
      </c>
      <c r="H41" s="395">
        <v>12.250260000000001</v>
      </c>
      <c r="I41" s="396" t="s">
        <v>410</v>
      </c>
      <c r="J41" s="397" t="s">
        <v>1</v>
      </c>
    </row>
    <row r="42" spans="1:10" ht="14.45" customHeight="1" x14ac:dyDescent="0.2">
      <c r="A42" s="393" t="s">
        <v>422</v>
      </c>
      <c r="B42" s="394" t="s">
        <v>524</v>
      </c>
      <c r="C42" s="395">
        <v>403.04532999999998</v>
      </c>
      <c r="D42" s="395">
        <v>359.19511000000006</v>
      </c>
      <c r="E42" s="395"/>
      <c r="F42" s="395">
        <v>244.86425</v>
      </c>
      <c r="G42" s="395">
        <v>363</v>
      </c>
      <c r="H42" s="395">
        <v>-118.13575</v>
      </c>
      <c r="I42" s="396">
        <v>0.67455716253443521</v>
      </c>
      <c r="J42" s="397" t="s">
        <v>1</v>
      </c>
    </row>
    <row r="43" spans="1:10" ht="14.45" customHeight="1" x14ac:dyDescent="0.2">
      <c r="A43" s="393" t="s">
        <v>422</v>
      </c>
      <c r="B43" s="394" t="s">
        <v>525</v>
      </c>
      <c r="C43" s="395">
        <v>20.743649999999999</v>
      </c>
      <c r="D43" s="395">
        <v>1.3345199999999999</v>
      </c>
      <c r="E43" s="395"/>
      <c r="F43" s="395">
        <v>28.473500000000001</v>
      </c>
      <c r="G43" s="395">
        <v>2</v>
      </c>
      <c r="H43" s="395">
        <v>26.473500000000001</v>
      </c>
      <c r="I43" s="396">
        <v>14.236750000000001</v>
      </c>
      <c r="J43" s="397" t="s">
        <v>1</v>
      </c>
    </row>
    <row r="44" spans="1:10" ht="14.45" customHeight="1" x14ac:dyDescent="0.2">
      <c r="A44" s="393" t="s">
        <v>422</v>
      </c>
      <c r="B44" s="394" t="s">
        <v>526</v>
      </c>
      <c r="C44" s="395">
        <v>210.60729000000003</v>
      </c>
      <c r="D44" s="395">
        <v>35.180480000000003</v>
      </c>
      <c r="E44" s="395"/>
      <c r="F44" s="395">
        <v>76.035290000000003</v>
      </c>
      <c r="G44" s="395">
        <v>26</v>
      </c>
      <c r="H44" s="395">
        <v>50.035290000000003</v>
      </c>
      <c r="I44" s="396">
        <v>2.924434230769231</v>
      </c>
      <c r="J44" s="397" t="s">
        <v>1</v>
      </c>
    </row>
    <row r="45" spans="1:10" ht="14.45" customHeight="1" x14ac:dyDescent="0.2">
      <c r="A45" s="393" t="s">
        <v>422</v>
      </c>
      <c r="B45" s="394" t="s">
        <v>528</v>
      </c>
      <c r="C45" s="395">
        <v>0</v>
      </c>
      <c r="D45" s="395">
        <v>0</v>
      </c>
      <c r="E45" s="395"/>
      <c r="F45" s="395">
        <v>29.342179999999999</v>
      </c>
      <c r="G45" s="395">
        <v>0</v>
      </c>
      <c r="H45" s="395">
        <v>29.342179999999999</v>
      </c>
      <c r="I45" s="396" t="s">
        <v>410</v>
      </c>
      <c r="J45" s="397" t="s">
        <v>1</v>
      </c>
    </row>
    <row r="46" spans="1:10" ht="14.45" customHeight="1" x14ac:dyDescent="0.2">
      <c r="A46" s="393" t="s">
        <v>422</v>
      </c>
      <c r="B46" s="394" t="s">
        <v>529</v>
      </c>
      <c r="C46" s="395">
        <v>194.40337</v>
      </c>
      <c r="D46" s="395">
        <v>374.15494999999993</v>
      </c>
      <c r="E46" s="395"/>
      <c r="F46" s="395">
        <v>127.81715</v>
      </c>
      <c r="G46" s="395">
        <v>404</v>
      </c>
      <c r="H46" s="395">
        <v>-276.18285000000003</v>
      </c>
      <c r="I46" s="396">
        <v>0.31637908415841581</v>
      </c>
      <c r="J46" s="397" t="s">
        <v>1</v>
      </c>
    </row>
    <row r="47" spans="1:10" ht="14.45" customHeight="1" x14ac:dyDescent="0.2">
      <c r="A47" s="393" t="s">
        <v>422</v>
      </c>
      <c r="B47" s="394" t="s">
        <v>424</v>
      </c>
      <c r="C47" s="395">
        <v>2768.7165899999995</v>
      </c>
      <c r="D47" s="395">
        <v>2177.6491600000004</v>
      </c>
      <c r="E47" s="395"/>
      <c r="F47" s="395">
        <v>2893.7022799999995</v>
      </c>
      <c r="G47" s="395">
        <v>2180</v>
      </c>
      <c r="H47" s="395">
        <v>713.70227999999952</v>
      </c>
      <c r="I47" s="396">
        <v>1.3273863669724768</v>
      </c>
      <c r="J47" s="397" t="s">
        <v>420</v>
      </c>
    </row>
    <row r="48" spans="1:10" ht="14.45" customHeight="1" x14ac:dyDescent="0.2">
      <c r="A48" s="393" t="s">
        <v>410</v>
      </c>
      <c r="B48" s="394" t="s">
        <v>410</v>
      </c>
      <c r="C48" s="395" t="s">
        <v>410</v>
      </c>
      <c r="D48" s="395" t="s">
        <v>410</v>
      </c>
      <c r="E48" s="395"/>
      <c r="F48" s="395" t="s">
        <v>410</v>
      </c>
      <c r="G48" s="395" t="s">
        <v>410</v>
      </c>
      <c r="H48" s="395" t="s">
        <v>410</v>
      </c>
      <c r="I48" s="396" t="s">
        <v>410</v>
      </c>
      <c r="J48" s="397" t="s">
        <v>421</v>
      </c>
    </row>
    <row r="49" spans="1:10" ht="14.45" customHeight="1" x14ac:dyDescent="0.2">
      <c r="A49" s="393" t="s">
        <v>408</v>
      </c>
      <c r="B49" s="394" t="s">
        <v>415</v>
      </c>
      <c r="C49" s="395">
        <v>14830.270469999996</v>
      </c>
      <c r="D49" s="395">
        <v>13524.953909999991</v>
      </c>
      <c r="E49" s="395"/>
      <c r="F49" s="395">
        <v>14230.216769999999</v>
      </c>
      <c r="G49" s="395">
        <v>10329</v>
      </c>
      <c r="H49" s="395">
        <v>3901.2167699999991</v>
      </c>
      <c r="I49" s="396">
        <v>1.3776954952076677</v>
      </c>
      <c r="J49" s="397" t="s">
        <v>416</v>
      </c>
    </row>
  </sheetData>
  <mergeCells count="3">
    <mergeCell ref="A1:I1"/>
    <mergeCell ref="F3:I3"/>
    <mergeCell ref="C4:D4"/>
  </mergeCells>
  <conditionalFormatting sqref="F20 F50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9">
    <cfRule type="expression" dxfId="10" priority="6">
      <formula>$H21&gt;0</formula>
    </cfRule>
  </conditionalFormatting>
  <conditionalFormatting sqref="A21:A49">
    <cfRule type="expression" dxfId="9" priority="5">
      <formula>AND($J21&lt;&gt;"mezeraKL",$J21&lt;&gt;"")</formula>
    </cfRule>
  </conditionalFormatting>
  <conditionalFormatting sqref="I21:I49">
    <cfRule type="expression" dxfId="8" priority="7">
      <formula>$I21&gt;1</formula>
    </cfRule>
  </conditionalFormatting>
  <conditionalFormatting sqref="B21:B49">
    <cfRule type="expression" dxfId="7" priority="4">
      <formula>OR($J21="NS",$J21="SumaNS",$J21="Účet")</formula>
    </cfRule>
  </conditionalFormatting>
  <conditionalFormatting sqref="A21:D49 F21:I49">
    <cfRule type="expression" dxfId="6" priority="8">
      <formula>AND($J21&lt;&gt;"",$J21&lt;&gt;"mezeraKL")</formula>
    </cfRule>
  </conditionalFormatting>
  <conditionalFormatting sqref="B21:D49 F21:I49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4" priority="2">
      <formula>OR($J21="SumaNS",$J21="NS")</formula>
    </cfRule>
  </conditionalFormatting>
  <hyperlinks>
    <hyperlink ref="A2" location="Obsah!A1" display="Zpět na Obsah  KL 01  1.-4.měsíc" xr:uid="{E28A1E4A-4426-4B4A-9C8B-BFDF68A4A7CE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02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2105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364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73.754655009595709</v>
      </c>
      <c r="J3" s="81">
        <f>SUBTOTAL(9,J5:J1048576)</f>
        <v>496885.79999995232</v>
      </c>
      <c r="K3" s="82">
        <f>SUBTOTAL(9,K5:K1048576)</f>
        <v>36647640.758163452</v>
      </c>
    </row>
    <row r="4" spans="1:11" s="174" customFormat="1" ht="14.45" customHeight="1" thickBot="1" x14ac:dyDescent="0.25">
      <c r="A4" s="398" t="s">
        <v>4</v>
      </c>
      <c r="B4" s="399" t="s">
        <v>5</v>
      </c>
      <c r="C4" s="399" t="s">
        <v>0</v>
      </c>
      <c r="D4" s="399" t="s">
        <v>6</v>
      </c>
      <c r="E4" s="399" t="s">
        <v>7</v>
      </c>
      <c r="F4" s="399" t="s">
        <v>1</v>
      </c>
      <c r="G4" s="399" t="s">
        <v>56</v>
      </c>
      <c r="H4" s="401" t="s">
        <v>11</v>
      </c>
      <c r="I4" s="402" t="s">
        <v>90</v>
      </c>
      <c r="J4" s="402" t="s">
        <v>13</v>
      </c>
      <c r="K4" s="403" t="s">
        <v>101</v>
      </c>
    </row>
    <row r="5" spans="1:11" ht="14.45" customHeight="1" x14ac:dyDescent="0.2">
      <c r="A5" s="406" t="s">
        <v>408</v>
      </c>
      <c r="B5" s="407" t="s">
        <v>409</v>
      </c>
      <c r="C5" s="408" t="s">
        <v>417</v>
      </c>
      <c r="D5" s="409" t="s">
        <v>418</v>
      </c>
      <c r="E5" s="408" t="s">
        <v>530</v>
      </c>
      <c r="F5" s="409" t="s">
        <v>531</v>
      </c>
      <c r="G5" s="408" t="s">
        <v>532</v>
      </c>
      <c r="H5" s="408" t="s">
        <v>533</v>
      </c>
      <c r="I5" s="411">
        <v>12.310000419616699</v>
      </c>
      <c r="J5" s="411">
        <v>30</v>
      </c>
      <c r="K5" s="412">
        <v>369.17001342773438</v>
      </c>
    </row>
    <row r="6" spans="1:11" ht="14.45" customHeight="1" x14ac:dyDescent="0.2">
      <c r="A6" s="413" t="s">
        <v>408</v>
      </c>
      <c r="B6" s="414" t="s">
        <v>409</v>
      </c>
      <c r="C6" s="415" t="s">
        <v>417</v>
      </c>
      <c r="D6" s="416" t="s">
        <v>418</v>
      </c>
      <c r="E6" s="415" t="s">
        <v>530</v>
      </c>
      <c r="F6" s="416" t="s">
        <v>531</v>
      </c>
      <c r="G6" s="415" t="s">
        <v>534</v>
      </c>
      <c r="H6" s="415" t="s">
        <v>535</v>
      </c>
      <c r="I6" s="418">
        <v>17.549999237060547</v>
      </c>
      <c r="J6" s="418">
        <v>30</v>
      </c>
      <c r="K6" s="419">
        <v>526.3499755859375</v>
      </c>
    </row>
    <row r="7" spans="1:11" ht="14.45" customHeight="1" x14ac:dyDescent="0.2">
      <c r="A7" s="413" t="s">
        <v>408</v>
      </c>
      <c r="B7" s="414" t="s">
        <v>409</v>
      </c>
      <c r="C7" s="415" t="s">
        <v>417</v>
      </c>
      <c r="D7" s="416" t="s">
        <v>418</v>
      </c>
      <c r="E7" s="415" t="s">
        <v>536</v>
      </c>
      <c r="F7" s="416" t="s">
        <v>537</v>
      </c>
      <c r="G7" s="415" t="s">
        <v>538</v>
      </c>
      <c r="H7" s="415" t="s">
        <v>539</v>
      </c>
      <c r="I7" s="418">
        <v>224.74666849772134</v>
      </c>
      <c r="J7" s="418">
        <v>69</v>
      </c>
      <c r="K7" s="419">
        <v>15507.359985351563</v>
      </c>
    </row>
    <row r="8" spans="1:11" ht="14.45" customHeight="1" x14ac:dyDescent="0.2">
      <c r="A8" s="413" t="s">
        <v>408</v>
      </c>
      <c r="B8" s="414" t="s">
        <v>409</v>
      </c>
      <c r="C8" s="415" t="s">
        <v>417</v>
      </c>
      <c r="D8" s="416" t="s">
        <v>418</v>
      </c>
      <c r="E8" s="415" t="s">
        <v>536</v>
      </c>
      <c r="F8" s="416" t="s">
        <v>537</v>
      </c>
      <c r="G8" s="415" t="s">
        <v>538</v>
      </c>
      <c r="H8" s="415" t="s">
        <v>540</v>
      </c>
      <c r="I8" s="418">
        <v>224.75125122070313</v>
      </c>
      <c r="J8" s="418">
        <v>75</v>
      </c>
      <c r="K8" s="419">
        <v>16856.039703369141</v>
      </c>
    </row>
    <row r="9" spans="1:11" ht="14.45" customHeight="1" x14ac:dyDescent="0.2">
      <c r="A9" s="413" t="s">
        <v>408</v>
      </c>
      <c r="B9" s="414" t="s">
        <v>409</v>
      </c>
      <c r="C9" s="415" t="s">
        <v>417</v>
      </c>
      <c r="D9" s="416" t="s">
        <v>418</v>
      </c>
      <c r="E9" s="415" t="s">
        <v>536</v>
      </c>
      <c r="F9" s="416" t="s">
        <v>537</v>
      </c>
      <c r="G9" s="415" t="s">
        <v>541</v>
      </c>
      <c r="H9" s="415" t="s">
        <v>542</v>
      </c>
      <c r="I9" s="418">
        <v>15.529999732971191</v>
      </c>
      <c r="J9" s="418">
        <v>260</v>
      </c>
      <c r="K9" s="419">
        <v>4037.7899780273438</v>
      </c>
    </row>
    <row r="10" spans="1:11" ht="14.45" customHeight="1" x14ac:dyDescent="0.2">
      <c r="A10" s="413" t="s">
        <v>408</v>
      </c>
      <c r="B10" s="414" t="s">
        <v>409</v>
      </c>
      <c r="C10" s="415" t="s">
        <v>417</v>
      </c>
      <c r="D10" s="416" t="s">
        <v>418</v>
      </c>
      <c r="E10" s="415" t="s">
        <v>536</v>
      </c>
      <c r="F10" s="416" t="s">
        <v>537</v>
      </c>
      <c r="G10" s="415" t="s">
        <v>543</v>
      </c>
      <c r="H10" s="415" t="s">
        <v>544</v>
      </c>
      <c r="I10" s="418">
        <v>65.199996948242188</v>
      </c>
      <c r="J10" s="418">
        <v>390</v>
      </c>
      <c r="K10" s="419">
        <v>25427.989990234375</v>
      </c>
    </row>
    <row r="11" spans="1:11" ht="14.45" customHeight="1" x14ac:dyDescent="0.2">
      <c r="A11" s="413" t="s">
        <v>408</v>
      </c>
      <c r="B11" s="414" t="s">
        <v>409</v>
      </c>
      <c r="C11" s="415" t="s">
        <v>417</v>
      </c>
      <c r="D11" s="416" t="s">
        <v>418</v>
      </c>
      <c r="E11" s="415" t="s">
        <v>536</v>
      </c>
      <c r="F11" s="416" t="s">
        <v>537</v>
      </c>
      <c r="G11" s="415" t="s">
        <v>541</v>
      </c>
      <c r="H11" s="415" t="s">
        <v>545</v>
      </c>
      <c r="I11" s="418">
        <v>15.529999732971191</v>
      </c>
      <c r="J11" s="418">
        <v>300</v>
      </c>
      <c r="K11" s="419">
        <v>4658.989990234375</v>
      </c>
    </row>
    <row r="12" spans="1:11" ht="14.45" customHeight="1" x14ac:dyDescent="0.2">
      <c r="A12" s="413" t="s">
        <v>408</v>
      </c>
      <c r="B12" s="414" t="s">
        <v>409</v>
      </c>
      <c r="C12" s="415" t="s">
        <v>417</v>
      </c>
      <c r="D12" s="416" t="s">
        <v>418</v>
      </c>
      <c r="E12" s="415" t="s">
        <v>536</v>
      </c>
      <c r="F12" s="416" t="s">
        <v>537</v>
      </c>
      <c r="G12" s="415" t="s">
        <v>543</v>
      </c>
      <c r="H12" s="415" t="s">
        <v>546</v>
      </c>
      <c r="I12" s="418">
        <v>65.199996948242188</v>
      </c>
      <c r="J12" s="418">
        <v>220</v>
      </c>
      <c r="K12" s="419">
        <v>14344</v>
      </c>
    </row>
    <row r="13" spans="1:11" ht="14.45" customHeight="1" x14ac:dyDescent="0.2">
      <c r="A13" s="413" t="s">
        <v>408</v>
      </c>
      <c r="B13" s="414" t="s">
        <v>409</v>
      </c>
      <c r="C13" s="415" t="s">
        <v>417</v>
      </c>
      <c r="D13" s="416" t="s">
        <v>418</v>
      </c>
      <c r="E13" s="415" t="s">
        <v>536</v>
      </c>
      <c r="F13" s="416" t="s">
        <v>537</v>
      </c>
      <c r="G13" s="415" t="s">
        <v>547</v>
      </c>
      <c r="H13" s="415" t="s">
        <v>548</v>
      </c>
      <c r="I13" s="418">
        <v>6.6100001335144043</v>
      </c>
      <c r="J13" s="418">
        <v>200</v>
      </c>
      <c r="K13" s="419">
        <v>1322.5</v>
      </c>
    </row>
    <row r="14" spans="1:11" ht="14.45" customHeight="1" x14ac:dyDescent="0.2">
      <c r="A14" s="413" t="s">
        <v>408</v>
      </c>
      <c r="B14" s="414" t="s">
        <v>409</v>
      </c>
      <c r="C14" s="415" t="s">
        <v>417</v>
      </c>
      <c r="D14" s="416" t="s">
        <v>418</v>
      </c>
      <c r="E14" s="415" t="s">
        <v>536</v>
      </c>
      <c r="F14" s="416" t="s">
        <v>537</v>
      </c>
      <c r="G14" s="415" t="s">
        <v>549</v>
      </c>
      <c r="H14" s="415" t="s">
        <v>550</v>
      </c>
      <c r="I14" s="418">
        <v>749.27001953125</v>
      </c>
      <c r="J14" s="418">
        <v>3</v>
      </c>
      <c r="K14" s="419">
        <v>2247.81005859375</v>
      </c>
    </row>
    <row r="15" spans="1:11" ht="14.45" customHeight="1" x14ac:dyDescent="0.2">
      <c r="A15" s="413" t="s">
        <v>408</v>
      </c>
      <c r="B15" s="414" t="s">
        <v>409</v>
      </c>
      <c r="C15" s="415" t="s">
        <v>417</v>
      </c>
      <c r="D15" s="416" t="s">
        <v>418</v>
      </c>
      <c r="E15" s="415" t="s">
        <v>536</v>
      </c>
      <c r="F15" s="416" t="s">
        <v>537</v>
      </c>
      <c r="G15" s="415" t="s">
        <v>551</v>
      </c>
      <c r="H15" s="415" t="s">
        <v>552</v>
      </c>
      <c r="I15" s="418">
        <v>6.25</v>
      </c>
      <c r="J15" s="418">
        <v>400</v>
      </c>
      <c r="K15" s="419">
        <v>2500</v>
      </c>
    </row>
    <row r="16" spans="1:11" ht="14.45" customHeight="1" x14ac:dyDescent="0.2">
      <c r="A16" s="413" t="s">
        <v>408</v>
      </c>
      <c r="B16" s="414" t="s">
        <v>409</v>
      </c>
      <c r="C16" s="415" t="s">
        <v>417</v>
      </c>
      <c r="D16" s="416" t="s">
        <v>418</v>
      </c>
      <c r="E16" s="415" t="s">
        <v>536</v>
      </c>
      <c r="F16" s="416" t="s">
        <v>537</v>
      </c>
      <c r="G16" s="415" t="s">
        <v>551</v>
      </c>
      <c r="H16" s="415" t="s">
        <v>553</v>
      </c>
      <c r="I16" s="418">
        <v>6.244999885559082</v>
      </c>
      <c r="J16" s="418">
        <v>1000</v>
      </c>
      <c r="K16" s="419">
        <v>6245</v>
      </c>
    </row>
    <row r="17" spans="1:11" ht="14.45" customHeight="1" x14ac:dyDescent="0.2">
      <c r="A17" s="413" t="s">
        <v>408</v>
      </c>
      <c r="B17" s="414" t="s">
        <v>409</v>
      </c>
      <c r="C17" s="415" t="s">
        <v>417</v>
      </c>
      <c r="D17" s="416" t="s">
        <v>418</v>
      </c>
      <c r="E17" s="415" t="s">
        <v>536</v>
      </c>
      <c r="F17" s="416" t="s">
        <v>537</v>
      </c>
      <c r="G17" s="415" t="s">
        <v>554</v>
      </c>
      <c r="H17" s="415" t="s">
        <v>555</v>
      </c>
      <c r="I17" s="418">
        <v>13.039999961853027</v>
      </c>
      <c r="J17" s="418">
        <v>650</v>
      </c>
      <c r="K17" s="419">
        <v>8476</v>
      </c>
    </row>
    <row r="18" spans="1:11" ht="14.45" customHeight="1" x14ac:dyDescent="0.2">
      <c r="A18" s="413" t="s">
        <v>408</v>
      </c>
      <c r="B18" s="414" t="s">
        <v>409</v>
      </c>
      <c r="C18" s="415" t="s">
        <v>417</v>
      </c>
      <c r="D18" s="416" t="s">
        <v>418</v>
      </c>
      <c r="E18" s="415" t="s">
        <v>536</v>
      </c>
      <c r="F18" s="416" t="s">
        <v>537</v>
      </c>
      <c r="G18" s="415" t="s">
        <v>556</v>
      </c>
      <c r="H18" s="415" t="s">
        <v>557</v>
      </c>
      <c r="I18" s="418">
        <v>0.4375</v>
      </c>
      <c r="J18" s="418">
        <v>4500</v>
      </c>
      <c r="K18" s="419">
        <v>1975</v>
      </c>
    </row>
    <row r="19" spans="1:11" ht="14.45" customHeight="1" x14ac:dyDescent="0.2">
      <c r="A19" s="413" t="s">
        <v>408</v>
      </c>
      <c r="B19" s="414" t="s">
        <v>409</v>
      </c>
      <c r="C19" s="415" t="s">
        <v>417</v>
      </c>
      <c r="D19" s="416" t="s">
        <v>418</v>
      </c>
      <c r="E19" s="415" t="s">
        <v>536</v>
      </c>
      <c r="F19" s="416" t="s">
        <v>537</v>
      </c>
      <c r="G19" s="415" t="s">
        <v>556</v>
      </c>
      <c r="H19" s="415" t="s">
        <v>558</v>
      </c>
      <c r="I19" s="418">
        <v>0.43000000715255737</v>
      </c>
      <c r="J19" s="418">
        <v>4000</v>
      </c>
      <c r="K19" s="419">
        <v>1720</v>
      </c>
    </row>
    <row r="20" spans="1:11" ht="14.45" customHeight="1" x14ac:dyDescent="0.2">
      <c r="A20" s="413" t="s">
        <v>408</v>
      </c>
      <c r="B20" s="414" t="s">
        <v>409</v>
      </c>
      <c r="C20" s="415" t="s">
        <v>417</v>
      </c>
      <c r="D20" s="416" t="s">
        <v>418</v>
      </c>
      <c r="E20" s="415" t="s">
        <v>536</v>
      </c>
      <c r="F20" s="416" t="s">
        <v>537</v>
      </c>
      <c r="G20" s="415" t="s">
        <v>559</v>
      </c>
      <c r="H20" s="415" t="s">
        <v>560</v>
      </c>
      <c r="I20" s="418">
        <v>5.6399998664855957</v>
      </c>
      <c r="J20" s="418">
        <v>8910</v>
      </c>
      <c r="K20" s="419">
        <v>50207.85009765625</v>
      </c>
    </row>
    <row r="21" spans="1:11" ht="14.45" customHeight="1" x14ac:dyDescent="0.2">
      <c r="A21" s="413" t="s">
        <v>408</v>
      </c>
      <c r="B21" s="414" t="s">
        <v>409</v>
      </c>
      <c r="C21" s="415" t="s">
        <v>417</v>
      </c>
      <c r="D21" s="416" t="s">
        <v>418</v>
      </c>
      <c r="E21" s="415" t="s">
        <v>536</v>
      </c>
      <c r="F21" s="416" t="s">
        <v>537</v>
      </c>
      <c r="G21" s="415" t="s">
        <v>559</v>
      </c>
      <c r="H21" s="415" t="s">
        <v>561</v>
      </c>
      <c r="I21" s="418">
        <v>5.6399998664855957</v>
      </c>
      <c r="J21" s="418">
        <v>2520</v>
      </c>
      <c r="K21" s="419">
        <v>14200.200073242188</v>
      </c>
    </row>
    <row r="22" spans="1:11" ht="14.45" customHeight="1" x14ac:dyDescent="0.2">
      <c r="A22" s="413" t="s">
        <v>408</v>
      </c>
      <c r="B22" s="414" t="s">
        <v>409</v>
      </c>
      <c r="C22" s="415" t="s">
        <v>417</v>
      </c>
      <c r="D22" s="416" t="s">
        <v>418</v>
      </c>
      <c r="E22" s="415" t="s">
        <v>536</v>
      </c>
      <c r="F22" s="416" t="s">
        <v>537</v>
      </c>
      <c r="G22" s="415" t="s">
        <v>562</v>
      </c>
      <c r="H22" s="415" t="s">
        <v>563</v>
      </c>
      <c r="I22" s="418">
        <v>517.5</v>
      </c>
      <c r="J22" s="418">
        <v>130</v>
      </c>
      <c r="K22" s="419">
        <v>67275</v>
      </c>
    </row>
    <row r="23" spans="1:11" ht="14.45" customHeight="1" x14ac:dyDescent="0.2">
      <c r="A23" s="413" t="s">
        <v>408</v>
      </c>
      <c r="B23" s="414" t="s">
        <v>409</v>
      </c>
      <c r="C23" s="415" t="s">
        <v>417</v>
      </c>
      <c r="D23" s="416" t="s">
        <v>418</v>
      </c>
      <c r="E23" s="415" t="s">
        <v>536</v>
      </c>
      <c r="F23" s="416" t="s">
        <v>537</v>
      </c>
      <c r="G23" s="415" t="s">
        <v>564</v>
      </c>
      <c r="H23" s="415" t="s">
        <v>565</v>
      </c>
      <c r="I23" s="418">
        <v>58.349998474121094</v>
      </c>
      <c r="J23" s="418">
        <v>20</v>
      </c>
      <c r="K23" s="419">
        <v>1167.02001953125</v>
      </c>
    </row>
    <row r="24" spans="1:11" ht="14.45" customHeight="1" x14ac:dyDescent="0.2">
      <c r="A24" s="413" t="s">
        <v>408</v>
      </c>
      <c r="B24" s="414" t="s">
        <v>409</v>
      </c>
      <c r="C24" s="415" t="s">
        <v>417</v>
      </c>
      <c r="D24" s="416" t="s">
        <v>418</v>
      </c>
      <c r="E24" s="415" t="s">
        <v>536</v>
      </c>
      <c r="F24" s="416" t="s">
        <v>537</v>
      </c>
      <c r="G24" s="415" t="s">
        <v>566</v>
      </c>
      <c r="H24" s="415" t="s">
        <v>567</v>
      </c>
      <c r="I24" s="418">
        <v>96.599998474121094</v>
      </c>
      <c r="J24" s="418">
        <v>50</v>
      </c>
      <c r="K24" s="419">
        <v>4830</v>
      </c>
    </row>
    <row r="25" spans="1:11" ht="14.45" customHeight="1" x14ac:dyDescent="0.2">
      <c r="A25" s="413" t="s">
        <v>408</v>
      </c>
      <c r="B25" s="414" t="s">
        <v>409</v>
      </c>
      <c r="C25" s="415" t="s">
        <v>417</v>
      </c>
      <c r="D25" s="416" t="s">
        <v>418</v>
      </c>
      <c r="E25" s="415" t="s">
        <v>536</v>
      </c>
      <c r="F25" s="416" t="s">
        <v>537</v>
      </c>
      <c r="G25" s="415" t="s">
        <v>568</v>
      </c>
      <c r="H25" s="415" t="s">
        <v>569</v>
      </c>
      <c r="I25" s="418">
        <v>25.649999618530273</v>
      </c>
      <c r="J25" s="418">
        <v>25</v>
      </c>
      <c r="K25" s="419">
        <v>641.33001708984375</v>
      </c>
    </row>
    <row r="26" spans="1:11" ht="14.45" customHeight="1" x14ac:dyDescent="0.2">
      <c r="A26" s="413" t="s">
        <v>408</v>
      </c>
      <c r="B26" s="414" t="s">
        <v>409</v>
      </c>
      <c r="C26" s="415" t="s">
        <v>417</v>
      </c>
      <c r="D26" s="416" t="s">
        <v>418</v>
      </c>
      <c r="E26" s="415" t="s">
        <v>536</v>
      </c>
      <c r="F26" s="416" t="s">
        <v>537</v>
      </c>
      <c r="G26" s="415" t="s">
        <v>570</v>
      </c>
      <c r="H26" s="415" t="s">
        <v>571</v>
      </c>
      <c r="I26" s="418">
        <v>62.979999542236328</v>
      </c>
      <c r="J26" s="418">
        <v>60</v>
      </c>
      <c r="K26" s="419">
        <v>3778.949951171875</v>
      </c>
    </row>
    <row r="27" spans="1:11" ht="14.45" customHeight="1" x14ac:dyDescent="0.2">
      <c r="A27" s="413" t="s">
        <v>408</v>
      </c>
      <c r="B27" s="414" t="s">
        <v>409</v>
      </c>
      <c r="C27" s="415" t="s">
        <v>417</v>
      </c>
      <c r="D27" s="416" t="s">
        <v>418</v>
      </c>
      <c r="E27" s="415" t="s">
        <v>536</v>
      </c>
      <c r="F27" s="416" t="s">
        <v>537</v>
      </c>
      <c r="G27" s="415" t="s">
        <v>572</v>
      </c>
      <c r="H27" s="415" t="s">
        <v>573</v>
      </c>
      <c r="I27" s="418">
        <v>108.25500106811523</v>
      </c>
      <c r="J27" s="418">
        <v>70</v>
      </c>
      <c r="K27" s="419">
        <v>7568.25</v>
      </c>
    </row>
    <row r="28" spans="1:11" ht="14.45" customHeight="1" x14ac:dyDescent="0.2">
      <c r="A28" s="413" t="s">
        <v>408</v>
      </c>
      <c r="B28" s="414" t="s">
        <v>409</v>
      </c>
      <c r="C28" s="415" t="s">
        <v>417</v>
      </c>
      <c r="D28" s="416" t="s">
        <v>418</v>
      </c>
      <c r="E28" s="415" t="s">
        <v>536</v>
      </c>
      <c r="F28" s="416" t="s">
        <v>537</v>
      </c>
      <c r="G28" s="415" t="s">
        <v>574</v>
      </c>
      <c r="H28" s="415" t="s">
        <v>575</v>
      </c>
      <c r="I28" s="418">
        <v>3031.169921875</v>
      </c>
      <c r="J28" s="418">
        <v>40</v>
      </c>
      <c r="K28" s="419">
        <v>121246.796875</v>
      </c>
    </row>
    <row r="29" spans="1:11" ht="14.45" customHeight="1" x14ac:dyDescent="0.2">
      <c r="A29" s="413" t="s">
        <v>408</v>
      </c>
      <c r="B29" s="414" t="s">
        <v>409</v>
      </c>
      <c r="C29" s="415" t="s">
        <v>417</v>
      </c>
      <c r="D29" s="416" t="s">
        <v>418</v>
      </c>
      <c r="E29" s="415" t="s">
        <v>536</v>
      </c>
      <c r="F29" s="416" t="s">
        <v>537</v>
      </c>
      <c r="G29" s="415" t="s">
        <v>576</v>
      </c>
      <c r="H29" s="415" t="s">
        <v>577</v>
      </c>
      <c r="I29" s="418">
        <v>352.27999877929688</v>
      </c>
      <c r="J29" s="418">
        <v>312</v>
      </c>
      <c r="K29" s="419">
        <v>109912.3984375</v>
      </c>
    </row>
    <row r="30" spans="1:11" ht="14.45" customHeight="1" x14ac:dyDescent="0.2">
      <c r="A30" s="413" t="s">
        <v>408</v>
      </c>
      <c r="B30" s="414" t="s">
        <v>409</v>
      </c>
      <c r="C30" s="415" t="s">
        <v>417</v>
      </c>
      <c r="D30" s="416" t="s">
        <v>418</v>
      </c>
      <c r="E30" s="415" t="s">
        <v>536</v>
      </c>
      <c r="F30" s="416" t="s">
        <v>537</v>
      </c>
      <c r="G30" s="415" t="s">
        <v>578</v>
      </c>
      <c r="H30" s="415" t="s">
        <v>579</v>
      </c>
      <c r="I30" s="418">
        <v>1249.949951171875</v>
      </c>
      <c r="J30" s="418">
        <v>36</v>
      </c>
      <c r="K30" s="419">
        <v>44998.3515625</v>
      </c>
    </row>
    <row r="31" spans="1:11" ht="14.45" customHeight="1" x14ac:dyDescent="0.2">
      <c r="A31" s="413" t="s">
        <v>408</v>
      </c>
      <c r="B31" s="414" t="s">
        <v>409</v>
      </c>
      <c r="C31" s="415" t="s">
        <v>417</v>
      </c>
      <c r="D31" s="416" t="s">
        <v>418</v>
      </c>
      <c r="E31" s="415" t="s">
        <v>536</v>
      </c>
      <c r="F31" s="416" t="s">
        <v>537</v>
      </c>
      <c r="G31" s="415" t="s">
        <v>580</v>
      </c>
      <c r="H31" s="415" t="s">
        <v>581</v>
      </c>
      <c r="I31" s="418">
        <v>659.90997314453125</v>
      </c>
      <c r="J31" s="418">
        <v>180</v>
      </c>
      <c r="K31" s="419">
        <v>118783.498046875</v>
      </c>
    </row>
    <row r="32" spans="1:11" ht="14.45" customHeight="1" x14ac:dyDescent="0.2">
      <c r="A32" s="413" t="s">
        <v>408</v>
      </c>
      <c r="B32" s="414" t="s">
        <v>409</v>
      </c>
      <c r="C32" s="415" t="s">
        <v>417</v>
      </c>
      <c r="D32" s="416" t="s">
        <v>418</v>
      </c>
      <c r="E32" s="415" t="s">
        <v>536</v>
      </c>
      <c r="F32" s="416" t="s">
        <v>537</v>
      </c>
      <c r="G32" s="415" t="s">
        <v>582</v>
      </c>
      <c r="H32" s="415" t="s">
        <v>583</v>
      </c>
      <c r="I32" s="418">
        <v>98.419998168945313</v>
      </c>
      <c r="J32" s="418">
        <v>150</v>
      </c>
      <c r="K32" s="419">
        <v>14762.530151367188</v>
      </c>
    </row>
    <row r="33" spans="1:11" ht="14.45" customHeight="1" x14ac:dyDescent="0.2">
      <c r="A33" s="413" t="s">
        <v>408</v>
      </c>
      <c r="B33" s="414" t="s">
        <v>409</v>
      </c>
      <c r="C33" s="415" t="s">
        <v>417</v>
      </c>
      <c r="D33" s="416" t="s">
        <v>418</v>
      </c>
      <c r="E33" s="415" t="s">
        <v>536</v>
      </c>
      <c r="F33" s="416" t="s">
        <v>537</v>
      </c>
      <c r="G33" s="415" t="s">
        <v>584</v>
      </c>
      <c r="H33" s="415" t="s">
        <v>585</v>
      </c>
      <c r="I33" s="418">
        <v>30.175000190734863</v>
      </c>
      <c r="J33" s="418">
        <v>275</v>
      </c>
      <c r="K33" s="419">
        <v>8298</v>
      </c>
    </row>
    <row r="34" spans="1:11" ht="14.45" customHeight="1" x14ac:dyDescent="0.2">
      <c r="A34" s="413" t="s">
        <v>408</v>
      </c>
      <c r="B34" s="414" t="s">
        <v>409</v>
      </c>
      <c r="C34" s="415" t="s">
        <v>417</v>
      </c>
      <c r="D34" s="416" t="s">
        <v>418</v>
      </c>
      <c r="E34" s="415" t="s">
        <v>536</v>
      </c>
      <c r="F34" s="416" t="s">
        <v>537</v>
      </c>
      <c r="G34" s="415" t="s">
        <v>586</v>
      </c>
      <c r="H34" s="415" t="s">
        <v>587</v>
      </c>
      <c r="I34" s="418">
        <v>2.880000114440918</v>
      </c>
      <c r="J34" s="418">
        <v>100</v>
      </c>
      <c r="K34" s="419">
        <v>288</v>
      </c>
    </row>
    <row r="35" spans="1:11" ht="14.45" customHeight="1" x14ac:dyDescent="0.2">
      <c r="A35" s="413" t="s">
        <v>408</v>
      </c>
      <c r="B35" s="414" t="s">
        <v>409</v>
      </c>
      <c r="C35" s="415" t="s">
        <v>417</v>
      </c>
      <c r="D35" s="416" t="s">
        <v>418</v>
      </c>
      <c r="E35" s="415" t="s">
        <v>536</v>
      </c>
      <c r="F35" s="416" t="s">
        <v>537</v>
      </c>
      <c r="G35" s="415" t="s">
        <v>588</v>
      </c>
      <c r="H35" s="415" t="s">
        <v>589</v>
      </c>
      <c r="I35" s="418">
        <v>5.2699999809265137</v>
      </c>
      <c r="J35" s="418">
        <v>20</v>
      </c>
      <c r="K35" s="419">
        <v>105.40000152587891</v>
      </c>
    </row>
    <row r="36" spans="1:11" ht="14.45" customHeight="1" x14ac:dyDescent="0.2">
      <c r="A36" s="413" t="s">
        <v>408</v>
      </c>
      <c r="B36" s="414" t="s">
        <v>409</v>
      </c>
      <c r="C36" s="415" t="s">
        <v>417</v>
      </c>
      <c r="D36" s="416" t="s">
        <v>418</v>
      </c>
      <c r="E36" s="415" t="s">
        <v>536</v>
      </c>
      <c r="F36" s="416" t="s">
        <v>537</v>
      </c>
      <c r="G36" s="415" t="s">
        <v>590</v>
      </c>
      <c r="H36" s="415" t="s">
        <v>591</v>
      </c>
      <c r="I36" s="418">
        <v>3.619999885559082</v>
      </c>
      <c r="J36" s="418">
        <v>180</v>
      </c>
      <c r="K36" s="419">
        <v>651.96000671386719</v>
      </c>
    </row>
    <row r="37" spans="1:11" ht="14.45" customHeight="1" x14ac:dyDescent="0.2">
      <c r="A37" s="413" t="s">
        <v>408</v>
      </c>
      <c r="B37" s="414" t="s">
        <v>409</v>
      </c>
      <c r="C37" s="415" t="s">
        <v>417</v>
      </c>
      <c r="D37" s="416" t="s">
        <v>418</v>
      </c>
      <c r="E37" s="415" t="s">
        <v>536</v>
      </c>
      <c r="F37" s="416" t="s">
        <v>537</v>
      </c>
      <c r="G37" s="415" t="s">
        <v>592</v>
      </c>
      <c r="H37" s="415" t="s">
        <v>593</v>
      </c>
      <c r="I37" s="418">
        <v>5.179999828338623</v>
      </c>
      <c r="J37" s="418">
        <v>100</v>
      </c>
      <c r="K37" s="419">
        <v>517.5</v>
      </c>
    </row>
    <row r="38" spans="1:11" ht="14.45" customHeight="1" x14ac:dyDescent="0.2">
      <c r="A38" s="413" t="s">
        <v>408</v>
      </c>
      <c r="B38" s="414" t="s">
        <v>409</v>
      </c>
      <c r="C38" s="415" t="s">
        <v>417</v>
      </c>
      <c r="D38" s="416" t="s">
        <v>418</v>
      </c>
      <c r="E38" s="415" t="s">
        <v>536</v>
      </c>
      <c r="F38" s="416" t="s">
        <v>537</v>
      </c>
      <c r="G38" s="415" t="s">
        <v>594</v>
      </c>
      <c r="H38" s="415" t="s">
        <v>595</v>
      </c>
      <c r="I38" s="418">
        <v>9.7799997329711914</v>
      </c>
      <c r="J38" s="418">
        <v>120</v>
      </c>
      <c r="K38" s="419">
        <v>1173</v>
      </c>
    </row>
    <row r="39" spans="1:11" ht="14.45" customHeight="1" x14ac:dyDescent="0.2">
      <c r="A39" s="413" t="s">
        <v>408</v>
      </c>
      <c r="B39" s="414" t="s">
        <v>409</v>
      </c>
      <c r="C39" s="415" t="s">
        <v>417</v>
      </c>
      <c r="D39" s="416" t="s">
        <v>418</v>
      </c>
      <c r="E39" s="415" t="s">
        <v>536</v>
      </c>
      <c r="F39" s="416" t="s">
        <v>537</v>
      </c>
      <c r="G39" s="415" t="s">
        <v>562</v>
      </c>
      <c r="H39" s="415" t="s">
        <v>596</v>
      </c>
      <c r="I39" s="418">
        <v>517.5</v>
      </c>
      <c r="J39" s="418">
        <v>220</v>
      </c>
      <c r="K39" s="419">
        <v>113850</v>
      </c>
    </row>
    <row r="40" spans="1:11" ht="14.45" customHeight="1" x14ac:dyDescent="0.2">
      <c r="A40" s="413" t="s">
        <v>408</v>
      </c>
      <c r="B40" s="414" t="s">
        <v>409</v>
      </c>
      <c r="C40" s="415" t="s">
        <v>417</v>
      </c>
      <c r="D40" s="416" t="s">
        <v>418</v>
      </c>
      <c r="E40" s="415" t="s">
        <v>536</v>
      </c>
      <c r="F40" s="416" t="s">
        <v>537</v>
      </c>
      <c r="G40" s="415" t="s">
        <v>570</v>
      </c>
      <c r="H40" s="415" t="s">
        <v>597</v>
      </c>
      <c r="I40" s="418">
        <v>63.475000381469727</v>
      </c>
      <c r="J40" s="418">
        <v>230</v>
      </c>
      <c r="K40" s="419">
        <v>14595.249633789063</v>
      </c>
    </row>
    <row r="41" spans="1:11" ht="14.45" customHeight="1" x14ac:dyDescent="0.2">
      <c r="A41" s="413" t="s">
        <v>408</v>
      </c>
      <c r="B41" s="414" t="s">
        <v>409</v>
      </c>
      <c r="C41" s="415" t="s">
        <v>417</v>
      </c>
      <c r="D41" s="416" t="s">
        <v>418</v>
      </c>
      <c r="E41" s="415" t="s">
        <v>536</v>
      </c>
      <c r="F41" s="416" t="s">
        <v>537</v>
      </c>
      <c r="G41" s="415" t="s">
        <v>572</v>
      </c>
      <c r="H41" s="415" t="s">
        <v>598</v>
      </c>
      <c r="I41" s="418">
        <v>108.62499872843425</v>
      </c>
      <c r="J41" s="418">
        <v>140</v>
      </c>
      <c r="K41" s="419">
        <v>15211.130432128906</v>
      </c>
    </row>
    <row r="42" spans="1:11" ht="14.45" customHeight="1" x14ac:dyDescent="0.2">
      <c r="A42" s="413" t="s">
        <v>408</v>
      </c>
      <c r="B42" s="414" t="s">
        <v>409</v>
      </c>
      <c r="C42" s="415" t="s">
        <v>417</v>
      </c>
      <c r="D42" s="416" t="s">
        <v>418</v>
      </c>
      <c r="E42" s="415" t="s">
        <v>536</v>
      </c>
      <c r="F42" s="416" t="s">
        <v>537</v>
      </c>
      <c r="G42" s="415" t="s">
        <v>574</v>
      </c>
      <c r="H42" s="415" t="s">
        <v>599</v>
      </c>
      <c r="I42" s="418">
        <v>3031.169921875</v>
      </c>
      <c r="J42" s="418">
        <v>10</v>
      </c>
      <c r="K42" s="419">
        <v>30311.69921875</v>
      </c>
    </row>
    <row r="43" spans="1:11" ht="14.45" customHeight="1" x14ac:dyDescent="0.2">
      <c r="A43" s="413" t="s">
        <v>408</v>
      </c>
      <c r="B43" s="414" t="s">
        <v>409</v>
      </c>
      <c r="C43" s="415" t="s">
        <v>417</v>
      </c>
      <c r="D43" s="416" t="s">
        <v>418</v>
      </c>
      <c r="E43" s="415" t="s">
        <v>536</v>
      </c>
      <c r="F43" s="416" t="s">
        <v>537</v>
      </c>
      <c r="G43" s="415" t="s">
        <v>576</v>
      </c>
      <c r="H43" s="415" t="s">
        <v>600</v>
      </c>
      <c r="I43" s="418">
        <v>352.27999877929688</v>
      </c>
      <c r="J43" s="418">
        <v>456</v>
      </c>
      <c r="K43" s="419">
        <v>160641.19921875</v>
      </c>
    </row>
    <row r="44" spans="1:11" ht="14.45" customHeight="1" x14ac:dyDescent="0.2">
      <c r="A44" s="413" t="s">
        <v>408</v>
      </c>
      <c r="B44" s="414" t="s">
        <v>409</v>
      </c>
      <c r="C44" s="415" t="s">
        <v>417</v>
      </c>
      <c r="D44" s="416" t="s">
        <v>418</v>
      </c>
      <c r="E44" s="415" t="s">
        <v>536</v>
      </c>
      <c r="F44" s="416" t="s">
        <v>537</v>
      </c>
      <c r="G44" s="415" t="s">
        <v>578</v>
      </c>
      <c r="H44" s="415" t="s">
        <v>601</v>
      </c>
      <c r="I44" s="418">
        <v>1249.949951171875</v>
      </c>
      <c r="J44" s="418">
        <v>84</v>
      </c>
      <c r="K44" s="419">
        <v>104996.15234375</v>
      </c>
    </row>
    <row r="45" spans="1:11" ht="14.45" customHeight="1" x14ac:dyDescent="0.2">
      <c r="A45" s="413" t="s">
        <v>408</v>
      </c>
      <c r="B45" s="414" t="s">
        <v>409</v>
      </c>
      <c r="C45" s="415" t="s">
        <v>417</v>
      </c>
      <c r="D45" s="416" t="s">
        <v>418</v>
      </c>
      <c r="E45" s="415" t="s">
        <v>536</v>
      </c>
      <c r="F45" s="416" t="s">
        <v>537</v>
      </c>
      <c r="G45" s="415" t="s">
        <v>580</v>
      </c>
      <c r="H45" s="415" t="s">
        <v>602</v>
      </c>
      <c r="I45" s="418">
        <v>659.90997314453125</v>
      </c>
      <c r="J45" s="418">
        <v>324</v>
      </c>
      <c r="K45" s="419">
        <v>213810.296875</v>
      </c>
    </row>
    <row r="46" spans="1:11" ht="14.45" customHeight="1" x14ac:dyDescent="0.2">
      <c r="A46" s="413" t="s">
        <v>408</v>
      </c>
      <c r="B46" s="414" t="s">
        <v>409</v>
      </c>
      <c r="C46" s="415" t="s">
        <v>417</v>
      </c>
      <c r="D46" s="416" t="s">
        <v>418</v>
      </c>
      <c r="E46" s="415" t="s">
        <v>536</v>
      </c>
      <c r="F46" s="416" t="s">
        <v>537</v>
      </c>
      <c r="G46" s="415" t="s">
        <v>582</v>
      </c>
      <c r="H46" s="415" t="s">
        <v>603</v>
      </c>
      <c r="I46" s="418">
        <v>98.405713762555806</v>
      </c>
      <c r="J46" s="418">
        <v>315</v>
      </c>
      <c r="K46" s="419">
        <v>31000.740234375</v>
      </c>
    </row>
    <row r="47" spans="1:11" ht="14.45" customHeight="1" x14ac:dyDescent="0.2">
      <c r="A47" s="413" t="s">
        <v>408</v>
      </c>
      <c r="B47" s="414" t="s">
        <v>409</v>
      </c>
      <c r="C47" s="415" t="s">
        <v>417</v>
      </c>
      <c r="D47" s="416" t="s">
        <v>418</v>
      </c>
      <c r="E47" s="415" t="s">
        <v>536</v>
      </c>
      <c r="F47" s="416" t="s">
        <v>537</v>
      </c>
      <c r="G47" s="415" t="s">
        <v>584</v>
      </c>
      <c r="H47" s="415" t="s">
        <v>604</v>
      </c>
      <c r="I47" s="418">
        <v>30.180000305175781</v>
      </c>
      <c r="J47" s="418">
        <v>60</v>
      </c>
      <c r="K47" s="419">
        <v>1810.800048828125</v>
      </c>
    </row>
    <row r="48" spans="1:11" ht="14.45" customHeight="1" x14ac:dyDescent="0.2">
      <c r="A48" s="413" t="s">
        <v>408</v>
      </c>
      <c r="B48" s="414" t="s">
        <v>409</v>
      </c>
      <c r="C48" s="415" t="s">
        <v>417</v>
      </c>
      <c r="D48" s="416" t="s">
        <v>418</v>
      </c>
      <c r="E48" s="415" t="s">
        <v>536</v>
      </c>
      <c r="F48" s="416" t="s">
        <v>537</v>
      </c>
      <c r="G48" s="415" t="s">
        <v>586</v>
      </c>
      <c r="H48" s="415" t="s">
        <v>605</v>
      </c>
      <c r="I48" s="418">
        <v>2.869999885559082</v>
      </c>
      <c r="J48" s="418">
        <v>50</v>
      </c>
      <c r="K48" s="419">
        <v>143.5</v>
      </c>
    </row>
    <row r="49" spans="1:11" ht="14.45" customHeight="1" x14ac:dyDescent="0.2">
      <c r="A49" s="413" t="s">
        <v>408</v>
      </c>
      <c r="B49" s="414" t="s">
        <v>409</v>
      </c>
      <c r="C49" s="415" t="s">
        <v>417</v>
      </c>
      <c r="D49" s="416" t="s">
        <v>418</v>
      </c>
      <c r="E49" s="415" t="s">
        <v>536</v>
      </c>
      <c r="F49" s="416" t="s">
        <v>537</v>
      </c>
      <c r="G49" s="415" t="s">
        <v>590</v>
      </c>
      <c r="H49" s="415" t="s">
        <v>606</v>
      </c>
      <c r="I49" s="418">
        <v>3.619999885559082</v>
      </c>
      <c r="J49" s="418">
        <v>70</v>
      </c>
      <c r="K49" s="419">
        <v>253.48000335693359</v>
      </c>
    </row>
    <row r="50" spans="1:11" ht="14.45" customHeight="1" x14ac:dyDescent="0.2">
      <c r="A50" s="413" t="s">
        <v>408</v>
      </c>
      <c r="B50" s="414" t="s">
        <v>409</v>
      </c>
      <c r="C50" s="415" t="s">
        <v>417</v>
      </c>
      <c r="D50" s="416" t="s">
        <v>418</v>
      </c>
      <c r="E50" s="415" t="s">
        <v>536</v>
      </c>
      <c r="F50" s="416" t="s">
        <v>537</v>
      </c>
      <c r="G50" s="415" t="s">
        <v>594</v>
      </c>
      <c r="H50" s="415" t="s">
        <v>607</v>
      </c>
      <c r="I50" s="418">
        <v>9.7799997329711914</v>
      </c>
      <c r="J50" s="418">
        <v>20</v>
      </c>
      <c r="K50" s="419">
        <v>195.5</v>
      </c>
    </row>
    <row r="51" spans="1:11" ht="14.45" customHeight="1" x14ac:dyDescent="0.2">
      <c r="A51" s="413" t="s">
        <v>408</v>
      </c>
      <c r="B51" s="414" t="s">
        <v>409</v>
      </c>
      <c r="C51" s="415" t="s">
        <v>417</v>
      </c>
      <c r="D51" s="416" t="s">
        <v>418</v>
      </c>
      <c r="E51" s="415" t="s">
        <v>536</v>
      </c>
      <c r="F51" s="416" t="s">
        <v>537</v>
      </c>
      <c r="G51" s="415" t="s">
        <v>608</v>
      </c>
      <c r="H51" s="415" t="s">
        <v>609</v>
      </c>
      <c r="I51" s="418">
        <v>128</v>
      </c>
      <c r="J51" s="418">
        <v>10</v>
      </c>
      <c r="K51" s="419">
        <v>1279.949951171875</v>
      </c>
    </row>
    <row r="52" spans="1:11" ht="14.45" customHeight="1" x14ac:dyDescent="0.2">
      <c r="A52" s="413" t="s">
        <v>408</v>
      </c>
      <c r="B52" s="414" t="s">
        <v>409</v>
      </c>
      <c r="C52" s="415" t="s">
        <v>417</v>
      </c>
      <c r="D52" s="416" t="s">
        <v>418</v>
      </c>
      <c r="E52" s="415" t="s">
        <v>536</v>
      </c>
      <c r="F52" s="416" t="s">
        <v>537</v>
      </c>
      <c r="G52" s="415" t="s">
        <v>610</v>
      </c>
      <c r="H52" s="415" t="s">
        <v>611</v>
      </c>
      <c r="I52" s="418">
        <v>69</v>
      </c>
      <c r="J52" s="418">
        <v>30</v>
      </c>
      <c r="K52" s="419">
        <v>2070</v>
      </c>
    </row>
    <row r="53" spans="1:11" ht="14.45" customHeight="1" x14ac:dyDescent="0.2">
      <c r="A53" s="413" t="s">
        <v>408</v>
      </c>
      <c r="B53" s="414" t="s">
        <v>409</v>
      </c>
      <c r="C53" s="415" t="s">
        <v>417</v>
      </c>
      <c r="D53" s="416" t="s">
        <v>418</v>
      </c>
      <c r="E53" s="415" t="s">
        <v>536</v>
      </c>
      <c r="F53" s="416" t="s">
        <v>537</v>
      </c>
      <c r="G53" s="415" t="s">
        <v>612</v>
      </c>
      <c r="H53" s="415" t="s">
        <v>613</v>
      </c>
      <c r="I53" s="418">
        <v>13.020000457763672</v>
      </c>
      <c r="J53" s="418">
        <v>1</v>
      </c>
      <c r="K53" s="419">
        <v>13.020000457763672</v>
      </c>
    </row>
    <row r="54" spans="1:11" ht="14.45" customHeight="1" x14ac:dyDescent="0.2">
      <c r="A54" s="413" t="s">
        <v>408</v>
      </c>
      <c r="B54" s="414" t="s">
        <v>409</v>
      </c>
      <c r="C54" s="415" t="s">
        <v>417</v>
      </c>
      <c r="D54" s="416" t="s">
        <v>418</v>
      </c>
      <c r="E54" s="415" t="s">
        <v>536</v>
      </c>
      <c r="F54" s="416" t="s">
        <v>537</v>
      </c>
      <c r="G54" s="415" t="s">
        <v>614</v>
      </c>
      <c r="H54" s="415" t="s">
        <v>615</v>
      </c>
      <c r="I54" s="418">
        <v>0.8566666841506958</v>
      </c>
      <c r="J54" s="418">
        <v>3500</v>
      </c>
      <c r="K54" s="419">
        <v>3000</v>
      </c>
    </row>
    <row r="55" spans="1:11" ht="14.45" customHeight="1" x14ac:dyDescent="0.2">
      <c r="A55" s="413" t="s">
        <v>408</v>
      </c>
      <c r="B55" s="414" t="s">
        <v>409</v>
      </c>
      <c r="C55" s="415" t="s">
        <v>417</v>
      </c>
      <c r="D55" s="416" t="s">
        <v>418</v>
      </c>
      <c r="E55" s="415" t="s">
        <v>536</v>
      </c>
      <c r="F55" s="416" t="s">
        <v>537</v>
      </c>
      <c r="G55" s="415" t="s">
        <v>616</v>
      </c>
      <c r="H55" s="415" t="s">
        <v>617</v>
      </c>
      <c r="I55" s="418">
        <v>1.5166666507720947</v>
      </c>
      <c r="J55" s="418">
        <v>2400</v>
      </c>
      <c r="K55" s="419">
        <v>3640</v>
      </c>
    </row>
    <row r="56" spans="1:11" ht="14.45" customHeight="1" x14ac:dyDescent="0.2">
      <c r="A56" s="413" t="s">
        <v>408</v>
      </c>
      <c r="B56" s="414" t="s">
        <v>409</v>
      </c>
      <c r="C56" s="415" t="s">
        <v>417</v>
      </c>
      <c r="D56" s="416" t="s">
        <v>418</v>
      </c>
      <c r="E56" s="415" t="s">
        <v>536</v>
      </c>
      <c r="F56" s="416" t="s">
        <v>537</v>
      </c>
      <c r="G56" s="415" t="s">
        <v>618</v>
      </c>
      <c r="H56" s="415" t="s">
        <v>619</v>
      </c>
      <c r="I56" s="418">
        <v>2.0659999370574953</v>
      </c>
      <c r="J56" s="418">
        <v>1400</v>
      </c>
      <c r="K56" s="419">
        <v>2891</v>
      </c>
    </row>
    <row r="57" spans="1:11" ht="14.45" customHeight="1" x14ac:dyDescent="0.2">
      <c r="A57" s="413" t="s">
        <v>408</v>
      </c>
      <c r="B57" s="414" t="s">
        <v>409</v>
      </c>
      <c r="C57" s="415" t="s">
        <v>417</v>
      </c>
      <c r="D57" s="416" t="s">
        <v>418</v>
      </c>
      <c r="E57" s="415" t="s">
        <v>536</v>
      </c>
      <c r="F57" s="416" t="s">
        <v>537</v>
      </c>
      <c r="G57" s="415" t="s">
        <v>620</v>
      </c>
      <c r="H57" s="415" t="s">
        <v>621</v>
      </c>
      <c r="I57" s="418">
        <v>3.3614284651620046</v>
      </c>
      <c r="J57" s="418">
        <v>2300</v>
      </c>
      <c r="K57" s="419">
        <v>7731</v>
      </c>
    </row>
    <row r="58" spans="1:11" ht="14.45" customHeight="1" x14ac:dyDescent="0.2">
      <c r="A58" s="413" t="s">
        <v>408</v>
      </c>
      <c r="B58" s="414" t="s">
        <v>409</v>
      </c>
      <c r="C58" s="415" t="s">
        <v>417</v>
      </c>
      <c r="D58" s="416" t="s">
        <v>418</v>
      </c>
      <c r="E58" s="415" t="s">
        <v>536</v>
      </c>
      <c r="F58" s="416" t="s">
        <v>537</v>
      </c>
      <c r="G58" s="415" t="s">
        <v>622</v>
      </c>
      <c r="H58" s="415" t="s">
        <v>623</v>
      </c>
      <c r="I58" s="418">
        <v>5.869999885559082</v>
      </c>
      <c r="J58" s="418">
        <v>150</v>
      </c>
      <c r="K58" s="419">
        <v>880.5</v>
      </c>
    </row>
    <row r="59" spans="1:11" ht="14.45" customHeight="1" x14ac:dyDescent="0.2">
      <c r="A59" s="413" t="s">
        <v>408</v>
      </c>
      <c r="B59" s="414" t="s">
        <v>409</v>
      </c>
      <c r="C59" s="415" t="s">
        <v>417</v>
      </c>
      <c r="D59" s="416" t="s">
        <v>418</v>
      </c>
      <c r="E59" s="415" t="s">
        <v>536</v>
      </c>
      <c r="F59" s="416" t="s">
        <v>537</v>
      </c>
      <c r="G59" s="415" t="s">
        <v>624</v>
      </c>
      <c r="H59" s="415" t="s">
        <v>625</v>
      </c>
      <c r="I59" s="418">
        <v>61.209999084472656</v>
      </c>
      <c r="J59" s="418">
        <v>2</v>
      </c>
      <c r="K59" s="419">
        <v>122.41999816894531</v>
      </c>
    </row>
    <row r="60" spans="1:11" ht="14.45" customHeight="1" x14ac:dyDescent="0.2">
      <c r="A60" s="413" t="s">
        <v>408</v>
      </c>
      <c r="B60" s="414" t="s">
        <v>409</v>
      </c>
      <c r="C60" s="415" t="s">
        <v>417</v>
      </c>
      <c r="D60" s="416" t="s">
        <v>418</v>
      </c>
      <c r="E60" s="415" t="s">
        <v>536</v>
      </c>
      <c r="F60" s="416" t="s">
        <v>537</v>
      </c>
      <c r="G60" s="415" t="s">
        <v>626</v>
      </c>
      <c r="H60" s="415" t="s">
        <v>627</v>
      </c>
      <c r="I60" s="418">
        <v>98.379997253417969</v>
      </c>
      <c r="J60" s="418">
        <v>10</v>
      </c>
      <c r="K60" s="419">
        <v>983.79998779296875</v>
      </c>
    </row>
    <row r="61" spans="1:11" ht="14.45" customHeight="1" x14ac:dyDescent="0.2">
      <c r="A61" s="413" t="s">
        <v>408</v>
      </c>
      <c r="B61" s="414" t="s">
        <v>409</v>
      </c>
      <c r="C61" s="415" t="s">
        <v>417</v>
      </c>
      <c r="D61" s="416" t="s">
        <v>418</v>
      </c>
      <c r="E61" s="415" t="s">
        <v>536</v>
      </c>
      <c r="F61" s="416" t="s">
        <v>537</v>
      </c>
      <c r="G61" s="415" t="s">
        <v>628</v>
      </c>
      <c r="H61" s="415" t="s">
        <v>629</v>
      </c>
      <c r="I61" s="418">
        <v>23.920000076293945</v>
      </c>
      <c r="J61" s="418">
        <v>12</v>
      </c>
      <c r="K61" s="419">
        <v>287.04000854492188</v>
      </c>
    </row>
    <row r="62" spans="1:11" ht="14.45" customHeight="1" x14ac:dyDescent="0.2">
      <c r="A62" s="413" t="s">
        <v>408</v>
      </c>
      <c r="B62" s="414" t="s">
        <v>409</v>
      </c>
      <c r="C62" s="415" t="s">
        <v>417</v>
      </c>
      <c r="D62" s="416" t="s">
        <v>418</v>
      </c>
      <c r="E62" s="415" t="s">
        <v>536</v>
      </c>
      <c r="F62" s="416" t="s">
        <v>537</v>
      </c>
      <c r="G62" s="415" t="s">
        <v>630</v>
      </c>
      <c r="H62" s="415" t="s">
        <v>631</v>
      </c>
      <c r="I62" s="418">
        <v>46.319999694824219</v>
      </c>
      <c r="J62" s="418">
        <v>22</v>
      </c>
      <c r="K62" s="419">
        <v>1019.0400390625</v>
      </c>
    </row>
    <row r="63" spans="1:11" ht="14.45" customHeight="1" x14ac:dyDescent="0.2">
      <c r="A63" s="413" t="s">
        <v>408</v>
      </c>
      <c r="B63" s="414" t="s">
        <v>409</v>
      </c>
      <c r="C63" s="415" t="s">
        <v>417</v>
      </c>
      <c r="D63" s="416" t="s">
        <v>418</v>
      </c>
      <c r="E63" s="415" t="s">
        <v>536</v>
      </c>
      <c r="F63" s="416" t="s">
        <v>537</v>
      </c>
      <c r="G63" s="415" t="s">
        <v>632</v>
      </c>
      <c r="H63" s="415" t="s">
        <v>633</v>
      </c>
      <c r="I63" s="418">
        <v>8.3900003433227539</v>
      </c>
      <c r="J63" s="418">
        <v>84</v>
      </c>
      <c r="K63" s="419">
        <v>704.76000213623047</v>
      </c>
    </row>
    <row r="64" spans="1:11" ht="14.45" customHeight="1" x14ac:dyDescent="0.2">
      <c r="A64" s="413" t="s">
        <v>408</v>
      </c>
      <c r="B64" s="414" t="s">
        <v>409</v>
      </c>
      <c r="C64" s="415" t="s">
        <v>417</v>
      </c>
      <c r="D64" s="416" t="s">
        <v>418</v>
      </c>
      <c r="E64" s="415" t="s">
        <v>536</v>
      </c>
      <c r="F64" s="416" t="s">
        <v>537</v>
      </c>
      <c r="G64" s="415" t="s">
        <v>634</v>
      </c>
      <c r="H64" s="415" t="s">
        <v>635</v>
      </c>
      <c r="I64" s="418">
        <v>18.959999084472656</v>
      </c>
      <c r="J64" s="418">
        <v>48</v>
      </c>
      <c r="K64" s="419">
        <v>910.1300048828125</v>
      </c>
    </row>
    <row r="65" spans="1:11" ht="14.45" customHeight="1" x14ac:dyDescent="0.2">
      <c r="A65" s="413" t="s">
        <v>408</v>
      </c>
      <c r="B65" s="414" t="s">
        <v>409</v>
      </c>
      <c r="C65" s="415" t="s">
        <v>417</v>
      </c>
      <c r="D65" s="416" t="s">
        <v>418</v>
      </c>
      <c r="E65" s="415" t="s">
        <v>536</v>
      </c>
      <c r="F65" s="416" t="s">
        <v>537</v>
      </c>
      <c r="G65" s="415" t="s">
        <v>614</v>
      </c>
      <c r="H65" s="415" t="s">
        <v>636</v>
      </c>
      <c r="I65" s="418">
        <v>0.85166668891906738</v>
      </c>
      <c r="J65" s="418">
        <v>2700</v>
      </c>
      <c r="K65" s="419">
        <v>2296</v>
      </c>
    </row>
    <row r="66" spans="1:11" ht="14.45" customHeight="1" x14ac:dyDescent="0.2">
      <c r="A66" s="413" t="s">
        <v>408</v>
      </c>
      <c r="B66" s="414" t="s">
        <v>409</v>
      </c>
      <c r="C66" s="415" t="s">
        <v>417</v>
      </c>
      <c r="D66" s="416" t="s">
        <v>418</v>
      </c>
      <c r="E66" s="415" t="s">
        <v>536</v>
      </c>
      <c r="F66" s="416" t="s">
        <v>537</v>
      </c>
      <c r="G66" s="415" t="s">
        <v>616</v>
      </c>
      <c r="H66" s="415" t="s">
        <v>637</v>
      </c>
      <c r="I66" s="418">
        <v>1.5199999809265137</v>
      </c>
      <c r="J66" s="418">
        <v>1300</v>
      </c>
      <c r="K66" s="419">
        <v>1976</v>
      </c>
    </row>
    <row r="67" spans="1:11" ht="14.45" customHeight="1" x14ac:dyDescent="0.2">
      <c r="A67" s="413" t="s">
        <v>408</v>
      </c>
      <c r="B67" s="414" t="s">
        <v>409</v>
      </c>
      <c r="C67" s="415" t="s">
        <v>417</v>
      </c>
      <c r="D67" s="416" t="s">
        <v>418</v>
      </c>
      <c r="E67" s="415" t="s">
        <v>536</v>
      </c>
      <c r="F67" s="416" t="s">
        <v>537</v>
      </c>
      <c r="G67" s="415" t="s">
        <v>618</v>
      </c>
      <c r="H67" s="415" t="s">
        <v>638</v>
      </c>
      <c r="I67" s="418">
        <v>2.0624999403953552</v>
      </c>
      <c r="J67" s="418">
        <v>970</v>
      </c>
      <c r="K67" s="419">
        <v>1999.6999969482422</v>
      </c>
    </row>
    <row r="68" spans="1:11" ht="14.45" customHeight="1" x14ac:dyDescent="0.2">
      <c r="A68" s="413" t="s">
        <v>408</v>
      </c>
      <c r="B68" s="414" t="s">
        <v>409</v>
      </c>
      <c r="C68" s="415" t="s">
        <v>417</v>
      </c>
      <c r="D68" s="416" t="s">
        <v>418</v>
      </c>
      <c r="E68" s="415" t="s">
        <v>536</v>
      </c>
      <c r="F68" s="416" t="s">
        <v>537</v>
      </c>
      <c r="G68" s="415" t="s">
        <v>620</v>
      </c>
      <c r="H68" s="415" t="s">
        <v>639</v>
      </c>
      <c r="I68" s="418">
        <v>3.3633332252502441</v>
      </c>
      <c r="J68" s="418">
        <v>800</v>
      </c>
      <c r="K68" s="419">
        <v>2691</v>
      </c>
    </row>
    <row r="69" spans="1:11" ht="14.45" customHeight="1" x14ac:dyDescent="0.2">
      <c r="A69" s="413" t="s">
        <v>408</v>
      </c>
      <c r="B69" s="414" t="s">
        <v>409</v>
      </c>
      <c r="C69" s="415" t="s">
        <v>417</v>
      </c>
      <c r="D69" s="416" t="s">
        <v>418</v>
      </c>
      <c r="E69" s="415" t="s">
        <v>536</v>
      </c>
      <c r="F69" s="416" t="s">
        <v>537</v>
      </c>
      <c r="G69" s="415" t="s">
        <v>622</v>
      </c>
      <c r="H69" s="415" t="s">
        <v>640</v>
      </c>
      <c r="I69" s="418">
        <v>5.880000114440918</v>
      </c>
      <c r="J69" s="418">
        <v>400</v>
      </c>
      <c r="K69" s="419">
        <v>2350.72998046875</v>
      </c>
    </row>
    <row r="70" spans="1:11" ht="14.45" customHeight="1" x14ac:dyDescent="0.2">
      <c r="A70" s="413" t="s">
        <v>408</v>
      </c>
      <c r="B70" s="414" t="s">
        <v>409</v>
      </c>
      <c r="C70" s="415" t="s">
        <v>417</v>
      </c>
      <c r="D70" s="416" t="s">
        <v>418</v>
      </c>
      <c r="E70" s="415" t="s">
        <v>536</v>
      </c>
      <c r="F70" s="416" t="s">
        <v>537</v>
      </c>
      <c r="G70" s="415" t="s">
        <v>624</v>
      </c>
      <c r="H70" s="415" t="s">
        <v>641</v>
      </c>
      <c r="I70" s="418">
        <v>61.216667175292969</v>
      </c>
      <c r="J70" s="418">
        <v>6</v>
      </c>
      <c r="K70" s="419">
        <v>367.30000305175781</v>
      </c>
    </row>
    <row r="71" spans="1:11" ht="14.45" customHeight="1" x14ac:dyDescent="0.2">
      <c r="A71" s="413" t="s">
        <v>408</v>
      </c>
      <c r="B71" s="414" t="s">
        <v>409</v>
      </c>
      <c r="C71" s="415" t="s">
        <v>417</v>
      </c>
      <c r="D71" s="416" t="s">
        <v>418</v>
      </c>
      <c r="E71" s="415" t="s">
        <v>536</v>
      </c>
      <c r="F71" s="416" t="s">
        <v>537</v>
      </c>
      <c r="G71" s="415" t="s">
        <v>626</v>
      </c>
      <c r="H71" s="415" t="s">
        <v>642</v>
      </c>
      <c r="I71" s="418">
        <v>98.379997253417969</v>
      </c>
      <c r="J71" s="418">
        <v>30</v>
      </c>
      <c r="K71" s="419">
        <v>2951.39990234375</v>
      </c>
    </row>
    <row r="72" spans="1:11" ht="14.45" customHeight="1" x14ac:dyDescent="0.2">
      <c r="A72" s="413" t="s">
        <v>408</v>
      </c>
      <c r="B72" s="414" t="s">
        <v>409</v>
      </c>
      <c r="C72" s="415" t="s">
        <v>417</v>
      </c>
      <c r="D72" s="416" t="s">
        <v>418</v>
      </c>
      <c r="E72" s="415" t="s">
        <v>536</v>
      </c>
      <c r="F72" s="416" t="s">
        <v>537</v>
      </c>
      <c r="G72" s="415" t="s">
        <v>630</v>
      </c>
      <c r="H72" s="415" t="s">
        <v>643</v>
      </c>
      <c r="I72" s="418">
        <v>46.31666692097982</v>
      </c>
      <c r="J72" s="418">
        <v>54</v>
      </c>
      <c r="K72" s="419">
        <v>2500.9801025390625</v>
      </c>
    </row>
    <row r="73" spans="1:11" ht="14.45" customHeight="1" x14ac:dyDescent="0.2">
      <c r="A73" s="413" t="s">
        <v>408</v>
      </c>
      <c r="B73" s="414" t="s">
        <v>409</v>
      </c>
      <c r="C73" s="415" t="s">
        <v>417</v>
      </c>
      <c r="D73" s="416" t="s">
        <v>418</v>
      </c>
      <c r="E73" s="415" t="s">
        <v>536</v>
      </c>
      <c r="F73" s="416" t="s">
        <v>537</v>
      </c>
      <c r="G73" s="415" t="s">
        <v>632</v>
      </c>
      <c r="H73" s="415" t="s">
        <v>644</v>
      </c>
      <c r="I73" s="418">
        <v>8.3900003433227539</v>
      </c>
      <c r="J73" s="418">
        <v>36</v>
      </c>
      <c r="K73" s="419">
        <v>302.04000854492188</v>
      </c>
    </row>
    <row r="74" spans="1:11" ht="14.45" customHeight="1" x14ac:dyDescent="0.2">
      <c r="A74" s="413" t="s">
        <v>408</v>
      </c>
      <c r="B74" s="414" t="s">
        <v>409</v>
      </c>
      <c r="C74" s="415" t="s">
        <v>417</v>
      </c>
      <c r="D74" s="416" t="s">
        <v>418</v>
      </c>
      <c r="E74" s="415" t="s">
        <v>536</v>
      </c>
      <c r="F74" s="416" t="s">
        <v>537</v>
      </c>
      <c r="G74" s="415" t="s">
        <v>634</v>
      </c>
      <c r="H74" s="415" t="s">
        <v>645</v>
      </c>
      <c r="I74" s="418">
        <v>18.943999099731446</v>
      </c>
      <c r="J74" s="418">
        <v>312</v>
      </c>
      <c r="K74" s="419">
        <v>5910.3800659179688</v>
      </c>
    </row>
    <row r="75" spans="1:11" ht="14.45" customHeight="1" x14ac:dyDescent="0.2">
      <c r="A75" s="413" t="s">
        <v>408</v>
      </c>
      <c r="B75" s="414" t="s">
        <v>409</v>
      </c>
      <c r="C75" s="415" t="s">
        <v>417</v>
      </c>
      <c r="D75" s="416" t="s">
        <v>418</v>
      </c>
      <c r="E75" s="415" t="s">
        <v>536</v>
      </c>
      <c r="F75" s="416" t="s">
        <v>537</v>
      </c>
      <c r="G75" s="415" t="s">
        <v>646</v>
      </c>
      <c r="H75" s="415" t="s">
        <v>647</v>
      </c>
      <c r="I75" s="418">
        <v>13.229999542236328</v>
      </c>
      <c r="J75" s="418">
        <v>100</v>
      </c>
      <c r="K75" s="419">
        <v>1322.5</v>
      </c>
    </row>
    <row r="76" spans="1:11" ht="14.45" customHeight="1" x14ac:dyDescent="0.2">
      <c r="A76" s="413" t="s">
        <v>408</v>
      </c>
      <c r="B76" s="414" t="s">
        <v>409</v>
      </c>
      <c r="C76" s="415" t="s">
        <v>417</v>
      </c>
      <c r="D76" s="416" t="s">
        <v>418</v>
      </c>
      <c r="E76" s="415" t="s">
        <v>536</v>
      </c>
      <c r="F76" s="416" t="s">
        <v>537</v>
      </c>
      <c r="G76" s="415" t="s">
        <v>648</v>
      </c>
      <c r="H76" s="415" t="s">
        <v>649</v>
      </c>
      <c r="I76" s="418">
        <v>18.860000610351563</v>
      </c>
      <c r="J76" s="418">
        <v>400</v>
      </c>
      <c r="K76" s="419">
        <v>7544</v>
      </c>
    </row>
    <row r="77" spans="1:11" ht="14.45" customHeight="1" x14ac:dyDescent="0.2">
      <c r="A77" s="413" t="s">
        <v>408</v>
      </c>
      <c r="B77" s="414" t="s">
        <v>409</v>
      </c>
      <c r="C77" s="415" t="s">
        <v>417</v>
      </c>
      <c r="D77" s="416" t="s">
        <v>418</v>
      </c>
      <c r="E77" s="415" t="s">
        <v>536</v>
      </c>
      <c r="F77" s="416" t="s">
        <v>537</v>
      </c>
      <c r="G77" s="415" t="s">
        <v>650</v>
      </c>
      <c r="H77" s="415" t="s">
        <v>651</v>
      </c>
      <c r="I77" s="418">
        <v>7.5900001525878906</v>
      </c>
      <c r="J77" s="418">
        <v>50</v>
      </c>
      <c r="K77" s="419">
        <v>379.5</v>
      </c>
    </row>
    <row r="78" spans="1:11" ht="14.45" customHeight="1" x14ac:dyDescent="0.2">
      <c r="A78" s="413" t="s">
        <v>408</v>
      </c>
      <c r="B78" s="414" t="s">
        <v>409</v>
      </c>
      <c r="C78" s="415" t="s">
        <v>417</v>
      </c>
      <c r="D78" s="416" t="s">
        <v>418</v>
      </c>
      <c r="E78" s="415" t="s">
        <v>536</v>
      </c>
      <c r="F78" s="416" t="s">
        <v>537</v>
      </c>
      <c r="G78" s="415" t="s">
        <v>652</v>
      </c>
      <c r="H78" s="415" t="s">
        <v>653</v>
      </c>
      <c r="I78" s="418">
        <v>8.619999885559082</v>
      </c>
      <c r="J78" s="418">
        <v>50</v>
      </c>
      <c r="K78" s="419">
        <v>431</v>
      </c>
    </row>
    <row r="79" spans="1:11" ht="14.45" customHeight="1" x14ac:dyDescent="0.2">
      <c r="A79" s="413" t="s">
        <v>408</v>
      </c>
      <c r="B79" s="414" t="s">
        <v>409</v>
      </c>
      <c r="C79" s="415" t="s">
        <v>417</v>
      </c>
      <c r="D79" s="416" t="s">
        <v>418</v>
      </c>
      <c r="E79" s="415" t="s">
        <v>536</v>
      </c>
      <c r="F79" s="416" t="s">
        <v>537</v>
      </c>
      <c r="G79" s="415" t="s">
        <v>654</v>
      </c>
      <c r="H79" s="415" t="s">
        <v>655</v>
      </c>
      <c r="I79" s="418">
        <v>10.529999732971191</v>
      </c>
      <c r="J79" s="418">
        <v>20</v>
      </c>
      <c r="K79" s="419">
        <v>210.60000610351563</v>
      </c>
    </row>
    <row r="80" spans="1:11" ht="14.45" customHeight="1" x14ac:dyDescent="0.2">
      <c r="A80" s="413" t="s">
        <v>408</v>
      </c>
      <c r="B80" s="414" t="s">
        <v>409</v>
      </c>
      <c r="C80" s="415" t="s">
        <v>417</v>
      </c>
      <c r="D80" s="416" t="s">
        <v>418</v>
      </c>
      <c r="E80" s="415" t="s">
        <v>536</v>
      </c>
      <c r="F80" s="416" t="s">
        <v>537</v>
      </c>
      <c r="G80" s="415" t="s">
        <v>656</v>
      </c>
      <c r="H80" s="415" t="s">
        <v>657</v>
      </c>
      <c r="I80" s="418">
        <v>13.229999542236328</v>
      </c>
      <c r="J80" s="418">
        <v>160</v>
      </c>
      <c r="K80" s="419">
        <v>2116.7999877929688</v>
      </c>
    </row>
    <row r="81" spans="1:11" ht="14.45" customHeight="1" x14ac:dyDescent="0.2">
      <c r="A81" s="413" t="s">
        <v>408</v>
      </c>
      <c r="B81" s="414" t="s">
        <v>409</v>
      </c>
      <c r="C81" s="415" t="s">
        <v>417</v>
      </c>
      <c r="D81" s="416" t="s">
        <v>418</v>
      </c>
      <c r="E81" s="415" t="s">
        <v>536</v>
      </c>
      <c r="F81" s="416" t="s">
        <v>537</v>
      </c>
      <c r="G81" s="415" t="s">
        <v>658</v>
      </c>
      <c r="H81" s="415" t="s">
        <v>659</v>
      </c>
      <c r="I81" s="418">
        <v>68.150001525878906</v>
      </c>
      <c r="J81" s="418">
        <v>360</v>
      </c>
      <c r="K81" s="419">
        <v>24533.6396484375</v>
      </c>
    </row>
    <row r="82" spans="1:11" ht="14.45" customHeight="1" x14ac:dyDescent="0.2">
      <c r="A82" s="413" t="s">
        <v>408</v>
      </c>
      <c r="B82" s="414" t="s">
        <v>409</v>
      </c>
      <c r="C82" s="415" t="s">
        <v>417</v>
      </c>
      <c r="D82" s="416" t="s">
        <v>418</v>
      </c>
      <c r="E82" s="415" t="s">
        <v>536</v>
      </c>
      <c r="F82" s="416" t="s">
        <v>537</v>
      </c>
      <c r="G82" s="415" t="s">
        <v>650</v>
      </c>
      <c r="H82" s="415" t="s">
        <v>660</v>
      </c>
      <c r="I82" s="418">
        <v>7.5900001525878906</v>
      </c>
      <c r="J82" s="418">
        <v>116</v>
      </c>
      <c r="K82" s="419">
        <v>880.44001007080078</v>
      </c>
    </row>
    <row r="83" spans="1:11" ht="14.45" customHeight="1" x14ac:dyDescent="0.2">
      <c r="A83" s="413" t="s">
        <v>408</v>
      </c>
      <c r="B83" s="414" t="s">
        <v>409</v>
      </c>
      <c r="C83" s="415" t="s">
        <v>417</v>
      </c>
      <c r="D83" s="416" t="s">
        <v>418</v>
      </c>
      <c r="E83" s="415" t="s">
        <v>536</v>
      </c>
      <c r="F83" s="416" t="s">
        <v>537</v>
      </c>
      <c r="G83" s="415" t="s">
        <v>656</v>
      </c>
      <c r="H83" s="415" t="s">
        <v>661</v>
      </c>
      <c r="I83" s="418">
        <v>13.224999904632568</v>
      </c>
      <c r="J83" s="418">
        <v>230</v>
      </c>
      <c r="K83" s="419">
        <v>3042.6000061035156</v>
      </c>
    </row>
    <row r="84" spans="1:11" ht="14.45" customHeight="1" x14ac:dyDescent="0.2">
      <c r="A84" s="413" t="s">
        <v>408</v>
      </c>
      <c r="B84" s="414" t="s">
        <v>409</v>
      </c>
      <c r="C84" s="415" t="s">
        <v>417</v>
      </c>
      <c r="D84" s="416" t="s">
        <v>418</v>
      </c>
      <c r="E84" s="415" t="s">
        <v>536</v>
      </c>
      <c r="F84" s="416" t="s">
        <v>537</v>
      </c>
      <c r="G84" s="415" t="s">
        <v>658</v>
      </c>
      <c r="H84" s="415" t="s">
        <v>662</v>
      </c>
      <c r="I84" s="418">
        <v>68.150001525878906</v>
      </c>
      <c r="J84" s="418">
        <v>744</v>
      </c>
      <c r="K84" s="419">
        <v>50702.849609375</v>
      </c>
    </row>
    <row r="85" spans="1:11" ht="14.45" customHeight="1" x14ac:dyDescent="0.2">
      <c r="A85" s="413" t="s">
        <v>408</v>
      </c>
      <c r="B85" s="414" t="s">
        <v>409</v>
      </c>
      <c r="C85" s="415" t="s">
        <v>417</v>
      </c>
      <c r="D85" s="416" t="s">
        <v>418</v>
      </c>
      <c r="E85" s="415" t="s">
        <v>536</v>
      </c>
      <c r="F85" s="416" t="s">
        <v>537</v>
      </c>
      <c r="G85" s="415" t="s">
        <v>663</v>
      </c>
      <c r="H85" s="415" t="s">
        <v>664</v>
      </c>
      <c r="I85" s="418">
        <v>2.5099999904632568</v>
      </c>
      <c r="J85" s="418">
        <v>80</v>
      </c>
      <c r="K85" s="419">
        <v>200.80000305175781</v>
      </c>
    </row>
    <row r="86" spans="1:11" ht="14.45" customHeight="1" x14ac:dyDescent="0.2">
      <c r="A86" s="413" t="s">
        <v>408</v>
      </c>
      <c r="B86" s="414" t="s">
        <v>409</v>
      </c>
      <c r="C86" s="415" t="s">
        <v>417</v>
      </c>
      <c r="D86" s="416" t="s">
        <v>418</v>
      </c>
      <c r="E86" s="415" t="s">
        <v>536</v>
      </c>
      <c r="F86" s="416" t="s">
        <v>537</v>
      </c>
      <c r="G86" s="415" t="s">
        <v>665</v>
      </c>
      <c r="H86" s="415" t="s">
        <v>666</v>
      </c>
      <c r="I86" s="418">
        <v>3.2666666507720947</v>
      </c>
      <c r="J86" s="418">
        <v>620</v>
      </c>
      <c r="K86" s="419">
        <v>2026.5999908447266</v>
      </c>
    </row>
    <row r="87" spans="1:11" ht="14.45" customHeight="1" x14ac:dyDescent="0.2">
      <c r="A87" s="413" t="s">
        <v>408</v>
      </c>
      <c r="B87" s="414" t="s">
        <v>409</v>
      </c>
      <c r="C87" s="415" t="s">
        <v>417</v>
      </c>
      <c r="D87" s="416" t="s">
        <v>418</v>
      </c>
      <c r="E87" s="415" t="s">
        <v>536</v>
      </c>
      <c r="F87" s="416" t="s">
        <v>537</v>
      </c>
      <c r="G87" s="415" t="s">
        <v>667</v>
      </c>
      <c r="H87" s="415" t="s">
        <v>668</v>
      </c>
      <c r="I87" s="418">
        <v>3.96833336353302</v>
      </c>
      <c r="J87" s="418">
        <v>1740</v>
      </c>
      <c r="K87" s="419">
        <v>6905.8000030517578</v>
      </c>
    </row>
    <row r="88" spans="1:11" ht="14.45" customHeight="1" x14ac:dyDescent="0.2">
      <c r="A88" s="413" t="s">
        <v>408</v>
      </c>
      <c r="B88" s="414" t="s">
        <v>409</v>
      </c>
      <c r="C88" s="415" t="s">
        <v>417</v>
      </c>
      <c r="D88" s="416" t="s">
        <v>418</v>
      </c>
      <c r="E88" s="415" t="s">
        <v>536</v>
      </c>
      <c r="F88" s="416" t="s">
        <v>537</v>
      </c>
      <c r="G88" s="415" t="s">
        <v>669</v>
      </c>
      <c r="H88" s="415" t="s">
        <v>670</v>
      </c>
      <c r="I88" s="418">
        <v>4.4849998950958252</v>
      </c>
      <c r="J88" s="418">
        <v>1280</v>
      </c>
      <c r="K88" s="419">
        <v>5744.3999938964844</v>
      </c>
    </row>
    <row r="89" spans="1:11" ht="14.45" customHeight="1" x14ac:dyDescent="0.2">
      <c r="A89" s="413" t="s">
        <v>408</v>
      </c>
      <c r="B89" s="414" t="s">
        <v>409</v>
      </c>
      <c r="C89" s="415" t="s">
        <v>417</v>
      </c>
      <c r="D89" s="416" t="s">
        <v>418</v>
      </c>
      <c r="E89" s="415" t="s">
        <v>536</v>
      </c>
      <c r="F89" s="416" t="s">
        <v>537</v>
      </c>
      <c r="G89" s="415" t="s">
        <v>671</v>
      </c>
      <c r="H89" s="415" t="s">
        <v>672</v>
      </c>
      <c r="I89" s="418">
        <v>22.295000076293945</v>
      </c>
      <c r="J89" s="418">
        <v>14</v>
      </c>
      <c r="K89" s="419">
        <v>312.16000366210938</v>
      </c>
    </row>
    <row r="90" spans="1:11" ht="14.45" customHeight="1" x14ac:dyDescent="0.2">
      <c r="A90" s="413" t="s">
        <v>408</v>
      </c>
      <c r="B90" s="414" t="s">
        <v>409</v>
      </c>
      <c r="C90" s="415" t="s">
        <v>417</v>
      </c>
      <c r="D90" s="416" t="s">
        <v>418</v>
      </c>
      <c r="E90" s="415" t="s">
        <v>536</v>
      </c>
      <c r="F90" s="416" t="s">
        <v>537</v>
      </c>
      <c r="G90" s="415" t="s">
        <v>673</v>
      </c>
      <c r="H90" s="415" t="s">
        <v>674</v>
      </c>
      <c r="I90" s="418">
        <v>96.19000244140625</v>
      </c>
      <c r="J90" s="418">
        <v>5</v>
      </c>
      <c r="K90" s="419">
        <v>480.95001220703125</v>
      </c>
    </row>
    <row r="91" spans="1:11" ht="14.45" customHeight="1" x14ac:dyDescent="0.2">
      <c r="A91" s="413" t="s">
        <v>408</v>
      </c>
      <c r="B91" s="414" t="s">
        <v>409</v>
      </c>
      <c r="C91" s="415" t="s">
        <v>417</v>
      </c>
      <c r="D91" s="416" t="s">
        <v>418</v>
      </c>
      <c r="E91" s="415" t="s">
        <v>536</v>
      </c>
      <c r="F91" s="416" t="s">
        <v>537</v>
      </c>
      <c r="G91" s="415" t="s">
        <v>675</v>
      </c>
      <c r="H91" s="415" t="s">
        <v>676</v>
      </c>
      <c r="I91" s="418">
        <v>7.0900001525878906</v>
      </c>
      <c r="J91" s="418">
        <v>2</v>
      </c>
      <c r="K91" s="419">
        <v>14.170000076293945</v>
      </c>
    </row>
    <row r="92" spans="1:11" ht="14.45" customHeight="1" x14ac:dyDescent="0.2">
      <c r="A92" s="413" t="s">
        <v>408</v>
      </c>
      <c r="B92" s="414" t="s">
        <v>409</v>
      </c>
      <c r="C92" s="415" t="s">
        <v>417</v>
      </c>
      <c r="D92" s="416" t="s">
        <v>418</v>
      </c>
      <c r="E92" s="415" t="s">
        <v>536</v>
      </c>
      <c r="F92" s="416" t="s">
        <v>537</v>
      </c>
      <c r="G92" s="415" t="s">
        <v>677</v>
      </c>
      <c r="H92" s="415" t="s">
        <v>678</v>
      </c>
      <c r="I92" s="418">
        <v>8.3400001525878906</v>
      </c>
      <c r="J92" s="418">
        <v>2</v>
      </c>
      <c r="K92" s="419">
        <v>16.680000305175781</v>
      </c>
    </row>
    <row r="93" spans="1:11" ht="14.45" customHeight="1" x14ac:dyDescent="0.2">
      <c r="A93" s="413" t="s">
        <v>408</v>
      </c>
      <c r="B93" s="414" t="s">
        <v>409</v>
      </c>
      <c r="C93" s="415" t="s">
        <v>417</v>
      </c>
      <c r="D93" s="416" t="s">
        <v>418</v>
      </c>
      <c r="E93" s="415" t="s">
        <v>536</v>
      </c>
      <c r="F93" s="416" t="s">
        <v>537</v>
      </c>
      <c r="G93" s="415" t="s">
        <v>679</v>
      </c>
      <c r="H93" s="415" t="s">
        <v>680</v>
      </c>
      <c r="I93" s="418">
        <v>9.5900001525878906</v>
      </c>
      <c r="J93" s="418">
        <v>1</v>
      </c>
      <c r="K93" s="419">
        <v>9.5900001525878906</v>
      </c>
    </row>
    <row r="94" spans="1:11" ht="14.45" customHeight="1" x14ac:dyDescent="0.2">
      <c r="A94" s="413" t="s">
        <v>408</v>
      </c>
      <c r="B94" s="414" t="s">
        <v>409</v>
      </c>
      <c r="C94" s="415" t="s">
        <v>417</v>
      </c>
      <c r="D94" s="416" t="s">
        <v>418</v>
      </c>
      <c r="E94" s="415" t="s">
        <v>536</v>
      </c>
      <c r="F94" s="416" t="s">
        <v>537</v>
      </c>
      <c r="G94" s="415" t="s">
        <v>681</v>
      </c>
      <c r="H94" s="415" t="s">
        <v>682</v>
      </c>
      <c r="I94" s="418">
        <v>72.220001220703125</v>
      </c>
      <c r="J94" s="418">
        <v>6</v>
      </c>
      <c r="K94" s="419">
        <v>433.32000732421875</v>
      </c>
    </row>
    <row r="95" spans="1:11" ht="14.45" customHeight="1" x14ac:dyDescent="0.2">
      <c r="A95" s="413" t="s">
        <v>408</v>
      </c>
      <c r="B95" s="414" t="s">
        <v>409</v>
      </c>
      <c r="C95" s="415" t="s">
        <v>417</v>
      </c>
      <c r="D95" s="416" t="s">
        <v>418</v>
      </c>
      <c r="E95" s="415" t="s">
        <v>536</v>
      </c>
      <c r="F95" s="416" t="s">
        <v>537</v>
      </c>
      <c r="G95" s="415" t="s">
        <v>683</v>
      </c>
      <c r="H95" s="415" t="s">
        <v>684</v>
      </c>
      <c r="I95" s="418">
        <v>105.45999908447266</v>
      </c>
      <c r="J95" s="418">
        <v>7</v>
      </c>
      <c r="K95" s="419">
        <v>738.22000122070313</v>
      </c>
    </row>
    <row r="96" spans="1:11" ht="14.45" customHeight="1" x14ac:dyDescent="0.2">
      <c r="A96" s="413" t="s">
        <v>408</v>
      </c>
      <c r="B96" s="414" t="s">
        <v>409</v>
      </c>
      <c r="C96" s="415" t="s">
        <v>417</v>
      </c>
      <c r="D96" s="416" t="s">
        <v>418</v>
      </c>
      <c r="E96" s="415" t="s">
        <v>536</v>
      </c>
      <c r="F96" s="416" t="s">
        <v>537</v>
      </c>
      <c r="G96" s="415" t="s">
        <v>685</v>
      </c>
      <c r="H96" s="415" t="s">
        <v>686</v>
      </c>
      <c r="I96" s="418">
        <v>9.7299995422363281</v>
      </c>
      <c r="J96" s="418">
        <v>120</v>
      </c>
      <c r="K96" s="419">
        <v>1167.47998046875</v>
      </c>
    </row>
    <row r="97" spans="1:11" ht="14.45" customHeight="1" x14ac:dyDescent="0.2">
      <c r="A97" s="413" t="s">
        <v>408</v>
      </c>
      <c r="B97" s="414" t="s">
        <v>409</v>
      </c>
      <c r="C97" s="415" t="s">
        <v>417</v>
      </c>
      <c r="D97" s="416" t="s">
        <v>418</v>
      </c>
      <c r="E97" s="415" t="s">
        <v>536</v>
      </c>
      <c r="F97" s="416" t="s">
        <v>537</v>
      </c>
      <c r="G97" s="415" t="s">
        <v>687</v>
      </c>
      <c r="H97" s="415" t="s">
        <v>688</v>
      </c>
      <c r="I97" s="418">
        <v>11.260000228881836</v>
      </c>
      <c r="J97" s="418">
        <v>366</v>
      </c>
      <c r="K97" s="419">
        <v>4120.9699249267578</v>
      </c>
    </row>
    <row r="98" spans="1:11" ht="14.45" customHeight="1" x14ac:dyDescent="0.2">
      <c r="A98" s="413" t="s">
        <v>408</v>
      </c>
      <c r="B98" s="414" t="s">
        <v>409</v>
      </c>
      <c r="C98" s="415" t="s">
        <v>417</v>
      </c>
      <c r="D98" s="416" t="s">
        <v>418</v>
      </c>
      <c r="E98" s="415" t="s">
        <v>536</v>
      </c>
      <c r="F98" s="416" t="s">
        <v>537</v>
      </c>
      <c r="G98" s="415" t="s">
        <v>687</v>
      </c>
      <c r="H98" s="415" t="s">
        <v>689</v>
      </c>
      <c r="I98" s="418">
        <v>11.260000228881836</v>
      </c>
      <c r="J98" s="418">
        <v>330</v>
      </c>
      <c r="K98" s="419">
        <v>3715.1400146484375</v>
      </c>
    </row>
    <row r="99" spans="1:11" ht="14.45" customHeight="1" x14ac:dyDescent="0.2">
      <c r="A99" s="413" t="s">
        <v>408</v>
      </c>
      <c r="B99" s="414" t="s">
        <v>409</v>
      </c>
      <c r="C99" s="415" t="s">
        <v>417</v>
      </c>
      <c r="D99" s="416" t="s">
        <v>418</v>
      </c>
      <c r="E99" s="415" t="s">
        <v>536</v>
      </c>
      <c r="F99" s="416" t="s">
        <v>537</v>
      </c>
      <c r="G99" s="415" t="s">
        <v>690</v>
      </c>
      <c r="H99" s="415" t="s">
        <v>691</v>
      </c>
      <c r="I99" s="418">
        <v>13.869999885559082</v>
      </c>
      <c r="J99" s="418">
        <v>48</v>
      </c>
      <c r="K99" s="419">
        <v>665.8499755859375</v>
      </c>
    </row>
    <row r="100" spans="1:11" ht="14.45" customHeight="1" x14ac:dyDescent="0.2">
      <c r="A100" s="413" t="s">
        <v>408</v>
      </c>
      <c r="B100" s="414" t="s">
        <v>409</v>
      </c>
      <c r="C100" s="415" t="s">
        <v>417</v>
      </c>
      <c r="D100" s="416" t="s">
        <v>418</v>
      </c>
      <c r="E100" s="415" t="s">
        <v>536</v>
      </c>
      <c r="F100" s="416" t="s">
        <v>537</v>
      </c>
      <c r="G100" s="415" t="s">
        <v>692</v>
      </c>
      <c r="H100" s="415" t="s">
        <v>693</v>
      </c>
      <c r="I100" s="418">
        <v>15.479999542236328</v>
      </c>
      <c r="J100" s="418">
        <v>40</v>
      </c>
      <c r="K100" s="419">
        <v>619.29998779296875</v>
      </c>
    </row>
    <row r="101" spans="1:11" ht="14.45" customHeight="1" x14ac:dyDescent="0.2">
      <c r="A101" s="413" t="s">
        <v>408</v>
      </c>
      <c r="B101" s="414" t="s">
        <v>409</v>
      </c>
      <c r="C101" s="415" t="s">
        <v>417</v>
      </c>
      <c r="D101" s="416" t="s">
        <v>418</v>
      </c>
      <c r="E101" s="415" t="s">
        <v>536</v>
      </c>
      <c r="F101" s="416" t="s">
        <v>537</v>
      </c>
      <c r="G101" s="415" t="s">
        <v>690</v>
      </c>
      <c r="H101" s="415" t="s">
        <v>694</v>
      </c>
      <c r="I101" s="418">
        <v>13.869999885559082</v>
      </c>
      <c r="J101" s="418">
        <v>48</v>
      </c>
      <c r="K101" s="419">
        <v>665.83001708984375</v>
      </c>
    </row>
    <row r="102" spans="1:11" ht="14.45" customHeight="1" x14ac:dyDescent="0.2">
      <c r="A102" s="413" t="s">
        <v>408</v>
      </c>
      <c r="B102" s="414" t="s">
        <v>409</v>
      </c>
      <c r="C102" s="415" t="s">
        <v>417</v>
      </c>
      <c r="D102" s="416" t="s">
        <v>418</v>
      </c>
      <c r="E102" s="415" t="s">
        <v>536</v>
      </c>
      <c r="F102" s="416" t="s">
        <v>537</v>
      </c>
      <c r="G102" s="415" t="s">
        <v>695</v>
      </c>
      <c r="H102" s="415" t="s">
        <v>696</v>
      </c>
      <c r="I102" s="418">
        <v>17.549999237060547</v>
      </c>
      <c r="J102" s="418">
        <v>40</v>
      </c>
      <c r="K102" s="419">
        <v>702.19000244140625</v>
      </c>
    </row>
    <row r="103" spans="1:11" ht="14.45" customHeight="1" x14ac:dyDescent="0.2">
      <c r="A103" s="413" t="s">
        <v>408</v>
      </c>
      <c r="B103" s="414" t="s">
        <v>409</v>
      </c>
      <c r="C103" s="415" t="s">
        <v>417</v>
      </c>
      <c r="D103" s="416" t="s">
        <v>418</v>
      </c>
      <c r="E103" s="415" t="s">
        <v>536</v>
      </c>
      <c r="F103" s="416" t="s">
        <v>537</v>
      </c>
      <c r="G103" s="415" t="s">
        <v>697</v>
      </c>
      <c r="H103" s="415" t="s">
        <v>698</v>
      </c>
      <c r="I103" s="418">
        <v>19.959999084472656</v>
      </c>
      <c r="J103" s="418">
        <v>1</v>
      </c>
      <c r="K103" s="419">
        <v>19.959999084472656</v>
      </c>
    </row>
    <row r="104" spans="1:11" ht="14.45" customHeight="1" x14ac:dyDescent="0.2">
      <c r="A104" s="413" t="s">
        <v>408</v>
      </c>
      <c r="B104" s="414" t="s">
        <v>409</v>
      </c>
      <c r="C104" s="415" t="s">
        <v>417</v>
      </c>
      <c r="D104" s="416" t="s">
        <v>418</v>
      </c>
      <c r="E104" s="415" t="s">
        <v>536</v>
      </c>
      <c r="F104" s="416" t="s">
        <v>537</v>
      </c>
      <c r="G104" s="415" t="s">
        <v>699</v>
      </c>
      <c r="H104" s="415" t="s">
        <v>700</v>
      </c>
      <c r="I104" s="418">
        <v>25.239999771118164</v>
      </c>
      <c r="J104" s="418">
        <v>1</v>
      </c>
      <c r="K104" s="419">
        <v>25.239999771118164</v>
      </c>
    </row>
    <row r="105" spans="1:11" ht="14.45" customHeight="1" x14ac:dyDescent="0.2">
      <c r="A105" s="413" t="s">
        <v>408</v>
      </c>
      <c r="B105" s="414" t="s">
        <v>409</v>
      </c>
      <c r="C105" s="415" t="s">
        <v>417</v>
      </c>
      <c r="D105" s="416" t="s">
        <v>418</v>
      </c>
      <c r="E105" s="415" t="s">
        <v>536</v>
      </c>
      <c r="F105" s="416" t="s">
        <v>537</v>
      </c>
      <c r="G105" s="415" t="s">
        <v>701</v>
      </c>
      <c r="H105" s="415" t="s">
        <v>702</v>
      </c>
      <c r="I105" s="418">
        <v>16.218749284744263</v>
      </c>
      <c r="J105" s="418">
        <v>27900</v>
      </c>
      <c r="K105" s="419">
        <v>452387.69921875</v>
      </c>
    </row>
    <row r="106" spans="1:11" ht="14.45" customHeight="1" x14ac:dyDescent="0.2">
      <c r="A106" s="413" t="s">
        <v>408</v>
      </c>
      <c r="B106" s="414" t="s">
        <v>409</v>
      </c>
      <c r="C106" s="415" t="s">
        <v>417</v>
      </c>
      <c r="D106" s="416" t="s">
        <v>418</v>
      </c>
      <c r="E106" s="415" t="s">
        <v>536</v>
      </c>
      <c r="F106" s="416" t="s">
        <v>537</v>
      </c>
      <c r="G106" s="415" t="s">
        <v>703</v>
      </c>
      <c r="H106" s="415" t="s">
        <v>704</v>
      </c>
      <c r="I106" s="418">
        <v>29.100000381469727</v>
      </c>
      <c r="J106" s="418">
        <v>3168</v>
      </c>
      <c r="K106" s="419">
        <v>92172.96240234375</v>
      </c>
    </row>
    <row r="107" spans="1:11" ht="14.45" customHeight="1" x14ac:dyDescent="0.2">
      <c r="A107" s="413" t="s">
        <v>408</v>
      </c>
      <c r="B107" s="414" t="s">
        <v>409</v>
      </c>
      <c r="C107" s="415" t="s">
        <v>417</v>
      </c>
      <c r="D107" s="416" t="s">
        <v>418</v>
      </c>
      <c r="E107" s="415" t="s">
        <v>536</v>
      </c>
      <c r="F107" s="416" t="s">
        <v>537</v>
      </c>
      <c r="G107" s="415" t="s">
        <v>705</v>
      </c>
      <c r="H107" s="415" t="s">
        <v>706</v>
      </c>
      <c r="I107" s="418">
        <v>47.150001525878906</v>
      </c>
      <c r="J107" s="418">
        <v>60</v>
      </c>
      <c r="K107" s="419">
        <v>2829</v>
      </c>
    </row>
    <row r="108" spans="1:11" ht="14.45" customHeight="1" x14ac:dyDescent="0.2">
      <c r="A108" s="413" t="s">
        <v>408</v>
      </c>
      <c r="B108" s="414" t="s">
        <v>409</v>
      </c>
      <c r="C108" s="415" t="s">
        <v>417</v>
      </c>
      <c r="D108" s="416" t="s">
        <v>418</v>
      </c>
      <c r="E108" s="415" t="s">
        <v>536</v>
      </c>
      <c r="F108" s="416" t="s">
        <v>537</v>
      </c>
      <c r="G108" s="415" t="s">
        <v>701</v>
      </c>
      <c r="H108" s="415" t="s">
        <v>707</v>
      </c>
      <c r="I108" s="418">
        <v>16.219999313354492</v>
      </c>
      <c r="J108" s="418">
        <v>30240</v>
      </c>
      <c r="K108" s="419">
        <v>490341.6015625</v>
      </c>
    </row>
    <row r="109" spans="1:11" ht="14.45" customHeight="1" x14ac:dyDescent="0.2">
      <c r="A109" s="413" t="s">
        <v>408</v>
      </c>
      <c r="B109" s="414" t="s">
        <v>409</v>
      </c>
      <c r="C109" s="415" t="s">
        <v>417</v>
      </c>
      <c r="D109" s="416" t="s">
        <v>418</v>
      </c>
      <c r="E109" s="415" t="s">
        <v>536</v>
      </c>
      <c r="F109" s="416" t="s">
        <v>537</v>
      </c>
      <c r="G109" s="415" t="s">
        <v>703</v>
      </c>
      <c r="H109" s="415" t="s">
        <v>708</v>
      </c>
      <c r="I109" s="418">
        <v>29.100000381469727</v>
      </c>
      <c r="J109" s="418">
        <v>720</v>
      </c>
      <c r="K109" s="419">
        <v>20948.400390625</v>
      </c>
    </row>
    <row r="110" spans="1:11" ht="14.45" customHeight="1" x14ac:dyDescent="0.2">
      <c r="A110" s="413" t="s">
        <v>408</v>
      </c>
      <c r="B110" s="414" t="s">
        <v>409</v>
      </c>
      <c r="C110" s="415" t="s">
        <v>417</v>
      </c>
      <c r="D110" s="416" t="s">
        <v>418</v>
      </c>
      <c r="E110" s="415" t="s">
        <v>536</v>
      </c>
      <c r="F110" s="416" t="s">
        <v>537</v>
      </c>
      <c r="G110" s="415" t="s">
        <v>709</v>
      </c>
      <c r="H110" s="415" t="s">
        <v>710</v>
      </c>
      <c r="I110" s="418">
        <v>267.66000366210938</v>
      </c>
      <c r="J110" s="418">
        <v>10</v>
      </c>
      <c r="K110" s="419">
        <v>2676.6300048828125</v>
      </c>
    </row>
    <row r="111" spans="1:11" ht="14.45" customHeight="1" x14ac:dyDescent="0.2">
      <c r="A111" s="413" t="s">
        <v>408</v>
      </c>
      <c r="B111" s="414" t="s">
        <v>409</v>
      </c>
      <c r="C111" s="415" t="s">
        <v>417</v>
      </c>
      <c r="D111" s="416" t="s">
        <v>418</v>
      </c>
      <c r="E111" s="415" t="s">
        <v>536</v>
      </c>
      <c r="F111" s="416" t="s">
        <v>537</v>
      </c>
      <c r="G111" s="415" t="s">
        <v>711</v>
      </c>
      <c r="H111" s="415" t="s">
        <v>712</v>
      </c>
      <c r="I111" s="418">
        <v>260.01998901367188</v>
      </c>
      <c r="J111" s="418">
        <v>9</v>
      </c>
      <c r="K111" s="419">
        <v>2340.1400756835938</v>
      </c>
    </row>
    <row r="112" spans="1:11" ht="14.45" customHeight="1" x14ac:dyDescent="0.2">
      <c r="A112" s="413" t="s">
        <v>408</v>
      </c>
      <c r="B112" s="414" t="s">
        <v>409</v>
      </c>
      <c r="C112" s="415" t="s">
        <v>417</v>
      </c>
      <c r="D112" s="416" t="s">
        <v>418</v>
      </c>
      <c r="E112" s="415" t="s">
        <v>536</v>
      </c>
      <c r="F112" s="416" t="s">
        <v>537</v>
      </c>
      <c r="G112" s="415" t="s">
        <v>713</v>
      </c>
      <c r="H112" s="415" t="s">
        <v>714</v>
      </c>
      <c r="I112" s="418">
        <v>290.00800781250001</v>
      </c>
      <c r="J112" s="418">
        <v>8</v>
      </c>
      <c r="K112" s="419">
        <v>2320.0400390625</v>
      </c>
    </row>
    <row r="113" spans="1:11" ht="14.45" customHeight="1" x14ac:dyDescent="0.2">
      <c r="A113" s="413" t="s">
        <v>408</v>
      </c>
      <c r="B113" s="414" t="s">
        <v>409</v>
      </c>
      <c r="C113" s="415" t="s">
        <v>417</v>
      </c>
      <c r="D113" s="416" t="s">
        <v>418</v>
      </c>
      <c r="E113" s="415" t="s">
        <v>536</v>
      </c>
      <c r="F113" s="416" t="s">
        <v>537</v>
      </c>
      <c r="G113" s="415" t="s">
        <v>711</v>
      </c>
      <c r="H113" s="415" t="s">
        <v>715</v>
      </c>
      <c r="I113" s="418">
        <v>260.01998901367188</v>
      </c>
      <c r="J113" s="418">
        <v>10</v>
      </c>
      <c r="K113" s="419">
        <v>2600.1699829101563</v>
      </c>
    </row>
    <row r="114" spans="1:11" ht="14.45" customHeight="1" x14ac:dyDescent="0.2">
      <c r="A114" s="413" t="s">
        <v>408</v>
      </c>
      <c r="B114" s="414" t="s">
        <v>409</v>
      </c>
      <c r="C114" s="415" t="s">
        <v>417</v>
      </c>
      <c r="D114" s="416" t="s">
        <v>418</v>
      </c>
      <c r="E114" s="415" t="s">
        <v>536</v>
      </c>
      <c r="F114" s="416" t="s">
        <v>537</v>
      </c>
      <c r="G114" s="415" t="s">
        <v>713</v>
      </c>
      <c r="H114" s="415" t="s">
        <v>716</v>
      </c>
      <c r="I114" s="418">
        <v>290.00400390624998</v>
      </c>
      <c r="J114" s="418">
        <v>8</v>
      </c>
      <c r="K114" s="419">
        <v>2320.030029296875</v>
      </c>
    </row>
    <row r="115" spans="1:11" ht="14.45" customHeight="1" x14ac:dyDescent="0.2">
      <c r="A115" s="413" t="s">
        <v>408</v>
      </c>
      <c r="B115" s="414" t="s">
        <v>409</v>
      </c>
      <c r="C115" s="415" t="s">
        <v>417</v>
      </c>
      <c r="D115" s="416" t="s">
        <v>418</v>
      </c>
      <c r="E115" s="415" t="s">
        <v>536</v>
      </c>
      <c r="F115" s="416" t="s">
        <v>537</v>
      </c>
      <c r="G115" s="415" t="s">
        <v>717</v>
      </c>
      <c r="H115" s="415" t="s">
        <v>718</v>
      </c>
      <c r="I115" s="418">
        <v>10.119999885559082</v>
      </c>
      <c r="J115" s="418">
        <v>10</v>
      </c>
      <c r="K115" s="419">
        <v>101.19999694824219</v>
      </c>
    </row>
    <row r="116" spans="1:11" ht="14.45" customHeight="1" x14ac:dyDescent="0.2">
      <c r="A116" s="413" t="s">
        <v>408</v>
      </c>
      <c r="B116" s="414" t="s">
        <v>409</v>
      </c>
      <c r="C116" s="415" t="s">
        <v>417</v>
      </c>
      <c r="D116" s="416" t="s">
        <v>418</v>
      </c>
      <c r="E116" s="415" t="s">
        <v>536</v>
      </c>
      <c r="F116" s="416" t="s">
        <v>537</v>
      </c>
      <c r="G116" s="415" t="s">
        <v>719</v>
      </c>
      <c r="H116" s="415" t="s">
        <v>720</v>
      </c>
      <c r="I116" s="418">
        <v>0.89999997615814209</v>
      </c>
      <c r="J116" s="418">
        <v>15000</v>
      </c>
      <c r="K116" s="419">
        <v>13455</v>
      </c>
    </row>
    <row r="117" spans="1:11" ht="14.45" customHeight="1" x14ac:dyDescent="0.2">
      <c r="A117" s="413" t="s">
        <v>408</v>
      </c>
      <c r="B117" s="414" t="s">
        <v>409</v>
      </c>
      <c r="C117" s="415" t="s">
        <v>417</v>
      </c>
      <c r="D117" s="416" t="s">
        <v>418</v>
      </c>
      <c r="E117" s="415" t="s">
        <v>536</v>
      </c>
      <c r="F117" s="416" t="s">
        <v>537</v>
      </c>
      <c r="G117" s="415" t="s">
        <v>721</v>
      </c>
      <c r="H117" s="415" t="s">
        <v>722</v>
      </c>
      <c r="I117" s="418">
        <v>2.5399999618530273</v>
      </c>
      <c r="J117" s="418">
        <v>14000</v>
      </c>
      <c r="K117" s="419">
        <v>35550.3994140625</v>
      </c>
    </row>
    <row r="118" spans="1:11" ht="14.45" customHeight="1" x14ac:dyDescent="0.2">
      <c r="A118" s="413" t="s">
        <v>408</v>
      </c>
      <c r="B118" s="414" t="s">
        <v>409</v>
      </c>
      <c r="C118" s="415" t="s">
        <v>417</v>
      </c>
      <c r="D118" s="416" t="s">
        <v>418</v>
      </c>
      <c r="E118" s="415" t="s">
        <v>536</v>
      </c>
      <c r="F118" s="416" t="s">
        <v>537</v>
      </c>
      <c r="G118" s="415" t="s">
        <v>723</v>
      </c>
      <c r="H118" s="415" t="s">
        <v>724</v>
      </c>
      <c r="I118" s="418">
        <v>0.52999997138977051</v>
      </c>
      <c r="J118" s="418">
        <v>17500</v>
      </c>
      <c r="K118" s="419">
        <v>9257.5</v>
      </c>
    </row>
    <row r="119" spans="1:11" ht="14.45" customHeight="1" x14ac:dyDescent="0.2">
      <c r="A119" s="413" t="s">
        <v>408</v>
      </c>
      <c r="B119" s="414" t="s">
        <v>409</v>
      </c>
      <c r="C119" s="415" t="s">
        <v>417</v>
      </c>
      <c r="D119" s="416" t="s">
        <v>418</v>
      </c>
      <c r="E119" s="415" t="s">
        <v>536</v>
      </c>
      <c r="F119" s="416" t="s">
        <v>537</v>
      </c>
      <c r="G119" s="415" t="s">
        <v>719</v>
      </c>
      <c r="H119" s="415" t="s">
        <v>725</v>
      </c>
      <c r="I119" s="418">
        <v>0.89999997615814209</v>
      </c>
      <c r="J119" s="418">
        <v>27000</v>
      </c>
      <c r="K119" s="419">
        <v>24219</v>
      </c>
    </row>
    <row r="120" spans="1:11" ht="14.45" customHeight="1" x14ac:dyDescent="0.2">
      <c r="A120" s="413" t="s">
        <v>408</v>
      </c>
      <c r="B120" s="414" t="s">
        <v>409</v>
      </c>
      <c r="C120" s="415" t="s">
        <v>417</v>
      </c>
      <c r="D120" s="416" t="s">
        <v>418</v>
      </c>
      <c r="E120" s="415" t="s">
        <v>536</v>
      </c>
      <c r="F120" s="416" t="s">
        <v>537</v>
      </c>
      <c r="G120" s="415" t="s">
        <v>721</v>
      </c>
      <c r="H120" s="415" t="s">
        <v>726</v>
      </c>
      <c r="I120" s="418">
        <v>2.5399999618530273</v>
      </c>
      <c r="J120" s="418">
        <v>10000</v>
      </c>
      <c r="K120" s="419">
        <v>25391.99951171875</v>
      </c>
    </row>
    <row r="121" spans="1:11" ht="14.45" customHeight="1" x14ac:dyDescent="0.2">
      <c r="A121" s="413" t="s">
        <v>408</v>
      </c>
      <c r="B121" s="414" t="s">
        <v>409</v>
      </c>
      <c r="C121" s="415" t="s">
        <v>417</v>
      </c>
      <c r="D121" s="416" t="s">
        <v>418</v>
      </c>
      <c r="E121" s="415" t="s">
        <v>536</v>
      </c>
      <c r="F121" s="416" t="s">
        <v>537</v>
      </c>
      <c r="G121" s="415" t="s">
        <v>723</v>
      </c>
      <c r="H121" s="415" t="s">
        <v>727</v>
      </c>
      <c r="I121" s="418">
        <v>0.52999997138977051</v>
      </c>
      <c r="J121" s="418">
        <v>12000</v>
      </c>
      <c r="K121" s="419">
        <v>6348</v>
      </c>
    </row>
    <row r="122" spans="1:11" ht="14.45" customHeight="1" x14ac:dyDescent="0.2">
      <c r="A122" s="413" t="s">
        <v>408</v>
      </c>
      <c r="B122" s="414" t="s">
        <v>409</v>
      </c>
      <c r="C122" s="415" t="s">
        <v>417</v>
      </c>
      <c r="D122" s="416" t="s">
        <v>418</v>
      </c>
      <c r="E122" s="415" t="s">
        <v>536</v>
      </c>
      <c r="F122" s="416" t="s">
        <v>537</v>
      </c>
      <c r="G122" s="415" t="s">
        <v>728</v>
      </c>
      <c r="H122" s="415" t="s">
        <v>729</v>
      </c>
      <c r="I122" s="418">
        <v>0.14000000059604645</v>
      </c>
      <c r="J122" s="418">
        <v>200</v>
      </c>
      <c r="K122" s="419">
        <v>28</v>
      </c>
    </row>
    <row r="123" spans="1:11" ht="14.45" customHeight="1" x14ac:dyDescent="0.2">
      <c r="A123" s="413" t="s">
        <v>408</v>
      </c>
      <c r="B123" s="414" t="s">
        <v>409</v>
      </c>
      <c r="C123" s="415" t="s">
        <v>417</v>
      </c>
      <c r="D123" s="416" t="s">
        <v>418</v>
      </c>
      <c r="E123" s="415" t="s">
        <v>536</v>
      </c>
      <c r="F123" s="416" t="s">
        <v>537</v>
      </c>
      <c r="G123" s="415" t="s">
        <v>730</v>
      </c>
      <c r="H123" s="415" t="s">
        <v>731</v>
      </c>
      <c r="I123" s="418">
        <v>29.879999160766602</v>
      </c>
      <c r="J123" s="418">
        <v>48</v>
      </c>
      <c r="K123" s="419">
        <v>1434.239990234375</v>
      </c>
    </row>
    <row r="124" spans="1:11" ht="14.45" customHeight="1" x14ac:dyDescent="0.2">
      <c r="A124" s="413" t="s">
        <v>408</v>
      </c>
      <c r="B124" s="414" t="s">
        <v>409</v>
      </c>
      <c r="C124" s="415" t="s">
        <v>417</v>
      </c>
      <c r="D124" s="416" t="s">
        <v>418</v>
      </c>
      <c r="E124" s="415" t="s">
        <v>536</v>
      </c>
      <c r="F124" s="416" t="s">
        <v>537</v>
      </c>
      <c r="G124" s="415" t="s">
        <v>730</v>
      </c>
      <c r="H124" s="415" t="s">
        <v>732</v>
      </c>
      <c r="I124" s="418">
        <v>29.870000839233398</v>
      </c>
      <c r="J124" s="418">
        <v>30</v>
      </c>
      <c r="K124" s="419">
        <v>896.0999755859375</v>
      </c>
    </row>
    <row r="125" spans="1:11" ht="14.45" customHeight="1" x14ac:dyDescent="0.2">
      <c r="A125" s="413" t="s">
        <v>408</v>
      </c>
      <c r="B125" s="414" t="s">
        <v>409</v>
      </c>
      <c r="C125" s="415" t="s">
        <v>417</v>
      </c>
      <c r="D125" s="416" t="s">
        <v>418</v>
      </c>
      <c r="E125" s="415" t="s">
        <v>733</v>
      </c>
      <c r="F125" s="416" t="s">
        <v>734</v>
      </c>
      <c r="G125" s="415" t="s">
        <v>735</v>
      </c>
      <c r="H125" s="415" t="s">
        <v>736</v>
      </c>
      <c r="I125" s="418">
        <v>539.969970703125</v>
      </c>
      <c r="J125" s="418">
        <v>2</v>
      </c>
      <c r="K125" s="419">
        <v>1079.9300537109375</v>
      </c>
    </row>
    <row r="126" spans="1:11" ht="14.45" customHeight="1" x14ac:dyDescent="0.2">
      <c r="A126" s="413" t="s">
        <v>408</v>
      </c>
      <c r="B126" s="414" t="s">
        <v>409</v>
      </c>
      <c r="C126" s="415" t="s">
        <v>417</v>
      </c>
      <c r="D126" s="416" t="s">
        <v>418</v>
      </c>
      <c r="E126" s="415" t="s">
        <v>733</v>
      </c>
      <c r="F126" s="416" t="s">
        <v>734</v>
      </c>
      <c r="G126" s="415" t="s">
        <v>737</v>
      </c>
      <c r="H126" s="415" t="s">
        <v>738</v>
      </c>
      <c r="I126" s="418">
        <v>2.3399999141693115</v>
      </c>
      <c r="J126" s="418">
        <v>100</v>
      </c>
      <c r="K126" s="419">
        <v>234</v>
      </c>
    </row>
    <row r="127" spans="1:11" ht="14.45" customHeight="1" x14ac:dyDescent="0.2">
      <c r="A127" s="413" t="s">
        <v>408</v>
      </c>
      <c r="B127" s="414" t="s">
        <v>409</v>
      </c>
      <c r="C127" s="415" t="s">
        <v>417</v>
      </c>
      <c r="D127" s="416" t="s">
        <v>418</v>
      </c>
      <c r="E127" s="415" t="s">
        <v>733</v>
      </c>
      <c r="F127" s="416" t="s">
        <v>734</v>
      </c>
      <c r="G127" s="415" t="s">
        <v>739</v>
      </c>
      <c r="H127" s="415" t="s">
        <v>740</v>
      </c>
      <c r="I127" s="418">
        <v>539.96499633789063</v>
      </c>
      <c r="J127" s="418">
        <v>3</v>
      </c>
      <c r="K127" s="419">
        <v>1619.8900756835938</v>
      </c>
    </row>
    <row r="128" spans="1:11" ht="14.45" customHeight="1" x14ac:dyDescent="0.2">
      <c r="A128" s="413" t="s">
        <v>408</v>
      </c>
      <c r="B128" s="414" t="s">
        <v>409</v>
      </c>
      <c r="C128" s="415" t="s">
        <v>417</v>
      </c>
      <c r="D128" s="416" t="s">
        <v>418</v>
      </c>
      <c r="E128" s="415" t="s">
        <v>733</v>
      </c>
      <c r="F128" s="416" t="s">
        <v>734</v>
      </c>
      <c r="G128" s="415" t="s">
        <v>735</v>
      </c>
      <c r="H128" s="415" t="s">
        <v>741</v>
      </c>
      <c r="I128" s="418">
        <v>539.96499633789063</v>
      </c>
      <c r="J128" s="418">
        <v>3</v>
      </c>
      <c r="K128" s="419">
        <v>1619.8900756835938</v>
      </c>
    </row>
    <row r="129" spans="1:11" ht="14.45" customHeight="1" x14ac:dyDescent="0.2">
      <c r="A129" s="413" t="s">
        <v>408</v>
      </c>
      <c r="B129" s="414" t="s">
        <v>409</v>
      </c>
      <c r="C129" s="415" t="s">
        <v>417</v>
      </c>
      <c r="D129" s="416" t="s">
        <v>418</v>
      </c>
      <c r="E129" s="415" t="s">
        <v>733</v>
      </c>
      <c r="F129" s="416" t="s">
        <v>734</v>
      </c>
      <c r="G129" s="415" t="s">
        <v>737</v>
      </c>
      <c r="H129" s="415" t="s">
        <v>742</v>
      </c>
      <c r="I129" s="418">
        <v>2.3299999237060547</v>
      </c>
      <c r="J129" s="418">
        <v>400</v>
      </c>
      <c r="K129" s="419">
        <v>932</v>
      </c>
    </row>
    <row r="130" spans="1:11" ht="14.45" customHeight="1" x14ac:dyDescent="0.2">
      <c r="A130" s="413" t="s">
        <v>408</v>
      </c>
      <c r="B130" s="414" t="s">
        <v>409</v>
      </c>
      <c r="C130" s="415" t="s">
        <v>417</v>
      </c>
      <c r="D130" s="416" t="s">
        <v>418</v>
      </c>
      <c r="E130" s="415" t="s">
        <v>733</v>
      </c>
      <c r="F130" s="416" t="s">
        <v>734</v>
      </c>
      <c r="G130" s="415" t="s">
        <v>743</v>
      </c>
      <c r="H130" s="415" t="s">
        <v>744</v>
      </c>
      <c r="I130" s="418">
        <v>8226.7900390625</v>
      </c>
      <c r="J130" s="418">
        <v>1</v>
      </c>
      <c r="K130" s="419">
        <v>8226.7900390625</v>
      </c>
    </row>
    <row r="131" spans="1:11" ht="14.45" customHeight="1" x14ac:dyDescent="0.2">
      <c r="A131" s="413" t="s">
        <v>408</v>
      </c>
      <c r="B131" s="414" t="s">
        <v>409</v>
      </c>
      <c r="C131" s="415" t="s">
        <v>417</v>
      </c>
      <c r="D131" s="416" t="s">
        <v>418</v>
      </c>
      <c r="E131" s="415" t="s">
        <v>733</v>
      </c>
      <c r="F131" s="416" t="s">
        <v>734</v>
      </c>
      <c r="G131" s="415" t="s">
        <v>745</v>
      </c>
      <c r="H131" s="415" t="s">
        <v>746</v>
      </c>
      <c r="I131" s="418">
        <v>2.9033334255218506</v>
      </c>
      <c r="J131" s="418">
        <v>700</v>
      </c>
      <c r="K131" s="419">
        <v>2033</v>
      </c>
    </row>
    <row r="132" spans="1:11" ht="14.45" customHeight="1" x14ac:dyDescent="0.2">
      <c r="A132" s="413" t="s">
        <v>408</v>
      </c>
      <c r="B132" s="414" t="s">
        <v>409</v>
      </c>
      <c r="C132" s="415" t="s">
        <v>417</v>
      </c>
      <c r="D132" s="416" t="s">
        <v>418</v>
      </c>
      <c r="E132" s="415" t="s">
        <v>733</v>
      </c>
      <c r="F132" s="416" t="s">
        <v>734</v>
      </c>
      <c r="G132" s="415" t="s">
        <v>747</v>
      </c>
      <c r="H132" s="415" t="s">
        <v>748</v>
      </c>
      <c r="I132" s="418">
        <v>2.9050000905990601</v>
      </c>
      <c r="J132" s="418">
        <v>400</v>
      </c>
      <c r="K132" s="419">
        <v>1163</v>
      </c>
    </row>
    <row r="133" spans="1:11" ht="14.45" customHeight="1" x14ac:dyDescent="0.2">
      <c r="A133" s="413" t="s">
        <v>408</v>
      </c>
      <c r="B133" s="414" t="s">
        <v>409</v>
      </c>
      <c r="C133" s="415" t="s">
        <v>417</v>
      </c>
      <c r="D133" s="416" t="s">
        <v>418</v>
      </c>
      <c r="E133" s="415" t="s">
        <v>733</v>
      </c>
      <c r="F133" s="416" t="s">
        <v>734</v>
      </c>
      <c r="G133" s="415" t="s">
        <v>749</v>
      </c>
      <c r="H133" s="415" t="s">
        <v>750</v>
      </c>
      <c r="I133" s="418">
        <v>2.9000000953674316</v>
      </c>
      <c r="J133" s="418">
        <v>200</v>
      </c>
      <c r="K133" s="419">
        <v>580</v>
      </c>
    </row>
    <row r="134" spans="1:11" ht="14.45" customHeight="1" x14ac:dyDescent="0.2">
      <c r="A134" s="413" t="s">
        <v>408</v>
      </c>
      <c r="B134" s="414" t="s">
        <v>409</v>
      </c>
      <c r="C134" s="415" t="s">
        <v>417</v>
      </c>
      <c r="D134" s="416" t="s">
        <v>418</v>
      </c>
      <c r="E134" s="415" t="s">
        <v>733</v>
      </c>
      <c r="F134" s="416" t="s">
        <v>734</v>
      </c>
      <c r="G134" s="415" t="s">
        <v>751</v>
      </c>
      <c r="H134" s="415" t="s">
        <v>752</v>
      </c>
      <c r="I134" s="418">
        <v>2.9066667556762695</v>
      </c>
      <c r="J134" s="418">
        <v>500</v>
      </c>
      <c r="K134" s="419">
        <v>1453</v>
      </c>
    </row>
    <row r="135" spans="1:11" ht="14.45" customHeight="1" x14ac:dyDescent="0.2">
      <c r="A135" s="413" t="s">
        <v>408</v>
      </c>
      <c r="B135" s="414" t="s">
        <v>409</v>
      </c>
      <c r="C135" s="415" t="s">
        <v>417</v>
      </c>
      <c r="D135" s="416" t="s">
        <v>418</v>
      </c>
      <c r="E135" s="415" t="s">
        <v>733</v>
      </c>
      <c r="F135" s="416" t="s">
        <v>734</v>
      </c>
      <c r="G135" s="415" t="s">
        <v>753</v>
      </c>
      <c r="H135" s="415" t="s">
        <v>754</v>
      </c>
      <c r="I135" s="418">
        <v>2.9050000905990601</v>
      </c>
      <c r="J135" s="418">
        <v>1600</v>
      </c>
      <c r="K135" s="419">
        <v>4649</v>
      </c>
    </row>
    <row r="136" spans="1:11" ht="14.45" customHeight="1" x14ac:dyDescent="0.2">
      <c r="A136" s="413" t="s">
        <v>408</v>
      </c>
      <c r="B136" s="414" t="s">
        <v>409</v>
      </c>
      <c r="C136" s="415" t="s">
        <v>417</v>
      </c>
      <c r="D136" s="416" t="s">
        <v>418</v>
      </c>
      <c r="E136" s="415" t="s">
        <v>733</v>
      </c>
      <c r="F136" s="416" t="s">
        <v>734</v>
      </c>
      <c r="G136" s="415" t="s">
        <v>755</v>
      </c>
      <c r="H136" s="415" t="s">
        <v>756</v>
      </c>
      <c r="I136" s="418">
        <v>2.8399999141693115</v>
      </c>
      <c r="J136" s="418">
        <v>200</v>
      </c>
      <c r="K136" s="419">
        <v>568.70001220703125</v>
      </c>
    </row>
    <row r="137" spans="1:11" ht="14.45" customHeight="1" x14ac:dyDescent="0.2">
      <c r="A137" s="413" t="s">
        <v>408</v>
      </c>
      <c r="B137" s="414" t="s">
        <v>409</v>
      </c>
      <c r="C137" s="415" t="s">
        <v>417</v>
      </c>
      <c r="D137" s="416" t="s">
        <v>418</v>
      </c>
      <c r="E137" s="415" t="s">
        <v>733</v>
      </c>
      <c r="F137" s="416" t="s">
        <v>734</v>
      </c>
      <c r="G137" s="415" t="s">
        <v>757</v>
      </c>
      <c r="H137" s="415" t="s">
        <v>758</v>
      </c>
      <c r="I137" s="418">
        <v>2.8399999141693115</v>
      </c>
      <c r="J137" s="418">
        <v>200</v>
      </c>
      <c r="K137" s="419">
        <v>568.70001220703125</v>
      </c>
    </row>
    <row r="138" spans="1:11" ht="14.45" customHeight="1" x14ac:dyDescent="0.2">
      <c r="A138" s="413" t="s">
        <v>408</v>
      </c>
      <c r="B138" s="414" t="s">
        <v>409</v>
      </c>
      <c r="C138" s="415" t="s">
        <v>417</v>
      </c>
      <c r="D138" s="416" t="s">
        <v>418</v>
      </c>
      <c r="E138" s="415" t="s">
        <v>733</v>
      </c>
      <c r="F138" s="416" t="s">
        <v>734</v>
      </c>
      <c r="G138" s="415" t="s">
        <v>759</v>
      </c>
      <c r="H138" s="415" t="s">
        <v>760</v>
      </c>
      <c r="I138" s="418">
        <v>1357.6199951171875</v>
      </c>
      <c r="J138" s="418">
        <v>1</v>
      </c>
      <c r="K138" s="419">
        <v>1357.6199951171875</v>
      </c>
    </row>
    <row r="139" spans="1:11" ht="14.45" customHeight="1" x14ac:dyDescent="0.2">
      <c r="A139" s="413" t="s">
        <v>408</v>
      </c>
      <c r="B139" s="414" t="s">
        <v>409</v>
      </c>
      <c r="C139" s="415" t="s">
        <v>417</v>
      </c>
      <c r="D139" s="416" t="s">
        <v>418</v>
      </c>
      <c r="E139" s="415" t="s">
        <v>733</v>
      </c>
      <c r="F139" s="416" t="s">
        <v>734</v>
      </c>
      <c r="G139" s="415" t="s">
        <v>761</v>
      </c>
      <c r="H139" s="415" t="s">
        <v>762</v>
      </c>
      <c r="I139" s="418">
        <v>1357.6199951171875</v>
      </c>
      <c r="J139" s="418">
        <v>2</v>
      </c>
      <c r="K139" s="419">
        <v>2715.239990234375</v>
      </c>
    </row>
    <row r="140" spans="1:11" ht="14.45" customHeight="1" x14ac:dyDescent="0.2">
      <c r="A140" s="413" t="s">
        <v>408</v>
      </c>
      <c r="B140" s="414" t="s">
        <v>409</v>
      </c>
      <c r="C140" s="415" t="s">
        <v>417</v>
      </c>
      <c r="D140" s="416" t="s">
        <v>418</v>
      </c>
      <c r="E140" s="415" t="s">
        <v>733</v>
      </c>
      <c r="F140" s="416" t="s">
        <v>734</v>
      </c>
      <c r="G140" s="415" t="s">
        <v>763</v>
      </c>
      <c r="H140" s="415" t="s">
        <v>764</v>
      </c>
      <c r="I140" s="418">
        <v>1357.6199951171875</v>
      </c>
      <c r="J140" s="418">
        <v>1</v>
      </c>
      <c r="K140" s="419">
        <v>1357.6199951171875</v>
      </c>
    </row>
    <row r="141" spans="1:11" ht="14.45" customHeight="1" x14ac:dyDescent="0.2">
      <c r="A141" s="413" t="s">
        <v>408</v>
      </c>
      <c r="B141" s="414" t="s">
        <v>409</v>
      </c>
      <c r="C141" s="415" t="s">
        <v>417</v>
      </c>
      <c r="D141" s="416" t="s">
        <v>418</v>
      </c>
      <c r="E141" s="415" t="s">
        <v>733</v>
      </c>
      <c r="F141" s="416" t="s">
        <v>734</v>
      </c>
      <c r="G141" s="415" t="s">
        <v>765</v>
      </c>
      <c r="H141" s="415" t="s">
        <v>766</v>
      </c>
      <c r="I141" s="418">
        <v>1357.6199951171875</v>
      </c>
      <c r="J141" s="418">
        <v>1</v>
      </c>
      <c r="K141" s="419">
        <v>1357.6199951171875</v>
      </c>
    </row>
    <row r="142" spans="1:11" ht="14.45" customHeight="1" x14ac:dyDescent="0.2">
      <c r="A142" s="413" t="s">
        <v>408</v>
      </c>
      <c r="B142" s="414" t="s">
        <v>409</v>
      </c>
      <c r="C142" s="415" t="s">
        <v>417</v>
      </c>
      <c r="D142" s="416" t="s">
        <v>418</v>
      </c>
      <c r="E142" s="415" t="s">
        <v>733</v>
      </c>
      <c r="F142" s="416" t="s">
        <v>734</v>
      </c>
      <c r="G142" s="415" t="s">
        <v>767</v>
      </c>
      <c r="H142" s="415" t="s">
        <v>768</v>
      </c>
      <c r="I142" s="418">
        <v>1421.75</v>
      </c>
      <c r="J142" s="418">
        <v>1</v>
      </c>
      <c r="K142" s="419">
        <v>1421.75</v>
      </c>
    </row>
    <row r="143" spans="1:11" ht="14.45" customHeight="1" x14ac:dyDescent="0.2">
      <c r="A143" s="413" t="s">
        <v>408</v>
      </c>
      <c r="B143" s="414" t="s">
        <v>409</v>
      </c>
      <c r="C143" s="415" t="s">
        <v>417</v>
      </c>
      <c r="D143" s="416" t="s">
        <v>418</v>
      </c>
      <c r="E143" s="415" t="s">
        <v>733</v>
      </c>
      <c r="F143" s="416" t="s">
        <v>734</v>
      </c>
      <c r="G143" s="415" t="s">
        <v>769</v>
      </c>
      <c r="H143" s="415" t="s">
        <v>770</v>
      </c>
      <c r="I143" s="418">
        <v>1421.75</v>
      </c>
      <c r="J143" s="418">
        <v>1</v>
      </c>
      <c r="K143" s="419">
        <v>1421.75</v>
      </c>
    </row>
    <row r="144" spans="1:11" ht="14.45" customHeight="1" x14ac:dyDescent="0.2">
      <c r="A144" s="413" t="s">
        <v>408</v>
      </c>
      <c r="B144" s="414" t="s">
        <v>409</v>
      </c>
      <c r="C144" s="415" t="s">
        <v>417</v>
      </c>
      <c r="D144" s="416" t="s">
        <v>418</v>
      </c>
      <c r="E144" s="415" t="s">
        <v>733</v>
      </c>
      <c r="F144" s="416" t="s">
        <v>734</v>
      </c>
      <c r="G144" s="415" t="s">
        <v>771</v>
      </c>
      <c r="H144" s="415" t="s">
        <v>772</v>
      </c>
      <c r="I144" s="418">
        <v>1421.75</v>
      </c>
      <c r="J144" s="418">
        <v>1</v>
      </c>
      <c r="K144" s="419">
        <v>1421.75</v>
      </c>
    </row>
    <row r="145" spans="1:11" ht="14.45" customHeight="1" x14ac:dyDescent="0.2">
      <c r="A145" s="413" t="s">
        <v>408</v>
      </c>
      <c r="B145" s="414" t="s">
        <v>409</v>
      </c>
      <c r="C145" s="415" t="s">
        <v>417</v>
      </c>
      <c r="D145" s="416" t="s">
        <v>418</v>
      </c>
      <c r="E145" s="415" t="s">
        <v>733</v>
      </c>
      <c r="F145" s="416" t="s">
        <v>734</v>
      </c>
      <c r="G145" s="415" t="s">
        <v>773</v>
      </c>
      <c r="H145" s="415" t="s">
        <v>774</v>
      </c>
      <c r="I145" s="418">
        <v>1421.75</v>
      </c>
      <c r="J145" s="418">
        <v>3</v>
      </c>
      <c r="K145" s="419">
        <v>4265.25</v>
      </c>
    </row>
    <row r="146" spans="1:11" ht="14.45" customHeight="1" x14ac:dyDescent="0.2">
      <c r="A146" s="413" t="s">
        <v>408</v>
      </c>
      <c r="B146" s="414" t="s">
        <v>409</v>
      </c>
      <c r="C146" s="415" t="s">
        <v>417</v>
      </c>
      <c r="D146" s="416" t="s">
        <v>418</v>
      </c>
      <c r="E146" s="415" t="s">
        <v>733</v>
      </c>
      <c r="F146" s="416" t="s">
        <v>734</v>
      </c>
      <c r="G146" s="415" t="s">
        <v>775</v>
      </c>
      <c r="H146" s="415" t="s">
        <v>776</v>
      </c>
      <c r="I146" s="418">
        <v>1421.75</v>
      </c>
      <c r="J146" s="418">
        <v>1</v>
      </c>
      <c r="K146" s="419">
        <v>1421.75</v>
      </c>
    </row>
    <row r="147" spans="1:11" ht="14.45" customHeight="1" x14ac:dyDescent="0.2">
      <c r="A147" s="413" t="s">
        <v>408</v>
      </c>
      <c r="B147" s="414" t="s">
        <v>409</v>
      </c>
      <c r="C147" s="415" t="s">
        <v>417</v>
      </c>
      <c r="D147" s="416" t="s">
        <v>418</v>
      </c>
      <c r="E147" s="415" t="s">
        <v>733</v>
      </c>
      <c r="F147" s="416" t="s">
        <v>734</v>
      </c>
      <c r="G147" s="415" t="s">
        <v>777</v>
      </c>
      <c r="H147" s="415" t="s">
        <v>778</v>
      </c>
      <c r="I147" s="418">
        <v>1421.75</v>
      </c>
      <c r="J147" s="418">
        <v>2</v>
      </c>
      <c r="K147" s="419">
        <v>2843.5</v>
      </c>
    </row>
    <row r="148" spans="1:11" ht="14.45" customHeight="1" x14ac:dyDescent="0.2">
      <c r="A148" s="413" t="s">
        <v>408</v>
      </c>
      <c r="B148" s="414" t="s">
        <v>409</v>
      </c>
      <c r="C148" s="415" t="s">
        <v>417</v>
      </c>
      <c r="D148" s="416" t="s">
        <v>418</v>
      </c>
      <c r="E148" s="415" t="s">
        <v>733</v>
      </c>
      <c r="F148" s="416" t="s">
        <v>734</v>
      </c>
      <c r="G148" s="415" t="s">
        <v>779</v>
      </c>
      <c r="H148" s="415" t="s">
        <v>780</v>
      </c>
      <c r="I148" s="418">
        <v>1421.75</v>
      </c>
      <c r="J148" s="418">
        <v>3</v>
      </c>
      <c r="K148" s="419">
        <v>4265.25</v>
      </c>
    </row>
    <row r="149" spans="1:11" ht="14.45" customHeight="1" x14ac:dyDescent="0.2">
      <c r="A149" s="413" t="s">
        <v>408</v>
      </c>
      <c r="B149" s="414" t="s">
        <v>409</v>
      </c>
      <c r="C149" s="415" t="s">
        <v>417</v>
      </c>
      <c r="D149" s="416" t="s">
        <v>418</v>
      </c>
      <c r="E149" s="415" t="s">
        <v>733</v>
      </c>
      <c r="F149" s="416" t="s">
        <v>734</v>
      </c>
      <c r="G149" s="415" t="s">
        <v>781</v>
      </c>
      <c r="H149" s="415" t="s">
        <v>782</v>
      </c>
      <c r="I149" s="418">
        <v>1421.75</v>
      </c>
      <c r="J149" s="418">
        <v>1</v>
      </c>
      <c r="K149" s="419">
        <v>1421.75</v>
      </c>
    </row>
    <row r="150" spans="1:11" ht="14.45" customHeight="1" x14ac:dyDescent="0.2">
      <c r="A150" s="413" t="s">
        <v>408</v>
      </c>
      <c r="B150" s="414" t="s">
        <v>409</v>
      </c>
      <c r="C150" s="415" t="s">
        <v>417</v>
      </c>
      <c r="D150" s="416" t="s">
        <v>418</v>
      </c>
      <c r="E150" s="415" t="s">
        <v>733</v>
      </c>
      <c r="F150" s="416" t="s">
        <v>734</v>
      </c>
      <c r="G150" s="415" t="s">
        <v>783</v>
      </c>
      <c r="H150" s="415" t="s">
        <v>784</v>
      </c>
      <c r="I150" s="418">
        <v>1421.75</v>
      </c>
      <c r="J150" s="418">
        <v>1</v>
      </c>
      <c r="K150" s="419">
        <v>1421.75</v>
      </c>
    </row>
    <row r="151" spans="1:11" ht="14.45" customHeight="1" x14ac:dyDescent="0.2">
      <c r="A151" s="413" t="s">
        <v>408</v>
      </c>
      <c r="B151" s="414" t="s">
        <v>409</v>
      </c>
      <c r="C151" s="415" t="s">
        <v>417</v>
      </c>
      <c r="D151" s="416" t="s">
        <v>418</v>
      </c>
      <c r="E151" s="415" t="s">
        <v>733</v>
      </c>
      <c r="F151" s="416" t="s">
        <v>734</v>
      </c>
      <c r="G151" s="415" t="s">
        <v>785</v>
      </c>
      <c r="H151" s="415" t="s">
        <v>786</v>
      </c>
      <c r="I151" s="418">
        <v>1357.6199951171875</v>
      </c>
      <c r="J151" s="418">
        <v>2</v>
      </c>
      <c r="K151" s="419">
        <v>2715.239990234375</v>
      </c>
    </row>
    <row r="152" spans="1:11" ht="14.45" customHeight="1" x14ac:dyDescent="0.2">
      <c r="A152" s="413" t="s">
        <v>408</v>
      </c>
      <c r="B152" s="414" t="s">
        <v>409</v>
      </c>
      <c r="C152" s="415" t="s">
        <v>417</v>
      </c>
      <c r="D152" s="416" t="s">
        <v>418</v>
      </c>
      <c r="E152" s="415" t="s">
        <v>733</v>
      </c>
      <c r="F152" s="416" t="s">
        <v>734</v>
      </c>
      <c r="G152" s="415" t="s">
        <v>787</v>
      </c>
      <c r="H152" s="415" t="s">
        <v>788</v>
      </c>
      <c r="I152" s="418">
        <v>1357.6199951171875</v>
      </c>
      <c r="J152" s="418">
        <v>1</v>
      </c>
      <c r="K152" s="419">
        <v>1357.6199951171875</v>
      </c>
    </row>
    <row r="153" spans="1:11" ht="14.45" customHeight="1" x14ac:dyDescent="0.2">
      <c r="A153" s="413" t="s">
        <v>408</v>
      </c>
      <c r="B153" s="414" t="s">
        <v>409</v>
      </c>
      <c r="C153" s="415" t="s">
        <v>417</v>
      </c>
      <c r="D153" s="416" t="s">
        <v>418</v>
      </c>
      <c r="E153" s="415" t="s">
        <v>733</v>
      </c>
      <c r="F153" s="416" t="s">
        <v>734</v>
      </c>
      <c r="G153" s="415" t="s">
        <v>789</v>
      </c>
      <c r="H153" s="415" t="s">
        <v>790</v>
      </c>
      <c r="I153" s="418">
        <v>17.459999084472656</v>
      </c>
      <c r="J153" s="418">
        <v>80</v>
      </c>
      <c r="K153" s="419">
        <v>1396.8299560546875</v>
      </c>
    </row>
    <row r="154" spans="1:11" ht="14.45" customHeight="1" x14ac:dyDescent="0.2">
      <c r="A154" s="413" t="s">
        <v>408</v>
      </c>
      <c r="B154" s="414" t="s">
        <v>409</v>
      </c>
      <c r="C154" s="415" t="s">
        <v>417</v>
      </c>
      <c r="D154" s="416" t="s">
        <v>418</v>
      </c>
      <c r="E154" s="415" t="s">
        <v>733</v>
      </c>
      <c r="F154" s="416" t="s">
        <v>734</v>
      </c>
      <c r="G154" s="415" t="s">
        <v>791</v>
      </c>
      <c r="H154" s="415" t="s">
        <v>792</v>
      </c>
      <c r="I154" s="418">
        <v>2.3566665649414063</v>
      </c>
      <c r="J154" s="418">
        <v>90</v>
      </c>
      <c r="K154" s="419">
        <v>212.20000076293945</v>
      </c>
    </row>
    <row r="155" spans="1:11" ht="14.45" customHeight="1" x14ac:dyDescent="0.2">
      <c r="A155" s="413" t="s">
        <v>408</v>
      </c>
      <c r="B155" s="414" t="s">
        <v>409</v>
      </c>
      <c r="C155" s="415" t="s">
        <v>417</v>
      </c>
      <c r="D155" s="416" t="s">
        <v>418</v>
      </c>
      <c r="E155" s="415" t="s">
        <v>733</v>
      </c>
      <c r="F155" s="416" t="s">
        <v>734</v>
      </c>
      <c r="G155" s="415" t="s">
        <v>793</v>
      </c>
      <c r="H155" s="415" t="s">
        <v>794</v>
      </c>
      <c r="I155" s="418">
        <v>11.675000190734863</v>
      </c>
      <c r="J155" s="418">
        <v>160</v>
      </c>
      <c r="K155" s="419">
        <v>1868</v>
      </c>
    </row>
    <row r="156" spans="1:11" ht="14.45" customHeight="1" x14ac:dyDescent="0.2">
      <c r="A156" s="413" t="s">
        <v>408</v>
      </c>
      <c r="B156" s="414" t="s">
        <v>409</v>
      </c>
      <c r="C156" s="415" t="s">
        <v>417</v>
      </c>
      <c r="D156" s="416" t="s">
        <v>418</v>
      </c>
      <c r="E156" s="415" t="s">
        <v>733</v>
      </c>
      <c r="F156" s="416" t="s">
        <v>734</v>
      </c>
      <c r="G156" s="415" t="s">
        <v>789</v>
      </c>
      <c r="H156" s="415" t="s">
        <v>795</v>
      </c>
      <c r="I156" s="418">
        <v>17.459999084472656</v>
      </c>
      <c r="J156" s="418">
        <v>200</v>
      </c>
      <c r="K156" s="419">
        <v>3492.0498657226563</v>
      </c>
    </row>
    <row r="157" spans="1:11" ht="14.45" customHeight="1" x14ac:dyDescent="0.2">
      <c r="A157" s="413" t="s">
        <v>408</v>
      </c>
      <c r="B157" s="414" t="s">
        <v>409</v>
      </c>
      <c r="C157" s="415" t="s">
        <v>417</v>
      </c>
      <c r="D157" s="416" t="s">
        <v>418</v>
      </c>
      <c r="E157" s="415" t="s">
        <v>733</v>
      </c>
      <c r="F157" s="416" t="s">
        <v>734</v>
      </c>
      <c r="G157" s="415" t="s">
        <v>793</v>
      </c>
      <c r="H157" s="415" t="s">
        <v>796</v>
      </c>
      <c r="I157" s="418">
        <v>11.672000122070312</v>
      </c>
      <c r="J157" s="418">
        <v>290</v>
      </c>
      <c r="K157" s="419">
        <v>3385.4000244140625</v>
      </c>
    </row>
    <row r="158" spans="1:11" ht="14.45" customHeight="1" x14ac:dyDescent="0.2">
      <c r="A158" s="413" t="s">
        <v>408</v>
      </c>
      <c r="B158" s="414" t="s">
        <v>409</v>
      </c>
      <c r="C158" s="415" t="s">
        <v>417</v>
      </c>
      <c r="D158" s="416" t="s">
        <v>418</v>
      </c>
      <c r="E158" s="415" t="s">
        <v>733</v>
      </c>
      <c r="F158" s="416" t="s">
        <v>734</v>
      </c>
      <c r="G158" s="415" t="s">
        <v>745</v>
      </c>
      <c r="H158" s="415" t="s">
        <v>797</v>
      </c>
      <c r="I158" s="418">
        <v>2.9050000905990601</v>
      </c>
      <c r="J158" s="418">
        <v>700</v>
      </c>
      <c r="K158" s="419">
        <v>2035</v>
      </c>
    </row>
    <row r="159" spans="1:11" ht="14.45" customHeight="1" x14ac:dyDescent="0.2">
      <c r="A159" s="413" t="s">
        <v>408</v>
      </c>
      <c r="B159" s="414" t="s">
        <v>409</v>
      </c>
      <c r="C159" s="415" t="s">
        <v>417</v>
      </c>
      <c r="D159" s="416" t="s">
        <v>418</v>
      </c>
      <c r="E159" s="415" t="s">
        <v>733</v>
      </c>
      <c r="F159" s="416" t="s">
        <v>734</v>
      </c>
      <c r="G159" s="415" t="s">
        <v>747</v>
      </c>
      <c r="H159" s="415" t="s">
        <v>798</v>
      </c>
      <c r="I159" s="418">
        <v>2.9000000953674316</v>
      </c>
      <c r="J159" s="418">
        <v>300</v>
      </c>
      <c r="K159" s="419">
        <v>870</v>
      </c>
    </row>
    <row r="160" spans="1:11" ht="14.45" customHeight="1" x14ac:dyDescent="0.2">
      <c r="A160" s="413" t="s">
        <v>408</v>
      </c>
      <c r="B160" s="414" t="s">
        <v>409</v>
      </c>
      <c r="C160" s="415" t="s">
        <v>417</v>
      </c>
      <c r="D160" s="416" t="s">
        <v>418</v>
      </c>
      <c r="E160" s="415" t="s">
        <v>733</v>
      </c>
      <c r="F160" s="416" t="s">
        <v>734</v>
      </c>
      <c r="G160" s="415" t="s">
        <v>751</v>
      </c>
      <c r="H160" s="415" t="s">
        <v>799</v>
      </c>
      <c r="I160" s="418">
        <v>2.9066667556762695</v>
      </c>
      <c r="J160" s="418">
        <v>900</v>
      </c>
      <c r="K160" s="419">
        <v>2615</v>
      </c>
    </row>
    <row r="161" spans="1:11" ht="14.45" customHeight="1" x14ac:dyDescent="0.2">
      <c r="A161" s="413" t="s">
        <v>408</v>
      </c>
      <c r="B161" s="414" t="s">
        <v>409</v>
      </c>
      <c r="C161" s="415" t="s">
        <v>417</v>
      </c>
      <c r="D161" s="416" t="s">
        <v>418</v>
      </c>
      <c r="E161" s="415" t="s">
        <v>733</v>
      </c>
      <c r="F161" s="416" t="s">
        <v>734</v>
      </c>
      <c r="G161" s="415" t="s">
        <v>753</v>
      </c>
      <c r="H161" s="415" t="s">
        <v>800</v>
      </c>
      <c r="I161" s="418">
        <v>2.9033334255218506</v>
      </c>
      <c r="J161" s="418">
        <v>2600</v>
      </c>
      <c r="K161" s="419">
        <v>7551.2000122070313</v>
      </c>
    </row>
    <row r="162" spans="1:11" ht="14.45" customHeight="1" x14ac:dyDescent="0.2">
      <c r="A162" s="413" t="s">
        <v>408</v>
      </c>
      <c r="B162" s="414" t="s">
        <v>409</v>
      </c>
      <c r="C162" s="415" t="s">
        <v>417</v>
      </c>
      <c r="D162" s="416" t="s">
        <v>418</v>
      </c>
      <c r="E162" s="415" t="s">
        <v>733</v>
      </c>
      <c r="F162" s="416" t="s">
        <v>734</v>
      </c>
      <c r="G162" s="415" t="s">
        <v>755</v>
      </c>
      <c r="H162" s="415" t="s">
        <v>801</v>
      </c>
      <c r="I162" s="418">
        <v>2.8399999141693115</v>
      </c>
      <c r="J162" s="418">
        <v>100</v>
      </c>
      <c r="K162" s="419">
        <v>284.35000610351563</v>
      </c>
    </row>
    <row r="163" spans="1:11" ht="14.45" customHeight="1" x14ac:dyDescent="0.2">
      <c r="A163" s="413" t="s">
        <v>408</v>
      </c>
      <c r="B163" s="414" t="s">
        <v>409</v>
      </c>
      <c r="C163" s="415" t="s">
        <v>417</v>
      </c>
      <c r="D163" s="416" t="s">
        <v>418</v>
      </c>
      <c r="E163" s="415" t="s">
        <v>733</v>
      </c>
      <c r="F163" s="416" t="s">
        <v>734</v>
      </c>
      <c r="G163" s="415" t="s">
        <v>757</v>
      </c>
      <c r="H163" s="415" t="s">
        <v>802</v>
      </c>
      <c r="I163" s="418">
        <v>2.8399999141693115</v>
      </c>
      <c r="J163" s="418">
        <v>100</v>
      </c>
      <c r="K163" s="419">
        <v>284</v>
      </c>
    </row>
    <row r="164" spans="1:11" ht="14.45" customHeight="1" x14ac:dyDescent="0.2">
      <c r="A164" s="413" t="s">
        <v>408</v>
      </c>
      <c r="B164" s="414" t="s">
        <v>409</v>
      </c>
      <c r="C164" s="415" t="s">
        <v>417</v>
      </c>
      <c r="D164" s="416" t="s">
        <v>418</v>
      </c>
      <c r="E164" s="415" t="s">
        <v>733</v>
      </c>
      <c r="F164" s="416" t="s">
        <v>734</v>
      </c>
      <c r="G164" s="415" t="s">
        <v>803</v>
      </c>
      <c r="H164" s="415" t="s">
        <v>804</v>
      </c>
      <c r="I164" s="418">
        <v>181.5</v>
      </c>
      <c r="J164" s="418">
        <v>40</v>
      </c>
      <c r="K164" s="419">
        <v>7260</v>
      </c>
    </row>
    <row r="165" spans="1:11" ht="14.45" customHeight="1" x14ac:dyDescent="0.2">
      <c r="A165" s="413" t="s">
        <v>408</v>
      </c>
      <c r="B165" s="414" t="s">
        <v>409</v>
      </c>
      <c r="C165" s="415" t="s">
        <v>417</v>
      </c>
      <c r="D165" s="416" t="s">
        <v>418</v>
      </c>
      <c r="E165" s="415" t="s">
        <v>733</v>
      </c>
      <c r="F165" s="416" t="s">
        <v>734</v>
      </c>
      <c r="G165" s="415" t="s">
        <v>805</v>
      </c>
      <c r="H165" s="415" t="s">
        <v>806</v>
      </c>
      <c r="I165" s="418">
        <v>8.4700002670288086</v>
      </c>
      <c r="J165" s="418">
        <v>200</v>
      </c>
      <c r="K165" s="419">
        <v>1694</v>
      </c>
    </row>
    <row r="166" spans="1:11" ht="14.45" customHeight="1" x14ac:dyDescent="0.2">
      <c r="A166" s="413" t="s">
        <v>408</v>
      </c>
      <c r="B166" s="414" t="s">
        <v>409</v>
      </c>
      <c r="C166" s="415" t="s">
        <v>417</v>
      </c>
      <c r="D166" s="416" t="s">
        <v>418</v>
      </c>
      <c r="E166" s="415" t="s">
        <v>733</v>
      </c>
      <c r="F166" s="416" t="s">
        <v>734</v>
      </c>
      <c r="G166" s="415" t="s">
        <v>807</v>
      </c>
      <c r="H166" s="415" t="s">
        <v>808</v>
      </c>
      <c r="I166" s="418">
        <v>8.4700002670288086</v>
      </c>
      <c r="J166" s="418">
        <v>700</v>
      </c>
      <c r="K166" s="419">
        <v>5929</v>
      </c>
    </row>
    <row r="167" spans="1:11" ht="14.45" customHeight="1" x14ac:dyDescent="0.2">
      <c r="A167" s="413" t="s">
        <v>408</v>
      </c>
      <c r="B167" s="414" t="s">
        <v>409</v>
      </c>
      <c r="C167" s="415" t="s">
        <v>417</v>
      </c>
      <c r="D167" s="416" t="s">
        <v>418</v>
      </c>
      <c r="E167" s="415" t="s">
        <v>733</v>
      </c>
      <c r="F167" s="416" t="s">
        <v>734</v>
      </c>
      <c r="G167" s="415" t="s">
        <v>809</v>
      </c>
      <c r="H167" s="415" t="s">
        <v>810</v>
      </c>
      <c r="I167" s="418">
        <v>8.4700002670288086</v>
      </c>
      <c r="J167" s="418">
        <v>380</v>
      </c>
      <c r="K167" s="419">
        <v>3218.5999755859375</v>
      </c>
    </row>
    <row r="168" spans="1:11" ht="14.45" customHeight="1" x14ac:dyDescent="0.2">
      <c r="A168" s="413" t="s">
        <v>408</v>
      </c>
      <c r="B168" s="414" t="s">
        <v>409</v>
      </c>
      <c r="C168" s="415" t="s">
        <v>417</v>
      </c>
      <c r="D168" s="416" t="s">
        <v>418</v>
      </c>
      <c r="E168" s="415" t="s">
        <v>733</v>
      </c>
      <c r="F168" s="416" t="s">
        <v>734</v>
      </c>
      <c r="G168" s="415" t="s">
        <v>811</v>
      </c>
      <c r="H168" s="415" t="s">
        <v>812</v>
      </c>
      <c r="I168" s="418">
        <v>8.4700002670288086</v>
      </c>
      <c r="J168" s="418">
        <v>100</v>
      </c>
      <c r="K168" s="419">
        <v>847</v>
      </c>
    </row>
    <row r="169" spans="1:11" ht="14.45" customHeight="1" x14ac:dyDescent="0.2">
      <c r="A169" s="413" t="s">
        <v>408</v>
      </c>
      <c r="B169" s="414" t="s">
        <v>409</v>
      </c>
      <c r="C169" s="415" t="s">
        <v>417</v>
      </c>
      <c r="D169" s="416" t="s">
        <v>418</v>
      </c>
      <c r="E169" s="415" t="s">
        <v>733</v>
      </c>
      <c r="F169" s="416" t="s">
        <v>734</v>
      </c>
      <c r="G169" s="415" t="s">
        <v>813</v>
      </c>
      <c r="H169" s="415" t="s">
        <v>814</v>
      </c>
      <c r="I169" s="418">
        <v>839.97998046875</v>
      </c>
      <c r="J169" s="418">
        <v>30</v>
      </c>
      <c r="K169" s="419">
        <v>25199.279296875</v>
      </c>
    </row>
    <row r="170" spans="1:11" ht="14.45" customHeight="1" x14ac:dyDescent="0.2">
      <c r="A170" s="413" t="s">
        <v>408</v>
      </c>
      <c r="B170" s="414" t="s">
        <v>409</v>
      </c>
      <c r="C170" s="415" t="s">
        <v>417</v>
      </c>
      <c r="D170" s="416" t="s">
        <v>418</v>
      </c>
      <c r="E170" s="415" t="s">
        <v>733</v>
      </c>
      <c r="F170" s="416" t="s">
        <v>734</v>
      </c>
      <c r="G170" s="415" t="s">
        <v>815</v>
      </c>
      <c r="H170" s="415" t="s">
        <v>816</v>
      </c>
      <c r="I170" s="418">
        <v>48.279998779296875</v>
      </c>
      <c r="J170" s="418">
        <v>560</v>
      </c>
      <c r="K170" s="419">
        <v>27037.400146484375</v>
      </c>
    </row>
    <row r="171" spans="1:11" ht="14.45" customHeight="1" x14ac:dyDescent="0.2">
      <c r="A171" s="413" t="s">
        <v>408</v>
      </c>
      <c r="B171" s="414" t="s">
        <v>409</v>
      </c>
      <c r="C171" s="415" t="s">
        <v>417</v>
      </c>
      <c r="D171" s="416" t="s">
        <v>418</v>
      </c>
      <c r="E171" s="415" t="s">
        <v>733</v>
      </c>
      <c r="F171" s="416" t="s">
        <v>734</v>
      </c>
      <c r="G171" s="415" t="s">
        <v>817</v>
      </c>
      <c r="H171" s="415" t="s">
        <v>818</v>
      </c>
      <c r="I171" s="418">
        <v>48.279998779296875</v>
      </c>
      <c r="J171" s="418">
        <v>200</v>
      </c>
      <c r="K171" s="419">
        <v>9655.8798828125</v>
      </c>
    </row>
    <row r="172" spans="1:11" ht="14.45" customHeight="1" x14ac:dyDescent="0.2">
      <c r="A172" s="413" t="s">
        <v>408</v>
      </c>
      <c r="B172" s="414" t="s">
        <v>409</v>
      </c>
      <c r="C172" s="415" t="s">
        <v>417</v>
      </c>
      <c r="D172" s="416" t="s">
        <v>418</v>
      </c>
      <c r="E172" s="415" t="s">
        <v>733</v>
      </c>
      <c r="F172" s="416" t="s">
        <v>734</v>
      </c>
      <c r="G172" s="415" t="s">
        <v>805</v>
      </c>
      <c r="H172" s="415" t="s">
        <v>819</v>
      </c>
      <c r="I172" s="418">
        <v>8.4700002670288086</v>
      </c>
      <c r="J172" s="418">
        <v>700</v>
      </c>
      <c r="K172" s="419">
        <v>5929</v>
      </c>
    </row>
    <row r="173" spans="1:11" ht="14.45" customHeight="1" x14ac:dyDescent="0.2">
      <c r="A173" s="413" t="s">
        <v>408</v>
      </c>
      <c r="B173" s="414" t="s">
        <v>409</v>
      </c>
      <c r="C173" s="415" t="s">
        <v>417</v>
      </c>
      <c r="D173" s="416" t="s">
        <v>418</v>
      </c>
      <c r="E173" s="415" t="s">
        <v>733</v>
      </c>
      <c r="F173" s="416" t="s">
        <v>734</v>
      </c>
      <c r="G173" s="415" t="s">
        <v>807</v>
      </c>
      <c r="H173" s="415" t="s">
        <v>820</v>
      </c>
      <c r="I173" s="418">
        <v>8.4700002670288086</v>
      </c>
      <c r="J173" s="418">
        <v>300</v>
      </c>
      <c r="K173" s="419">
        <v>2541</v>
      </c>
    </row>
    <row r="174" spans="1:11" ht="14.45" customHeight="1" x14ac:dyDescent="0.2">
      <c r="A174" s="413" t="s">
        <v>408</v>
      </c>
      <c r="B174" s="414" t="s">
        <v>409</v>
      </c>
      <c r="C174" s="415" t="s">
        <v>417</v>
      </c>
      <c r="D174" s="416" t="s">
        <v>418</v>
      </c>
      <c r="E174" s="415" t="s">
        <v>733</v>
      </c>
      <c r="F174" s="416" t="s">
        <v>734</v>
      </c>
      <c r="G174" s="415" t="s">
        <v>809</v>
      </c>
      <c r="H174" s="415" t="s">
        <v>821</v>
      </c>
      <c r="I174" s="418">
        <v>8.4700002670288086</v>
      </c>
      <c r="J174" s="418">
        <v>200</v>
      </c>
      <c r="K174" s="419">
        <v>1694</v>
      </c>
    </row>
    <row r="175" spans="1:11" ht="14.45" customHeight="1" x14ac:dyDescent="0.2">
      <c r="A175" s="413" t="s">
        <v>408</v>
      </c>
      <c r="B175" s="414" t="s">
        <v>409</v>
      </c>
      <c r="C175" s="415" t="s">
        <v>417</v>
      </c>
      <c r="D175" s="416" t="s">
        <v>418</v>
      </c>
      <c r="E175" s="415" t="s">
        <v>733</v>
      </c>
      <c r="F175" s="416" t="s">
        <v>734</v>
      </c>
      <c r="G175" s="415" t="s">
        <v>813</v>
      </c>
      <c r="H175" s="415" t="s">
        <v>822</v>
      </c>
      <c r="I175" s="418">
        <v>839.97998046875</v>
      </c>
      <c r="J175" s="418">
        <v>30</v>
      </c>
      <c r="K175" s="419">
        <v>25199.279296875</v>
      </c>
    </row>
    <row r="176" spans="1:11" ht="14.45" customHeight="1" x14ac:dyDescent="0.2">
      <c r="A176" s="413" t="s">
        <v>408</v>
      </c>
      <c r="B176" s="414" t="s">
        <v>409</v>
      </c>
      <c r="C176" s="415" t="s">
        <v>417</v>
      </c>
      <c r="D176" s="416" t="s">
        <v>418</v>
      </c>
      <c r="E176" s="415" t="s">
        <v>733</v>
      </c>
      <c r="F176" s="416" t="s">
        <v>734</v>
      </c>
      <c r="G176" s="415" t="s">
        <v>815</v>
      </c>
      <c r="H176" s="415" t="s">
        <v>823</v>
      </c>
      <c r="I176" s="418">
        <v>48.272500038146973</v>
      </c>
      <c r="J176" s="418">
        <v>360</v>
      </c>
      <c r="K176" s="419">
        <v>17380.729583740234</v>
      </c>
    </row>
    <row r="177" spans="1:11" ht="14.45" customHeight="1" x14ac:dyDescent="0.2">
      <c r="A177" s="413" t="s">
        <v>408</v>
      </c>
      <c r="B177" s="414" t="s">
        <v>409</v>
      </c>
      <c r="C177" s="415" t="s">
        <v>417</v>
      </c>
      <c r="D177" s="416" t="s">
        <v>418</v>
      </c>
      <c r="E177" s="415" t="s">
        <v>733</v>
      </c>
      <c r="F177" s="416" t="s">
        <v>734</v>
      </c>
      <c r="G177" s="415" t="s">
        <v>817</v>
      </c>
      <c r="H177" s="415" t="s">
        <v>824</v>
      </c>
      <c r="I177" s="418">
        <v>48.279998779296875</v>
      </c>
      <c r="J177" s="418">
        <v>200</v>
      </c>
      <c r="K177" s="419">
        <v>9655.89990234375</v>
      </c>
    </row>
    <row r="178" spans="1:11" ht="14.45" customHeight="1" x14ac:dyDescent="0.2">
      <c r="A178" s="413" t="s">
        <v>408</v>
      </c>
      <c r="B178" s="414" t="s">
        <v>409</v>
      </c>
      <c r="C178" s="415" t="s">
        <v>417</v>
      </c>
      <c r="D178" s="416" t="s">
        <v>418</v>
      </c>
      <c r="E178" s="415" t="s">
        <v>733</v>
      </c>
      <c r="F178" s="416" t="s">
        <v>734</v>
      </c>
      <c r="G178" s="415" t="s">
        <v>825</v>
      </c>
      <c r="H178" s="415" t="s">
        <v>826</v>
      </c>
      <c r="I178" s="418">
        <v>130.67999267578125</v>
      </c>
      <c r="J178" s="418">
        <v>6</v>
      </c>
      <c r="K178" s="419">
        <v>784.08001708984375</v>
      </c>
    </row>
    <row r="179" spans="1:11" ht="14.45" customHeight="1" x14ac:dyDescent="0.2">
      <c r="A179" s="413" t="s">
        <v>408</v>
      </c>
      <c r="B179" s="414" t="s">
        <v>409</v>
      </c>
      <c r="C179" s="415" t="s">
        <v>417</v>
      </c>
      <c r="D179" s="416" t="s">
        <v>418</v>
      </c>
      <c r="E179" s="415" t="s">
        <v>733</v>
      </c>
      <c r="F179" s="416" t="s">
        <v>734</v>
      </c>
      <c r="G179" s="415" t="s">
        <v>827</v>
      </c>
      <c r="H179" s="415" t="s">
        <v>828</v>
      </c>
      <c r="I179" s="418">
        <v>140.36000061035156</v>
      </c>
      <c r="J179" s="418">
        <v>10</v>
      </c>
      <c r="K179" s="419">
        <v>1403.5999755859375</v>
      </c>
    </row>
    <row r="180" spans="1:11" ht="14.45" customHeight="1" x14ac:dyDescent="0.2">
      <c r="A180" s="413" t="s">
        <v>408</v>
      </c>
      <c r="B180" s="414" t="s">
        <v>409</v>
      </c>
      <c r="C180" s="415" t="s">
        <v>417</v>
      </c>
      <c r="D180" s="416" t="s">
        <v>418</v>
      </c>
      <c r="E180" s="415" t="s">
        <v>733</v>
      </c>
      <c r="F180" s="416" t="s">
        <v>734</v>
      </c>
      <c r="G180" s="415" t="s">
        <v>829</v>
      </c>
      <c r="H180" s="415" t="s">
        <v>830</v>
      </c>
      <c r="I180" s="418">
        <v>134.83999633789063</v>
      </c>
      <c r="J180" s="418">
        <v>1</v>
      </c>
      <c r="K180" s="419">
        <v>134.83999633789063</v>
      </c>
    </row>
    <row r="181" spans="1:11" ht="14.45" customHeight="1" x14ac:dyDescent="0.2">
      <c r="A181" s="413" t="s">
        <v>408</v>
      </c>
      <c r="B181" s="414" t="s">
        <v>409</v>
      </c>
      <c r="C181" s="415" t="s">
        <v>417</v>
      </c>
      <c r="D181" s="416" t="s">
        <v>418</v>
      </c>
      <c r="E181" s="415" t="s">
        <v>733</v>
      </c>
      <c r="F181" s="416" t="s">
        <v>734</v>
      </c>
      <c r="G181" s="415" t="s">
        <v>831</v>
      </c>
      <c r="H181" s="415" t="s">
        <v>832</v>
      </c>
      <c r="I181" s="418">
        <v>139.85000610351563</v>
      </c>
      <c r="J181" s="418">
        <v>1</v>
      </c>
      <c r="K181" s="419">
        <v>139.85000610351563</v>
      </c>
    </row>
    <row r="182" spans="1:11" ht="14.45" customHeight="1" x14ac:dyDescent="0.2">
      <c r="A182" s="413" t="s">
        <v>408</v>
      </c>
      <c r="B182" s="414" t="s">
        <v>409</v>
      </c>
      <c r="C182" s="415" t="s">
        <v>417</v>
      </c>
      <c r="D182" s="416" t="s">
        <v>418</v>
      </c>
      <c r="E182" s="415" t="s">
        <v>733</v>
      </c>
      <c r="F182" s="416" t="s">
        <v>734</v>
      </c>
      <c r="G182" s="415" t="s">
        <v>833</v>
      </c>
      <c r="H182" s="415" t="s">
        <v>834</v>
      </c>
      <c r="I182" s="418">
        <v>87.480003356933594</v>
      </c>
      <c r="J182" s="418">
        <v>50</v>
      </c>
      <c r="K182" s="419">
        <v>4374.14990234375</v>
      </c>
    </row>
    <row r="183" spans="1:11" ht="14.45" customHeight="1" x14ac:dyDescent="0.2">
      <c r="A183" s="413" t="s">
        <v>408</v>
      </c>
      <c r="B183" s="414" t="s">
        <v>409</v>
      </c>
      <c r="C183" s="415" t="s">
        <v>417</v>
      </c>
      <c r="D183" s="416" t="s">
        <v>418</v>
      </c>
      <c r="E183" s="415" t="s">
        <v>733</v>
      </c>
      <c r="F183" s="416" t="s">
        <v>734</v>
      </c>
      <c r="G183" s="415" t="s">
        <v>835</v>
      </c>
      <c r="H183" s="415" t="s">
        <v>836</v>
      </c>
      <c r="I183" s="418">
        <v>62.560001373291016</v>
      </c>
      <c r="J183" s="418">
        <v>450</v>
      </c>
      <c r="K183" s="419">
        <v>28151.1005859375</v>
      </c>
    </row>
    <row r="184" spans="1:11" ht="14.45" customHeight="1" x14ac:dyDescent="0.2">
      <c r="A184" s="413" t="s">
        <v>408</v>
      </c>
      <c r="B184" s="414" t="s">
        <v>409</v>
      </c>
      <c r="C184" s="415" t="s">
        <v>417</v>
      </c>
      <c r="D184" s="416" t="s">
        <v>418</v>
      </c>
      <c r="E184" s="415" t="s">
        <v>733</v>
      </c>
      <c r="F184" s="416" t="s">
        <v>734</v>
      </c>
      <c r="G184" s="415" t="s">
        <v>837</v>
      </c>
      <c r="H184" s="415" t="s">
        <v>838</v>
      </c>
      <c r="I184" s="418">
        <v>87.480003356933594</v>
      </c>
      <c r="J184" s="418">
        <v>50</v>
      </c>
      <c r="K184" s="419">
        <v>4374.14990234375</v>
      </c>
    </row>
    <row r="185" spans="1:11" ht="14.45" customHeight="1" x14ac:dyDescent="0.2">
      <c r="A185" s="413" t="s">
        <v>408</v>
      </c>
      <c r="B185" s="414" t="s">
        <v>409</v>
      </c>
      <c r="C185" s="415" t="s">
        <v>417</v>
      </c>
      <c r="D185" s="416" t="s">
        <v>418</v>
      </c>
      <c r="E185" s="415" t="s">
        <v>733</v>
      </c>
      <c r="F185" s="416" t="s">
        <v>734</v>
      </c>
      <c r="G185" s="415" t="s">
        <v>839</v>
      </c>
      <c r="H185" s="415" t="s">
        <v>840</v>
      </c>
      <c r="I185" s="418">
        <v>57.479999542236328</v>
      </c>
      <c r="J185" s="418">
        <v>850</v>
      </c>
      <c r="K185" s="419">
        <v>48853.75</v>
      </c>
    </row>
    <row r="186" spans="1:11" ht="14.45" customHeight="1" x14ac:dyDescent="0.2">
      <c r="A186" s="413" t="s">
        <v>408</v>
      </c>
      <c r="B186" s="414" t="s">
        <v>409</v>
      </c>
      <c r="C186" s="415" t="s">
        <v>417</v>
      </c>
      <c r="D186" s="416" t="s">
        <v>418</v>
      </c>
      <c r="E186" s="415" t="s">
        <v>733</v>
      </c>
      <c r="F186" s="416" t="s">
        <v>734</v>
      </c>
      <c r="G186" s="415" t="s">
        <v>835</v>
      </c>
      <c r="H186" s="415" t="s">
        <v>841</v>
      </c>
      <c r="I186" s="418">
        <v>62.560001373291016</v>
      </c>
      <c r="J186" s="418">
        <v>550</v>
      </c>
      <c r="K186" s="419">
        <v>34406.80078125</v>
      </c>
    </row>
    <row r="187" spans="1:11" ht="14.45" customHeight="1" x14ac:dyDescent="0.2">
      <c r="A187" s="413" t="s">
        <v>408</v>
      </c>
      <c r="B187" s="414" t="s">
        <v>409</v>
      </c>
      <c r="C187" s="415" t="s">
        <v>417</v>
      </c>
      <c r="D187" s="416" t="s">
        <v>418</v>
      </c>
      <c r="E187" s="415" t="s">
        <v>733</v>
      </c>
      <c r="F187" s="416" t="s">
        <v>734</v>
      </c>
      <c r="G187" s="415" t="s">
        <v>839</v>
      </c>
      <c r="H187" s="415" t="s">
        <v>842</v>
      </c>
      <c r="I187" s="418">
        <v>57.544285910470144</v>
      </c>
      <c r="J187" s="418">
        <v>1400</v>
      </c>
      <c r="K187" s="419">
        <v>80596.849609375</v>
      </c>
    </row>
    <row r="188" spans="1:11" ht="14.45" customHeight="1" x14ac:dyDescent="0.2">
      <c r="A188" s="413" t="s">
        <v>408</v>
      </c>
      <c r="B188" s="414" t="s">
        <v>409</v>
      </c>
      <c r="C188" s="415" t="s">
        <v>417</v>
      </c>
      <c r="D188" s="416" t="s">
        <v>418</v>
      </c>
      <c r="E188" s="415" t="s">
        <v>733</v>
      </c>
      <c r="F188" s="416" t="s">
        <v>734</v>
      </c>
      <c r="G188" s="415" t="s">
        <v>843</v>
      </c>
      <c r="H188" s="415" t="s">
        <v>844</v>
      </c>
      <c r="I188" s="418">
        <v>133.10000610351563</v>
      </c>
      <c r="J188" s="418">
        <v>20</v>
      </c>
      <c r="K188" s="419">
        <v>2662</v>
      </c>
    </row>
    <row r="189" spans="1:11" ht="14.45" customHeight="1" x14ac:dyDescent="0.2">
      <c r="A189" s="413" t="s">
        <v>408</v>
      </c>
      <c r="B189" s="414" t="s">
        <v>409</v>
      </c>
      <c r="C189" s="415" t="s">
        <v>417</v>
      </c>
      <c r="D189" s="416" t="s">
        <v>418</v>
      </c>
      <c r="E189" s="415" t="s">
        <v>733</v>
      </c>
      <c r="F189" s="416" t="s">
        <v>734</v>
      </c>
      <c r="G189" s="415" t="s">
        <v>845</v>
      </c>
      <c r="H189" s="415" t="s">
        <v>846</v>
      </c>
      <c r="I189" s="418">
        <v>1205.1600341796875</v>
      </c>
      <c r="J189" s="418">
        <v>1</v>
      </c>
      <c r="K189" s="419">
        <v>1205.1600341796875</v>
      </c>
    </row>
    <row r="190" spans="1:11" ht="14.45" customHeight="1" x14ac:dyDescent="0.2">
      <c r="A190" s="413" t="s">
        <v>408</v>
      </c>
      <c r="B190" s="414" t="s">
        <v>409</v>
      </c>
      <c r="C190" s="415" t="s">
        <v>417</v>
      </c>
      <c r="D190" s="416" t="s">
        <v>418</v>
      </c>
      <c r="E190" s="415" t="s">
        <v>733</v>
      </c>
      <c r="F190" s="416" t="s">
        <v>734</v>
      </c>
      <c r="G190" s="415" t="s">
        <v>847</v>
      </c>
      <c r="H190" s="415" t="s">
        <v>848</v>
      </c>
      <c r="I190" s="418">
        <v>79.129997253417969</v>
      </c>
      <c r="J190" s="418">
        <v>10</v>
      </c>
      <c r="K190" s="419">
        <v>791.34002685546875</v>
      </c>
    </row>
    <row r="191" spans="1:11" ht="14.45" customHeight="1" x14ac:dyDescent="0.2">
      <c r="A191" s="413" t="s">
        <v>408</v>
      </c>
      <c r="B191" s="414" t="s">
        <v>409</v>
      </c>
      <c r="C191" s="415" t="s">
        <v>417</v>
      </c>
      <c r="D191" s="416" t="s">
        <v>418</v>
      </c>
      <c r="E191" s="415" t="s">
        <v>733</v>
      </c>
      <c r="F191" s="416" t="s">
        <v>734</v>
      </c>
      <c r="G191" s="415" t="s">
        <v>849</v>
      </c>
      <c r="H191" s="415" t="s">
        <v>850</v>
      </c>
      <c r="I191" s="418">
        <v>79.129997253417969</v>
      </c>
      <c r="J191" s="418">
        <v>50</v>
      </c>
      <c r="K191" s="419">
        <v>3956.7001342773438</v>
      </c>
    </row>
    <row r="192" spans="1:11" ht="14.45" customHeight="1" x14ac:dyDescent="0.2">
      <c r="A192" s="413" t="s">
        <v>408</v>
      </c>
      <c r="B192" s="414" t="s">
        <v>409</v>
      </c>
      <c r="C192" s="415" t="s">
        <v>417</v>
      </c>
      <c r="D192" s="416" t="s">
        <v>418</v>
      </c>
      <c r="E192" s="415" t="s">
        <v>733</v>
      </c>
      <c r="F192" s="416" t="s">
        <v>734</v>
      </c>
      <c r="G192" s="415" t="s">
        <v>851</v>
      </c>
      <c r="H192" s="415" t="s">
        <v>852</v>
      </c>
      <c r="I192" s="418">
        <v>336.01998901367188</v>
      </c>
      <c r="J192" s="418">
        <v>10</v>
      </c>
      <c r="K192" s="419">
        <v>3360.169921875</v>
      </c>
    </row>
    <row r="193" spans="1:11" ht="14.45" customHeight="1" x14ac:dyDescent="0.2">
      <c r="A193" s="413" t="s">
        <v>408</v>
      </c>
      <c r="B193" s="414" t="s">
        <v>409</v>
      </c>
      <c r="C193" s="415" t="s">
        <v>417</v>
      </c>
      <c r="D193" s="416" t="s">
        <v>418</v>
      </c>
      <c r="E193" s="415" t="s">
        <v>733</v>
      </c>
      <c r="F193" s="416" t="s">
        <v>734</v>
      </c>
      <c r="G193" s="415" t="s">
        <v>853</v>
      </c>
      <c r="H193" s="415" t="s">
        <v>854</v>
      </c>
      <c r="I193" s="418">
        <v>166.1300048828125</v>
      </c>
      <c r="J193" s="418">
        <v>20</v>
      </c>
      <c r="K193" s="419">
        <v>3322.659912109375</v>
      </c>
    </row>
    <row r="194" spans="1:11" ht="14.45" customHeight="1" x14ac:dyDescent="0.2">
      <c r="A194" s="413" t="s">
        <v>408</v>
      </c>
      <c r="B194" s="414" t="s">
        <v>409</v>
      </c>
      <c r="C194" s="415" t="s">
        <v>417</v>
      </c>
      <c r="D194" s="416" t="s">
        <v>418</v>
      </c>
      <c r="E194" s="415" t="s">
        <v>733</v>
      </c>
      <c r="F194" s="416" t="s">
        <v>734</v>
      </c>
      <c r="G194" s="415" t="s">
        <v>855</v>
      </c>
      <c r="H194" s="415" t="s">
        <v>856</v>
      </c>
      <c r="I194" s="418">
        <v>4952.52978515625</v>
      </c>
      <c r="J194" s="418">
        <v>2</v>
      </c>
      <c r="K194" s="419">
        <v>9905.0595703125</v>
      </c>
    </row>
    <row r="195" spans="1:11" ht="14.45" customHeight="1" x14ac:dyDescent="0.2">
      <c r="A195" s="413" t="s">
        <v>408</v>
      </c>
      <c r="B195" s="414" t="s">
        <v>409</v>
      </c>
      <c r="C195" s="415" t="s">
        <v>417</v>
      </c>
      <c r="D195" s="416" t="s">
        <v>418</v>
      </c>
      <c r="E195" s="415" t="s">
        <v>733</v>
      </c>
      <c r="F195" s="416" t="s">
        <v>734</v>
      </c>
      <c r="G195" s="415" t="s">
        <v>857</v>
      </c>
      <c r="H195" s="415" t="s">
        <v>858</v>
      </c>
      <c r="I195" s="418">
        <v>4267.669921875</v>
      </c>
      <c r="J195" s="418">
        <v>4</v>
      </c>
      <c r="K195" s="419">
        <v>17070.6796875</v>
      </c>
    </row>
    <row r="196" spans="1:11" ht="14.45" customHeight="1" x14ac:dyDescent="0.2">
      <c r="A196" s="413" t="s">
        <v>408</v>
      </c>
      <c r="B196" s="414" t="s">
        <v>409</v>
      </c>
      <c r="C196" s="415" t="s">
        <v>417</v>
      </c>
      <c r="D196" s="416" t="s">
        <v>418</v>
      </c>
      <c r="E196" s="415" t="s">
        <v>733</v>
      </c>
      <c r="F196" s="416" t="s">
        <v>734</v>
      </c>
      <c r="G196" s="415" t="s">
        <v>859</v>
      </c>
      <c r="H196" s="415" t="s">
        <v>860</v>
      </c>
      <c r="I196" s="418">
        <v>4887.18994140625</v>
      </c>
      <c r="J196" s="418">
        <v>2</v>
      </c>
      <c r="K196" s="419">
        <v>9774.3798828125</v>
      </c>
    </row>
    <row r="197" spans="1:11" ht="14.45" customHeight="1" x14ac:dyDescent="0.2">
      <c r="A197" s="413" t="s">
        <v>408</v>
      </c>
      <c r="B197" s="414" t="s">
        <v>409</v>
      </c>
      <c r="C197" s="415" t="s">
        <v>417</v>
      </c>
      <c r="D197" s="416" t="s">
        <v>418</v>
      </c>
      <c r="E197" s="415" t="s">
        <v>733</v>
      </c>
      <c r="F197" s="416" t="s">
        <v>734</v>
      </c>
      <c r="G197" s="415" t="s">
        <v>861</v>
      </c>
      <c r="H197" s="415" t="s">
        <v>862</v>
      </c>
      <c r="I197" s="418">
        <v>3322.659912109375</v>
      </c>
      <c r="J197" s="418">
        <v>2</v>
      </c>
      <c r="K197" s="419">
        <v>6645.31982421875</v>
      </c>
    </row>
    <row r="198" spans="1:11" ht="14.45" customHeight="1" x14ac:dyDescent="0.2">
      <c r="A198" s="413" t="s">
        <v>408</v>
      </c>
      <c r="B198" s="414" t="s">
        <v>409</v>
      </c>
      <c r="C198" s="415" t="s">
        <v>417</v>
      </c>
      <c r="D198" s="416" t="s">
        <v>418</v>
      </c>
      <c r="E198" s="415" t="s">
        <v>733</v>
      </c>
      <c r="F198" s="416" t="s">
        <v>734</v>
      </c>
      <c r="G198" s="415" t="s">
        <v>863</v>
      </c>
      <c r="H198" s="415" t="s">
        <v>864</v>
      </c>
      <c r="I198" s="418">
        <v>4745.6201171875</v>
      </c>
      <c r="J198" s="418">
        <v>4</v>
      </c>
      <c r="K198" s="419">
        <v>18982.48046875</v>
      </c>
    </row>
    <row r="199" spans="1:11" ht="14.45" customHeight="1" x14ac:dyDescent="0.2">
      <c r="A199" s="413" t="s">
        <v>408</v>
      </c>
      <c r="B199" s="414" t="s">
        <v>409</v>
      </c>
      <c r="C199" s="415" t="s">
        <v>417</v>
      </c>
      <c r="D199" s="416" t="s">
        <v>418</v>
      </c>
      <c r="E199" s="415" t="s">
        <v>733</v>
      </c>
      <c r="F199" s="416" t="s">
        <v>734</v>
      </c>
      <c r="G199" s="415" t="s">
        <v>865</v>
      </c>
      <c r="H199" s="415" t="s">
        <v>866</v>
      </c>
      <c r="I199" s="418">
        <v>3778.830078125</v>
      </c>
      <c r="J199" s="418">
        <v>2</v>
      </c>
      <c r="K199" s="419">
        <v>7557.66015625</v>
      </c>
    </row>
    <row r="200" spans="1:11" ht="14.45" customHeight="1" x14ac:dyDescent="0.2">
      <c r="A200" s="413" t="s">
        <v>408</v>
      </c>
      <c r="B200" s="414" t="s">
        <v>409</v>
      </c>
      <c r="C200" s="415" t="s">
        <v>417</v>
      </c>
      <c r="D200" s="416" t="s">
        <v>418</v>
      </c>
      <c r="E200" s="415" t="s">
        <v>733</v>
      </c>
      <c r="F200" s="416" t="s">
        <v>734</v>
      </c>
      <c r="G200" s="415" t="s">
        <v>867</v>
      </c>
      <c r="H200" s="415" t="s">
        <v>868</v>
      </c>
      <c r="I200" s="418">
        <v>3224.64990234375</v>
      </c>
      <c r="J200" s="418">
        <v>3</v>
      </c>
      <c r="K200" s="419">
        <v>9673.94970703125</v>
      </c>
    </row>
    <row r="201" spans="1:11" ht="14.45" customHeight="1" x14ac:dyDescent="0.2">
      <c r="A201" s="413" t="s">
        <v>408</v>
      </c>
      <c r="B201" s="414" t="s">
        <v>409</v>
      </c>
      <c r="C201" s="415" t="s">
        <v>417</v>
      </c>
      <c r="D201" s="416" t="s">
        <v>418</v>
      </c>
      <c r="E201" s="415" t="s">
        <v>733</v>
      </c>
      <c r="F201" s="416" t="s">
        <v>734</v>
      </c>
      <c r="G201" s="415" t="s">
        <v>869</v>
      </c>
      <c r="H201" s="415" t="s">
        <v>870</v>
      </c>
      <c r="I201" s="418">
        <v>3224.64990234375</v>
      </c>
      <c r="J201" s="418">
        <v>3</v>
      </c>
      <c r="K201" s="419">
        <v>9673.94970703125</v>
      </c>
    </row>
    <row r="202" spans="1:11" ht="14.45" customHeight="1" x14ac:dyDescent="0.2">
      <c r="A202" s="413" t="s">
        <v>408</v>
      </c>
      <c r="B202" s="414" t="s">
        <v>409</v>
      </c>
      <c r="C202" s="415" t="s">
        <v>417</v>
      </c>
      <c r="D202" s="416" t="s">
        <v>418</v>
      </c>
      <c r="E202" s="415" t="s">
        <v>733</v>
      </c>
      <c r="F202" s="416" t="s">
        <v>734</v>
      </c>
      <c r="G202" s="415" t="s">
        <v>871</v>
      </c>
      <c r="H202" s="415" t="s">
        <v>872</v>
      </c>
      <c r="I202" s="418">
        <v>2910.050048828125</v>
      </c>
      <c r="J202" s="418">
        <v>2</v>
      </c>
      <c r="K202" s="419">
        <v>5820.10009765625</v>
      </c>
    </row>
    <row r="203" spans="1:11" ht="14.45" customHeight="1" x14ac:dyDescent="0.2">
      <c r="A203" s="413" t="s">
        <v>408</v>
      </c>
      <c r="B203" s="414" t="s">
        <v>409</v>
      </c>
      <c r="C203" s="415" t="s">
        <v>417</v>
      </c>
      <c r="D203" s="416" t="s">
        <v>418</v>
      </c>
      <c r="E203" s="415" t="s">
        <v>733</v>
      </c>
      <c r="F203" s="416" t="s">
        <v>734</v>
      </c>
      <c r="G203" s="415" t="s">
        <v>873</v>
      </c>
      <c r="H203" s="415" t="s">
        <v>874</v>
      </c>
      <c r="I203" s="418">
        <v>1410.8599853515625</v>
      </c>
      <c r="J203" s="418">
        <v>4</v>
      </c>
      <c r="K203" s="419">
        <v>5643.43994140625</v>
      </c>
    </row>
    <row r="204" spans="1:11" ht="14.45" customHeight="1" x14ac:dyDescent="0.2">
      <c r="A204" s="413" t="s">
        <v>408</v>
      </c>
      <c r="B204" s="414" t="s">
        <v>409</v>
      </c>
      <c r="C204" s="415" t="s">
        <v>417</v>
      </c>
      <c r="D204" s="416" t="s">
        <v>418</v>
      </c>
      <c r="E204" s="415" t="s">
        <v>733</v>
      </c>
      <c r="F204" s="416" t="s">
        <v>734</v>
      </c>
      <c r="G204" s="415" t="s">
        <v>875</v>
      </c>
      <c r="H204" s="415" t="s">
        <v>876</v>
      </c>
      <c r="I204" s="418">
        <v>803.44000244140625</v>
      </c>
      <c r="J204" s="418">
        <v>2</v>
      </c>
      <c r="K204" s="419">
        <v>1606.8800048828125</v>
      </c>
    </row>
    <row r="205" spans="1:11" ht="14.45" customHeight="1" x14ac:dyDescent="0.2">
      <c r="A205" s="413" t="s">
        <v>408</v>
      </c>
      <c r="B205" s="414" t="s">
        <v>409</v>
      </c>
      <c r="C205" s="415" t="s">
        <v>417</v>
      </c>
      <c r="D205" s="416" t="s">
        <v>418</v>
      </c>
      <c r="E205" s="415" t="s">
        <v>733</v>
      </c>
      <c r="F205" s="416" t="s">
        <v>734</v>
      </c>
      <c r="G205" s="415" t="s">
        <v>877</v>
      </c>
      <c r="H205" s="415" t="s">
        <v>878</v>
      </c>
      <c r="I205" s="418">
        <v>1779.9100341796875</v>
      </c>
      <c r="J205" s="418">
        <v>1</v>
      </c>
      <c r="K205" s="419">
        <v>1779.9100341796875</v>
      </c>
    </row>
    <row r="206" spans="1:11" ht="14.45" customHeight="1" x14ac:dyDescent="0.2">
      <c r="A206" s="413" t="s">
        <v>408</v>
      </c>
      <c r="B206" s="414" t="s">
        <v>409</v>
      </c>
      <c r="C206" s="415" t="s">
        <v>417</v>
      </c>
      <c r="D206" s="416" t="s">
        <v>418</v>
      </c>
      <c r="E206" s="415" t="s">
        <v>733</v>
      </c>
      <c r="F206" s="416" t="s">
        <v>734</v>
      </c>
      <c r="G206" s="415" t="s">
        <v>879</v>
      </c>
      <c r="H206" s="415" t="s">
        <v>880</v>
      </c>
      <c r="I206" s="418">
        <v>5452.259765625</v>
      </c>
      <c r="J206" s="418">
        <v>2</v>
      </c>
      <c r="K206" s="419">
        <v>10904.51953125</v>
      </c>
    </row>
    <row r="207" spans="1:11" ht="14.45" customHeight="1" x14ac:dyDescent="0.2">
      <c r="A207" s="413" t="s">
        <v>408</v>
      </c>
      <c r="B207" s="414" t="s">
        <v>409</v>
      </c>
      <c r="C207" s="415" t="s">
        <v>417</v>
      </c>
      <c r="D207" s="416" t="s">
        <v>418</v>
      </c>
      <c r="E207" s="415" t="s">
        <v>733</v>
      </c>
      <c r="F207" s="416" t="s">
        <v>734</v>
      </c>
      <c r="G207" s="415" t="s">
        <v>881</v>
      </c>
      <c r="H207" s="415" t="s">
        <v>882</v>
      </c>
      <c r="I207" s="418">
        <v>549.34002685546875</v>
      </c>
      <c r="J207" s="418">
        <v>1</v>
      </c>
      <c r="K207" s="419">
        <v>549.34002685546875</v>
      </c>
    </row>
    <row r="208" spans="1:11" ht="14.45" customHeight="1" x14ac:dyDescent="0.2">
      <c r="A208" s="413" t="s">
        <v>408</v>
      </c>
      <c r="B208" s="414" t="s">
        <v>409</v>
      </c>
      <c r="C208" s="415" t="s">
        <v>417</v>
      </c>
      <c r="D208" s="416" t="s">
        <v>418</v>
      </c>
      <c r="E208" s="415" t="s">
        <v>733</v>
      </c>
      <c r="F208" s="416" t="s">
        <v>734</v>
      </c>
      <c r="G208" s="415" t="s">
        <v>883</v>
      </c>
      <c r="H208" s="415" t="s">
        <v>884</v>
      </c>
      <c r="I208" s="418">
        <v>2073.93994140625</v>
      </c>
      <c r="J208" s="418">
        <v>2</v>
      </c>
      <c r="K208" s="419">
        <v>4147.8798828125</v>
      </c>
    </row>
    <row r="209" spans="1:11" ht="14.45" customHeight="1" x14ac:dyDescent="0.2">
      <c r="A209" s="413" t="s">
        <v>408</v>
      </c>
      <c r="B209" s="414" t="s">
        <v>409</v>
      </c>
      <c r="C209" s="415" t="s">
        <v>417</v>
      </c>
      <c r="D209" s="416" t="s">
        <v>418</v>
      </c>
      <c r="E209" s="415" t="s">
        <v>733</v>
      </c>
      <c r="F209" s="416" t="s">
        <v>734</v>
      </c>
      <c r="G209" s="415" t="s">
        <v>885</v>
      </c>
      <c r="H209" s="415" t="s">
        <v>886</v>
      </c>
      <c r="I209" s="418">
        <v>2073.93994140625</v>
      </c>
      <c r="J209" s="418">
        <v>5</v>
      </c>
      <c r="K209" s="419">
        <v>10369.69970703125</v>
      </c>
    </row>
    <row r="210" spans="1:11" ht="14.45" customHeight="1" x14ac:dyDescent="0.2">
      <c r="A210" s="413" t="s">
        <v>408</v>
      </c>
      <c r="B210" s="414" t="s">
        <v>409</v>
      </c>
      <c r="C210" s="415" t="s">
        <v>417</v>
      </c>
      <c r="D210" s="416" t="s">
        <v>418</v>
      </c>
      <c r="E210" s="415" t="s">
        <v>733</v>
      </c>
      <c r="F210" s="416" t="s">
        <v>734</v>
      </c>
      <c r="G210" s="415" t="s">
        <v>887</v>
      </c>
      <c r="H210" s="415" t="s">
        <v>888</v>
      </c>
      <c r="I210" s="418">
        <v>8243.73046875</v>
      </c>
      <c r="J210" s="418">
        <v>2</v>
      </c>
      <c r="K210" s="419">
        <v>16487.4609375</v>
      </c>
    </row>
    <row r="211" spans="1:11" ht="14.45" customHeight="1" x14ac:dyDescent="0.2">
      <c r="A211" s="413" t="s">
        <v>408</v>
      </c>
      <c r="B211" s="414" t="s">
        <v>409</v>
      </c>
      <c r="C211" s="415" t="s">
        <v>417</v>
      </c>
      <c r="D211" s="416" t="s">
        <v>418</v>
      </c>
      <c r="E211" s="415" t="s">
        <v>733</v>
      </c>
      <c r="F211" s="416" t="s">
        <v>734</v>
      </c>
      <c r="G211" s="415" t="s">
        <v>889</v>
      </c>
      <c r="H211" s="415" t="s">
        <v>890</v>
      </c>
      <c r="I211" s="418">
        <v>3616.68994140625</v>
      </c>
      <c r="J211" s="418">
        <v>2</v>
      </c>
      <c r="K211" s="419">
        <v>7233.3798828125</v>
      </c>
    </row>
    <row r="212" spans="1:11" ht="14.45" customHeight="1" x14ac:dyDescent="0.2">
      <c r="A212" s="413" t="s">
        <v>408</v>
      </c>
      <c r="B212" s="414" t="s">
        <v>409</v>
      </c>
      <c r="C212" s="415" t="s">
        <v>417</v>
      </c>
      <c r="D212" s="416" t="s">
        <v>418</v>
      </c>
      <c r="E212" s="415" t="s">
        <v>733</v>
      </c>
      <c r="F212" s="416" t="s">
        <v>734</v>
      </c>
      <c r="G212" s="415" t="s">
        <v>891</v>
      </c>
      <c r="H212" s="415" t="s">
        <v>892</v>
      </c>
      <c r="I212" s="418">
        <v>2139.280029296875</v>
      </c>
      <c r="J212" s="418">
        <v>19</v>
      </c>
      <c r="K212" s="419">
        <v>40646.320556640625</v>
      </c>
    </row>
    <row r="213" spans="1:11" ht="14.45" customHeight="1" x14ac:dyDescent="0.2">
      <c r="A213" s="413" t="s">
        <v>408</v>
      </c>
      <c r="B213" s="414" t="s">
        <v>409</v>
      </c>
      <c r="C213" s="415" t="s">
        <v>417</v>
      </c>
      <c r="D213" s="416" t="s">
        <v>418</v>
      </c>
      <c r="E213" s="415" t="s">
        <v>733</v>
      </c>
      <c r="F213" s="416" t="s">
        <v>734</v>
      </c>
      <c r="G213" s="415" t="s">
        <v>893</v>
      </c>
      <c r="H213" s="415" t="s">
        <v>894</v>
      </c>
      <c r="I213" s="418">
        <v>2139.280029296875</v>
      </c>
      <c r="J213" s="418">
        <v>9</v>
      </c>
      <c r="K213" s="419">
        <v>19253.520263671875</v>
      </c>
    </row>
    <row r="214" spans="1:11" ht="14.45" customHeight="1" x14ac:dyDescent="0.2">
      <c r="A214" s="413" t="s">
        <v>408</v>
      </c>
      <c r="B214" s="414" t="s">
        <v>409</v>
      </c>
      <c r="C214" s="415" t="s">
        <v>417</v>
      </c>
      <c r="D214" s="416" t="s">
        <v>418</v>
      </c>
      <c r="E214" s="415" t="s">
        <v>733</v>
      </c>
      <c r="F214" s="416" t="s">
        <v>734</v>
      </c>
      <c r="G214" s="415" t="s">
        <v>895</v>
      </c>
      <c r="H214" s="415" t="s">
        <v>896</v>
      </c>
      <c r="I214" s="418">
        <v>2139.280029296875</v>
      </c>
      <c r="J214" s="418">
        <v>22</v>
      </c>
      <c r="K214" s="419">
        <v>47064.16064453125</v>
      </c>
    </row>
    <row r="215" spans="1:11" ht="14.45" customHeight="1" x14ac:dyDescent="0.2">
      <c r="A215" s="413" t="s">
        <v>408</v>
      </c>
      <c r="B215" s="414" t="s">
        <v>409</v>
      </c>
      <c r="C215" s="415" t="s">
        <v>417</v>
      </c>
      <c r="D215" s="416" t="s">
        <v>418</v>
      </c>
      <c r="E215" s="415" t="s">
        <v>733</v>
      </c>
      <c r="F215" s="416" t="s">
        <v>734</v>
      </c>
      <c r="G215" s="415" t="s">
        <v>897</v>
      </c>
      <c r="H215" s="415" t="s">
        <v>898</v>
      </c>
      <c r="I215" s="418">
        <v>2139.280029296875</v>
      </c>
      <c r="J215" s="418">
        <v>8</v>
      </c>
      <c r="K215" s="419">
        <v>17114.240234375</v>
      </c>
    </row>
    <row r="216" spans="1:11" ht="14.45" customHeight="1" x14ac:dyDescent="0.2">
      <c r="A216" s="413" t="s">
        <v>408</v>
      </c>
      <c r="B216" s="414" t="s">
        <v>409</v>
      </c>
      <c r="C216" s="415" t="s">
        <v>417</v>
      </c>
      <c r="D216" s="416" t="s">
        <v>418</v>
      </c>
      <c r="E216" s="415" t="s">
        <v>733</v>
      </c>
      <c r="F216" s="416" t="s">
        <v>734</v>
      </c>
      <c r="G216" s="415" t="s">
        <v>899</v>
      </c>
      <c r="H216" s="415" t="s">
        <v>900</v>
      </c>
      <c r="I216" s="418">
        <v>3235.5400390625</v>
      </c>
      <c r="J216" s="418">
        <v>2</v>
      </c>
      <c r="K216" s="419">
        <v>6471.080078125</v>
      </c>
    </row>
    <row r="217" spans="1:11" ht="14.45" customHeight="1" x14ac:dyDescent="0.2">
      <c r="A217" s="413" t="s">
        <v>408</v>
      </c>
      <c r="B217" s="414" t="s">
        <v>409</v>
      </c>
      <c r="C217" s="415" t="s">
        <v>417</v>
      </c>
      <c r="D217" s="416" t="s">
        <v>418</v>
      </c>
      <c r="E217" s="415" t="s">
        <v>733</v>
      </c>
      <c r="F217" s="416" t="s">
        <v>734</v>
      </c>
      <c r="G217" s="415" t="s">
        <v>901</v>
      </c>
      <c r="H217" s="415" t="s">
        <v>902</v>
      </c>
      <c r="I217" s="418">
        <v>1747.239990234375</v>
      </c>
      <c r="J217" s="418">
        <v>2</v>
      </c>
      <c r="K217" s="419">
        <v>3494.47998046875</v>
      </c>
    </row>
    <row r="218" spans="1:11" ht="14.45" customHeight="1" x14ac:dyDescent="0.2">
      <c r="A218" s="413" t="s">
        <v>408</v>
      </c>
      <c r="B218" s="414" t="s">
        <v>409</v>
      </c>
      <c r="C218" s="415" t="s">
        <v>417</v>
      </c>
      <c r="D218" s="416" t="s">
        <v>418</v>
      </c>
      <c r="E218" s="415" t="s">
        <v>733</v>
      </c>
      <c r="F218" s="416" t="s">
        <v>734</v>
      </c>
      <c r="G218" s="415" t="s">
        <v>903</v>
      </c>
      <c r="H218" s="415" t="s">
        <v>904</v>
      </c>
      <c r="I218" s="418">
        <v>2833.820068359375</v>
      </c>
      <c r="J218" s="418">
        <v>1</v>
      </c>
      <c r="K218" s="419">
        <v>2833.820068359375</v>
      </c>
    </row>
    <row r="219" spans="1:11" ht="14.45" customHeight="1" x14ac:dyDescent="0.2">
      <c r="A219" s="413" t="s">
        <v>408</v>
      </c>
      <c r="B219" s="414" t="s">
        <v>409</v>
      </c>
      <c r="C219" s="415" t="s">
        <v>417</v>
      </c>
      <c r="D219" s="416" t="s">
        <v>418</v>
      </c>
      <c r="E219" s="415" t="s">
        <v>733</v>
      </c>
      <c r="F219" s="416" t="s">
        <v>734</v>
      </c>
      <c r="G219" s="415" t="s">
        <v>905</v>
      </c>
      <c r="H219" s="415" t="s">
        <v>906</v>
      </c>
      <c r="I219" s="418">
        <v>1704.8900146484375</v>
      </c>
      <c r="J219" s="418">
        <v>5</v>
      </c>
      <c r="K219" s="419">
        <v>8524.4500732421875</v>
      </c>
    </row>
    <row r="220" spans="1:11" ht="14.45" customHeight="1" x14ac:dyDescent="0.2">
      <c r="A220" s="413" t="s">
        <v>408</v>
      </c>
      <c r="B220" s="414" t="s">
        <v>409</v>
      </c>
      <c r="C220" s="415" t="s">
        <v>417</v>
      </c>
      <c r="D220" s="416" t="s">
        <v>418</v>
      </c>
      <c r="E220" s="415" t="s">
        <v>733</v>
      </c>
      <c r="F220" s="416" t="s">
        <v>734</v>
      </c>
      <c r="G220" s="415" t="s">
        <v>907</v>
      </c>
      <c r="H220" s="415" t="s">
        <v>908</v>
      </c>
      <c r="I220" s="418">
        <v>1747.239990234375</v>
      </c>
      <c r="J220" s="418">
        <v>1</v>
      </c>
      <c r="K220" s="419">
        <v>1747.239990234375</v>
      </c>
    </row>
    <row r="221" spans="1:11" ht="14.45" customHeight="1" x14ac:dyDescent="0.2">
      <c r="A221" s="413" t="s">
        <v>408</v>
      </c>
      <c r="B221" s="414" t="s">
        <v>409</v>
      </c>
      <c r="C221" s="415" t="s">
        <v>417</v>
      </c>
      <c r="D221" s="416" t="s">
        <v>418</v>
      </c>
      <c r="E221" s="415" t="s">
        <v>733</v>
      </c>
      <c r="F221" s="416" t="s">
        <v>734</v>
      </c>
      <c r="G221" s="415" t="s">
        <v>909</v>
      </c>
      <c r="H221" s="415" t="s">
        <v>910</v>
      </c>
      <c r="I221" s="418">
        <v>1525.81005859375</v>
      </c>
      <c r="J221" s="418">
        <v>4</v>
      </c>
      <c r="K221" s="419">
        <v>6103.240234375</v>
      </c>
    </row>
    <row r="222" spans="1:11" ht="14.45" customHeight="1" x14ac:dyDescent="0.2">
      <c r="A222" s="413" t="s">
        <v>408</v>
      </c>
      <c r="B222" s="414" t="s">
        <v>409</v>
      </c>
      <c r="C222" s="415" t="s">
        <v>417</v>
      </c>
      <c r="D222" s="416" t="s">
        <v>418</v>
      </c>
      <c r="E222" s="415" t="s">
        <v>733</v>
      </c>
      <c r="F222" s="416" t="s">
        <v>734</v>
      </c>
      <c r="G222" s="415" t="s">
        <v>911</v>
      </c>
      <c r="H222" s="415" t="s">
        <v>912</v>
      </c>
      <c r="I222" s="418">
        <v>1704.8900146484375</v>
      </c>
      <c r="J222" s="418">
        <v>20</v>
      </c>
      <c r="K222" s="419">
        <v>34097.80029296875</v>
      </c>
    </row>
    <row r="223" spans="1:11" ht="14.45" customHeight="1" x14ac:dyDescent="0.2">
      <c r="A223" s="413" t="s">
        <v>408</v>
      </c>
      <c r="B223" s="414" t="s">
        <v>409</v>
      </c>
      <c r="C223" s="415" t="s">
        <v>417</v>
      </c>
      <c r="D223" s="416" t="s">
        <v>418</v>
      </c>
      <c r="E223" s="415" t="s">
        <v>733</v>
      </c>
      <c r="F223" s="416" t="s">
        <v>734</v>
      </c>
      <c r="G223" s="415" t="s">
        <v>913</v>
      </c>
      <c r="H223" s="415" t="s">
        <v>914</v>
      </c>
      <c r="I223" s="418">
        <v>1704.8900146484375</v>
      </c>
      <c r="J223" s="418">
        <v>2</v>
      </c>
      <c r="K223" s="419">
        <v>3409.780029296875</v>
      </c>
    </row>
    <row r="224" spans="1:11" ht="14.45" customHeight="1" x14ac:dyDescent="0.2">
      <c r="A224" s="413" t="s">
        <v>408</v>
      </c>
      <c r="B224" s="414" t="s">
        <v>409</v>
      </c>
      <c r="C224" s="415" t="s">
        <v>417</v>
      </c>
      <c r="D224" s="416" t="s">
        <v>418</v>
      </c>
      <c r="E224" s="415" t="s">
        <v>733</v>
      </c>
      <c r="F224" s="416" t="s">
        <v>734</v>
      </c>
      <c r="G224" s="415" t="s">
        <v>915</v>
      </c>
      <c r="H224" s="415" t="s">
        <v>916</v>
      </c>
      <c r="I224" s="418">
        <v>322.64999389648438</v>
      </c>
      <c r="J224" s="418">
        <v>1</v>
      </c>
      <c r="K224" s="419">
        <v>322.64999389648438</v>
      </c>
    </row>
    <row r="225" spans="1:11" ht="14.45" customHeight="1" x14ac:dyDescent="0.2">
      <c r="A225" s="413" t="s">
        <v>408</v>
      </c>
      <c r="B225" s="414" t="s">
        <v>409</v>
      </c>
      <c r="C225" s="415" t="s">
        <v>417</v>
      </c>
      <c r="D225" s="416" t="s">
        <v>418</v>
      </c>
      <c r="E225" s="415" t="s">
        <v>733</v>
      </c>
      <c r="F225" s="416" t="s">
        <v>734</v>
      </c>
      <c r="G225" s="415" t="s">
        <v>917</v>
      </c>
      <c r="H225" s="415" t="s">
        <v>918</v>
      </c>
      <c r="I225" s="418">
        <v>217.80000305175781</v>
      </c>
      <c r="J225" s="418">
        <v>10</v>
      </c>
      <c r="K225" s="419">
        <v>2178</v>
      </c>
    </row>
    <row r="226" spans="1:11" ht="14.45" customHeight="1" x14ac:dyDescent="0.2">
      <c r="A226" s="413" t="s">
        <v>408</v>
      </c>
      <c r="B226" s="414" t="s">
        <v>409</v>
      </c>
      <c r="C226" s="415" t="s">
        <v>417</v>
      </c>
      <c r="D226" s="416" t="s">
        <v>418</v>
      </c>
      <c r="E226" s="415" t="s">
        <v>733</v>
      </c>
      <c r="F226" s="416" t="s">
        <v>734</v>
      </c>
      <c r="G226" s="415" t="s">
        <v>919</v>
      </c>
      <c r="H226" s="415" t="s">
        <v>920</v>
      </c>
      <c r="I226" s="418">
        <v>5.2600002288818359</v>
      </c>
      <c r="J226" s="418">
        <v>50</v>
      </c>
      <c r="K226" s="419">
        <v>263</v>
      </c>
    </row>
    <row r="227" spans="1:11" ht="14.45" customHeight="1" x14ac:dyDescent="0.2">
      <c r="A227" s="413" t="s">
        <v>408</v>
      </c>
      <c r="B227" s="414" t="s">
        <v>409</v>
      </c>
      <c r="C227" s="415" t="s">
        <v>417</v>
      </c>
      <c r="D227" s="416" t="s">
        <v>418</v>
      </c>
      <c r="E227" s="415" t="s">
        <v>733</v>
      </c>
      <c r="F227" s="416" t="s">
        <v>734</v>
      </c>
      <c r="G227" s="415" t="s">
        <v>921</v>
      </c>
      <c r="H227" s="415" t="s">
        <v>922</v>
      </c>
      <c r="I227" s="418">
        <v>182.94000244140625</v>
      </c>
      <c r="J227" s="418">
        <v>10</v>
      </c>
      <c r="K227" s="419">
        <v>1829.4000244140625</v>
      </c>
    </row>
    <row r="228" spans="1:11" ht="14.45" customHeight="1" x14ac:dyDescent="0.2">
      <c r="A228" s="413" t="s">
        <v>408</v>
      </c>
      <c r="B228" s="414" t="s">
        <v>409</v>
      </c>
      <c r="C228" s="415" t="s">
        <v>417</v>
      </c>
      <c r="D228" s="416" t="s">
        <v>418</v>
      </c>
      <c r="E228" s="415" t="s">
        <v>733</v>
      </c>
      <c r="F228" s="416" t="s">
        <v>734</v>
      </c>
      <c r="G228" s="415" t="s">
        <v>923</v>
      </c>
      <c r="H228" s="415" t="s">
        <v>924</v>
      </c>
      <c r="I228" s="418">
        <v>7974.7099609375</v>
      </c>
      <c r="J228" s="418">
        <v>3</v>
      </c>
      <c r="K228" s="419">
        <v>23924.119140625</v>
      </c>
    </row>
    <row r="229" spans="1:11" ht="14.45" customHeight="1" x14ac:dyDescent="0.2">
      <c r="A229" s="413" t="s">
        <v>408</v>
      </c>
      <c r="B229" s="414" t="s">
        <v>409</v>
      </c>
      <c r="C229" s="415" t="s">
        <v>417</v>
      </c>
      <c r="D229" s="416" t="s">
        <v>418</v>
      </c>
      <c r="E229" s="415" t="s">
        <v>733</v>
      </c>
      <c r="F229" s="416" t="s">
        <v>734</v>
      </c>
      <c r="G229" s="415" t="s">
        <v>917</v>
      </c>
      <c r="H229" s="415" t="s">
        <v>925</v>
      </c>
      <c r="I229" s="418">
        <v>217.80000305175781</v>
      </c>
      <c r="J229" s="418">
        <v>19</v>
      </c>
      <c r="K229" s="419">
        <v>4138.2000732421875</v>
      </c>
    </row>
    <row r="230" spans="1:11" ht="14.45" customHeight="1" x14ac:dyDescent="0.2">
      <c r="A230" s="413" t="s">
        <v>408</v>
      </c>
      <c r="B230" s="414" t="s">
        <v>409</v>
      </c>
      <c r="C230" s="415" t="s">
        <v>417</v>
      </c>
      <c r="D230" s="416" t="s">
        <v>418</v>
      </c>
      <c r="E230" s="415" t="s">
        <v>733</v>
      </c>
      <c r="F230" s="416" t="s">
        <v>734</v>
      </c>
      <c r="G230" s="415" t="s">
        <v>919</v>
      </c>
      <c r="H230" s="415" t="s">
        <v>926</v>
      </c>
      <c r="I230" s="418">
        <v>5.4499998092651367</v>
      </c>
      <c r="J230" s="418">
        <v>60</v>
      </c>
      <c r="K230" s="419">
        <v>327</v>
      </c>
    </row>
    <row r="231" spans="1:11" ht="14.45" customHeight="1" x14ac:dyDescent="0.2">
      <c r="A231" s="413" t="s">
        <v>408</v>
      </c>
      <c r="B231" s="414" t="s">
        <v>409</v>
      </c>
      <c r="C231" s="415" t="s">
        <v>417</v>
      </c>
      <c r="D231" s="416" t="s">
        <v>418</v>
      </c>
      <c r="E231" s="415" t="s">
        <v>733</v>
      </c>
      <c r="F231" s="416" t="s">
        <v>734</v>
      </c>
      <c r="G231" s="415" t="s">
        <v>927</v>
      </c>
      <c r="H231" s="415" t="s">
        <v>928</v>
      </c>
      <c r="I231" s="418">
        <v>2778.159912109375</v>
      </c>
      <c r="J231" s="418">
        <v>2</v>
      </c>
      <c r="K231" s="419">
        <v>5556.31982421875</v>
      </c>
    </row>
    <row r="232" spans="1:11" ht="14.45" customHeight="1" x14ac:dyDescent="0.2">
      <c r="A232" s="413" t="s">
        <v>408</v>
      </c>
      <c r="B232" s="414" t="s">
        <v>409</v>
      </c>
      <c r="C232" s="415" t="s">
        <v>417</v>
      </c>
      <c r="D232" s="416" t="s">
        <v>418</v>
      </c>
      <c r="E232" s="415" t="s">
        <v>733</v>
      </c>
      <c r="F232" s="416" t="s">
        <v>734</v>
      </c>
      <c r="G232" s="415" t="s">
        <v>929</v>
      </c>
      <c r="H232" s="415" t="s">
        <v>930</v>
      </c>
      <c r="I232" s="418">
        <v>2778.159912109375</v>
      </c>
      <c r="J232" s="418">
        <v>2</v>
      </c>
      <c r="K232" s="419">
        <v>5556.31982421875</v>
      </c>
    </row>
    <row r="233" spans="1:11" ht="14.45" customHeight="1" x14ac:dyDescent="0.2">
      <c r="A233" s="413" t="s">
        <v>408</v>
      </c>
      <c r="B233" s="414" t="s">
        <v>409</v>
      </c>
      <c r="C233" s="415" t="s">
        <v>417</v>
      </c>
      <c r="D233" s="416" t="s">
        <v>418</v>
      </c>
      <c r="E233" s="415" t="s">
        <v>733</v>
      </c>
      <c r="F233" s="416" t="s">
        <v>734</v>
      </c>
      <c r="G233" s="415" t="s">
        <v>931</v>
      </c>
      <c r="H233" s="415" t="s">
        <v>932</v>
      </c>
      <c r="I233" s="418">
        <v>1204.4200439453125</v>
      </c>
      <c r="J233" s="418">
        <v>2</v>
      </c>
      <c r="K233" s="419">
        <v>2408.840087890625</v>
      </c>
    </row>
    <row r="234" spans="1:11" ht="14.45" customHeight="1" x14ac:dyDescent="0.2">
      <c r="A234" s="413" t="s">
        <v>408</v>
      </c>
      <c r="B234" s="414" t="s">
        <v>409</v>
      </c>
      <c r="C234" s="415" t="s">
        <v>417</v>
      </c>
      <c r="D234" s="416" t="s">
        <v>418</v>
      </c>
      <c r="E234" s="415" t="s">
        <v>733</v>
      </c>
      <c r="F234" s="416" t="s">
        <v>734</v>
      </c>
      <c r="G234" s="415" t="s">
        <v>933</v>
      </c>
      <c r="H234" s="415" t="s">
        <v>934</v>
      </c>
      <c r="I234" s="418">
        <v>999.54998779296875</v>
      </c>
      <c r="J234" s="418">
        <v>2</v>
      </c>
      <c r="K234" s="419">
        <v>1999.0899658203125</v>
      </c>
    </row>
    <row r="235" spans="1:11" ht="14.45" customHeight="1" x14ac:dyDescent="0.2">
      <c r="A235" s="413" t="s">
        <v>408</v>
      </c>
      <c r="B235" s="414" t="s">
        <v>409</v>
      </c>
      <c r="C235" s="415" t="s">
        <v>417</v>
      </c>
      <c r="D235" s="416" t="s">
        <v>418</v>
      </c>
      <c r="E235" s="415" t="s">
        <v>733</v>
      </c>
      <c r="F235" s="416" t="s">
        <v>734</v>
      </c>
      <c r="G235" s="415" t="s">
        <v>935</v>
      </c>
      <c r="H235" s="415" t="s">
        <v>936</v>
      </c>
      <c r="I235" s="418">
        <v>1754.5</v>
      </c>
      <c r="J235" s="418">
        <v>1</v>
      </c>
      <c r="K235" s="419">
        <v>1754.5</v>
      </c>
    </row>
    <row r="236" spans="1:11" ht="14.45" customHeight="1" x14ac:dyDescent="0.2">
      <c r="A236" s="413" t="s">
        <v>408</v>
      </c>
      <c r="B236" s="414" t="s">
        <v>409</v>
      </c>
      <c r="C236" s="415" t="s">
        <v>417</v>
      </c>
      <c r="D236" s="416" t="s">
        <v>418</v>
      </c>
      <c r="E236" s="415" t="s">
        <v>733</v>
      </c>
      <c r="F236" s="416" t="s">
        <v>734</v>
      </c>
      <c r="G236" s="415" t="s">
        <v>937</v>
      </c>
      <c r="H236" s="415" t="s">
        <v>938</v>
      </c>
      <c r="I236" s="418">
        <v>1775.0699462890625</v>
      </c>
      <c r="J236" s="418">
        <v>1</v>
      </c>
      <c r="K236" s="419">
        <v>1775.0699462890625</v>
      </c>
    </row>
    <row r="237" spans="1:11" ht="14.45" customHeight="1" x14ac:dyDescent="0.2">
      <c r="A237" s="413" t="s">
        <v>408</v>
      </c>
      <c r="B237" s="414" t="s">
        <v>409</v>
      </c>
      <c r="C237" s="415" t="s">
        <v>417</v>
      </c>
      <c r="D237" s="416" t="s">
        <v>418</v>
      </c>
      <c r="E237" s="415" t="s">
        <v>733</v>
      </c>
      <c r="F237" s="416" t="s">
        <v>734</v>
      </c>
      <c r="G237" s="415" t="s">
        <v>939</v>
      </c>
      <c r="H237" s="415" t="s">
        <v>940</v>
      </c>
      <c r="I237" s="418">
        <v>1775.0699462890625</v>
      </c>
      <c r="J237" s="418">
        <v>1</v>
      </c>
      <c r="K237" s="419">
        <v>1775.0699462890625</v>
      </c>
    </row>
    <row r="238" spans="1:11" ht="14.45" customHeight="1" x14ac:dyDescent="0.2">
      <c r="A238" s="413" t="s">
        <v>408</v>
      </c>
      <c r="B238" s="414" t="s">
        <v>409</v>
      </c>
      <c r="C238" s="415" t="s">
        <v>417</v>
      </c>
      <c r="D238" s="416" t="s">
        <v>418</v>
      </c>
      <c r="E238" s="415" t="s">
        <v>733</v>
      </c>
      <c r="F238" s="416" t="s">
        <v>734</v>
      </c>
      <c r="G238" s="415" t="s">
        <v>941</v>
      </c>
      <c r="H238" s="415" t="s">
        <v>942</v>
      </c>
      <c r="I238" s="418">
        <v>2334.090087890625</v>
      </c>
      <c r="J238" s="418">
        <v>10</v>
      </c>
      <c r="K238" s="419">
        <v>23340.900390625</v>
      </c>
    </row>
    <row r="239" spans="1:11" ht="14.45" customHeight="1" x14ac:dyDescent="0.2">
      <c r="A239" s="413" t="s">
        <v>408</v>
      </c>
      <c r="B239" s="414" t="s">
        <v>409</v>
      </c>
      <c r="C239" s="415" t="s">
        <v>417</v>
      </c>
      <c r="D239" s="416" t="s">
        <v>418</v>
      </c>
      <c r="E239" s="415" t="s">
        <v>733</v>
      </c>
      <c r="F239" s="416" t="s">
        <v>734</v>
      </c>
      <c r="G239" s="415" t="s">
        <v>943</v>
      </c>
      <c r="H239" s="415" t="s">
        <v>944</v>
      </c>
      <c r="I239" s="418">
        <v>1647.3199462890625</v>
      </c>
      <c r="J239" s="418">
        <v>2</v>
      </c>
      <c r="K239" s="419">
        <v>3294.639892578125</v>
      </c>
    </row>
    <row r="240" spans="1:11" ht="14.45" customHeight="1" x14ac:dyDescent="0.2">
      <c r="A240" s="413" t="s">
        <v>408</v>
      </c>
      <c r="B240" s="414" t="s">
        <v>409</v>
      </c>
      <c r="C240" s="415" t="s">
        <v>417</v>
      </c>
      <c r="D240" s="416" t="s">
        <v>418</v>
      </c>
      <c r="E240" s="415" t="s">
        <v>733</v>
      </c>
      <c r="F240" s="416" t="s">
        <v>734</v>
      </c>
      <c r="G240" s="415" t="s">
        <v>945</v>
      </c>
      <c r="H240" s="415" t="s">
        <v>946</v>
      </c>
      <c r="I240" s="418">
        <v>2562.780029296875</v>
      </c>
      <c r="J240" s="418">
        <v>6</v>
      </c>
      <c r="K240" s="419">
        <v>15376.6796875</v>
      </c>
    </row>
    <row r="241" spans="1:11" ht="14.45" customHeight="1" x14ac:dyDescent="0.2">
      <c r="A241" s="413" t="s">
        <v>408</v>
      </c>
      <c r="B241" s="414" t="s">
        <v>409</v>
      </c>
      <c r="C241" s="415" t="s">
        <v>417</v>
      </c>
      <c r="D241" s="416" t="s">
        <v>418</v>
      </c>
      <c r="E241" s="415" t="s">
        <v>733</v>
      </c>
      <c r="F241" s="416" t="s">
        <v>734</v>
      </c>
      <c r="G241" s="415" t="s">
        <v>947</v>
      </c>
      <c r="H241" s="415" t="s">
        <v>948</v>
      </c>
      <c r="I241" s="418">
        <v>1640.760009765625</v>
      </c>
      <c r="J241" s="418">
        <v>1</v>
      </c>
      <c r="K241" s="419">
        <v>1640.760009765625</v>
      </c>
    </row>
    <row r="242" spans="1:11" ht="14.45" customHeight="1" x14ac:dyDescent="0.2">
      <c r="A242" s="413" t="s">
        <v>408</v>
      </c>
      <c r="B242" s="414" t="s">
        <v>409</v>
      </c>
      <c r="C242" s="415" t="s">
        <v>417</v>
      </c>
      <c r="D242" s="416" t="s">
        <v>418</v>
      </c>
      <c r="E242" s="415" t="s">
        <v>733</v>
      </c>
      <c r="F242" s="416" t="s">
        <v>734</v>
      </c>
      <c r="G242" s="415" t="s">
        <v>949</v>
      </c>
      <c r="H242" s="415" t="s">
        <v>950</v>
      </c>
      <c r="I242" s="418">
        <v>1609.300048828125</v>
      </c>
      <c r="J242" s="418">
        <v>2</v>
      </c>
      <c r="K242" s="419">
        <v>3218.60009765625</v>
      </c>
    </row>
    <row r="243" spans="1:11" ht="14.45" customHeight="1" x14ac:dyDescent="0.2">
      <c r="A243" s="413" t="s">
        <v>408</v>
      </c>
      <c r="B243" s="414" t="s">
        <v>409</v>
      </c>
      <c r="C243" s="415" t="s">
        <v>417</v>
      </c>
      <c r="D243" s="416" t="s">
        <v>418</v>
      </c>
      <c r="E243" s="415" t="s">
        <v>733</v>
      </c>
      <c r="F243" s="416" t="s">
        <v>734</v>
      </c>
      <c r="G243" s="415" t="s">
        <v>951</v>
      </c>
      <c r="H243" s="415" t="s">
        <v>952</v>
      </c>
      <c r="I243" s="418">
        <v>1967.4599609375</v>
      </c>
      <c r="J243" s="418">
        <v>12</v>
      </c>
      <c r="K243" s="419">
        <v>23609.51953125</v>
      </c>
    </row>
    <row r="244" spans="1:11" ht="14.45" customHeight="1" x14ac:dyDescent="0.2">
      <c r="A244" s="413" t="s">
        <v>408</v>
      </c>
      <c r="B244" s="414" t="s">
        <v>409</v>
      </c>
      <c r="C244" s="415" t="s">
        <v>417</v>
      </c>
      <c r="D244" s="416" t="s">
        <v>418</v>
      </c>
      <c r="E244" s="415" t="s">
        <v>733</v>
      </c>
      <c r="F244" s="416" t="s">
        <v>734</v>
      </c>
      <c r="G244" s="415" t="s">
        <v>953</v>
      </c>
      <c r="H244" s="415" t="s">
        <v>954</v>
      </c>
      <c r="I244" s="418">
        <v>13.199999809265137</v>
      </c>
      <c r="J244" s="418">
        <v>10</v>
      </c>
      <c r="K244" s="419">
        <v>132</v>
      </c>
    </row>
    <row r="245" spans="1:11" ht="14.45" customHeight="1" x14ac:dyDescent="0.2">
      <c r="A245" s="413" t="s">
        <v>408</v>
      </c>
      <c r="B245" s="414" t="s">
        <v>409</v>
      </c>
      <c r="C245" s="415" t="s">
        <v>417</v>
      </c>
      <c r="D245" s="416" t="s">
        <v>418</v>
      </c>
      <c r="E245" s="415" t="s">
        <v>733</v>
      </c>
      <c r="F245" s="416" t="s">
        <v>734</v>
      </c>
      <c r="G245" s="415" t="s">
        <v>955</v>
      </c>
      <c r="H245" s="415" t="s">
        <v>956</v>
      </c>
      <c r="I245" s="418">
        <v>13.199999809265137</v>
      </c>
      <c r="J245" s="418">
        <v>30</v>
      </c>
      <c r="K245" s="419">
        <v>396</v>
      </c>
    </row>
    <row r="246" spans="1:11" ht="14.45" customHeight="1" x14ac:dyDescent="0.2">
      <c r="A246" s="413" t="s">
        <v>408</v>
      </c>
      <c r="B246" s="414" t="s">
        <v>409</v>
      </c>
      <c r="C246" s="415" t="s">
        <v>417</v>
      </c>
      <c r="D246" s="416" t="s">
        <v>418</v>
      </c>
      <c r="E246" s="415" t="s">
        <v>733</v>
      </c>
      <c r="F246" s="416" t="s">
        <v>734</v>
      </c>
      <c r="G246" s="415" t="s">
        <v>957</v>
      </c>
      <c r="H246" s="415" t="s">
        <v>958</v>
      </c>
      <c r="I246" s="418">
        <v>13.199999809265137</v>
      </c>
      <c r="J246" s="418">
        <v>60</v>
      </c>
      <c r="K246" s="419">
        <v>792</v>
      </c>
    </row>
    <row r="247" spans="1:11" ht="14.45" customHeight="1" x14ac:dyDescent="0.2">
      <c r="A247" s="413" t="s">
        <v>408</v>
      </c>
      <c r="B247" s="414" t="s">
        <v>409</v>
      </c>
      <c r="C247" s="415" t="s">
        <v>417</v>
      </c>
      <c r="D247" s="416" t="s">
        <v>418</v>
      </c>
      <c r="E247" s="415" t="s">
        <v>733</v>
      </c>
      <c r="F247" s="416" t="s">
        <v>734</v>
      </c>
      <c r="G247" s="415" t="s">
        <v>959</v>
      </c>
      <c r="H247" s="415" t="s">
        <v>960</v>
      </c>
      <c r="I247" s="418">
        <v>16.700000762939453</v>
      </c>
      <c r="J247" s="418">
        <v>24</v>
      </c>
      <c r="K247" s="419">
        <v>400.75</v>
      </c>
    </row>
    <row r="248" spans="1:11" ht="14.45" customHeight="1" x14ac:dyDescent="0.2">
      <c r="A248" s="413" t="s">
        <v>408</v>
      </c>
      <c r="B248" s="414" t="s">
        <v>409</v>
      </c>
      <c r="C248" s="415" t="s">
        <v>417</v>
      </c>
      <c r="D248" s="416" t="s">
        <v>418</v>
      </c>
      <c r="E248" s="415" t="s">
        <v>733</v>
      </c>
      <c r="F248" s="416" t="s">
        <v>734</v>
      </c>
      <c r="G248" s="415" t="s">
        <v>961</v>
      </c>
      <c r="H248" s="415" t="s">
        <v>962</v>
      </c>
      <c r="I248" s="418">
        <v>16.700000762939453</v>
      </c>
      <c r="J248" s="418">
        <v>12</v>
      </c>
      <c r="K248" s="419">
        <v>200.3800048828125</v>
      </c>
    </row>
    <row r="249" spans="1:11" ht="14.45" customHeight="1" x14ac:dyDescent="0.2">
      <c r="A249" s="413" t="s">
        <v>408</v>
      </c>
      <c r="B249" s="414" t="s">
        <v>409</v>
      </c>
      <c r="C249" s="415" t="s">
        <v>417</v>
      </c>
      <c r="D249" s="416" t="s">
        <v>418</v>
      </c>
      <c r="E249" s="415" t="s">
        <v>733</v>
      </c>
      <c r="F249" s="416" t="s">
        <v>734</v>
      </c>
      <c r="G249" s="415" t="s">
        <v>955</v>
      </c>
      <c r="H249" s="415" t="s">
        <v>963</v>
      </c>
      <c r="I249" s="418">
        <v>13.199999809265137</v>
      </c>
      <c r="J249" s="418">
        <v>10</v>
      </c>
      <c r="K249" s="419">
        <v>132</v>
      </c>
    </row>
    <row r="250" spans="1:11" ht="14.45" customHeight="1" x14ac:dyDescent="0.2">
      <c r="A250" s="413" t="s">
        <v>408</v>
      </c>
      <c r="B250" s="414" t="s">
        <v>409</v>
      </c>
      <c r="C250" s="415" t="s">
        <v>417</v>
      </c>
      <c r="D250" s="416" t="s">
        <v>418</v>
      </c>
      <c r="E250" s="415" t="s">
        <v>733</v>
      </c>
      <c r="F250" s="416" t="s">
        <v>734</v>
      </c>
      <c r="G250" s="415" t="s">
        <v>964</v>
      </c>
      <c r="H250" s="415" t="s">
        <v>965</v>
      </c>
      <c r="I250" s="418">
        <v>13.199999809265137</v>
      </c>
      <c r="J250" s="418">
        <v>10</v>
      </c>
      <c r="K250" s="419">
        <v>132</v>
      </c>
    </row>
    <row r="251" spans="1:11" ht="14.45" customHeight="1" x14ac:dyDescent="0.2">
      <c r="A251" s="413" t="s">
        <v>408</v>
      </c>
      <c r="B251" s="414" t="s">
        <v>409</v>
      </c>
      <c r="C251" s="415" t="s">
        <v>417</v>
      </c>
      <c r="D251" s="416" t="s">
        <v>418</v>
      </c>
      <c r="E251" s="415" t="s">
        <v>733</v>
      </c>
      <c r="F251" s="416" t="s">
        <v>734</v>
      </c>
      <c r="G251" s="415" t="s">
        <v>966</v>
      </c>
      <c r="H251" s="415" t="s">
        <v>967</v>
      </c>
      <c r="I251" s="418">
        <v>1595.989990234375</v>
      </c>
      <c r="J251" s="418">
        <v>2</v>
      </c>
      <c r="K251" s="419">
        <v>3191.97998046875</v>
      </c>
    </row>
    <row r="252" spans="1:11" ht="14.45" customHeight="1" x14ac:dyDescent="0.2">
      <c r="A252" s="413" t="s">
        <v>408</v>
      </c>
      <c r="B252" s="414" t="s">
        <v>409</v>
      </c>
      <c r="C252" s="415" t="s">
        <v>417</v>
      </c>
      <c r="D252" s="416" t="s">
        <v>418</v>
      </c>
      <c r="E252" s="415" t="s">
        <v>733</v>
      </c>
      <c r="F252" s="416" t="s">
        <v>734</v>
      </c>
      <c r="G252" s="415" t="s">
        <v>968</v>
      </c>
      <c r="H252" s="415" t="s">
        <v>969</v>
      </c>
      <c r="I252" s="418">
        <v>1661.3299560546875</v>
      </c>
      <c r="J252" s="418">
        <v>2</v>
      </c>
      <c r="K252" s="419">
        <v>3322.659912109375</v>
      </c>
    </row>
    <row r="253" spans="1:11" ht="14.45" customHeight="1" x14ac:dyDescent="0.2">
      <c r="A253" s="413" t="s">
        <v>408</v>
      </c>
      <c r="B253" s="414" t="s">
        <v>409</v>
      </c>
      <c r="C253" s="415" t="s">
        <v>417</v>
      </c>
      <c r="D253" s="416" t="s">
        <v>418</v>
      </c>
      <c r="E253" s="415" t="s">
        <v>733</v>
      </c>
      <c r="F253" s="416" t="s">
        <v>734</v>
      </c>
      <c r="G253" s="415" t="s">
        <v>970</v>
      </c>
      <c r="H253" s="415" t="s">
        <v>971</v>
      </c>
      <c r="I253" s="418">
        <v>2432.10009765625</v>
      </c>
      <c r="J253" s="418">
        <v>2</v>
      </c>
      <c r="K253" s="419">
        <v>4864.2001953125</v>
      </c>
    </row>
    <row r="254" spans="1:11" ht="14.45" customHeight="1" x14ac:dyDescent="0.2">
      <c r="A254" s="413" t="s">
        <v>408</v>
      </c>
      <c r="B254" s="414" t="s">
        <v>409</v>
      </c>
      <c r="C254" s="415" t="s">
        <v>417</v>
      </c>
      <c r="D254" s="416" t="s">
        <v>418</v>
      </c>
      <c r="E254" s="415" t="s">
        <v>733</v>
      </c>
      <c r="F254" s="416" t="s">
        <v>734</v>
      </c>
      <c r="G254" s="415" t="s">
        <v>972</v>
      </c>
      <c r="H254" s="415" t="s">
        <v>973</v>
      </c>
      <c r="I254" s="418">
        <v>1052.699951171875</v>
      </c>
      <c r="J254" s="418">
        <v>1</v>
      </c>
      <c r="K254" s="419">
        <v>1052.699951171875</v>
      </c>
    </row>
    <row r="255" spans="1:11" ht="14.45" customHeight="1" x14ac:dyDescent="0.2">
      <c r="A255" s="413" t="s">
        <v>408</v>
      </c>
      <c r="B255" s="414" t="s">
        <v>409</v>
      </c>
      <c r="C255" s="415" t="s">
        <v>417</v>
      </c>
      <c r="D255" s="416" t="s">
        <v>418</v>
      </c>
      <c r="E255" s="415" t="s">
        <v>733</v>
      </c>
      <c r="F255" s="416" t="s">
        <v>734</v>
      </c>
      <c r="G255" s="415" t="s">
        <v>974</v>
      </c>
      <c r="H255" s="415" t="s">
        <v>975</v>
      </c>
      <c r="I255" s="418">
        <v>2432.10009765625</v>
      </c>
      <c r="J255" s="418">
        <v>1</v>
      </c>
      <c r="K255" s="419">
        <v>2432.10009765625</v>
      </c>
    </row>
    <row r="256" spans="1:11" ht="14.45" customHeight="1" x14ac:dyDescent="0.2">
      <c r="A256" s="413" t="s">
        <v>408</v>
      </c>
      <c r="B256" s="414" t="s">
        <v>409</v>
      </c>
      <c r="C256" s="415" t="s">
        <v>417</v>
      </c>
      <c r="D256" s="416" t="s">
        <v>418</v>
      </c>
      <c r="E256" s="415" t="s">
        <v>733</v>
      </c>
      <c r="F256" s="416" t="s">
        <v>734</v>
      </c>
      <c r="G256" s="415" t="s">
        <v>976</v>
      </c>
      <c r="H256" s="415" t="s">
        <v>977</v>
      </c>
      <c r="I256" s="418">
        <v>2986.280029296875</v>
      </c>
      <c r="J256" s="418">
        <v>4</v>
      </c>
      <c r="K256" s="419">
        <v>11945.1201171875</v>
      </c>
    </row>
    <row r="257" spans="1:11" ht="14.45" customHeight="1" x14ac:dyDescent="0.2">
      <c r="A257" s="413" t="s">
        <v>408</v>
      </c>
      <c r="B257" s="414" t="s">
        <v>409</v>
      </c>
      <c r="C257" s="415" t="s">
        <v>417</v>
      </c>
      <c r="D257" s="416" t="s">
        <v>418</v>
      </c>
      <c r="E257" s="415" t="s">
        <v>733</v>
      </c>
      <c r="F257" s="416" t="s">
        <v>734</v>
      </c>
      <c r="G257" s="415" t="s">
        <v>978</v>
      </c>
      <c r="H257" s="415" t="s">
        <v>979</v>
      </c>
      <c r="I257" s="418">
        <v>432.29998779296875</v>
      </c>
      <c r="J257" s="418">
        <v>126</v>
      </c>
      <c r="K257" s="419">
        <v>54469.3828125</v>
      </c>
    </row>
    <row r="258" spans="1:11" ht="14.45" customHeight="1" x14ac:dyDescent="0.2">
      <c r="A258" s="413" t="s">
        <v>408</v>
      </c>
      <c r="B258" s="414" t="s">
        <v>409</v>
      </c>
      <c r="C258" s="415" t="s">
        <v>417</v>
      </c>
      <c r="D258" s="416" t="s">
        <v>418</v>
      </c>
      <c r="E258" s="415" t="s">
        <v>733</v>
      </c>
      <c r="F258" s="416" t="s">
        <v>734</v>
      </c>
      <c r="G258" s="415" t="s">
        <v>980</v>
      </c>
      <c r="H258" s="415" t="s">
        <v>981</v>
      </c>
      <c r="I258" s="418">
        <v>432.29998779296875</v>
      </c>
      <c r="J258" s="418">
        <v>28</v>
      </c>
      <c r="K258" s="419">
        <v>12104.3095703125</v>
      </c>
    </row>
    <row r="259" spans="1:11" ht="14.45" customHeight="1" x14ac:dyDescent="0.2">
      <c r="A259" s="413" t="s">
        <v>408</v>
      </c>
      <c r="B259" s="414" t="s">
        <v>409</v>
      </c>
      <c r="C259" s="415" t="s">
        <v>417</v>
      </c>
      <c r="D259" s="416" t="s">
        <v>418</v>
      </c>
      <c r="E259" s="415" t="s">
        <v>733</v>
      </c>
      <c r="F259" s="416" t="s">
        <v>734</v>
      </c>
      <c r="G259" s="415" t="s">
        <v>980</v>
      </c>
      <c r="H259" s="415" t="s">
        <v>982</v>
      </c>
      <c r="I259" s="418">
        <v>432.29998779296875</v>
      </c>
      <c r="J259" s="418">
        <v>70</v>
      </c>
      <c r="K259" s="419">
        <v>30260.7392578125</v>
      </c>
    </row>
    <row r="260" spans="1:11" ht="14.45" customHeight="1" x14ac:dyDescent="0.2">
      <c r="A260" s="413" t="s">
        <v>408</v>
      </c>
      <c r="B260" s="414" t="s">
        <v>409</v>
      </c>
      <c r="C260" s="415" t="s">
        <v>417</v>
      </c>
      <c r="D260" s="416" t="s">
        <v>418</v>
      </c>
      <c r="E260" s="415" t="s">
        <v>733</v>
      </c>
      <c r="F260" s="416" t="s">
        <v>734</v>
      </c>
      <c r="G260" s="415" t="s">
        <v>983</v>
      </c>
      <c r="H260" s="415" t="s">
        <v>984</v>
      </c>
      <c r="I260" s="418">
        <v>1661.3299560546875</v>
      </c>
      <c r="J260" s="418">
        <v>1</v>
      </c>
      <c r="K260" s="419">
        <v>1661.3299560546875</v>
      </c>
    </row>
    <row r="261" spans="1:11" ht="14.45" customHeight="1" x14ac:dyDescent="0.2">
      <c r="A261" s="413" t="s">
        <v>408</v>
      </c>
      <c r="B261" s="414" t="s">
        <v>409</v>
      </c>
      <c r="C261" s="415" t="s">
        <v>417</v>
      </c>
      <c r="D261" s="416" t="s">
        <v>418</v>
      </c>
      <c r="E261" s="415" t="s">
        <v>733</v>
      </c>
      <c r="F261" s="416" t="s">
        <v>734</v>
      </c>
      <c r="G261" s="415" t="s">
        <v>985</v>
      </c>
      <c r="H261" s="415" t="s">
        <v>986</v>
      </c>
      <c r="I261" s="418">
        <v>80.575000762939453</v>
      </c>
      <c r="J261" s="418">
        <v>1280</v>
      </c>
      <c r="K261" s="419">
        <v>103138.28979492188</v>
      </c>
    </row>
    <row r="262" spans="1:11" ht="14.45" customHeight="1" x14ac:dyDescent="0.2">
      <c r="A262" s="413" t="s">
        <v>408</v>
      </c>
      <c r="B262" s="414" t="s">
        <v>409</v>
      </c>
      <c r="C262" s="415" t="s">
        <v>417</v>
      </c>
      <c r="D262" s="416" t="s">
        <v>418</v>
      </c>
      <c r="E262" s="415" t="s">
        <v>733</v>
      </c>
      <c r="F262" s="416" t="s">
        <v>734</v>
      </c>
      <c r="G262" s="415" t="s">
        <v>985</v>
      </c>
      <c r="H262" s="415" t="s">
        <v>987</v>
      </c>
      <c r="I262" s="418">
        <v>80.571428571428569</v>
      </c>
      <c r="J262" s="418">
        <v>1031</v>
      </c>
      <c r="K262" s="419">
        <v>83068.090576171875</v>
      </c>
    </row>
    <row r="263" spans="1:11" ht="14.45" customHeight="1" x14ac:dyDescent="0.2">
      <c r="A263" s="413" t="s">
        <v>408</v>
      </c>
      <c r="B263" s="414" t="s">
        <v>409</v>
      </c>
      <c r="C263" s="415" t="s">
        <v>417</v>
      </c>
      <c r="D263" s="416" t="s">
        <v>418</v>
      </c>
      <c r="E263" s="415" t="s">
        <v>733</v>
      </c>
      <c r="F263" s="416" t="s">
        <v>734</v>
      </c>
      <c r="G263" s="415" t="s">
        <v>988</v>
      </c>
      <c r="H263" s="415" t="s">
        <v>989</v>
      </c>
      <c r="I263" s="418">
        <v>436.80999755859375</v>
      </c>
      <c r="J263" s="418">
        <v>1</v>
      </c>
      <c r="K263" s="419">
        <v>436.80999755859375</v>
      </c>
    </row>
    <row r="264" spans="1:11" ht="14.45" customHeight="1" x14ac:dyDescent="0.2">
      <c r="A264" s="413" t="s">
        <v>408</v>
      </c>
      <c r="B264" s="414" t="s">
        <v>409</v>
      </c>
      <c r="C264" s="415" t="s">
        <v>417</v>
      </c>
      <c r="D264" s="416" t="s">
        <v>418</v>
      </c>
      <c r="E264" s="415" t="s">
        <v>733</v>
      </c>
      <c r="F264" s="416" t="s">
        <v>734</v>
      </c>
      <c r="G264" s="415" t="s">
        <v>990</v>
      </c>
      <c r="H264" s="415" t="s">
        <v>991</v>
      </c>
      <c r="I264" s="418">
        <v>2421.2099609375</v>
      </c>
      <c r="J264" s="418">
        <v>3</v>
      </c>
      <c r="K264" s="419">
        <v>7263.6298828125</v>
      </c>
    </row>
    <row r="265" spans="1:11" ht="14.45" customHeight="1" x14ac:dyDescent="0.2">
      <c r="A265" s="413" t="s">
        <v>408</v>
      </c>
      <c r="B265" s="414" t="s">
        <v>409</v>
      </c>
      <c r="C265" s="415" t="s">
        <v>417</v>
      </c>
      <c r="D265" s="416" t="s">
        <v>418</v>
      </c>
      <c r="E265" s="415" t="s">
        <v>733</v>
      </c>
      <c r="F265" s="416" t="s">
        <v>734</v>
      </c>
      <c r="G265" s="415" t="s">
        <v>992</v>
      </c>
      <c r="H265" s="415" t="s">
        <v>993</v>
      </c>
      <c r="I265" s="418">
        <v>2133.22998046875</v>
      </c>
      <c r="J265" s="418">
        <v>1</v>
      </c>
      <c r="K265" s="419">
        <v>2133.22998046875</v>
      </c>
    </row>
    <row r="266" spans="1:11" ht="14.45" customHeight="1" x14ac:dyDescent="0.2">
      <c r="A266" s="413" t="s">
        <v>408</v>
      </c>
      <c r="B266" s="414" t="s">
        <v>409</v>
      </c>
      <c r="C266" s="415" t="s">
        <v>417</v>
      </c>
      <c r="D266" s="416" t="s">
        <v>418</v>
      </c>
      <c r="E266" s="415" t="s">
        <v>733</v>
      </c>
      <c r="F266" s="416" t="s">
        <v>734</v>
      </c>
      <c r="G266" s="415" t="s">
        <v>994</v>
      </c>
      <c r="H266" s="415" t="s">
        <v>995</v>
      </c>
      <c r="I266" s="418">
        <v>2320.780029296875</v>
      </c>
      <c r="J266" s="418">
        <v>2</v>
      </c>
      <c r="K266" s="419">
        <v>4641.56005859375</v>
      </c>
    </row>
    <row r="267" spans="1:11" ht="14.45" customHeight="1" x14ac:dyDescent="0.2">
      <c r="A267" s="413" t="s">
        <v>408</v>
      </c>
      <c r="B267" s="414" t="s">
        <v>409</v>
      </c>
      <c r="C267" s="415" t="s">
        <v>417</v>
      </c>
      <c r="D267" s="416" t="s">
        <v>418</v>
      </c>
      <c r="E267" s="415" t="s">
        <v>733</v>
      </c>
      <c r="F267" s="416" t="s">
        <v>734</v>
      </c>
      <c r="G267" s="415" t="s">
        <v>996</v>
      </c>
      <c r="H267" s="415" t="s">
        <v>997</v>
      </c>
      <c r="I267" s="418">
        <v>2320.780029296875</v>
      </c>
      <c r="J267" s="418">
        <v>1</v>
      </c>
      <c r="K267" s="419">
        <v>2320.780029296875</v>
      </c>
    </row>
    <row r="268" spans="1:11" ht="14.45" customHeight="1" x14ac:dyDescent="0.2">
      <c r="A268" s="413" t="s">
        <v>408</v>
      </c>
      <c r="B268" s="414" t="s">
        <v>409</v>
      </c>
      <c r="C268" s="415" t="s">
        <v>417</v>
      </c>
      <c r="D268" s="416" t="s">
        <v>418</v>
      </c>
      <c r="E268" s="415" t="s">
        <v>733</v>
      </c>
      <c r="F268" s="416" t="s">
        <v>734</v>
      </c>
      <c r="G268" s="415" t="s">
        <v>998</v>
      </c>
      <c r="H268" s="415" t="s">
        <v>999</v>
      </c>
      <c r="I268" s="418">
        <v>2133.22998046875</v>
      </c>
      <c r="J268" s="418">
        <v>1</v>
      </c>
      <c r="K268" s="419">
        <v>2133.22998046875</v>
      </c>
    </row>
    <row r="269" spans="1:11" ht="14.45" customHeight="1" x14ac:dyDescent="0.2">
      <c r="A269" s="413" t="s">
        <v>408</v>
      </c>
      <c r="B269" s="414" t="s">
        <v>409</v>
      </c>
      <c r="C269" s="415" t="s">
        <v>417</v>
      </c>
      <c r="D269" s="416" t="s">
        <v>418</v>
      </c>
      <c r="E269" s="415" t="s">
        <v>733</v>
      </c>
      <c r="F269" s="416" t="s">
        <v>734</v>
      </c>
      <c r="G269" s="415" t="s">
        <v>1000</v>
      </c>
      <c r="H269" s="415" t="s">
        <v>1001</v>
      </c>
      <c r="I269" s="418">
        <v>2320.780029296875</v>
      </c>
      <c r="J269" s="418">
        <v>1</v>
      </c>
      <c r="K269" s="419">
        <v>2320.780029296875</v>
      </c>
    </row>
    <row r="270" spans="1:11" ht="14.45" customHeight="1" x14ac:dyDescent="0.2">
      <c r="A270" s="413" t="s">
        <v>408</v>
      </c>
      <c r="B270" s="414" t="s">
        <v>409</v>
      </c>
      <c r="C270" s="415" t="s">
        <v>417</v>
      </c>
      <c r="D270" s="416" t="s">
        <v>418</v>
      </c>
      <c r="E270" s="415" t="s">
        <v>733</v>
      </c>
      <c r="F270" s="416" t="s">
        <v>734</v>
      </c>
      <c r="G270" s="415" t="s">
        <v>1002</v>
      </c>
      <c r="H270" s="415" t="s">
        <v>1003</v>
      </c>
      <c r="I270" s="418">
        <v>192.08999633789063</v>
      </c>
      <c r="J270" s="418">
        <v>1</v>
      </c>
      <c r="K270" s="419">
        <v>192.08999633789063</v>
      </c>
    </row>
    <row r="271" spans="1:11" ht="14.45" customHeight="1" x14ac:dyDescent="0.2">
      <c r="A271" s="413" t="s">
        <v>408</v>
      </c>
      <c r="B271" s="414" t="s">
        <v>409</v>
      </c>
      <c r="C271" s="415" t="s">
        <v>417</v>
      </c>
      <c r="D271" s="416" t="s">
        <v>418</v>
      </c>
      <c r="E271" s="415" t="s">
        <v>733</v>
      </c>
      <c r="F271" s="416" t="s">
        <v>734</v>
      </c>
      <c r="G271" s="415" t="s">
        <v>1004</v>
      </c>
      <c r="H271" s="415" t="s">
        <v>1005</v>
      </c>
      <c r="I271" s="418">
        <v>1319.9200439453125</v>
      </c>
      <c r="J271" s="418">
        <v>2</v>
      </c>
      <c r="K271" s="419">
        <v>2639.830078125</v>
      </c>
    </row>
    <row r="272" spans="1:11" ht="14.45" customHeight="1" x14ac:dyDescent="0.2">
      <c r="A272" s="413" t="s">
        <v>408</v>
      </c>
      <c r="B272" s="414" t="s">
        <v>409</v>
      </c>
      <c r="C272" s="415" t="s">
        <v>417</v>
      </c>
      <c r="D272" s="416" t="s">
        <v>418</v>
      </c>
      <c r="E272" s="415" t="s">
        <v>733</v>
      </c>
      <c r="F272" s="416" t="s">
        <v>734</v>
      </c>
      <c r="G272" s="415" t="s">
        <v>1006</v>
      </c>
      <c r="H272" s="415" t="s">
        <v>1007</v>
      </c>
      <c r="I272" s="418">
        <v>196.02000427246094</v>
      </c>
      <c r="J272" s="418">
        <v>2</v>
      </c>
      <c r="K272" s="419">
        <v>392.04000854492188</v>
      </c>
    </row>
    <row r="273" spans="1:11" ht="14.45" customHeight="1" x14ac:dyDescent="0.2">
      <c r="A273" s="413" t="s">
        <v>408</v>
      </c>
      <c r="B273" s="414" t="s">
        <v>409</v>
      </c>
      <c r="C273" s="415" t="s">
        <v>417</v>
      </c>
      <c r="D273" s="416" t="s">
        <v>418</v>
      </c>
      <c r="E273" s="415" t="s">
        <v>733</v>
      </c>
      <c r="F273" s="416" t="s">
        <v>734</v>
      </c>
      <c r="G273" s="415" t="s">
        <v>1008</v>
      </c>
      <c r="H273" s="415" t="s">
        <v>1009</v>
      </c>
      <c r="I273" s="418">
        <v>238.3699951171875</v>
      </c>
      <c r="J273" s="418">
        <v>6</v>
      </c>
      <c r="K273" s="419">
        <v>1430.219970703125</v>
      </c>
    </row>
    <row r="274" spans="1:11" ht="14.45" customHeight="1" x14ac:dyDescent="0.2">
      <c r="A274" s="413" t="s">
        <v>408</v>
      </c>
      <c r="B274" s="414" t="s">
        <v>409</v>
      </c>
      <c r="C274" s="415" t="s">
        <v>417</v>
      </c>
      <c r="D274" s="416" t="s">
        <v>418</v>
      </c>
      <c r="E274" s="415" t="s">
        <v>733</v>
      </c>
      <c r="F274" s="416" t="s">
        <v>734</v>
      </c>
      <c r="G274" s="415" t="s">
        <v>1010</v>
      </c>
      <c r="H274" s="415" t="s">
        <v>1011</v>
      </c>
      <c r="I274" s="418">
        <v>347.26998901367188</v>
      </c>
      <c r="J274" s="418">
        <v>26</v>
      </c>
      <c r="K274" s="419">
        <v>9029.0198059082031</v>
      </c>
    </row>
    <row r="275" spans="1:11" ht="14.45" customHeight="1" x14ac:dyDescent="0.2">
      <c r="A275" s="413" t="s">
        <v>408</v>
      </c>
      <c r="B275" s="414" t="s">
        <v>409</v>
      </c>
      <c r="C275" s="415" t="s">
        <v>417</v>
      </c>
      <c r="D275" s="416" t="s">
        <v>418</v>
      </c>
      <c r="E275" s="415" t="s">
        <v>733</v>
      </c>
      <c r="F275" s="416" t="s">
        <v>734</v>
      </c>
      <c r="G275" s="415" t="s">
        <v>1012</v>
      </c>
      <c r="H275" s="415" t="s">
        <v>1013</v>
      </c>
      <c r="I275" s="418">
        <v>546.91998291015625</v>
      </c>
      <c r="J275" s="418">
        <v>12</v>
      </c>
      <c r="K275" s="419">
        <v>6563.039794921875</v>
      </c>
    </row>
    <row r="276" spans="1:11" ht="14.45" customHeight="1" x14ac:dyDescent="0.2">
      <c r="A276" s="413" t="s">
        <v>408</v>
      </c>
      <c r="B276" s="414" t="s">
        <v>409</v>
      </c>
      <c r="C276" s="415" t="s">
        <v>417</v>
      </c>
      <c r="D276" s="416" t="s">
        <v>418</v>
      </c>
      <c r="E276" s="415" t="s">
        <v>733</v>
      </c>
      <c r="F276" s="416" t="s">
        <v>734</v>
      </c>
      <c r="G276" s="415" t="s">
        <v>1014</v>
      </c>
      <c r="H276" s="415" t="s">
        <v>1015</v>
      </c>
      <c r="I276" s="418">
        <v>97.739997863769531</v>
      </c>
      <c r="J276" s="418">
        <v>60</v>
      </c>
      <c r="K276" s="419">
        <v>5864.4501953125</v>
      </c>
    </row>
    <row r="277" spans="1:11" ht="14.45" customHeight="1" x14ac:dyDescent="0.2">
      <c r="A277" s="413" t="s">
        <v>408</v>
      </c>
      <c r="B277" s="414" t="s">
        <v>409</v>
      </c>
      <c r="C277" s="415" t="s">
        <v>417</v>
      </c>
      <c r="D277" s="416" t="s">
        <v>418</v>
      </c>
      <c r="E277" s="415" t="s">
        <v>733</v>
      </c>
      <c r="F277" s="416" t="s">
        <v>734</v>
      </c>
      <c r="G277" s="415" t="s">
        <v>1016</v>
      </c>
      <c r="H277" s="415" t="s">
        <v>1017</v>
      </c>
      <c r="I277" s="418">
        <v>4.9800000190734863</v>
      </c>
      <c r="J277" s="418">
        <v>200</v>
      </c>
      <c r="K277" s="419">
        <v>996</v>
      </c>
    </row>
    <row r="278" spans="1:11" ht="14.45" customHeight="1" x14ac:dyDescent="0.2">
      <c r="A278" s="413" t="s">
        <v>408</v>
      </c>
      <c r="B278" s="414" t="s">
        <v>409</v>
      </c>
      <c r="C278" s="415" t="s">
        <v>417</v>
      </c>
      <c r="D278" s="416" t="s">
        <v>418</v>
      </c>
      <c r="E278" s="415" t="s">
        <v>733</v>
      </c>
      <c r="F278" s="416" t="s">
        <v>734</v>
      </c>
      <c r="G278" s="415" t="s">
        <v>1018</v>
      </c>
      <c r="H278" s="415" t="s">
        <v>1019</v>
      </c>
      <c r="I278" s="418">
        <v>53.240001678466797</v>
      </c>
      <c r="J278" s="418">
        <v>90</v>
      </c>
      <c r="K278" s="419">
        <v>4791.599853515625</v>
      </c>
    </row>
    <row r="279" spans="1:11" ht="14.45" customHeight="1" x14ac:dyDescent="0.2">
      <c r="A279" s="413" t="s">
        <v>408</v>
      </c>
      <c r="B279" s="414" t="s">
        <v>409</v>
      </c>
      <c r="C279" s="415" t="s">
        <v>417</v>
      </c>
      <c r="D279" s="416" t="s">
        <v>418</v>
      </c>
      <c r="E279" s="415" t="s">
        <v>733</v>
      </c>
      <c r="F279" s="416" t="s">
        <v>734</v>
      </c>
      <c r="G279" s="415" t="s">
        <v>1020</v>
      </c>
      <c r="H279" s="415" t="s">
        <v>1021</v>
      </c>
      <c r="I279" s="418">
        <v>67.760002136230469</v>
      </c>
      <c r="J279" s="418">
        <v>90</v>
      </c>
      <c r="K279" s="419">
        <v>6098.400146484375</v>
      </c>
    </row>
    <row r="280" spans="1:11" ht="14.45" customHeight="1" x14ac:dyDescent="0.2">
      <c r="A280" s="413" t="s">
        <v>408</v>
      </c>
      <c r="B280" s="414" t="s">
        <v>409</v>
      </c>
      <c r="C280" s="415" t="s">
        <v>417</v>
      </c>
      <c r="D280" s="416" t="s">
        <v>418</v>
      </c>
      <c r="E280" s="415" t="s">
        <v>733</v>
      </c>
      <c r="F280" s="416" t="s">
        <v>734</v>
      </c>
      <c r="G280" s="415" t="s">
        <v>1022</v>
      </c>
      <c r="H280" s="415" t="s">
        <v>1023</v>
      </c>
      <c r="I280" s="418">
        <v>22.989999771118164</v>
      </c>
      <c r="J280" s="418">
        <v>140</v>
      </c>
      <c r="K280" s="419">
        <v>3218.6000366210938</v>
      </c>
    </row>
    <row r="281" spans="1:11" ht="14.45" customHeight="1" x14ac:dyDescent="0.2">
      <c r="A281" s="413" t="s">
        <v>408</v>
      </c>
      <c r="B281" s="414" t="s">
        <v>409</v>
      </c>
      <c r="C281" s="415" t="s">
        <v>417</v>
      </c>
      <c r="D281" s="416" t="s">
        <v>418</v>
      </c>
      <c r="E281" s="415" t="s">
        <v>733</v>
      </c>
      <c r="F281" s="416" t="s">
        <v>734</v>
      </c>
      <c r="G281" s="415" t="s">
        <v>1024</v>
      </c>
      <c r="H281" s="415" t="s">
        <v>1025</v>
      </c>
      <c r="I281" s="418">
        <v>177.72000122070313</v>
      </c>
      <c r="J281" s="418">
        <v>30</v>
      </c>
      <c r="K281" s="419">
        <v>5331.740234375</v>
      </c>
    </row>
    <row r="282" spans="1:11" ht="14.45" customHeight="1" x14ac:dyDescent="0.2">
      <c r="A282" s="413" t="s">
        <v>408</v>
      </c>
      <c r="B282" s="414" t="s">
        <v>409</v>
      </c>
      <c r="C282" s="415" t="s">
        <v>417</v>
      </c>
      <c r="D282" s="416" t="s">
        <v>418</v>
      </c>
      <c r="E282" s="415" t="s">
        <v>733</v>
      </c>
      <c r="F282" s="416" t="s">
        <v>734</v>
      </c>
      <c r="G282" s="415" t="s">
        <v>1026</v>
      </c>
      <c r="H282" s="415" t="s">
        <v>1027</v>
      </c>
      <c r="I282" s="418">
        <v>222.16000366210938</v>
      </c>
      <c r="J282" s="418">
        <v>30</v>
      </c>
      <c r="K282" s="419">
        <v>6664.68017578125</v>
      </c>
    </row>
    <row r="283" spans="1:11" ht="14.45" customHeight="1" x14ac:dyDescent="0.2">
      <c r="A283" s="413" t="s">
        <v>408</v>
      </c>
      <c r="B283" s="414" t="s">
        <v>409</v>
      </c>
      <c r="C283" s="415" t="s">
        <v>417</v>
      </c>
      <c r="D283" s="416" t="s">
        <v>418</v>
      </c>
      <c r="E283" s="415" t="s">
        <v>733</v>
      </c>
      <c r="F283" s="416" t="s">
        <v>734</v>
      </c>
      <c r="G283" s="415" t="s">
        <v>1028</v>
      </c>
      <c r="H283" s="415" t="s">
        <v>1029</v>
      </c>
      <c r="I283" s="418">
        <v>13.359999656677246</v>
      </c>
      <c r="J283" s="418">
        <v>210</v>
      </c>
      <c r="K283" s="419">
        <v>2805.260009765625</v>
      </c>
    </row>
    <row r="284" spans="1:11" ht="14.45" customHeight="1" x14ac:dyDescent="0.2">
      <c r="A284" s="413" t="s">
        <v>408</v>
      </c>
      <c r="B284" s="414" t="s">
        <v>409</v>
      </c>
      <c r="C284" s="415" t="s">
        <v>417</v>
      </c>
      <c r="D284" s="416" t="s">
        <v>418</v>
      </c>
      <c r="E284" s="415" t="s">
        <v>733</v>
      </c>
      <c r="F284" s="416" t="s">
        <v>734</v>
      </c>
      <c r="G284" s="415" t="s">
        <v>1030</v>
      </c>
      <c r="H284" s="415" t="s">
        <v>1031</v>
      </c>
      <c r="I284" s="418">
        <v>23.238000106811523</v>
      </c>
      <c r="J284" s="418">
        <v>490</v>
      </c>
      <c r="K284" s="419">
        <v>11423.399780273438</v>
      </c>
    </row>
    <row r="285" spans="1:11" ht="14.45" customHeight="1" x14ac:dyDescent="0.2">
      <c r="A285" s="413" t="s">
        <v>408</v>
      </c>
      <c r="B285" s="414" t="s">
        <v>409</v>
      </c>
      <c r="C285" s="415" t="s">
        <v>417</v>
      </c>
      <c r="D285" s="416" t="s">
        <v>418</v>
      </c>
      <c r="E285" s="415" t="s">
        <v>733</v>
      </c>
      <c r="F285" s="416" t="s">
        <v>734</v>
      </c>
      <c r="G285" s="415" t="s">
        <v>1032</v>
      </c>
      <c r="H285" s="415" t="s">
        <v>1033</v>
      </c>
      <c r="I285" s="418">
        <v>7.7199997901916504</v>
      </c>
      <c r="J285" s="418">
        <v>200</v>
      </c>
      <c r="K285" s="419">
        <v>1544.9300537109375</v>
      </c>
    </row>
    <row r="286" spans="1:11" ht="14.45" customHeight="1" x14ac:dyDescent="0.2">
      <c r="A286" s="413" t="s">
        <v>408</v>
      </c>
      <c r="B286" s="414" t="s">
        <v>409</v>
      </c>
      <c r="C286" s="415" t="s">
        <v>417</v>
      </c>
      <c r="D286" s="416" t="s">
        <v>418</v>
      </c>
      <c r="E286" s="415" t="s">
        <v>733</v>
      </c>
      <c r="F286" s="416" t="s">
        <v>734</v>
      </c>
      <c r="G286" s="415" t="s">
        <v>1034</v>
      </c>
      <c r="H286" s="415" t="s">
        <v>1035</v>
      </c>
      <c r="I286" s="418">
        <v>90.949998219807938</v>
      </c>
      <c r="J286" s="418">
        <v>336</v>
      </c>
      <c r="K286" s="419">
        <v>30583.729248046875</v>
      </c>
    </row>
    <row r="287" spans="1:11" ht="14.45" customHeight="1" x14ac:dyDescent="0.2">
      <c r="A287" s="413" t="s">
        <v>408</v>
      </c>
      <c r="B287" s="414" t="s">
        <v>409</v>
      </c>
      <c r="C287" s="415" t="s">
        <v>417</v>
      </c>
      <c r="D287" s="416" t="s">
        <v>418</v>
      </c>
      <c r="E287" s="415" t="s">
        <v>733</v>
      </c>
      <c r="F287" s="416" t="s">
        <v>734</v>
      </c>
      <c r="G287" s="415" t="s">
        <v>1036</v>
      </c>
      <c r="H287" s="415" t="s">
        <v>1037</v>
      </c>
      <c r="I287" s="418">
        <v>11.735713958740234</v>
      </c>
      <c r="J287" s="418">
        <v>750</v>
      </c>
      <c r="K287" s="419">
        <v>8801.5</v>
      </c>
    </row>
    <row r="288" spans="1:11" ht="14.45" customHeight="1" x14ac:dyDescent="0.2">
      <c r="A288" s="413" t="s">
        <v>408</v>
      </c>
      <c r="B288" s="414" t="s">
        <v>409</v>
      </c>
      <c r="C288" s="415" t="s">
        <v>417</v>
      </c>
      <c r="D288" s="416" t="s">
        <v>418</v>
      </c>
      <c r="E288" s="415" t="s">
        <v>733</v>
      </c>
      <c r="F288" s="416" t="s">
        <v>734</v>
      </c>
      <c r="G288" s="415" t="s">
        <v>1038</v>
      </c>
      <c r="H288" s="415" t="s">
        <v>1039</v>
      </c>
      <c r="I288" s="418">
        <v>81.116668701171875</v>
      </c>
      <c r="J288" s="418">
        <v>180</v>
      </c>
      <c r="K288" s="419">
        <v>14465.94970703125</v>
      </c>
    </row>
    <row r="289" spans="1:11" ht="14.45" customHeight="1" x14ac:dyDescent="0.2">
      <c r="A289" s="413" t="s">
        <v>408</v>
      </c>
      <c r="B289" s="414" t="s">
        <v>409</v>
      </c>
      <c r="C289" s="415" t="s">
        <v>417</v>
      </c>
      <c r="D289" s="416" t="s">
        <v>418</v>
      </c>
      <c r="E289" s="415" t="s">
        <v>733</v>
      </c>
      <c r="F289" s="416" t="s">
        <v>734</v>
      </c>
      <c r="G289" s="415" t="s">
        <v>1040</v>
      </c>
      <c r="H289" s="415" t="s">
        <v>1041</v>
      </c>
      <c r="I289" s="418">
        <v>511.82998657226563</v>
      </c>
      <c r="J289" s="418">
        <v>2</v>
      </c>
      <c r="K289" s="419">
        <v>1023.6599731445313</v>
      </c>
    </row>
    <row r="290" spans="1:11" ht="14.45" customHeight="1" x14ac:dyDescent="0.2">
      <c r="A290" s="413" t="s">
        <v>408</v>
      </c>
      <c r="B290" s="414" t="s">
        <v>409</v>
      </c>
      <c r="C290" s="415" t="s">
        <v>417</v>
      </c>
      <c r="D290" s="416" t="s">
        <v>418</v>
      </c>
      <c r="E290" s="415" t="s">
        <v>733</v>
      </c>
      <c r="F290" s="416" t="s">
        <v>734</v>
      </c>
      <c r="G290" s="415" t="s">
        <v>1016</v>
      </c>
      <c r="H290" s="415" t="s">
        <v>1042</v>
      </c>
      <c r="I290" s="418">
        <v>4.9699997901916504</v>
      </c>
      <c r="J290" s="418">
        <v>200</v>
      </c>
      <c r="K290" s="419">
        <v>994</v>
      </c>
    </row>
    <row r="291" spans="1:11" ht="14.45" customHeight="1" x14ac:dyDescent="0.2">
      <c r="A291" s="413" t="s">
        <v>408</v>
      </c>
      <c r="B291" s="414" t="s">
        <v>409</v>
      </c>
      <c r="C291" s="415" t="s">
        <v>417</v>
      </c>
      <c r="D291" s="416" t="s">
        <v>418</v>
      </c>
      <c r="E291" s="415" t="s">
        <v>733</v>
      </c>
      <c r="F291" s="416" t="s">
        <v>734</v>
      </c>
      <c r="G291" s="415" t="s">
        <v>1018</v>
      </c>
      <c r="H291" s="415" t="s">
        <v>1043</v>
      </c>
      <c r="I291" s="418">
        <v>53.240001678466797</v>
      </c>
      <c r="J291" s="418">
        <v>80</v>
      </c>
      <c r="K291" s="419">
        <v>4259.2099609375</v>
      </c>
    </row>
    <row r="292" spans="1:11" ht="14.45" customHeight="1" x14ac:dyDescent="0.2">
      <c r="A292" s="413" t="s">
        <v>408</v>
      </c>
      <c r="B292" s="414" t="s">
        <v>409</v>
      </c>
      <c r="C292" s="415" t="s">
        <v>417</v>
      </c>
      <c r="D292" s="416" t="s">
        <v>418</v>
      </c>
      <c r="E292" s="415" t="s">
        <v>733</v>
      </c>
      <c r="F292" s="416" t="s">
        <v>734</v>
      </c>
      <c r="G292" s="415" t="s">
        <v>1020</v>
      </c>
      <c r="H292" s="415" t="s">
        <v>1044</v>
      </c>
      <c r="I292" s="418">
        <v>67.760002136230469</v>
      </c>
      <c r="J292" s="418">
        <v>60</v>
      </c>
      <c r="K292" s="419">
        <v>4065.6000366210938</v>
      </c>
    </row>
    <row r="293" spans="1:11" ht="14.45" customHeight="1" x14ac:dyDescent="0.2">
      <c r="A293" s="413" t="s">
        <v>408</v>
      </c>
      <c r="B293" s="414" t="s">
        <v>409</v>
      </c>
      <c r="C293" s="415" t="s">
        <v>417</v>
      </c>
      <c r="D293" s="416" t="s">
        <v>418</v>
      </c>
      <c r="E293" s="415" t="s">
        <v>733</v>
      </c>
      <c r="F293" s="416" t="s">
        <v>734</v>
      </c>
      <c r="G293" s="415" t="s">
        <v>1022</v>
      </c>
      <c r="H293" s="415" t="s">
        <v>1045</v>
      </c>
      <c r="I293" s="418">
        <v>22.989999771118164</v>
      </c>
      <c r="J293" s="418">
        <v>180</v>
      </c>
      <c r="K293" s="419">
        <v>4138.2000122070313</v>
      </c>
    </row>
    <row r="294" spans="1:11" ht="14.45" customHeight="1" x14ac:dyDescent="0.2">
      <c r="A294" s="413" t="s">
        <v>408</v>
      </c>
      <c r="B294" s="414" t="s">
        <v>409</v>
      </c>
      <c r="C294" s="415" t="s">
        <v>417</v>
      </c>
      <c r="D294" s="416" t="s">
        <v>418</v>
      </c>
      <c r="E294" s="415" t="s">
        <v>733</v>
      </c>
      <c r="F294" s="416" t="s">
        <v>734</v>
      </c>
      <c r="G294" s="415" t="s">
        <v>1028</v>
      </c>
      <c r="H294" s="415" t="s">
        <v>1046</v>
      </c>
      <c r="I294" s="418">
        <v>13.289999643961588</v>
      </c>
      <c r="J294" s="418">
        <v>420</v>
      </c>
      <c r="K294" s="419">
        <v>5596.130126953125</v>
      </c>
    </row>
    <row r="295" spans="1:11" ht="14.45" customHeight="1" x14ac:dyDescent="0.2">
      <c r="A295" s="413" t="s">
        <v>408</v>
      </c>
      <c r="B295" s="414" t="s">
        <v>409</v>
      </c>
      <c r="C295" s="415" t="s">
        <v>417</v>
      </c>
      <c r="D295" s="416" t="s">
        <v>418</v>
      </c>
      <c r="E295" s="415" t="s">
        <v>733</v>
      </c>
      <c r="F295" s="416" t="s">
        <v>734</v>
      </c>
      <c r="G295" s="415" t="s">
        <v>1030</v>
      </c>
      <c r="H295" s="415" t="s">
        <v>1047</v>
      </c>
      <c r="I295" s="418">
        <v>22.910000324249268</v>
      </c>
      <c r="J295" s="418">
        <v>490</v>
      </c>
      <c r="K295" s="419">
        <v>11196.159912109375</v>
      </c>
    </row>
    <row r="296" spans="1:11" ht="14.45" customHeight="1" x14ac:dyDescent="0.2">
      <c r="A296" s="413" t="s">
        <v>408</v>
      </c>
      <c r="B296" s="414" t="s">
        <v>409</v>
      </c>
      <c r="C296" s="415" t="s">
        <v>417</v>
      </c>
      <c r="D296" s="416" t="s">
        <v>418</v>
      </c>
      <c r="E296" s="415" t="s">
        <v>733</v>
      </c>
      <c r="F296" s="416" t="s">
        <v>734</v>
      </c>
      <c r="G296" s="415" t="s">
        <v>1048</v>
      </c>
      <c r="H296" s="415" t="s">
        <v>1049</v>
      </c>
      <c r="I296" s="418">
        <v>5.809999942779541</v>
      </c>
      <c r="J296" s="418">
        <v>300</v>
      </c>
      <c r="K296" s="419">
        <v>1743</v>
      </c>
    </row>
    <row r="297" spans="1:11" ht="14.45" customHeight="1" x14ac:dyDescent="0.2">
      <c r="A297" s="413" t="s">
        <v>408</v>
      </c>
      <c r="B297" s="414" t="s">
        <v>409</v>
      </c>
      <c r="C297" s="415" t="s">
        <v>417</v>
      </c>
      <c r="D297" s="416" t="s">
        <v>418</v>
      </c>
      <c r="E297" s="415" t="s">
        <v>733</v>
      </c>
      <c r="F297" s="416" t="s">
        <v>734</v>
      </c>
      <c r="G297" s="415" t="s">
        <v>1032</v>
      </c>
      <c r="H297" s="415" t="s">
        <v>1050</v>
      </c>
      <c r="I297" s="418">
        <v>7.5450000762939453</v>
      </c>
      <c r="J297" s="418">
        <v>500</v>
      </c>
      <c r="K297" s="419">
        <v>3742.5301513671875</v>
      </c>
    </row>
    <row r="298" spans="1:11" ht="14.45" customHeight="1" x14ac:dyDescent="0.2">
      <c r="A298" s="413" t="s">
        <v>408</v>
      </c>
      <c r="B298" s="414" t="s">
        <v>409</v>
      </c>
      <c r="C298" s="415" t="s">
        <v>417</v>
      </c>
      <c r="D298" s="416" t="s">
        <v>418</v>
      </c>
      <c r="E298" s="415" t="s">
        <v>733</v>
      </c>
      <c r="F298" s="416" t="s">
        <v>734</v>
      </c>
      <c r="G298" s="415" t="s">
        <v>1034</v>
      </c>
      <c r="H298" s="415" t="s">
        <v>1051</v>
      </c>
      <c r="I298" s="418">
        <v>89.427497863769531</v>
      </c>
      <c r="J298" s="418">
        <v>240</v>
      </c>
      <c r="K298" s="419">
        <v>21434.7998046875</v>
      </c>
    </row>
    <row r="299" spans="1:11" ht="14.45" customHeight="1" x14ac:dyDescent="0.2">
      <c r="A299" s="413" t="s">
        <v>408</v>
      </c>
      <c r="B299" s="414" t="s">
        <v>409</v>
      </c>
      <c r="C299" s="415" t="s">
        <v>417</v>
      </c>
      <c r="D299" s="416" t="s">
        <v>418</v>
      </c>
      <c r="E299" s="415" t="s">
        <v>733</v>
      </c>
      <c r="F299" s="416" t="s">
        <v>734</v>
      </c>
      <c r="G299" s="415" t="s">
        <v>1036</v>
      </c>
      <c r="H299" s="415" t="s">
        <v>1052</v>
      </c>
      <c r="I299" s="418">
        <v>11.737499713897705</v>
      </c>
      <c r="J299" s="418">
        <v>550</v>
      </c>
      <c r="K299" s="419">
        <v>6455</v>
      </c>
    </row>
    <row r="300" spans="1:11" ht="14.45" customHeight="1" x14ac:dyDescent="0.2">
      <c r="A300" s="413" t="s">
        <v>408</v>
      </c>
      <c r="B300" s="414" t="s">
        <v>409</v>
      </c>
      <c r="C300" s="415" t="s">
        <v>417</v>
      </c>
      <c r="D300" s="416" t="s">
        <v>418</v>
      </c>
      <c r="E300" s="415" t="s">
        <v>733</v>
      </c>
      <c r="F300" s="416" t="s">
        <v>734</v>
      </c>
      <c r="G300" s="415" t="s">
        <v>1038</v>
      </c>
      <c r="H300" s="415" t="s">
        <v>1053</v>
      </c>
      <c r="I300" s="418">
        <v>79.620002746582031</v>
      </c>
      <c r="J300" s="418">
        <v>250</v>
      </c>
      <c r="K300" s="419">
        <v>19904.7998046875</v>
      </c>
    </row>
    <row r="301" spans="1:11" ht="14.45" customHeight="1" x14ac:dyDescent="0.2">
      <c r="A301" s="413" t="s">
        <v>408</v>
      </c>
      <c r="B301" s="414" t="s">
        <v>409</v>
      </c>
      <c r="C301" s="415" t="s">
        <v>417</v>
      </c>
      <c r="D301" s="416" t="s">
        <v>418</v>
      </c>
      <c r="E301" s="415" t="s">
        <v>733</v>
      </c>
      <c r="F301" s="416" t="s">
        <v>734</v>
      </c>
      <c r="G301" s="415" t="s">
        <v>1054</v>
      </c>
      <c r="H301" s="415" t="s">
        <v>1055</v>
      </c>
      <c r="I301" s="418">
        <v>198.44000244140625</v>
      </c>
      <c r="J301" s="418">
        <v>6</v>
      </c>
      <c r="K301" s="419">
        <v>1190.6400146484375</v>
      </c>
    </row>
    <row r="302" spans="1:11" ht="14.45" customHeight="1" x14ac:dyDescent="0.2">
      <c r="A302" s="413" t="s">
        <v>408</v>
      </c>
      <c r="B302" s="414" t="s">
        <v>409</v>
      </c>
      <c r="C302" s="415" t="s">
        <v>417</v>
      </c>
      <c r="D302" s="416" t="s">
        <v>418</v>
      </c>
      <c r="E302" s="415" t="s">
        <v>733</v>
      </c>
      <c r="F302" s="416" t="s">
        <v>734</v>
      </c>
      <c r="G302" s="415" t="s">
        <v>1056</v>
      </c>
      <c r="H302" s="415" t="s">
        <v>1057</v>
      </c>
      <c r="I302" s="418">
        <v>267.41000366210938</v>
      </c>
      <c r="J302" s="418">
        <v>30</v>
      </c>
      <c r="K302" s="419">
        <v>8022.2998046875</v>
      </c>
    </row>
    <row r="303" spans="1:11" ht="14.45" customHeight="1" x14ac:dyDescent="0.2">
      <c r="A303" s="413" t="s">
        <v>408</v>
      </c>
      <c r="B303" s="414" t="s">
        <v>409</v>
      </c>
      <c r="C303" s="415" t="s">
        <v>417</v>
      </c>
      <c r="D303" s="416" t="s">
        <v>418</v>
      </c>
      <c r="E303" s="415" t="s">
        <v>733</v>
      </c>
      <c r="F303" s="416" t="s">
        <v>734</v>
      </c>
      <c r="G303" s="415" t="s">
        <v>1058</v>
      </c>
      <c r="H303" s="415" t="s">
        <v>1059</v>
      </c>
      <c r="I303" s="418">
        <v>4051.080078125</v>
      </c>
      <c r="J303" s="418">
        <v>4</v>
      </c>
      <c r="K303" s="419">
        <v>16204.3203125</v>
      </c>
    </row>
    <row r="304" spans="1:11" ht="14.45" customHeight="1" x14ac:dyDescent="0.2">
      <c r="A304" s="413" t="s">
        <v>408</v>
      </c>
      <c r="B304" s="414" t="s">
        <v>409</v>
      </c>
      <c r="C304" s="415" t="s">
        <v>417</v>
      </c>
      <c r="D304" s="416" t="s">
        <v>418</v>
      </c>
      <c r="E304" s="415" t="s">
        <v>733</v>
      </c>
      <c r="F304" s="416" t="s">
        <v>734</v>
      </c>
      <c r="G304" s="415" t="s">
        <v>1060</v>
      </c>
      <c r="H304" s="415" t="s">
        <v>1061</v>
      </c>
      <c r="I304" s="418">
        <v>552.969970703125</v>
      </c>
      <c r="J304" s="418">
        <v>2</v>
      </c>
      <c r="K304" s="419">
        <v>1105.93994140625</v>
      </c>
    </row>
    <row r="305" spans="1:11" ht="14.45" customHeight="1" x14ac:dyDescent="0.2">
      <c r="A305" s="413" t="s">
        <v>408</v>
      </c>
      <c r="B305" s="414" t="s">
        <v>409</v>
      </c>
      <c r="C305" s="415" t="s">
        <v>417</v>
      </c>
      <c r="D305" s="416" t="s">
        <v>418</v>
      </c>
      <c r="E305" s="415" t="s">
        <v>733</v>
      </c>
      <c r="F305" s="416" t="s">
        <v>734</v>
      </c>
      <c r="G305" s="415" t="s">
        <v>1062</v>
      </c>
      <c r="H305" s="415" t="s">
        <v>1063</v>
      </c>
      <c r="I305" s="418">
        <v>542.08001708984375</v>
      </c>
      <c r="J305" s="418">
        <v>20</v>
      </c>
      <c r="K305" s="419">
        <v>10841.599609375</v>
      </c>
    </row>
    <row r="306" spans="1:11" ht="14.45" customHeight="1" x14ac:dyDescent="0.2">
      <c r="A306" s="413" t="s">
        <v>408</v>
      </c>
      <c r="B306" s="414" t="s">
        <v>409</v>
      </c>
      <c r="C306" s="415" t="s">
        <v>417</v>
      </c>
      <c r="D306" s="416" t="s">
        <v>418</v>
      </c>
      <c r="E306" s="415" t="s">
        <v>733</v>
      </c>
      <c r="F306" s="416" t="s">
        <v>734</v>
      </c>
      <c r="G306" s="415" t="s">
        <v>1064</v>
      </c>
      <c r="H306" s="415" t="s">
        <v>1065</v>
      </c>
      <c r="I306" s="418">
        <v>3109.699951171875</v>
      </c>
      <c r="J306" s="418">
        <v>1</v>
      </c>
      <c r="K306" s="419">
        <v>3109.699951171875</v>
      </c>
    </row>
    <row r="307" spans="1:11" ht="14.45" customHeight="1" x14ac:dyDescent="0.2">
      <c r="A307" s="413" t="s">
        <v>408</v>
      </c>
      <c r="B307" s="414" t="s">
        <v>409</v>
      </c>
      <c r="C307" s="415" t="s">
        <v>417</v>
      </c>
      <c r="D307" s="416" t="s">
        <v>418</v>
      </c>
      <c r="E307" s="415" t="s">
        <v>733</v>
      </c>
      <c r="F307" s="416" t="s">
        <v>734</v>
      </c>
      <c r="G307" s="415" t="s">
        <v>1066</v>
      </c>
      <c r="H307" s="415" t="s">
        <v>1067</v>
      </c>
      <c r="I307" s="418">
        <v>4919.85986328125</v>
      </c>
      <c r="J307" s="418">
        <v>8</v>
      </c>
      <c r="K307" s="419">
        <v>39358.87890625</v>
      </c>
    </row>
    <row r="308" spans="1:11" ht="14.45" customHeight="1" x14ac:dyDescent="0.2">
      <c r="A308" s="413" t="s">
        <v>408</v>
      </c>
      <c r="B308" s="414" t="s">
        <v>409</v>
      </c>
      <c r="C308" s="415" t="s">
        <v>417</v>
      </c>
      <c r="D308" s="416" t="s">
        <v>418</v>
      </c>
      <c r="E308" s="415" t="s">
        <v>733</v>
      </c>
      <c r="F308" s="416" t="s">
        <v>734</v>
      </c>
      <c r="G308" s="415" t="s">
        <v>1068</v>
      </c>
      <c r="H308" s="415" t="s">
        <v>1069</v>
      </c>
      <c r="I308" s="418">
        <v>5103.77978515625</v>
      </c>
      <c r="J308" s="418">
        <v>1</v>
      </c>
      <c r="K308" s="419">
        <v>5103.77978515625</v>
      </c>
    </row>
    <row r="309" spans="1:11" ht="14.45" customHeight="1" x14ac:dyDescent="0.2">
      <c r="A309" s="413" t="s">
        <v>408</v>
      </c>
      <c r="B309" s="414" t="s">
        <v>409</v>
      </c>
      <c r="C309" s="415" t="s">
        <v>417</v>
      </c>
      <c r="D309" s="416" t="s">
        <v>418</v>
      </c>
      <c r="E309" s="415" t="s">
        <v>733</v>
      </c>
      <c r="F309" s="416" t="s">
        <v>734</v>
      </c>
      <c r="G309" s="415" t="s">
        <v>1070</v>
      </c>
      <c r="H309" s="415" t="s">
        <v>1071</v>
      </c>
      <c r="I309" s="418">
        <v>4061.969970703125</v>
      </c>
      <c r="J309" s="418">
        <v>20</v>
      </c>
      <c r="K309" s="419">
        <v>81239.3984375</v>
      </c>
    </row>
    <row r="310" spans="1:11" ht="14.45" customHeight="1" x14ac:dyDescent="0.2">
      <c r="A310" s="413" t="s">
        <v>408</v>
      </c>
      <c r="B310" s="414" t="s">
        <v>409</v>
      </c>
      <c r="C310" s="415" t="s">
        <v>417</v>
      </c>
      <c r="D310" s="416" t="s">
        <v>418</v>
      </c>
      <c r="E310" s="415" t="s">
        <v>733</v>
      </c>
      <c r="F310" s="416" t="s">
        <v>734</v>
      </c>
      <c r="G310" s="415" t="s">
        <v>1072</v>
      </c>
      <c r="H310" s="415" t="s">
        <v>1073</v>
      </c>
      <c r="I310" s="418">
        <v>1281.75</v>
      </c>
      <c r="J310" s="418">
        <v>1</v>
      </c>
      <c r="K310" s="419">
        <v>1281.75</v>
      </c>
    </row>
    <row r="311" spans="1:11" ht="14.45" customHeight="1" x14ac:dyDescent="0.2">
      <c r="A311" s="413" t="s">
        <v>408</v>
      </c>
      <c r="B311" s="414" t="s">
        <v>409</v>
      </c>
      <c r="C311" s="415" t="s">
        <v>417</v>
      </c>
      <c r="D311" s="416" t="s">
        <v>418</v>
      </c>
      <c r="E311" s="415" t="s">
        <v>733</v>
      </c>
      <c r="F311" s="416" t="s">
        <v>734</v>
      </c>
      <c r="G311" s="415" t="s">
        <v>1074</v>
      </c>
      <c r="H311" s="415" t="s">
        <v>1075</v>
      </c>
      <c r="I311" s="418">
        <v>385.92001342773438</v>
      </c>
      <c r="J311" s="418">
        <v>1</v>
      </c>
      <c r="K311" s="419">
        <v>385.92001342773438</v>
      </c>
    </row>
    <row r="312" spans="1:11" ht="14.45" customHeight="1" x14ac:dyDescent="0.2">
      <c r="A312" s="413" t="s">
        <v>408</v>
      </c>
      <c r="B312" s="414" t="s">
        <v>409</v>
      </c>
      <c r="C312" s="415" t="s">
        <v>417</v>
      </c>
      <c r="D312" s="416" t="s">
        <v>418</v>
      </c>
      <c r="E312" s="415" t="s">
        <v>733</v>
      </c>
      <c r="F312" s="416" t="s">
        <v>734</v>
      </c>
      <c r="G312" s="415" t="s">
        <v>1076</v>
      </c>
      <c r="H312" s="415" t="s">
        <v>1077</v>
      </c>
      <c r="I312" s="418">
        <v>2715.239990234375</v>
      </c>
      <c r="J312" s="418">
        <v>2</v>
      </c>
      <c r="K312" s="419">
        <v>5430.47998046875</v>
      </c>
    </row>
    <row r="313" spans="1:11" ht="14.45" customHeight="1" x14ac:dyDescent="0.2">
      <c r="A313" s="413" t="s">
        <v>408</v>
      </c>
      <c r="B313" s="414" t="s">
        <v>409</v>
      </c>
      <c r="C313" s="415" t="s">
        <v>417</v>
      </c>
      <c r="D313" s="416" t="s">
        <v>418</v>
      </c>
      <c r="E313" s="415" t="s">
        <v>733</v>
      </c>
      <c r="F313" s="416" t="s">
        <v>734</v>
      </c>
      <c r="G313" s="415" t="s">
        <v>1078</v>
      </c>
      <c r="H313" s="415" t="s">
        <v>1079</v>
      </c>
      <c r="I313" s="418">
        <v>2715.239990234375</v>
      </c>
      <c r="J313" s="418">
        <v>1</v>
      </c>
      <c r="K313" s="419">
        <v>2715.239990234375</v>
      </c>
    </row>
    <row r="314" spans="1:11" ht="14.45" customHeight="1" x14ac:dyDescent="0.2">
      <c r="A314" s="413" t="s">
        <v>408</v>
      </c>
      <c r="B314" s="414" t="s">
        <v>409</v>
      </c>
      <c r="C314" s="415" t="s">
        <v>417</v>
      </c>
      <c r="D314" s="416" t="s">
        <v>418</v>
      </c>
      <c r="E314" s="415" t="s">
        <v>733</v>
      </c>
      <c r="F314" s="416" t="s">
        <v>734</v>
      </c>
      <c r="G314" s="415" t="s">
        <v>1080</v>
      </c>
      <c r="H314" s="415" t="s">
        <v>1081</v>
      </c>
      <c r="I314" s="418">
        <v>6811.08984375</v>
      </c>
      <c r="J314" s="418">
        <v>4</v>
      </c>
      <c r="K314" s="419">
        <v>27244.359375</v>
      </c>
    </row>
    <row r="315" spans="1:11" ht="14.45" customHeight="1" x14ac:dyDescent="0.2">
      <c r="A315" s="413" t="s">
        <v>408</v>
      </c>
      <c r="B315" s="414" t="s">
        <v>409</v>
      </c>
      <c r="C315" s="415" t="s">
        <v>417</v>
      </c>
      <c r="D315" s="416" t="s">
        <v>418</v>
      </c>
      <c r="E315" s="415" t="s">
        <v>733</v>
      </c>
      <c r="F315" s="416" t="s">
        <v>734</v>
      </c>
      <c r="G315" s="415" t="s">
        <v>1082</v>
      </c>
      <c r="H315" s="415" t="s">
        <v>1083</v>
      </c>
      <c r="I315" s="418">
        <v>2464.77001953125</v>
      </c>
      <c r="J315" s="418">
        <v>1</v>
      </c>
      <c r="K315" s="419">
        <v>2464.77001953125</v>
      </c>
    </row>
    <row r="316" spans="1:11" ht="14.45" customHeight="1" x14ac:dyDescent="0.2">
      <c r="A316" s="413" t="s">
        <v>408</v>
      </c>
      <c r="B316" s="414" t="s">
        <v>409</v>
      </c>
      <c r="C316" s="415" t="s">
        <v>417</v>
      </c>
      <c r="D316" s="416" t="s">
        <v>418</v>
      </c>
      <c r="E316" s="415" t="s">
        <v>733</v>
      </c>
      <c r="F316" s="416" t="s">
        <v>734</v>
      </c>
      <c r="G316" s="415" t="s">
        <v>1084</v>
      </c>
      <c r="H316" s="415" t="s">
        <v>1085</v>
      </c>
      <c r="I316" s="418">
        <v>4061.969970703125</v>
      </c>
      <c r="J316" s="418">
        <v>4</v>
      </c>
      <c r="K316" s="419">
        <v>16247.8798828125</v>
      </c>
    </row>
    <row r="317" spans="1:11" ht="14.45" customHeight="1" x14ac:dyDescent="0.2">
      <c r="A317" s="413" t="s">
        <v>408</v>
      </c>
      <c r="B317" s="414" t="s">
        <v>409</v>
      </c>
      <c r="C317" s="415" t="s">
        <v>417</v>
      </c>
      <c r="D317" s="416" t="s">
        <v>418</v>
      </c>
      <c r="E317" s="415" t="s">
        <v>733</v>
      </c>
      <c r="F317" s="416" t="s">
        <v>734</v>
      </c>
      <c r="G317" s="415" t="s">
        <v>1086</v>
      </c>
      <c r="H317" s="415" t="s">
        <v>1087</v>
      </c>
      <c r="I317" s="418">
        <v>552.969970703125</v>
      </c>
      <c r="J317" s="418">
        <v>10</v>
      </c>
      <c r="K317" s="419">
        <v>5529.7001953125</v>
      </c>
    </row>
    <row r="318" spans="1:11" ht="14.45" customHeight="1" x14ac:dyDescent="0.2">
      <c r="A318" s="413" t="s">
        <v>408</v>
      </c>
      <c r="B318" s="414" t="s">
        <v>409</v>
      </c>
      <c r="C318" s="415" t="s">
        <v>417</v>
      </c>
      <c r="D318" s="416" t="s">
        <v>418</v>
      </c>
      <c r="E318" s="415" t="s">
        <v>733</v>
      </c>
      <c r="F318" s="416" t="s">
        <v>734</v>
      </c>
      <c r="G318" s="415" t="s">
        <v>1088</v>
      </c>
      <c r="H318" s="415" t="s">
        <v>1089</v>
      </c>
      <c r="I318" s="418">
        <v>4213.22021484375</v>
      </c>
      <c r="J318" s="418">
        <v>12</v>
      </c>
      <c r="K318" s="419">
        <v>50558.642578125</v>
      </c>
    </row>
    <row r="319" spans="1:11" ht="14.45" customHeight="1" x14ac:dyDescent="0.2">
      <c r="A319" s="413" t="s">
        <v>408</v>
      </c>
      <c r="B319" s="414" t="s">
        <v>409</v>
      </c>
      <c r="C319" s="415" t="s">
        <v>417</v>
      </c>
      <c r="D319" s="416" t="s">
        <v>418</v>
      </c>
      <c r="E319" s="415" t="s">
        <v>733</v>
      </c>
      <c r="F319" s="416" t="s">
        <v>734</v>
      </c>
      <c r="G319" s="415" t="s">
        <v>1090</v>
      </c>
      <c r="H319" s="415" t="s">
        <v>1091</v>
      </c>
      <c r="I319" s="418">
        <v>5397.81005859375</v>
      </c>
      <c r="J319" s="418">
        <v>6</v>
      </c>
      <c r="K319" s="419">
        <v>32386.859375</v>
      </c>
    </row>
    <row r="320" spans="1:11" ht="14.45" customHeight="1" x14ac:dyDescent="0.2">
      <c r="A320" s="413" t="s">
        <v>408</v>
      </c>
      <c r="B320" s="414" t="s">
        <v>409</v>
      </c>
      <c r="C320" s="415" t="s">
        <v>417</v>
      </c>
      <c r="D320" s="416" t="s">
        <v>418</v>
      </c>
      <c r="E320" s="415" t="s">
        <v>733</v>
      </c>
      <c r="F320" s="416" t="s">
        <v>734</v>
      </c>
      <c r="G320" s="415" t="s">
        <v>1092</v>
      </c>
      <c r="H320" s="415" t="s">
        <v>1093</v>
      </c>
      <c r="I320" s="418">
        <v>6462.60986328125</v>
      </c>
      <c r="J320" s="418">
        <v>10</v>
      </c>
      <c r="K320" s="419">
        <v>64626.099609375</v>
      </c>
    </row>
    <row r="321" spans="1:11" ht="14.45" customHeight="1" x14ac:dyDescent="0.2">
      <c r="A321" s="413" t="s">
        <v>408</v>
      </c>
      <c r="B321" s="414" t="s">
        <v>409</v>
      </c>
      <c r="C321" s="415" t="s">
        <v>417</v>
      </c>
      <c r="D321" s="416" t="s">
        <v>418</v>
      </c>
      <c r="E321" s="415" t="s">
        <v>733</v>
      </c>
      <c r="F321" s="416" t="s">
        <v>734</v>
      </c>
      <c r="G321" s="415" t="s">
        <v>1094</v>
      </c>
      <c r="H321" s="415" t="s">
        <v>1095</v>
      </c>
      <c r="I321" s="418">
        <v>597.739990234375</v>
      </c>
      <c r="J321" s="418">
        <v>1</v>
      </c>
      <c r="K321" s="419">
        <v>597.739990234375</v>
      </c>
    </row>
    <row r="322" spans="1:11" ht="14.45" customHeight="1" x14ac:dyDescent="0.2">
      <c r="A322" s="413" t="s">
        <v>408</v>
      </c>
      <c r="B322" s="414" t="s">
        <v>409</v>
      </c>
      <c r="C322" s="415" t="s">
        <v>417</v>
      </c>
      <c r="D322" s="416" t="s">
        <v>418</v>
      </c>
      <c r="E322" s="415" t="s">
        <v>733</v>
      </c>
      <c r="F322" s="416" t="s">
        <v>734</v>
      </c>
      <c r="G322" s="415" t="s">
        <v>1096</v>
      </c>
      <c r="H322" s="415" t="s">
        <v>1097</v>
      </c>
      <c r="I322" s="418">
        <v>705.42999267578125</v>
      </c>
      <c r="J322" s="418">
        <v>4</v>
      </c>
      <c r="K322" s="419">
        <v>2821.719970703125</v>
      </c>
    </row>
    <row r="323" spans="1:11" ht="14.45" customHeight="1" x14ac:dyDescent="0.2">
      <c r="A323" s="413" t="s">
        <v>408</v>
      </c>
      <c r="B323" s="414" t="s">
        <v>409</v>
      </c>
      <c r="C323" s="415" t="s">
        <v>417</v>
      </c>
      <c r="D323" s="416" t="s">
        <v>418</v>
      </c>
      <c r="E323" s="415" t="s">
        <v>733</v>
      </c>
      <c r="F323" s="416" t="s">
        <v>734</v>
      </c>
      <c r="G323" s="415" t="s">
        <v>1098</v>
      </c>
      <c r="H323" s="415" t="s">
        <v>1099</v>
      </c>
      <c r="I323" s="418">
        <v>2628.1201171875</v>
      </c>
      <c r="J323" s="418">
        <v>1</v>
      </c>
      <c r="K323" s="419">
        <v>2628.1201171875</v>
      </c>
    </row>
    <row r="324" spans="1:11" ht="14.45" customHeight="1" x14ac:dyDescent="0.2">
      <c r="A324" s="413" t="s">
        <v>408</v>
      </c>
      <c r="B324" s="414" t="s">
        <v>409</v>
      </c>
      <c r="C324" s="415" t="s">
        <v>417</v>
      </c>
      <c r="D324" s="416" t="s">
        <v>418</v>
      </c>
      <c r="E324" s="415" t="s">
        <v>733</v>
      </c>
      <c r="F324" s="416" t="s">
        <v>734</v>
      </c>
      <c r="G324" s="415" t="s">
        <v>1100</v>
      </c>
      <c r="H324" s="415" t="s">
        <v>1101</v>
      </c>
      <c r="I324" s="418">
        <v>3953.070068359375</v>
      </c>
      <c r="J324" s="418">
        <v>4</v>
      </c>
      <c r="K324" s="419">
        <v>15812.2802734375</v>
      </c>
    </row>
    <row r="325" spans="1:11" ht="14.45" customHeight="1" x14ac:dyDescent="0.2">
      <c r="A325" s="413" t="s">
        <v>408</v>
      </c>
      <c r="B325" s="414" t="s">
        <v>409</v>
      </c>
      <c r="C325" s="415" t="s">
        <v>417</v>
      </c>
      <c r="D325" s="416" t="s">
        <v>418</v>
      </c>
      <c r="E325" s="415" t="s">
        <v>733</v>
      </c>
      <c r="F325" s="416" t="s">
        <v>734</v>
      </c>
      <c r="G325" s="415" t="s">
        <v>1070</v>
      </c>
      <c r="H325" s="415" t="s">
        <v>1102</v>
      </c>
      <c r="I325" s="418">
        <v>4657.2900390625</v>
      </c>
      <c r="J325" s="418">
        <v>5</v>
      </c>
      <c r="K325" s="419">
        <v>23286.44921875</v>
      </c>
    </row>
    <row r="326" spans="1:11" ht="14.45" customHeight="1" x14ac:dyDescent="0.2">
      <c r="A326" s="413" t="s">
        <v>408</v>
      </c>
      <c r="B326" s="414" t="s">
        <v>409</v>
      </c>
      <c r="C326" s="415" t="s">
        <v>417</v>
      </c>
      <c r="D326" s="416" t="s">
        <v>418</v>
      </c>
      <c r="E326" s="415" t="s">
        <v>733</v>
      </c>
      <c r="F326" s="416" t="s">
        <v>734</v>
      </c>
      <c r="G326" s="415" t="s">
        <v>1103</v>
      </c>
      <c r="H326" s="415" t="s">
        <v>1104</v>
      </c>
      <c r="I326" s="418">
        <v>750.47998046875</v>
      </c>
      <c r="J326" s="418">
        <v>1</v>
      </c>
      <c r="K326" s="419">
        <v>750.47998046875</v>
      </c>
    </row>
    <row r="327" spans="1:11" ht="14.45" customHeight="1" x14ac:dyDescent="0.2">
      <c r="A327" s="413" t="s">
        <v>408</v>
      </c>
      <c r="B327" s="414" t="s">
        <v>409</v>
      </c>
      <c r="C327" s="415" t="s">
        <v>417</v>
      </c>
      <c r="D327" s="416" t="s">
        <v>418</v>
      </c>
      <c r="E327" s="415" t="s">
        <v>733</v>
      </c>
      <c r="F327" s="416" t="s">
        <v>734</v>
      </c>
      <c r="G327" s="415" t="s">
        <v>1105</v>
      </c>
      <c r="H327" s="415" t="s">
        <v>1106</v>
      </c>
      <c r="I327" s="418">
        <v>2139.280029296875</v>
      </c>
      <c r="J327" s="418">
        <v>10</v>
      </c>
      <c r="K327" s="419">
        <v>21392.80029296875</v>
      </c>
    </row>
    <row r="328" spans="1:11" ht="14.45" customHeight="1" x14ac:dyDescent="0.2">
      <c r="A328" s="413" t="s">
        <v>408</v>
      </c>
      <c r="B328" s="414" t="s">
        <v>409</v>
      </c>
      <c r="C328" s="415" t="s">
        <v>417</v>
      </c>
      <c r="D328" s="416" t="s">
        <v>418</v>
      </c>
      <c r="E328" s="415" t="s">
        <v>733</v>
      </c>
      <c r="F328" s="416" t="s">
        <v>734</v>
      </c>
      <c r="G328" s="415" t="s">
        <v>1107</v>
      </c>
      <c r="H328" s="415" t="s">
        <v>1108</v>
      </c>
      <c r="I328" s="418">
        <v>1139.8199462890625</v>
      </c>
      <c r="J328" s="418">
        <v>2</v>
      </c>
      <c r="K328" s="419">
        <v>2279.639892578125</v>
      </c>
    </row>
    <row r="329" spans="1:11" ht="14.45" customHeight="1" x14ac:dyDescent="0.2">
      <c r="A329" s="413" t="s">
        <v>408</v>
      </c>
      <c r="B329" s="414" t="s">
        <v>409</v>
      </c>
      <c r="C329" s="415" t="s">
        <v>417</v>
      </c>
      <c r="D329" s="416" t="s">
        <v>418</v>
      </c>
      <c r="E329" s="415" t="s">
        <v>733</v>
      </c>
      <c r="F329" s="416" t="s">
        <v>734</v>
      </c>
      <c r="G329" s="415" t="s">
        <v>1109</v>
      </c>
      <c r="H329" s="415" t="s">
        <v>1110</v>
      </c>
      <c r="I329" s="418">
        <v>72.80999755859375</v>
      </c>
      <c r="J329" s="418">
        <v>48</v>
      </c>
      <c r="K329" s="419">
        <v>3495.080078125</v>
      </c>
    </row>
    <row r="330" spans="1:11" ht="14.45" customHeight="1" x14ac:dyDescent="0.2">
      <c r="A330" s="413" t="s">
        <v>408</v>
      </c>
      <c r="B330" s="414" t="s">
        <v>409</v>
      </c>
      <c r="C330" s="415" t="s">
        <v>417</v>
      </c>
      <c r="D330" s="416" t="s">
        <v>418</v>
      </c>
      <c r="E330" s="415" t="s">
        <v>733</v>
      </c>
      <c r="F330" s="416" t="s">
        <v>734</v>
      </c>
      <c r="G330" s="415" t="s">
        <v>1111</v>
      </c>
      <c r="H330" s="415" t="s">
        <v>1112</v>
      </c>
      <c r="I330" s="418">
        <v>72.80999755859375</v>
      </c>
      <c r="J330" s="418">
        <v>48</v>
      </c>
      <c r="K330" s="419">
        <v>3495.080078125</v>
      </c>
    </row>
    <row r="331" spans="1:11" ht="14.45" customHeight="1" x14ac:dyDescent="0.2">
      <c r="A331" s="413" t="s">
        <v>408</v>
      </c>
      <c r="B331" s="414" t="s">
        <v>409</v>
      </c>
      <c r="C331" s="415" t="s">
        <v>417</v>
      </c>
      <c r="D331" s="416" t="s">
        <v>418</v>
      </c>
      <c r="E331" s="415" t="s">
        <v>733</v>
      </c>
      <c r="F331" s="416" t="s">
        <v>734</v>
      </c>
      <c r="G331" s="415" t="s">
        <v>1113</v>
      </c>
      <c r="H331" s="415" t="s">
        <v>1114</v>
      </c>
      <c r="I331" s="418">
        <v>72.80999755859375</v>
      </c>
      <c r="J331" s="418">
        <v>48</v>
      </c>
      <c r="K331" s="419">
        <v>3495.080078125</v>
      </c>
    </row>
    <row r="332" spans="1:11" ht="14.45" customHeight="1" x14ac:dyDescent="0.2">
      <c r="A332" s="413" t="s">
        <v>408</v>
      </c>
      <c r="B332" s="414" t="s">
        <v>409</v>
      </c>
      <c r="C332" s="415" t="s">
        <v>417</v>
      </c>
      <c r="D332" s="416" t="s">
        <v>418</v>
      </c>
      <c r="E332" s="415" t="s">
        <v>733</v>
      </c>
      <c r="F332" s="416" t="s">
        <v>734</v>
      </c>
      <c r="G332" s="415" t="s">
        <v>1115</v>
      </c>
      <c r="H332" s="415" t="s">
        <v>1116</v>
      </c>
      <c r="I332" s="418">
        <v>72.80999755859375</v>
      </c>
      <c r="J332" s="418">
        <v>168</v>
      </c>
      <c r="K332" s="419">
        <v>12232.7802734375</v>
      </c>
    </row>
    <row r="333" spans="1:11" ht="14.45" customHeight="1" x14ac:dyDescent="0.2">
      <c r="A333" s="413" t="s">
        <v>408</v>
      </c>
      <c r="B333" s="414" t="s">
        <v>409</v>
      </c>
      <c r="C333" s="415" t="s">
        <v>417</v>
      </c>
      <c r="D333" s="416" t="s">
        <v>418</v>
      </c>
      <c r="E333" s="415" t="s">
        <v>733</v>
      </c>
      <c r="F333" s="416" t="s">
        <v>734</v>
      </c>
      <c r="G333" s="415" t="s">
        <v>1117</v>
      </c>
      <c r="H333" s="415" t="s">
        <v>1118</v>
      </c>
      <c r="I333" s="418">
        <v>484.33999633789063</v>
      </c>
      <c r="J333" s="418">
        <v>10</v>
      </c>
      <c r="K333" s="419">
        <v>4843.39013671875</v>
      </c>
    </row>
    <row r="334" spans="1:11" ht="14.45" customHeight="1" x14ac:dyDescent="0.2">
      <c r="A334" s="413" t="s">
        <v>408</v>
      </c>
      <c r="B334" s="414" t="s">
        <v>409</v>
      </c>
      <c r="C334" s="415" t="s">
        <v>417</v>
      </c>
      <c r="D334" s="416" t="s">
        <v>418</v>
      </c>
      <c r="E334" s="415" t="s">
        <v>733</v>
      </c>
      <c r="F334" s="416" t="s">
        <v>734</v>
      </c>
      <c r="G334" s="415" t="s">
        <v>1119</v>
      </c>
      <c r="H334" s="415" t="s">
        <v>1120</v>
      </c>
      <c r="I334" s="418">
        <v>560.66998291015625</v>
      </c>
      <c r="J334" s="418">
        <v>1</v>
      </c>
      <c r="K334" s="419">
        <v>560.66998291015625</v>
      </c>
    </row>
    <row r="335" spans="1:11" ht="14.45" customHeight="1" x14ac:dyDescent="0.2">
      <c r="A335" s="413" t="s">
        <v>408</v>
      </c>
      <c r="B335" s="414" t="s">
        <v>409</v>
      </c>
      <c r="C335" s="415" t="s">
        <v>417</v>
      </c>
      <c r="D335" s="416" t="s">
        <v>418</v>
      </c>
      <c r="E335" s="415" t="s">
        <v>733</v>
      </c>
      <c r="F335" s="416" t="s">
        <v>734</v>
      </c>
      <c r="G335" s="415" t="s">
        <v>1111</v>
      </c>
      <c r="H335" s="415" t="s">
        <v>1121</v>
      </c>
      <c r="I335" s="418">
        <v>72.80999755859375</v>
      </c>
      <c r="J335" s="418">
        <v>48</v>
      </c>
      <c r="K335" s="419">
        <v>3495.080078125</v>
      </c>
    </row>
    <row r="336" spans="1:11" ht="14.45" customHeight="1" x14ac:dyDescent="0.2">
      <c r="A336" s="413" t="s">
        <v>408</v>
      </c>
      <c r="B336" s="414" t="s">
        <v>409</v>
      </c>
      <c r="C336" s="415" t="s">
        <v>417</v>
      </c>
      <c r="D336" s="416" t="s">
        <v>418</v>
      </c>
      <c r="E336" s="415" t="s">
        <v>733</v>
      </c>
      <c r="F336" s="416" t="s">
        <v>734</v>
      </c>
      <c r="G336" s="415" t="s">
        <v>1109</v>
      </c>
      <c r="H336" s="415" t="s">
        <v>1122</v>
      </c>
      <c r="I336" s="418">
        <v>72.80999755859375</v>
      </c>
      <c r="J336" s="418">
        <v>72</v>
      </c>
      <c r="K336" s="419">
        <v>5242.6201171875</v>
      </c>
    </row>
    <row r="337" spans="1:11" ht="14.45" customHeight="1" x14ac:dyDescent="0.2">
      <c r="A337" s="413" t="s">
        <v>408</v>
      </c>
      <c r="B337" s="414" t="s">
        <v>409</v>
      </c>
      <c r="C337" s="415" t="s">
        <v>417</v>
      </c>
      <c r="D337" s="416" t="s">
        <v>418</v>
      </c>
      <c r="E337" s="415" t="s">
        <v>733</v>
      </c>
      <c r="F337" s="416" t="s">
        <v>734</v>
      </c>
      <c r="G337" s="415" t="s">
        <v>1115</v>
      </c>
      <c r="H337" s="415" t="s">
        <v>1123</v>
      </c>
      <c r="I337" s="418">
        <v>72.80999755859375</v>
      </c>
      <c r="J337" s="418">
        <v>48</v>
      </c>
      <c r="K337" s="419">
        <v>3495.080078125</v>
      </c>
    </row>
    <row r="338" spans="1:11" ht="14.45" customHeight="1" x14ac:dyDescent="0.2">
      <c r="A338" s="413" t="s">
        <v>408</v>
      </c>
      <c r="B338" s="414" t="s">
        <v>409</v>
      </c>
      <c r="C338" s="415" t="s">
        <v>417</v>
      </c>
      <c r="D338" s="416" t="s">
        <v>418</v>
      </c>
      <c r="E338" s="415" t="s">
        <v>733</v>
      </c>
      <c r="F338" s="416" t="s">
        <v>734</v>
      </c>
      <c r="G338" s="415" t="s">
        <v>1113</v>
      </c>
      <c r="H338" s="415" t="s">
        <v>1124</v>
      </c>
      <c r="I338" s="418">
        <v>72.80999755859375</v>
      </c>
      <c r="J338" s="418">
        <v>48</v>
      </c>
      <c r="K338" s="419">
        <v>3495.080078125</v>
      </c>
    </row>
    <row r="339" spans="1:11" ht="14.45" customHeight="1" x14ac:dyDescent="0.2">
      <c r="A339" s="413" t="s">
        <v>408</v>
      </c>
      <c r="B339" s="414" t="s">
        <v>409</v>
      </c>
      <c r="C339" s="415" t="s">
        <v>417</v>
      </c>
      <c r="D339" s="416" t="s">
        <v>418</v>
      </c>
      <c r="E339" s="415" t="s">
        <v>733</v>
      </c>
      <c r="F339" s="416" t="s">
        <v>734</v>
      </c>
      <c r="G339" s="415" t="s">
        <v>1125</v>
      </c>
      <c r="H339" s="415" t="s">
        <v>1126</v>
      </c>
      <c r="I339" s="418">
        <v>730.84002685546875</v>
      </c>
      <c r="J339" s="418">
        <v>3</v>
      </c>
      <c r="K339" s="419">
        <v>2192.52001953125</v>
      </c>
    </row>
    <row r="340" spans="1:11" ht="14.45" customHeight="1" x14ac:dyDescent="0.2">
      <c r="A340" s="413" t="s">
        <v>408</v>
      </c>
      <c r="B340" s="414" t="s">
        <v>409</v>
      </c>
      <c r="C340" s="415" t="s">
        <v>417</v>
      </c>
      <c r="D340" s="416" t="s">
        <v>418</v>
      </c>
      <c r="E340" s="415" t="s">
        <v>733</v>
      </c>
      <c r="F340" s="416" t="s">
        <v>734</v>
      </c>
      <c r="G340" s="415" t="s">
        <v>1127</v>
      </c>
      <c r="H340" s="415" t="s">
        <v>1128</v>
      </c>
      <c r="I340" s="418">
        <v>1694</v>
      </c>
      <c r="J340" s="418">
        <v>7</v>
      </c>
      <c r="K340" s="419">
        <v>11858</v>
      </c>
    </row>
    <row r="341" spans="1:11" ht="14.45" customHeight="1" x14ac:dyDescent="0.2">
      <c r="A341" s="413" t="s">
        <v>408</v>
      </c>
      <c r="B341" s="414" t="s">
        <v>409</v>
      </c>
      <c r="C341" s="415" t="s">
        <v>417</v>
      </c>
      <c r="D341" s="416" t="s">
        <v>418</v>
      </c>
      <c r="E341" s="415" t="s">
        <v>733</v>
      </c>
      <c r="F341" s="416" t="s">
        <v>734</v>
      </c>
      <c r="G341" s="415" t="s">
        <v>1129</v>
      </c>
      <c r="H341" s="415" t="s">
        <v>1130</v>
      </c>
      <c r="I341" s="418">
        <v>635.989990234375</v>
      </c>
      <c r="J341" s="418">
        <v>4</v>
      </c>
      <c r="K341" s="419">
        <v>2543.949951171875</v>
      </c>
    </row>
    <row r="342" spans="1:11" ht="14.45" customHeight="1" x14ac:dyDescent="0.2">
      <c r="A342" s="413" t="s">
        <v>408</v>
      </c>
      <c r="B342" s="414" t="s">
        <v>409</v>
      </c>
      <c r="C342" s="415" t="s">
        <v>417</v>
      </c>
      <c r="D342" s="416" t="s">
        <v>418</v>
      </c>
      <c r="E342" s="415" t="s">
        <v>733</v>
      </c>
      <c r="F342" s="416" t="s">
        <v>734</v>
      </c>
      <c r="G342" s="415" t="s">
        <v>1131</v>
      </c>
      <c r="H342" s="415" t="s">
        <v>1132</v>
      </c>
      <c r="I342" s="418">
        <v>2975.389892578125</v>
      </c>
      <c r="J342" s="418">
        <v>1</v>
      </c>
      <c r="K342" s="419">
        <v>2975.389892578125</v>
      </c>
    </row>
    <row r="343" spans="1:11" ht="14.45" customHeight="1" x14ac:dyDescent="0.2">
      <c r="A343" s="413" t="s">
        <v>408</v>
      </c>
      <c r="B343" s="414" t="s">
        <v>409</v>
      </c>
      <c r="C343" s="415" t="s">
        <v>417</v>
      </c>
      <c r="D343" s="416" t="s">
        <v>418</v>
      </c>
      <c r="E343" s="415" t="s">
        <v>733</v>
      </c>
      <c r="F343" s="416" t="s">
        <v>734</v>
      </c>
      <c r="G343" s="415" t="s">
        <v>1133</v>
      </c>
      <c r="H343" s="415" t="s">
        <v>1134</v>
      </c>
      <c r="I343" s="418">
        <v>329.67999267578125</v>
      </c>
      <c r="J343" s="418">
        <v>1</v>
      </c>
      <c r="K343" s="419">
        <v>329.67999267578125</v>
      </c>
    </row>
    <row r="344" spans="1:11" ht="14.45" customHeight="1" x14ac:dyDescent="0.2">
      <c r="A344" s="413" t="s">
        <v>408</v>
      </c>
      <c r="B344" s="414" t="s">
        <v>409</v>
      </c>
      <c r="C344" s="415" t="s">
        <v>417</v>
      </c>
      <c r="D344" s="416" t="s">
        <v>418</v>
      </c>
      <c r="E344" s="415" t="s">
        <v>733</v>
      </c>
      <c r="F344" s="416" t="s">
        <v>734</v>
      </c>
      <c r="G344" s="415" t="s">
        <v>1135</v>
      </c>
      <c r="H344" s="415" t="s">
        <v>1136</v>
      </c>
      <c r="I344" s="418">
        <v>358.16000366210938</v>
      </c>
      <c r="J344" s="418">
        <v>1</v>
      </c>
      <c r="K344" s="419">
        <v>358.16000366210938</v>
      </c>
    </row>
    <row r="345" spans="1:11" ht="14.45" customHeight="1" x14ac:dyDescent="0.2">
      <c r="A345" s="413" t="s">
        <v>408</v>
      </c>
      <c r="B345" s="414" t="s">
        <v>409</v>
      </c>
      <c r="C345" s="415" t="s">
        <v>417</v>
      </c>
      <c r="D345" s="416" t="s">
        <v>418</v>
      </c>
      <c r="E345" s="415" t="s">
        <v>733</v>
      </c>
      <c r="F345" s="416" t="s">
        <v>734</v>
      </c>
      <c r="G345" s="415" t="s">
        <v>1137</v>
      </c>
      <c r="H345" s="415" t="s">
        <v>1138</v>
      </c>
      <c r="I345" s="418">
        <v>260.14999389648438</v>
      </c>
      <c r="J345" s="418">
        <v>1</v>
      </c>
      <c r="K345" s="419">
        <v>260.14999389648438</v>
      </c>
    </row>
    <row r="346" spans="1:11" ht="14.45" customHeight="1" x14ac:dyDescent="0.2">
      <c r="A346" s="413" t="s">
        <v>408</v>
      </c>
      <c r="B346" s="414" t="s">
        <v>409</v>
      </c>
      <c r="C346" s="415" t="s">
        <v>417</v>
      </c>
      <c r="D346" s="416" t="s">
        <v>418</v>
      </c>
      <c r="E346" s="415" t="s">
        <v>733</v>
      </c>
      <c r="F346" s="416" t="s">
        <v>734</v>
      </c>
      <c r="G346" s="415" t="s">
        <v>1139</v>
      </c>
      <c r="H346" s="415" t="s">
        <v>1140</v>
      </c>
      <c r="I346" s="418">
        <v>238.3699951171875</v>
      </c>
      <c r="J346" s="418">
        <v>4</v>
      </c>
      <c r="K346" s="419">
        <v>953.47998046875</v>
      </c>
    </row>
    <row r="347" spans="1:11" ht="14.45" customHeight="1" x14ac:dyDescent="0.2">
      <c r="A347" s="413" t="s">
        <v>408</v>
      </c>
      <c r="B347" s="414" t="s">
        <v>409</v>
      </c>
      <c r="C347" s="415" t="s">
        <v>417</v>
      </c>
      <c r="D347" s="416" t="s">
        <v>418</v>
      </c>
      <c r="E347" s="415" t="s">
        <v>733</v>
      </c>
      <c r="F347" s="416" t="s">
        <v>734</v>
      </c>
      <c r="G347" s="415" t="s">
        <v>1141</v>
      </c>
      <c r="H347" s="415" t="s">
        <v>1142</v>
      </c>
      <c r="I347" s="418">
        <v>260.14999389648438</v>
      </c>
      <c r="J347" s="418">
        <v>1</v>
      </c>
      <c r="K347" s="419">
        <v>260.14999389648438</v>
      </c>
    </row>
    <row r="348" spans="1:11" ht="14.45" customHeight="1" x14ac:dyDescent="0.2">
      <c r="A348" s="413" t="s">
        <v>408</v>
      </c>
      <c r="B348" s="414" t="s">
        <v>409</v>
      </c>
      <c r="C348" s="415" t="s">
        <v>417</v>
      </c>
      <c r="D348" s="416" t="s">
        <v>418</v>
      </c>
      <c r="E348" s="415" t="s">
        <v>733</v>
      </c>
      <c r="F348" s="416" t="s">
        <v>734</v>
      </c>
      <c r="G348" s="415" t="s">
        <v>1143</v>
      </c>
      <c r="H348" s="415" t="s">
        <v>1144</v>
      </c>
      <c r="I348" s="418">
        <v>2148.9599609375</v>
      </c>
      <c r="J348" s="418">
        <v>1</v>
      </c>
      <c r="K348" s="419">
        <v>2148.9599609375</v>
      </c>
    </row>
    <row r="349" spans="1:11" ht="14.45" customHeight="1" x14ac:dyDescent="0.2">
      <c r="A349" s="413" t="s">
        <v>408</v>
      </c>
      <c r="B349" s="414" t="s">
        <v>409</v>
      </c>
      <c r="C349" s="415" t="s">
        <v>417</v>
      </c>
      <c r="D349" s="416" t="s">
        <v>418</v>
      </c>
      <c r="E349" s="415" t="s">
        <v>733</v>
      </c>
      <c r="F349" s="416" t="s">
        <v>734</v>
      </c>
      <c r="G349" s="415" t="s">
        <v>1145</v>
      </c>
      <c r="H349" s="415" t="s">
        <v>1146</v>
      </c>
      <c r="I349" s="418">
        <v>1759.3399658203125</v>
      </c>
      <c r="J349" s="418">
        <v>14</v>
      </c>
      <c r="K349" s="419">
        <v>24630.76025390625</v>
      </c>
    </row>
    <row r="350" spans="1:11" ht="14.45" customHeight="1" x14ac:dyDescent="0.2">
      <c r="A350" s="413" t="s">
        <v>408</v>
      </c>
      <c r="B350" s="414" t="s">
        <v>409</v>
      </c>
      <c r="C350" s="415" t="s">
        <v>417</v>
      </c>
      <c r="D350" s="416" t="s">
        <v>418</v>
      </c>
      <c r="E350" s="415" t="s">
        <v>733</v>
      </c>
      <c r="F350" s="416" t="s">
        <v>734</v>
      </c>
      <c r="G350" s="415" t="s">
        <v>1147</v>
      </c>
      <c r="H350" s="415" t="s">
        <v>1148</v>
      </c>
      <c r="I350" s="418">
        <v>1944.469970703125</v>
      </c>
      <c r="J350" s="418">
        <v>6</v>
      </c>
      <c r="K350" s="419">
        <v>11666.81982421875</v>
      </c>
    </row>
    <row r="351" spans="1:11" ht="14.45" customHeight="1" x14ac:dyDescent="0.2">
      <c r="A351" s="413" t="s">
        <v>408</v>
      </c>
      <c r="B351" s="414" t="s">
        <v>409</v>
      </c>
      <c r="C351" s="415" t="s">
        <v>417</v>
      </c>
      <c r="D351" s="416" t="s">
        <v>418</v>
      </c>
      <c r="E351" s="415" t="s">
        <v>733</v>
      </c>
      <c r="F351" s="416" t="s">
        <v>734</v>
      </c>
      <c r="G351" s="415" t="s">
        <v>1149</v>
      </c>
      <c r="H351" s="415" t="s">
        <v>1150</v>
      </c>
      <c r="I351" s="418">
        <v>2084.830078125</v>
      </c>
      <c r="J351" s="418">
        <v>5</v>
      </c>
      <c r="K351" s="419">
        <v>10424.150390625</v>
      </c>
    </row>
    <row r="352" spans="1:11" ht="14.45" customHeight="1" x14ac:dyDescent="0.2">
      <c r="A352" s="413" t="s">
        <v>408</v>
      </c>
      <c r="B352" s="414" t="s">
        <v>409</v>
      </c>
      <c r="C352" s="415" t="s">
        <v>417</v>
      </c>
      <c r="D352" s="416" t="s">
        <v>418</v>
      </c>
      <c r="E352" s="415" t="s">
        <v>733</v>
      </c>
      <c r="F352" s="416" t="s">
        <v>734</v>
      </c>
      <c r="G352" s="415" t="s">
        <v>1151</v>
      </c>
      <c r="H352" s="415" t="s">
        <v>1152</v>
      </c>
      <c r="I352" s="418">
        <v>1944.469970703125</v>
      </c>
      <c r="J352" s="418">
        <v>1</v>
      </c>
      <c r="K352" s="419">
        <v>1944.469970703125</v>
      </c>
    </row>
    <row r="353" spans="1:11" ht="14.45" customHeight="1" x14ac:dyDescent="0.2">
      <c r="A353" s="413" t="s">
        <v>408</v>
      </c>
      <c r="B353" s="414" t="s">
        <v>409</v>
      </c>
      <c r="C353" s="415" t="s">
        <v>417</v>
      </c>
      <c r="D353" s="416" t="s">
        <v>418</v>
      </c>
      <c r="E353" s="415" t="s">
        <v>733</v>
      </c>
      <c r="F353" s="416" t="s">
        <v>734</v>
      </c>
      <c r="G353" s="415" t="s">
        <v>1153</v>
      </c>
      <c r="H353" s="415" t="s">
        <v>1154</v>
      </c>
      <c r="I353" s="418">
        <v>310.60000610351563</v>
      </c>
      <c r="J353" s="418">
        <v>4</v>
      </c>
      <c r="K353" s="419">
        <v>1242.3800048828125</v>
      </c>
    </row>
    <row r="354" spans="1:11" ht="14.45" customHeight="1" x14ac:dyDescent="0.2">
      <c r="A354" s="413" t="s">
        <v>408</v>
      </c>
      <c r="B354" s="414" t="s">
        <v>409</v>
      </c>
      <c r="C354" s="415" t="s">
        <v>417</v>
      </c>
      <c r="D354" s="416" t="s">
        <v>418</v>
      </c>
      <c r="E354" s="415" t="s">
        <v>733</v>
      </c>
      <c r="F354" s="416" t="s">
        <v>734</v>
      </c>
      <c r="G354" s="415" t="s">
        <v>1155</v>
      </c>
      <c r="H354" s="415" t="s">
        <v>1156</v>
      </c>
      <c r="I354" s="418">
        <v>302.5</v>
      </c>
      <c r="J354" s="418">
        <v>11</v>
      </c>
      <c r="K354" s="419">
        <v>3327.5</v>
      </c>
    </row>
    <row r="355" spans="1:11" ht="14.45" customHeight="1" x14ac:dyDescent="0.2">
      <c r="A355" s="413" t="s">
        <v>408</v>
      </c>
      <c r="B355" s="414" t="s">
        <v>409</v>
      </c>
      <c r="C355" s="415" t="s">
        <v>417</v>
      </c>
      <c r="D355" s="416" t="s">
        <v>418</v>
      </c>
      <c r="E355" s="415" t="s">
        <v>733</v>
      </c>
      <c r="F355" s="416" t="s">
        <v>734</v>
      </c>
      <c r="G355" s="415" t="s">
        <v>1157</v>
      </c>
      <c r="H355" s="415" t="s">
        <v>1158</v>
      </c>
      <c r="I355" s="418">
        <v>347.26998901367188</v>
      </c>
      <c r="J355" s="418">
        <v>1</v>
      </c>
      <c r="K355" s="419">
        <v>347.26998901367188</v>
      </c>
    </row>
    <row r="356" spans="1:11" ht="14.45" customHeight="1" x14ac:dyDescent="0.2">
      <c r="A356" s="413" t="s">
        <v>408</v>
      </c>
      <c r="B356" s="414" t="s">
        <v>409</v>
      </c>
      <c r="C356" s="415" t="s">
        <v>417</v>
      </c>
      <c r="D356" s="416" t="s">
        <v>418</v>
      </c>
      <c r="E356" s="415" t="s">
        <v>733</v>
      </c>
      <c r="F356" s="416" t="s">
        <v>734</v>
      </c>
      <c r="G356" s="415" t="s">
        <v>1159</v>
      </c>
      <c r="H356" s="415" t="s">
        <v>1160</v>
      </c>
      <c r="I356" s="418">
        <v>401.72000122070313</v>
      </c>
      <c r="J356" s="418">
        <v>8</v>
      </c>
      <c r="K356" s="419">
        <v>3213.760009765625</v>
      </c>
    </row>
    <row r="357" spans="1:11" ht="14.45" customHeight="1" x14ac:dyDescent="0.2">
      <c r="A357" s="413" t="s">
        <v>408</v>
      </c>
      <c r="B357" s="414" t="s">
        <v>409</v>
      </c>
      <c r="C357" s="415" t="s">
        <v>417</v>
      </c>
      <c r="D357" s="416" t="s">
        <v>418</v>
      </c>
      <c r="E357" s="415" t="s">
        <v>733</v>
      </c>
      <c r="F357" s="416" t="s">
        <v>734</v>
      </c>
      <c r="G357" s="415" t="s">
        <v>1161</v>
      </c>
      <c r="H357" s="415" t="s">
        <v>1162</v>
      </c>
      <c r="I357" s="418">
        <v>532.4000244140625</v>
      </c>
      <c r="J357" s="418">
        <v>1</v>
      </c>
      <c r="K357" s="419">
        <v>532.4000244140625</v>
      </c>
    </row>
    <row r="358" spans="1:11" ht="14.45" customHeight="1" x14ac:dyDescent="0.2">
      <c r="A358" s="413" t="s">
        <v>408</v>
      </c>
      <c r="B358" s="414" t="s">
        <v>409</v>
      </c>
      <c r="C358" s="415" t="s">
        <v>417</v>
      </c>
      <c r="D358" s="416" t="s">
        <v>418</v>
      </c>
      <c r="E358" s="415" t="s">
        <v>733</v>
      </c>
      <c r="F358" s="416" t="s">
        <v>734</v>
      </c>
      <c r="G358" s="415" t="s">
        <v>1163</v>
      </c>
      <c r="H358" s="415" t="s">
        <v>1164</v>
      </c>
      <c r="I358" s="418">
        <v>302.5</v>
      </c>
      <c r="J358" s="418">
        <v>4</v>
      </c>
      <c r="K358" s="419">
        <v>1210</v>
      </c>
    </row>
    <row r="359" spans="1:11" ht="14.45" customHeight="1" x14ac:dyDescent="0.2">
      <c r="A359" s="413" t="s">
        <v>408</v>
      </c>
      <c r="B359" s="414" t="s">
        <v>409</v>
      </c>
      <c r="C359" s="415" t="s">
        <v>417</v>
      </c>
      <c r="D359" s="416" t="s">
        <v>418</v>
      </c>
      <c r="E359" s="415" t="s">
        <v>733</v>
      </c>
      <c r="F359" s="416" t="s">
        <v>734</v>
      </c>
      <c r="G359" s="415" t="s">
        <v>1165</v>
      </c>
      <c r="H359" s="415" t="s">
        <v>1166</v>
      </c>
      <c r="I359" s="418">
        <v>1744.72998046875</v>
      </c>
      <c r="J359" s="418">
        <v>2</v>
      </c>
      <c r="K359" s="419">
        <v>3489.4599609375</v>
      </c>
    </row>
    <row r="360" spans="1:11" ht="14.45" customHeight="1" x14ac:dyDescent="0.2">
      <c r="A360" s="413" t="s">
        <v>408</v>
      </c>
      <c r="B360" s="414" t="s">
        <v>409</v>
      </c>
      <c r="C360" s="415" t="s">
        <v>417</v>
      </c>
      <c r="D360" s="416" t="s">
        <v>418</v>
      </c>
      <c r="E360" s="415" t="s">
        <v>733</v>
      </c>
      <c r="F360" s="416" t="s">
        <v>734</v>
      </c>
      <c r="G360" s="415" t="s">
        <v>1167</v>
      </c>
      <c r="H360" s="415" t="s">
        <v>1168</v>
      </c>
      <c r="I360" s="418">
        <v>597.739990234375</v>
      </c>
      <c r="J360" s="418">
        <v>7</v>
      </c>
      <c r="K360" s="419">
        <v>4184.179931640625</v>
      </c>
    </row>
    <row r="361" spans="1:11" ht="14.45" customHeight="1" x14ac:dyDescent="0.2">
      <c r="A361" s="413" t="s">
        <v>408</v>
      </c>
      <c r="B361" s="414" t="s">
        <v>409</v>
      </c>
      <c r="C361" s="415" t="s">
        <v>417</v>
      </c>
      <c r="D361" s="416" t="s">
        <v>418</v>
      </c>
      <c r="E361" s="415" t="s">
        <v>733</v>
      </c>
      <c r="F361" s="416" t="s">
        <v>734</v>
      </c>
      <c r="G361" s="415" t="s">
        <v>1169</v>
      </c>
      <c r="H361" s="415" t="s">
        <v>1170</v>
      </c>
      <c r="I361" s="418">
        <v>989.53997802734375</v>
      </c>
      <c r="J361" s="418">
        <v>10</v>
      </c>
      <c r="K361" s="419">
        <v>9895.3798828125</v>
      </c>
    </row>
    <row r="362" spans="1:11" ht="14.45" customHeight="1" x14ac:dyDescent="0.2">
      <c r="A362" s="413" t="s">
        <v>408</v>
      </c>
      <c r="B362" s="414" t="s">
        <v>409</v>
      </c>
      <c r="C362" s="415" t="s">
        <v>417</v>
      </c>
      <c r="D362" s="416" t="s">
        <v>418</v>
      </c>
      <c r="E362" s="415" t="s">
        <v>733</v>
      </c>
      <c r="F362" s="416" t="s">
        <v>734</v>
      </c>
      <c r="G362" s="415" t="s">
        <v>1171</v>
      </c>
      <c r="H362" s="415" t="s">
        <v>1172</v>
      </c>
      <c r="I362" s="418">
        <v>21.176666895548504</v>
      </c>
      <c r="J362" s="418">
        <v>200</v>
      </c>
      <c r="K362" s="419">
        <v>4234.989990234375</v>
      </c>
    </row>
    <row r="363" spans="1:11" ht="14.45" customHeight="1" x14ac:dyDescent="0.2">
      <c r="A363" s="413" t="s">
        <v>408</v>
      </c>
      <c r="B363" s="414" t="s">
        <v>409</v>
      </c>
      <c r="C363" s="415" t="s">
        <v>417</v>
      </c>
      <c r="D363" s="416" t="s">
        <v>418</v>
      </c>
      <c r="E363" s="415" t="s">
        <v>733</v>
      </c>
      <c r="F363" s="416" t="s">
        <v>734</v>
      </c>
      <c r="G363" s="415" t="s">
        <v>1173</v>
      </c>
      <c r="H363" s="415" t="s">
        <v>1174</v>
      </c>
      <c r="I363" s="418">
        <v>44.770000457763672</v>
      </c>
      <c r="J363" s="418">
        <v>10</v>
      </c>
      <c r="K363" s="419">
        <v>447.70001220703125</v>
      </c>
    </row>
    <row r="364" spans="1:11" ht="14.45" customHeight="1" x14ac:dyDescent="0.2">
      <c r="A364" s="413" t="s">
        <v>408</v>
      </c>
      <c r="B364" s="414" t="s">
        <v>409</v>
      </c>
      <c r="C364" s="415" t="s">
        <v>417</v>
      </c>
      <c r="D364" s="416" t="s">
        <v>418</v>
      </c>
      <c r="E364" s="415" t="s">
        <v>733</v>
      </c>
      <c r="F364" s="416" t="s">
        <v>734</v>
      </c>
      <c r="G364" s="415" t="s">
        <v>1171</v>
      </c>
      <c r="H364" s="415" t="s">
        <v>1175</v>
      </c>
      <c r="I364" s="418">
        <v>21.175000190734863</v>
      </c>
      <c r="J364" s="418">
        <v>100</v>
      </c>
      <c r="K364" s="419">
        <v>2117.25</v>
      </c>
    </row>
    <row r="365" spans="1:11" ht="14.45" customHeight="1" x14ac:dyDescent="0.2">
      <c r="A365" s="413" t="s">
        <v>408</v>
      </c>
      <c r="B365" s="414" t="s">
        <v>409</v>
      </c>
      <c r="C365" s="415" t="s">
        <v>417</v>
      </c>
      <c r="D365" s="416" t="s">
        <v>418</v>
      </c>
      <c r="E365" s="415" t="s">
        <v>733</v>
      </c>
      <c r="F365" s="416" t="s">
        <v>734</v>
      </c>
      <c r="G365" s="415" t="s">
        <v>1176</v>
      </c>
      <c r="H365" s="415" t="s">
        <v>1177</v>
      </c>
      <c r="I365" s="418">
        <v>2204.6201171875</v>
      </c>
      <c r="J365" s="418">
        <v>1</v>
      </c>
      <c r="K365" s="419">
        <v>2204.6201171875</v>
      </c>
    </row>
    <row r="366" spans="1:11" ht="14.45" customHeight="1" x14ac:dyDescent="0.2">
      <c r="A366" s="413" t="s">
        <v>408</v>
      </c>
      <c r="B366" s="414" t="s">
        <v>409</v>
      </c>
      <c r="C366" s="415" t="s">
        <v>417</v>
      </c>
      <c r="D366" s="416" t="s">
        <v>418</v>
      </c>
      <c r="E366" s="415" t="s">
        <v>733</v>
      </c>
      <c r="F366" s="416" t="s">
        <v>734</v>
      </c>
      <c r="G366" s="415" t="s">
        <v>1178</v>
      </c>
      <c r="H366" s="415" t="s">
        <v>1179</v>
      </c>
      <c r="I366" s="418">
        <v>1944.469970703125</v>
      </c>
      <c r="J366" s="418">
        <v>1</v>
      </c>
      <c r="K366" s="419">
        <v>1944.469970703125</v>
      </c>
    </row>
    <row r="367" spans="1:11" ht="14.45" customHeight="1" x14ac:dyDescent="0.2">
      <c r="A367" s="413" t="s">
        <v>408</v>
      </c>
      <c r="B367" s="414" t="s">
        <v>409</v>
      </c>
      <c r="C367" s="415" t="s">
        <v>417</v>
      </c>
      <c r="D367" s="416" t="s">
        <v>418</v>
      </c>
      <c r="E367" s="415" t="s">
        <v>733</v>
      </c>
      <c r="F367" s="416" t="s">
        <v>734</v>
      </c>
      <c r="G367" s="415" t="s">
        <v>1180</v>
      </c>
      <c r="H367" s="415" t="s">
        <v>1181</v>
      </c>
      <c r="I367" s="418">
        <v>1504.030029296875</v>
      </c>
      <c r="J367" s="418">
        <v>2</v>
      </c>
      <c r="K367" s="419">
        <v>3008.06005859375</v>
      </c>
    </row>
    <row r="368" spans="1:11" ht="14.45" customHeight="1" x14ac:dyDescent="0.2">
      <c r="A368" s="413" t="s">
        <v>408</v>
      </c>
      <c r="B368" s="414" t="s">
        <v>409</v>
      </c>
      <c r="C368" s="415" t="s">
        <v>417</v>
      </c>
      <c r="D368" s="416" t="s">
        <v>418</v>
      </c>
      <c r="E368" s="415" t="s">
        <v>733</v>
      </c>
      <c r="F368" s="416" t="s">
        <v>734</v>
      </c>
      <c r="G368" s="415" t="s">
        <v>1182</v>
      </c>
      <c r="H368" s="415" t="s">
        <v>1183</v>
      </c>
      <c r="I368" s="418">
        <v>1747.239990234375</v>
      </c>
      <c r="J368" s="418">
        <v>2</v>
      </c>
      <c r="K368" s="419">
        <v>3494.47998046875</v>
      </c>
    </row>
    <row r="369" spans="1:11" ht="14.45" customHeight="1" x14ac:dyDescent="0.2">
      <c r="A369" s="413" t="s">
        <v>408</v>
      </c>
      <c r="B369" s="414" t="s">
        <v>409</v>
      </c>
      <c r="C369" s="415" t="s">
        <v>417</v>
      </c>
      <c r="D369" s="416" t="s">
        <v>418</v>
      </c>
      <c r="E369" s="415" t="s">
        <v>733</v>
      </c>
      <c r="F369" s="416" t="s">
        <v>734</v>
      </c>
      <c r="G369" s="415" t="s">
        <v>1184</v>
      </c>
      <c r="H369" s="415" t="s">
        <v>1185</v>
      </c>
      <c r="I369" s="418">
        <v>1454.4200439453125</v>
      </c>
      <c r="J369" s="418">
        <v>1</v>
      </c>
      <c r="K369" s="419">
        <v>1454.4200439453125</v>
      </c>
    </row>
    <row r="370" spans="1:11" ht="14.45" customHeight="1" x14ac:dyDescent="0.2">
      <c r="A370" s="413" t="s">
        <v>408</v>
      </c>
      <c r="B370" s="414" t="s">
        <v>409</v>
      </c>
      <c r="C370" s="415" t="s">
        <v>417</v>
      </c>
      <c r="D370" s="416" t="s">
        <v>418</v>
      </c>
      <c r="E370" s="415" t="s">
        <v>733</v>
      </c>
      <c r="F370" s="416" t="s">
        <v>734</v>
      </c>
      <c r="G370" s="415" t="s">
        <v>1186</v>
      </c>
      <c r="H370" s="415" t="s">
        <v>1187</v>
      </c>
      <c r="I370" s="418">
        <v>3486.010009765625</v>
      </c>
      <c r="J370" s="418">
        <v>5</v>
      </c>
      <c r="K370" s="419">
        <v>17430.050048828125</v>
      </c>
    </row>
    <row r="371" spans="1:11" ht="14.45" customHeight="1" x14ac:dyDescent="0.2">
      <c r="A371" s="413" t="s">
        <v>408</v>
      </c>
      <c r="B371" s="414" t="s">
        <v>409</v>
      </c>
      <c r="C371" s="415" t="s">
        <v>417</v>
      </c>
      <c r="D371" s="416" t="s">
        <v>418</v>
      </c>
      <c r="E371" s="415" t="s">
        <v>733</v>
      </c>
      <c r="F371" s="416" t="s">
        <v>734</v>
      </c>
      <c r="G371" s="415" t="s">
        <v>1188</v>
      </c>
      <c r="H371" s="415" t="s">
        <v>1189</v>
      </c>
      <c r="I371" s="418">
        <v>496.35000610351563</v>
      </c>
      <c r="J371" s="418">
        <v>30</v>
      </c>
      <c r="K371" s="419">
        <v>14890.6201171875</v>
      </c>
    </row>
    <row r="372" spans="1:11" ht="14.45" customHeight="1" x14ac:dyDescent="0.2">
      <c r="A372" s="413" t="s">
        <v>408</v>
      </c>
      <c r="B372" s="414" t="s">
        <v>409</v>
      </c>
      <c r="C372" s="415" t="s">
        <v>417</v>
      </c>
      <c r="D372" s="416" t="s">
        <v>418</v>
      </c>
      <c r="E372" s="415" t="s">
        <v>733</v>
      </c>
      <c r="F372" s="416" t="s">
        <v>734</v>
      </c>
      <c r="G372" s="415" t="s">
        <v>1188</v>
      </c>
      <c r="H372" s="415" t="s">
        <v>1190</v>
      </c>
      <c r="I372" s="418">
        <v>496.35000610351563</v>
      </c>
      <c r="J372" s="418">
        <v>30</v>
      </c>
      <c r="K372" s="419">
        <v>14890.6201171875</v>
      </c>
    </row>
    <row r="373" spans="1:11" ht="14.45" customHeight="1" x14ac:dyDescent="0.2">
      <c r="A373" s="413" t="s">
        <v>408</v>
      </c>
      <c r="B373" s="414" t="s">
        <v>409</v>
      </c>
      <c r="C373" s="415" t="s">
        <v>417</v>
      </c>
      <c r="D373" s="416" t="s">
        <v>418</v>
      </c>
      <c r="E373" s="415" t="s">
        <v>733</v>
      </c>
      <c r="F373" s="416" t="s">
        <v>734</v>
      </c>
      <c r="G373" s="415" t="s">
        <v>1191</v>
      </c>
      <c r="H373" s="415" t="s">
        <v>1192</v>
      </c>
      <c r="I373" s="418">
        <v>2682.570068359375</v>
      </c>
      <c r="J373" s="418">
        <v>2</v>
      </c>
      <c r="K373" s="419">
        <v>5365.14013671875</v>
      </c>
    </row>
    <row r="374" spans="1:11" ht="14.45" customHeight="1" x14ac:dyDescent="0.2">
      <c r="A374" s="413" t="s">
        <v>408</v>
      </c>
      <c r="B374" s="414" t="s">
        <v>409</v>
      </c>
      <c r="C374" s="415" t="s">
        <v>417</v>
      </c>
      <c r="D374" s="416" t="s">
        <v>418</v>
      </c>
      <c r="E374" s="415" t="s">
        <v>733</v>
      </c>
      <c r="F374" s="416" t="s">
        <v>734</v>
      </c>
      <c r="G374" s="415" t="s">
        <v>1193</v>
      </c>
      <c r="H374" s="415" t="s">
        <v>1194</v>
      </c>
      <c r="I374" s="418">
        <v>2320.780029296875</v>
      </c>
      <c r="J374" s="418">
        <v>10</v>
      </c>
      <c r="K374" s="419">
        <v>23207.80078125</v>
      </c>
    </row>
    <row r="375" spans="1:11" ht="14.45" customHeight="1" x14ac:dyDescent="0.2">
      <c r="A375" s="413" t="s">
        <v>408</v>
      </c>
      <c r="B375" s="414" t="s">
        <v>409</v>
      </c>
      <c r="C375" s="415" t="s">
        <v>417</v>
      </c>
      <c r="D375" s="416" t="s">
        <v>418</v>
      </c>
      <c r="E375" s="415" t="s">
        <v>733</v>
      </c>
      <c r="F375" s="416" t="s">
        <v>734</v>
      </c>
      <c r="G375" s="415" t="s">
        <v>1195</v>
      </c>
      <c r="H375" s="415" t="s">
        <v>1196</v>
      </c>
      <c r="I375" s="418">
        <v>27775.55078125</v>
      </c>
      <c r="J375" s="418">
        <v>2</v>
      </c>
      <c r="K375" s="419">
        <v>55551.1015625</v>
      </c>
    </row>
    <row r="376" spans="1:11" ht="14.45" customHeight="1" x14ac:dyDescent="0.2">
      <c r="A376" s="413" t="s">
        <v>408</v>
      </c>
      <c r="B376" s="414" t="s">
        <v>409</v>
      </c>
      <c r="C376" s="415" t="s">
        <v>417</v>
      </c>
      <c r="D376" s="416" t="s">
        <v>418</v>
      </c>
      <c r="E376" s="415" t="s">
        <v>733</v>
      </c>
      <c r="F376" s="416" t="s">
        <v>734</v>
      </c>
      <c r="G376" s="415" t="s">
        <v>1197</v>
      </c>
      <c r="H376" s="415" t="s">
        <v>1198</v>
      </c>
      <c r="I376" s="418">
        <v>6.1700000762939453</v>
      </c>
      <c r="J376" s="418">
        <v>300</v>
      </c>
      <c r="K376" s="419">
        <v>1851</v>
      </c>
    </row>
    <row r="377" spans="1:11" ht="14.45" customHeight="1" x14ac:dyDescent="0.2">
      <c r="A377" s="413" t="s">
        <v>408</v>
      </c>
      <c r="B377" s="414" t="s">
        <v>409</v>
      </c>
      <c r="C377" s="415" t="s">
        <v>417</v>
      </c>
      <c r="D377" s="416" t="s">
        <v>418</v>
      </c>
      <c r="E377" s="415" t="s">
        <v>733</v>
      </c>
      <c r="F377" s="416" t="s">
        <v>734</v>
      </c>
      <c r="G377" s="415" t="s">
        <v>1197</v>
      </c>
      <c r="H377" s="415" t="s">
        <v>1199</v>
      </c>
      <c r="I377" s="418">
        <v>6.1700000762939453</v>
      </c>
      <c r="J377" s="418">
        <v>900</v>
      </c>
      <c r="K377" s="419">
        <v>5553</v>
      </c>
    </row>
    <row r="378" spans="1:11" ht="14.45" customHeight="1" x14ac:dyDescent="0.2">
      <c r="A378" s="413" t="s">
        <v>408</v>
      </c>
      <c r="B378" s="414" t="s">
        <v>409</v>
      </c>
      <c r="C378" s="415" t="s">
        <v>417</v>
      </c>
      <c r="D378" s="416" t="s">
        <v>418</v>
      </c>
      <c r="E378" s="415" t="s">
        <v>733</v>
      </c>
      <c r="F378" s="416" t="s">
        <v>734</v>
      </c>
      <c r="G378" s="415" t="s">
        <v>1200</v>
      </c>
      <c r="H378" s="415" t="s">
        <v>1201</v>
      </c>
      <c r="I378" s="418">
        <v>205.69999694824219</v>
      </c>
      <c r="J378" s="418">
        <v>4</v>
      </c>
      <c r="K378" s="419">
        <v>822.79998779296875</v>
      </c>
    </row>
    <row r="379" spans="1:11" ht="14.45" customHeight="1" x14ac:dyDescent="0.2">
      <c r="A379" s="413" t="s">
        <v>408</v>
      </c>
      <c r="B379" s="414" t="s">
        <v>409</v>
      </c>
      <c r="C379" s="415" t="s">
        <v>417</v>
      </c>
      <c r="D379" s="416" t="s">
        <v>418</v>
      </c>
      <c r="E379" s="415" t="s">
        <v>733</v>
      </c>
      <c r="F379" s="416" t="s">
        <v>734</v>
      </c>
      <c r="G379" s="415" t="s">
        <v>1202</v>
      </c>
      <c r="H379" s="415" t="s">
        <v>1203</v>
      </c>
      <c r="I379" s="418">
        <v>205.69999694824219</v>
      </c>
      <c r="J379" s="418">
        <v>4</v>
      </c>
      <c r="K379" s="419">
        <v>822.79998779296875</v>
      </c>
    </row>
    <row r="380" spans="1:11" ht="14.45" customHeight="1" x14ac:dyDescent="0.2">
      <c r="A380" s="413" t="s">
        <v>408</v>
      </c>
      <c r="B380" s="414" t="s">
        <v>409</v>
      </c>
      <c r="C380" s="415" t="s">
        <v>417</v>
      </c>
      <c r="D380" s="416" t="s">
        <v>418</v>
      </c>
      <c r="E380" s="415" t="s">
        <v>733</v>
      </c>
      <c r="F380" s="416" t="s">
        <v>734</v>
      </c>
      <c r="G380" s="415" t="s">
        <v>1204</v>
      </c>
      <c r="H380" s="415" t="s">
        <v>1205</v>
      </c>
      <c r="I380" s="418">
        <v>13.329999923706055</v>
      </c>
      <c r="J380" s="418">
        <v>100</v>
      </c>
      <c r="K380" s="419">
        <v>1333</v>
      </c>
    </row>
    <row r="381" spans="1:11" ht="14.45" customHeight="1" x14ac:dyDescent="0.2">
      <c r="A381" s="413" t="s">
        <v>408</v>
      </c>
      <c r="B381" s="414" t="s">
        <v>409</v>
      </c>
      <c r="C381" s="415" t="s">
        <v>417</v>
      </c>
      <c r="D381" s="416" t="s">
        <v>418</v>
      </c>
      <c r="E381" s="415" t="s">
        <v>733</v>
      </c>
      <c r="F381" s="416" t="s">
        <v>734</v>
      </c>
      <c r="G381" s="415" t="s">
        <v>1206</v>
      </c>
      <c r="H381" s="415" t="s">
        <v>1207</v>
      </c>
      <c r="I381" s="418">
        <v>13.319999694824219</v>
      </c>
      <c r="J381" s="418">
        <v>50</v>
      </c>
      <c r="K381" s="419">
        <v>665.79998779296875</v>
      </c>
    </row>
    <row r="382" spans="1:11" ht="14.45" customHeight="1" x14ac:dyDescent="0.2">
      <c r="A382" s="413" t="s">
        <v>408</v>
      </c>
      <c r="B382" s="414" t="s">
        <v>409</v>
      </c>
      <c r="C382" s="415" t="s">
        <v>417</v>
      </c>
      <c r="D382" s="416" t="s">
        <v>418</v>
      </c>
      <c r="E382" s="415" t="s">
        <v>733</v>
      </c>
      <c r="F382" s="416" t="s">
        <v>734</v>
      </c>
      <c r="G382" s="415" t="s">
        <v>1208</v>
      </c>
      <c r="H382" s="415" t="s">
        <v>1209</v>
      </c>
      <c r="I382" s="418">
        <v>15.729999542236328</v>
      </c>
      <c r="J382" s="418">
        <v>50</v>
      </c>
      <c r="K382" s="419">
        <v>786.40997314453125</v>
      </c>
    </row>
    <row r="383" spans="1:11" ht="14.45" customHeight="1" x14ac:dyDescent="0.2">
      <c r="A383" s="413" t="s">
        <v>408</v>
      </c>
      <c r="B383" s="414" t="s">
        <v>409</v>
      </c>
      <c r="C383" s="415" t="s">
        <v>417</v>
      </c>
      <c r="D383" s="416" t="s">
        <v>418</v>
      </c>
      <c r="E383" s="415" t="s">
        <v>733</v>
      </c>
      <c r="F383" s="416" t="s">
        <v>734</v>
      </c>
      <c r="G383" s="415" t="s">
        <v>1204</v>
      </c>
      <c r="H383" s="415" t="s">
        <v>1210</v>
      </c>
      <c r="I383" s="418">
        <v>10.560000419616699</v>
      </c>
      <c r="J383" s="418">
        <v>400</v>
      </c>
      <c r="K383" s="419">
        <v>4224</v>
      </c>
    </row>
    <row r="384" spans="1:11" ht="14.45" customHeight="1" x14ac:dyDescent="0.2">
      <c r="A384" s="413" t="s">
        <v>408</v>
      </c>
      <c r="B384" s="414" t="s">
        <v>409</v>
      </c>
      <c r="C384" s="415" t="s">
        <v>417</v>
      </c>
      <c r="D384" s="416" t="s">
        <v>418</v>
      </c>
      <c r="E384" s="415" t="s">
        <v>733</v>
      </c>
      <c r="F384" s="416" t="s">
        <v>734</v>
      </c>
      <c r="G384" s="415" t="s">
        <v>1206</v>
      </c>
      <c r="H384" s="415" t="s">
        <v>1211</v>
      </c>
      <c r="I384" s="418">
        <v>11.960000038146973</v>
      </c>
      <c r="J384" s="418">
        <v>60</v>
      </c>
      <c r="K384" s="419">
        <v>717.5999755859375</v>
      </c>
    </row>
    <row r="385" spans="1:11" ht="14.45" customHeight="1" x14ac:dyDescent="0.2">
      <c r="A385" s="413" t="s">
        <v>408</v>
      </c>
      <c r="B385" s="414" t="s">
        <v>409</v>
      </c>
      <c r="C385" s="415" t="s">
        <v>417</v>
      </c>
      <c r="D385" s="416" t="s">
        <v>418</v>
      </c>
      <c r="E385" s="415" t="s">
        <v>733</v>
      </c>
      <c r="F385" s="416" t="s">
        <v>734</v>
      </c>
      <c r="G385" s="415" t="s">
        <v>1212</v>
      </c>
      <c r="H385" s="415" t="s">
        <v>1213</v>
      </c>
      <c r="I385" s="418">
        <v>33.759998321533203</v>
      </c>
      <c r="J385" s="418">
        <v>50</v>
      </c>
      <c r="K385" s="419">
        <v>1687.949951171875</v>
      </c>
    </row>
    <row r="386" spans="1:11" ht="14.45" customHeight="1" x14ac:dyDescent="0.2">
      <c r="A386" s="413" t="s">
        <v>408</v>
      </c>
      <c r="B386" s="414" t="s">
        <v>409</v>
      </c>
      <c r="C386" s="415" t="s">
        <v>417</v>
      </c>
      <c r="D386" s="416" t="s">
        <v>418</v>
      </c>
      <c r="E386" s="415" t="s">
        <v>733</v>
      </c>
      <c r="F386" s="416" t="s">
        <v>734</v>
      </c>
      <c r="G386" s="415" t="s">
        <v>1214</v>
      </c>
      <c r="H386" s="415" t="s">
        <v>1215</v>
      </c>
      <c r="I386" s="418">
        <v>39.569999694824219</v>
      </c>
      <c r="J386" s="418">
        <v>150</v>
      </c>
      <c r="K386" s="419">
        <v>5935.0499267578125</v>
      </c>
    </row>
    <row r="387" spans="1:11" ht="14.45" customHeight="1" x14ac:dyDescent="0.2">
      <c r="A387" s="413" t="s">
        <v>408</v>
      </c>
      <c r="B387" s="414" t="s">
        <v>409</v>
      </c>
      <c r="C387" s="415" t="s">
        <v>417</v>
      </c>
      <c r="D387" s="416" t="s">
        <v>418</v>
      </c>
      <c r="E387" s="415" t="s">
        <v>733</v>
      </c>
      <c r="F387" s="416" t="s">
        <v>734</v>
      </c>
      <c r="G387" s="415" t="s">
        <v>1216</v>
      </c>
      <c r="H387" s="415" t="s">
        <v>1217</v>
      </c>
      <c r="I387" s="418">
        <v>9.6699997584025059</v>
      </c>
      <c r="J387" s="418">
        <v>400</v>
      </c>
      <c r="K387" s="419">
        <v>3962.5999755859375</v>
      </c>
    </row>
    <row r="388" spans="1:11" ht="14.45" customHeight="1" x14ac:dyDescent="0.2">
      <c r="A388" s="413" t="s">
        <v>408</v>
      </c>
      <c r="B388" s="414" t="s">
        <v>409</v>
      </c>
      <c r="C388" s="415" t="s">
        <v>417</v>
      </c>
      <c r="D388" s="416" t="s">
        <v>418</v>
      </c>
      <c r="E388" s="415" t="s">
        <v>733</v>
      </c>
      <c r="F388" s="416" t="s">
        <v>734</v>
      </c>
      <c r="G388" s="415" t="s">
        <v>1216</v>
      </c>
      <c r="H388" s="415" t="s">
        <v>1218</v>
      </c>
      <c r="I388" s="418">
        <v>10.890000343322754</v>
      </c>
      <c r="J388" s="418">
        <v>100</v>
      </c>
      <c r="K388" s="419">
        <v>1089</v>
      </c>
    </row>
    <row r="389" spans="1:11" ht="14.45" customHeight="1" x14ac:dyDescent="0.2">
      <c r="A389" s="413" t="s">
        <v>408</v>
      </c>
      <c r="B389" s="414" t="s">
        <v>409</v>
      </c>
      <c r="C389" s="415" t="s">
        <v>417</v>
      </c>
      <c r="D389" s="416" t="s">
        <v>418</v>
      </c>
      <c r="E389" s="415" t="s">
        <v>733</v>
      </c>
      <c r="F389" s="416" t="s">
        <v>734</v>
      </c>
      <c r="G389" s="415" t="s">
        <v>1219</v>
      </c>
      <c r="H389" s="415" t="s">
        <v>1220</v>
      </c>
      <c r="I389" s="418">
        <v>10.8116668065389</v>
      </c>
      <c r="J389" s="418">
        <v>990</v>
      </c>
      <c r="K389" s="419">
        <v>10769.200012207031</v>
      </c>
    </row>
    <row r="390" spans="1:11" ht="14.45" customHeight="1" x14ac:dyDescent="0.2">
      <c r="A390" s="413" t="s">
        <v>408</v>
      </c>
      <c r="B390" s="414" t="s">
        <v>409</v>
      </c>
      <c r="C390" s="415" t="s">
        <v>417</v>
      </c>
      <c r="D390" s="416" t="s">
        <v>418</v>
      </c>
      <c r="E390" s="415" t="s">
        <v>733</v>
      </c>
      <c r="F390" s="416" t="s">
        <v>734</v>
      </c>
      <c r="G390" s="415" t="s">
        <v>1219</v>
      </c>
      <c r="H390" s="415" t="s">
        <v>1221</v>
      </c>
      <c r="I390" s="418">
        <v>11.004285676138741</v>
      </c>
      <c r="J390" s="418">
        <v>1400</v>
      </c>
      <c r="K390" s="419">
        <v>15260</v>
      </c>
    </row>
    <row r="391" spans="1:11" ht="14.45" customHeight="1" x14ac:dyDescent="0.2">
      <c r="A391" s="413" t="s">
        <v>408</v>
      </c>
      <c r="B391" s="414" t="s">
        <v>409</v>
      </c>
      <c r="C391" s="415" t="s">
        <v>417</v>
      </c>
      <c r="D391" s="416" t="s">
        <v>418</v>
      </c>
      <c r="E391" s="415" t="s">
        <v>733</v>
      </c>
      <c r="F391" s="416" t="s">
        <v>734</v>
      </c>
      <c r="G391" s="415" t="s">
        <v>1222</v>
      </c>
      <c r="H391" s="415" t="s">
        <v>1223</v>
      </c>
      <c r="I391" s="418">
        <v>19.969999313354492</v>
      </c>
      <c r="J391" s="418">
        <v>150</v>
      </c>
      <c r="K391" s="419">
        <v>2994.75</v>
      </c>
    </row>
    <row r="392" spans="1:11" ht="14.45" customHeight="1" x14ac:dyDescent="0.2">
      <c r="A392" s="413" t="s">
        <v>408</v>
      </c>
      <c r="B392" s="414" t="s">
        <v>409</v>
      </c>
      <c r="C392" s="415" t="s">
        <v>417</v>
      </c>
      <c r="D392" s="416" t="s">
        <v>418</v>
      </c>
      <c r="E392" s="415" t="s">
        <v>733</v>
      </c>
      <c r="F392" s="416" t="s">
        <v>734</v>
      </c>
      <c r="G392" s="415" t="s">
        <v>1224</v>
      </c>
      <c r="H392" s="415" t="s">
        <v>1225</v>
      </c>
      <c r="I392" s="418">
        <v>197.57000732421875</v>
      </c>
      <c r="J392" s="418">
        <v>12</v>
      </c>
      <c r="K392" s="419">
        <v>2370.840087890625</v>
      </c>
    </row>
    <row r="393" spans="1:11" ht="14.45" customHeight="1" x14ac:dyDescent="0.2">
      <c r="A393" s="413" t="s">
        <v>408</v>
      </c>
      <c r="B393" s="414" t="s">
        <v>409</v>
      </c>
      <c r="C393" s="415" t="s">
        <v>417</v>
      </c>
      <c r="D393" s="416" t="s">
        <v>418</v>
      </c>
      <c r="E393" s="415" t="s">
        <v>733</v>
      </c>
      <c r="F393" s="416" t="s">
        <v>734</v>
      </c>
      <c r="G393" s="415" t="s">
        <v>1226</v>
      </c>
      <c r="H393" s="415" t="s">
        <v>1227</v>
      </c>
      <c r="I393" s="418">
        <v>0.82499998807907104</v>
      </c>
      <c r="J393" s="418">
        <v>300</v>
      </c>
      <c r="K393" s="419">
        <v>248</v>
      </c>
    </row>
    <row r="394" spans="1:11" ht="14.45" customHeight="1" x14ac:dyDescent="0.2">
      <c r="A394" s="413" t="s">
        <v>408</v>
      </c>
      <c r="B394" s="414" t="s">
        <v>409</v>
      </c>
      <c r="C394" s="415" t="s">
        <v>417</v>
      </c>
      <c r="D394" s="416" t="s">
        <v>418</v>
      </c>
      <c r="E394" s="415" t="s">
        <v>733</v>
      </c>
      <c r="F394" s="416" t="s">
        <v>734</v>
      </c>
      <c r="G394" s="415" t="s">
        <v>1228</v>
      </c>
      <c r="H394" s="415" t="s">
        <v>1229</v>
      </c>
      <c r="I394" s="418">
        <v>1.0900000333786011</v>
      </c>
      <c r="J394" s="418">
        <v>800</v>
      </c>
      <c r="K394" s="419">
        <v>872</v>
      </c>
    </row>
    <row r="395" spans="1:11" ht="14.45" customHeight="1" x14ac:dyDescent="0.2">
      <c r="A395" s="413" t="s">
        <v>408</v>
      </c>
      <c r="B395" s="414" t="s">
        <v>409</v>
      </c>
      <c r="C395" s="415" t="s">
        <v>417</v>
      </c>
      <c r="D395" s="416" t="s">
        <v>418</v>
      </c>
      <c r="E395" s="415" t="s">
        <v>733</v>
      </c>
      <c r="F395" s="416" t="s">
        <v>734</v>
      </c>
      <c r="G395" s="415" t="s">
        <v>1228</v>
      </c>
      <c r="H395" s="415" t="s">
        <v>1230</v>
      </c>
      <c r="I395" s="418">
        <v>1.0900000333786011</v>
      </c>
      <c r="J395" s="418">
        <v>100</v>
      </c>
      <c r="K395" s="419">
        <v>109</v>
      </c>
    </row>
    <row r="396" spans="1:11" ht="14.45" customHeight="1" x14ac:dyDescent="0.2">
      <c r="A396" s="413" t="s">
        <v>408</v>
      </c>
      <c r="B396" s="414" t="s">
        <v>409</v>
      </c>
      <c r="C396" s="415" t="s">
        <v>417</v>
      </c>
      <c r="D396" s="416" t="s">
        <v>418</v>
      </c>
      <c r="E396" s="415" t="s">
        <v>733</v>
      </c>
      <c r="F396" s="416" t="s">
        <v>734</v>
      </c>
      <c r="G396" s="415" t="s">
        <v>1231</v>
      </c>
      <c r="H396" s="415" t="s">
        <v>1232</v>
      </c>
      <c r="I396" s="418">
        <v>0.43999999761581421</v>
      </c>
      <c r="J396" s="418">
        <v>200</v>
      </c>
      <c r="K396" s="419">
        <v>88</v>
      </c>
    </row>
    <row r="397" spans="1:11" ht="14.45" customHeight="1" x14ac:dyDescent="0.2">
      <c r="A397" s="413" t="s">
        <v>408</v>
      </c>
      <c r="B397" s="414" t="s">
        <v>409</v>
      </c>
      <c r="C397" s="415" t="s">
        <v>417</v>
      </c>
      <c r="D397" s="416" t="s">
        <v>418</v>
      </c>
      <c r="E397" s="415" t="s">
        <v>733</v>
      </c>
      <c r="F397" s="416" t="s">
        <v>734</v>
      </c>
      <c r="G397" s="415" t="s">
        <v>1233</v>
      </c>
      <c r="H397" s="415" t="s">
        <v>1234</v>
      </c>
      <c r="I397" s="418">
        <v>0.47999998927116394</v>
      </c>
      <c r="J397" s="418">
        <v>100</v>
      </c>
      <c r="K397" s="419">
        <v>48</v>
      </c>
    </row>
    <row r="398" spans="1:11" ht="14.45" customHeight="1" x14ac:dyDescent="0.2">
      <c r="A398" s="413" t="s">
        <v>408</v>
      </c>
      <c r="B398" s="414" t="s">
        <v>409</v>
      </c>
      <c r="C398" s="415" t="s">
        <v>417</v>
      </c>
      <c r="D398" s="416" t="s">
        <v>418</v>
      </c>
      <c r="E398" s="415" t="s">
        <v>733</v>
      </c>
      <c r="F398" s="416" t="s">
        <v>734</v>
      </c>
      <c r="G398" s="415" t="s">
        <v>1235</v>
      </c>
      <c r="H398" s="415" t="s">
        <v>1236</v>
      </c>
      <c r="I398" s="418">
        <v>1.1319999933242797</v>
      </c>
      <c r="J398" s="418">
        <v>1760</v>
      </c>
      <c r="K398" s="419">
        <v>1992.8000335693359</v>
      </c>
    </row>
    <row r="399" spans="1:11" ht="14.45" customHeight="1" x14ac:dyDescent="0.2">
      <c r="A399" s="413" t="s">
        <v>408</v>
      </c>
      <c r="B399" s="414" t="s">
        <v>409</v>
      </c>
      <c r="C399" s="415" t="s">
        <v>417</v>
      </c>
      <c r="D399" s="416" t="s">
        <v>418</v>
      </c>
      <c r="E399" s="415" t="s">
        <v>733</v>
      </c>
      <c r="F399" s="416" t="s">
        <v>734</v>
      </c>
      <c r="G399" s="415" t="s">
        <v>1237</v>
      </c>
      <c r="H399" s="415" t="s">
        <v>1238</v>
      </c>
      <c r="I399" s="418">
        <v>1.6699999570846558</v>
      </c>
      <c r="J399" s="418">
        <v>400</v>
      </c>
      <c r="K399" s="419">
        <v>668</v>
      </c>
    </row>
    <row r="400" spans="1:11" ht="14.45" customHeight="1" x14ac:dyDescent="0.2">
      <c r="A400" s="413" t="s">
        <v>408</v>
      </c>
      <c r="B400" s="414" t="s">
        <v>409</v>
      </c>
      <c r="C400" s="415" t="s">
        <v>417</v>
      </c>
      <c r="D400" s="416" t="s">
        <v>418</v>
      </c>
      <c r="E400" s="415" t="s">
        <v>733</v>
      </c>
      <c r="F400" s="416" t="s">
        <v>734</v>
      </c>
      <c r="G400" s="415" t="s">
        <v>1237</v>
      </c>
      <c r="H400" s="415" t="s">
        <v>1239</v>
      </c>
      <c r="I400" s="418">
        <v>1.6799999475479126</v>
      </c>
      <c r="J400" s="418">
        <v>500</v>
      </c>
      <c r="K400" s="419">
        <v>840</v>
      </c>
    </row>
    <row r="401" spans="1:11" ht="14.45" customHeight="1" x14ac:dyDescent="0.2">
      <c r="A401" s="413" t="s">
        <v>408</v>
      </c>
      <c r="B401" s="414" t="s">
        <v>409</v>
      </c>
      <c r="C401" s="415" t="s">
        <v>417</v>
      </c>
      <c r="D401" s="416" t="s">
        <v>418</v>
      </c>
      <c r="E401" s="415" t="s">
        <v>733</v>
      </c>
      <c r="F401" s="416" t="s">
        <v>734</v>
      </c>
      <c r="G401" s="415" t="s">
        <v>1240</v>
      </c>
      <c r="H401" s="415" t="s">
        <v>1241</v>
      </c>
      <c r="I401" s="418">
        <v>11.630000114440918</v>
      </c>
      <c r="J401" s="418">
        <v>100</v>
      </c>
      <c r="K401" s="419">
        <v>1162.8399658203125</v>
      </c>
    </row>
    <row r="402" spans="1:11" ht="14.45" customHeight="1" x14ac:dyDescent="0.2">
      <c r="A402" s="413" t="s">
        <v>408</v>
      </c>
      <c r="B402" s="414" t="s">
        <v>409</v>
      </c>
      <c r="C402" s="415" t="s">
        <v>417</v>
      </c>
      <c r="D402" s="416" t="s">
        <v>418</v>
      </c>
      <c r="E402" s="415" t="s">
        <v>733</v>
      </c>
      <c r="F402" s="416" t="s">
        <v>734</v>
      </c>
      <c r="G402" s="415" t="s">
        <v>1242</v>
      </c>
      <c r="H402" s="415" t="s">
        <v>1243</v>
      </c>
      <c r="I402" s="418">
        <v>7.429999828338623</v>
      </c>
      <c r="J402" s="418">
        <v>100</v>
      </c>
      <c r="K402" s="419">
        <v>743</v>
      </c>
    </row>
    <row r="403" spans="1:11" ht="14.45" customHeight="1" x14ac:dyDescent="0.2">
      <c r="A403" s="413" t="s">
        <v>408</v>
      </c>
      <c r="B403" s="414" t="s">
        <v>409</v>
      </c>
      <c r="C403" s="415" t="s">
        <v>417</v>
      </c>
      <c r="D403" s="416" t="s">
        <v>418</v>
      </c>
      <c r="E403" s="415" t="s">
        <v>733</v>
      </c>
      <c r="F403" s="416" t="s">
        <v>734</v>
      </c>
      <c r="G403" s="415" t="s">
        <v>1244</v>
      </c>
      <c r="H403" s="415" t="s">
        <v>1245</v>
      </c>
      <c r="I403" s="418">
        <v>6.2349998950958252</v>
      </c>
      <c r="J403" s="418">
        <v>518</v>
      </c>
      <c r="K403" s="419">
        <v>3230.1299896240234</v>
      </c>
    </row>
    <row r="404" spans="1:11" ht="14.45" customHeight="1" x14ac:dyDescent="0.2">
      <c r="A404" s="413" t="s">
        <v>408</v>
      </c>
      <c r="B404" s="414" t="s">
        <v>409</v>
      </c>
      <c r="C404" s="415" t="s">
        <v>417</v>
      </c>
      <c r="D404" s="416" t="s">
        <v>418</v>
      </c>
      <c r="E404" s="415" t="s">
        <v>733</v>
      </c>
      <c r="F404" s="416" t="s">
        <v>734</v>
      </c>
      <c r="G404" s="415" t="s">
        <v>1228</v>
      </c>
      <c r="H404" s="415" t="s">
        <v>1246</v>
      </c>
      <c r="I404" s="418">
        <v>1.0900000333786011</v>
      </c>
      <c r="J404" s="418">
        <v>600</v>
      </c>
      <c r="K404" s="419">
        <v>654</v>
      </c>
    </row>
    <row r="405" spans="1:11" ht="14.45" customHeight="1" x14ac:dyDescent="0.2">
      <c r="A405" s="413" t="s">
        <v>408</v>
      </c>
      <c r="B405" s="414" t="s">
        <v>409</v>
      </c>
      <c r="C405" s="415" t="s">
        <v>417</v>
      </c>
      <c r="D405" s="416" t="s">
        <v>418</v>
      </c>
      <c r="E405" s="415" t="s">
        <v>733</v>
      </c>
      <c r="F405" s="416" t="s">
        <v>734</v>
      </c>
      <c r="G405" s="415" t="s">
        <v>1247</v>
      </c>
      <c r="H405" s="415" t="s">
        <v>1248</v>
      </c>
      <c r="I405" s="418">
        <v>5.190000057220459</v>
      </c>
      <c r="J405" s="418">
        <v>200</v>
      </c>
      <c r="K405" s="419">
        <v>1037.4300537109375</v>
      </c>
    </row>
    <row r="406" spans="1:11" ht="14.45" customHeight="1" x14ac:dyDescent="0.2">
      <c r="A406" s="413" t="s">
        <v>408</v>
      </c>
      <c r="B406" s="414" t="s">
        <v>409</v>
      </c>
      <c r="C406" s="415" t="s">
        <v>417</v>
      </c>
      <c r="D406" s="416" t="s">
        <v>418</v>
      </c>
      <c r="E406" s="415" t="s">
        <v>733</v>
      </c>
      <c r="F406" s="416" t="s">
        <v>734</v>
      </c>
      <c r="G406" s="415" t="s">
        <v>1233</v>
      </c>
      <c r="H406" s="415" t="s">
        <v>1249</v>
      </c>
      <c r="I406" s="418">
        <v>0.4699999988079071</v>
      </c>
      <c r="J406" s="418">
        <v>300</v>
      </c>
      <c r="K406" s="419">
        <v>141</v>
      </c>
    </row>
    <row r="407" spans="1:11" ht="14.45" customHeight="1" x14ac:dyDescent="0.2">
      <c r="A407" s="413" t="s">
        <v>408</v>
      </c>
      <c r="B407" s="414" t="s">
        <v>409</v>
      </c>
      <c r="C407" s="415" t="s">
        <v>417</v>
      </c>
      <c r="D407" s="416" t="s">
        <v>418</v>
      </c>
      <c r="E407" s="415" t="s">
        <v>733</v>
      </c>
      <c r="F407" s="416" t="s">
        <v>734</v>
      </c>
      <c r="G407" s="415" t="s">
        <v>1237</v>
      </c>
      <c r="H407" s="415" t="s">
        <v>1250</v>
      </c>
      <c r="I407" s="418">
        <v>1.6819999694824219</v>
      </c>
      <c r="J407" s="418">
        <v>1600</v>
      </c>
      <c r="K407" s="419">
        <v>2691</v>
      </c>
    </row>
    <row r="408" spans="1:11" ht="14.45" customHeight="1" x14ac:dyDescent="0.2">
      <c r="A408" s="413" t="s">
        <v>408</v>
      </c>
      <c r="B408" s="414" t="s">
        <v>409</v>
      </c>
      <c r="C408" s="415" t="s">
        <v>417</v>
      </c>
      <c r="D408" s="416" t="s">
        <v>418</v>
      </c>
      <c r="E408" s="415" t="s">
        <v>733</v>
      </c>
      <c r="F408" s="416" t="s">
        <v>734</v>
      </c>
      <c r="G408" s="415" t="s">
        <v>1251</v>
      </c>
      <c r="H408" s="415" t="s">
        <v>1252</v>
      </c>
      <c r="I408" s="418">
        <v>0.67000001668930054</v>
      </c>
      <c r="J408" s="418">
        <v>100</v>
      </c>
      <c r="K408" s="419">
        <v>67</v>
      </c>
    </row>
    <row r="409" spans="1:11" ht="14.45" customHeight="1" x14ac:dyDescent="0.2">
      <c r="A409" s="413" t="s">
        <v>408</v>
      </c>
      <c r="B409" s="414" t="s">
        <v>409</v>
      </c>
      <c r="C409" s="415" t="s">
        <v>417</v>
      </c>
      <c r="D409" s="416" t="s">
        <v>418</v>
      </c>
      <c r="E409" s="415" t="s">
        <v>733</v>
      </c>
      <c r="F409" s="416" t="s">
        <v>734</v>
      </c>
      <c r="G409" s="415" t="s">
        <v>1242</v>
      </c>
      <c r="H409" s="415" t="s">
        <v>1253</v>
      </c>
      <c r="I409" s="418">
        <v>7.429999828338623</v>
      </c>
      <c r="J409" s="418">
        <v>500</v>
      </c>
      <c r="K409" s="419">
        <v>3715</v>
      </c>
    </row>
    <row r="410" spans="1:11" ht="14.45" customHeight="1" x14ac:dyDescent="0.2">
      <c r="A410" s="413" t="s">
        <v>408</v>
      </c>
      <c r="B410" s="414" t="s">
        <v>409</v>
      </c>
      <c r="C410" s="415" t="s">
        <v>417</v>
      </c>
      <c r="D410" s="416" t="s">
        <v>418</v>
      </c>
      <c r="E410" s="415" t="s">
        <v>733</v>
      </c>
      <c r="F410" s="416" t="s">
        <v>734</v>
      </c>
      <c r="G410" s="415" t="s">
        <v>1244</v>
      </c>
      <c r="H410" s="415" t="s">
        <v>1254</v>
      </c>
      <c r="I410" s="418">
        <v>6.2324999570846558</v>
      </c>
      <c r="J410" s="418">
        <v>500</v>
      </c>
      <c r="K410" s="419">
        <v>3116.5</v>
      </c>
    </row>
    <row r="411" spans="1:11" ht="14.45" customHeight="1" x14ac:dyDescent="0.2">
      <c r="A411" s="413" t="s">
        <v>408</v>
      </c>
      <c r="B411" s="414" t="s">
        <v>409</v>
      </c>
      <c r="C411" s="415" t="s">
        <v>417</v>
      </c>
      <c r="D411" s="416" t="s">
        <v>418</v>
      </c>
      <c r="E411" s="415" t="s">
        <v>733</v>
      </c>
      <c r="F411" s="416" t="s">
        <v>734</v>
      </c>
      <c r="G411" s="415" t="s">
        <v>1255</v>
      </c>
      <c r="H411" s="415" t="s">
        <v>1256</v>
      </c>
      <c r="I411" s="418">
        <v>486.35000610351563</v>
      </c>
      <c r="J411" s="418">
        <v>2</v>
      </c>
      <c r="K411" s="419">
        <v>972.69000244140625</v>
      </c>
    </row>
    <row r="412" spans="1:11" ht="14.45" customHeight="1" x14ac:dyDescent="0.2">
      <c r="A412" s="413" t="s">
        <v>408</v>
      </c>
      <c r="B412" s="414" t="s">
        <v>409</v>
      </c>
      <c r="C412" s="415" t="s">
        <v>417</v>
      </c>
      <c r="D412" s="416" t="s">
        <v>418</v>
      </c>
      <c r="E412" s="415" t="s">
        <v>733</v>
      </c>
      <c r="F412" s="416" t="s">
        <v>734</v>
      </c>
      <c r="G412" s="415" t="s">
        <v>1257</v>
      </c>
      <c r="H412" s="415" t="s">
        <v>1258</v>
      </c>
      <c r="I412" s="418">
        <v>467.26998901367188</v>
      </c>
      <c r="J412" s="418">
        <v>1</v>
      </c>
      <c r="K412" s="419">
        <v>467.26998901367188</v>
      </c>
    </row>
    <row r="413" spans="1:11" ht="14.45" customHeight="1" x14ac:dyDescent="0.2">
      <c r="A413" s="413" t="s">
        <v>408</v>
      </c>
      <c r="B413" s="414" t="s">
        <v>409</v>
      </c>
      <c r="C413" s="415" t="s">
        <v>417</v>
      </c>
      <c r="D413" s="416" t="s">
        <v>418</v>
      </c>
      <c r="E413" s="415" t="s">
        <v>733</v>
      </c>
      <c r="F413" s="416" t="s">
        <v>734</v>
      </c>
      <c r="G413" s="415" t="s">
        <v>1259</v>
      </c>
      <c r="H413" s="415" t="s">
        <v>1260</v>
      </c>
      <c r="I413" s="418">
        <v>9274.650390625</v>
      </c>
      <c r="J413" s="418">
        <v>2</v>
      </c>
      <c r="K413" s="419">
        <v>18549.30078125</v>
      </c>
    </row>
    <row r="414" spans="1:11" ht="14.45" customHeight="1" x14ac:dyDescent="0.2">
      <c r="A414" s="413" t="s">
        <v>408</v>
      </c>
      <c r="B414" s="414" t="s">
        <v>409</v>
      </c>
      <c r="C414" s="415" t="s">
        <v>417</v>
      </c>
      <c r="D414" s="416" t="s">
        <v>418</v>
      </c>
      <c r="E414" s="415" t="s">
        <v>733</v>
      </c>
      <c r="F414" s="416" t="s">
        <v>734</v>
      </c>
      <c r="G414" s="415" t="s">
        <v>1261</v>
      </c>
      <c r="H414" s="415" t="s">
        <v>1262</v>
      </c>
      <c r="I414" s="418">
        <v>1695.2099609375</v>
      </c>
      <c r="J414" s="418">
        <v>1</v>
      </c>
      <c r="K414" s="419">
        <v>1695.2099609375</v>
      </c>
    </row>
    <row r="415" spans="1:11" ht="14.45" customHeight="1" x14ac:dyDescent="0.2">
      <c r="A415" s="413" t="s">
        <v>408</v>
      </c>
      <c r="B415" s="414" t="s">
        <v>409</v>
      </c>
      <c r="C415" s="415" t="s">
        <v>417</v>
      </c>
      <c r="D415" s="416" t="s">
        <v>418</v>
      </c>
      <c r="E415" s="415" t="s">
        <v>733</v>
      </c>
      <c r="F415" s="416" t="s">
        <v>734</v>
      </c>
      <c r="G415" s="415" t="s">
        <v>1263</v>
      </c>
      <c r="H415" s="415" t="s">
        <v>1264</v>
      </c>
      <c r="I415" s="418">
        <v>1032.1300048828125</v>
      </c>
      <c r="J415" s="418">
        <v>2</v>
      </c>
      <c r="K415" s="419">
        <v>2064.260009765625</v>
      </c>
    </row>
    <row r="416" spans="1:11" ht="14.45" customHeight="1" x14ac:dyDescent="0.2">
      <c r="A416" s="413" t="s">
        <v>408</v>
      </c>
      <c r="B416" s="414" t="s">
        <v>409</v>
      </c>
      <c r="C416" s="415" t="s">
        <v>417</v>
      </c>
      <c r="D416" s="416" t="s">
        <v>418</v>
      </c>
      <c r="E416" s="415" t="s">
        <v>733</v>
      </c>
      <c r="F416" s="416" t="s">
        <v>734</v>
      </c>
      <c r="G416" s="415" t="s">
        <v>1265</v>
      </c>
      <c r="H416" s="415" t="s">
        <v>1266</v>
      </c>
      <c r="I416" s="418">
        <v>825.219970703125</v>
      </c>
      <c r="J416" s="418">
        <v>5</v>
      </c>
      <c r="K416" s="419">
        <v>4126.099853515625</v>
      </c>
    </row>
    <row r="417" spans="1:11" ht="14.45" customHeight="1" x14ac:dyDescent="0.2">
      <c r="A417" s="413" t="s">
        <v>408</v>
      </c>
      <c r="B417" s="414" t="s">
        <v>409</v>
      </c>
      <c r="C417" s="415" t="s">
        <v>417</v>
      </c>
      <c r="D417" s="416" t="s">
        <v>418</v>
      </c>
      <c r="E417" s="415" t="s">
        <v>733</v>
      </c>
      <c r="F417" s="416" t="s">
        <v>734</v>
      </c>
      <c r="G417" s="415" t="s">
        <v>1267</v>
      </c>
      <c r="H417" s="415" t="s">
        <v>1268</v>
      </c>
      <c r="I417" s="418">
        <v>878.46002197265625</v>
      </c>
      <c r="J417" s="418">
        <v>12</v>
      </c>
      <c r="K417" s="419">
        <v>10541.520080566406</v>
      </c>
    </row>
    <row r="418" spans="1:11" ht="14.45" customHeight="1" x14ac:dyDescent="0.2">
      <c r="A418" s="413" t="s">
        <v>408</v>
      </c>
      <c r="B418" s="414" t="s">
        <v>409</v>
      </c>
      <c r="C418" s="415" t="s">
        <v>417</v>
      </c>
      <c r="D418" s="416" t="s">
        <v>418</v>
      </c>
      <c r="E418" s="415" t="s">
        <v>733</v>
      </c>
      <c r="F418" s="416" t="s">
        <v>734</v>
      </c>
      <c r="G418" s="415" t="s">
        <v>1269</v>
      </c>
      <c r="H418" s="415" t="s">
        <v>1270</v>
      </c>
      <c r="I418" s="418">
        <v>826</v>
      </c>
      <c r="J418" s="418">
        <v>6</v>
      </c>
      <c r="K418" s="419">
        <v>4955.97021484375</v>
      </c>
    </row>
    <row r="419" spans="1:11" ht="14.45" customHeight="1" x14ac:dyDescent="0.2">
      <c r="A419" s="413" t="s">
        <v>408</v>
      </c>
      <c r="B419" s="414" t="s">
        <v>409</v>
      </c>
      <c r="C419" s="415" t="s">
        <v>417</v>
      </c>
      <c r="D419" s="416" t="s">
        <v>418</v>
      </c>
      <c r="E419" s="415" t="s">
        <v>733</v>
      </c>
      <c r="F419" s="416" t="s">
        <v>734</v>
      </c>
      <c r="G419" s="415" t="s">
        <v>1271</v>
      </c>
      <c r="H419" s="415" t="s">
        <v>1272</v>
      </c>
      <c r="I419" s="418">
        <v>2497.43994140625</v>
      </c>
      <c r="J419" s="418">
        <v>4</v>
      </c>
      <c r="K419" s="419">
        <v>9989.759765625</v>
      </c>
    </row>
    <row r="420" spans="1:11" ht="14.45" customHeight="1" x14ac:dyDescent="0.2">
      <c r="A420" s="413" t="s">
        <v>408</v>
      </c>
      <c r="B420" s="414" t="s">
        <v>409</v>
      </c>
      <c r="C420" s="415" t="s">
        <v>417</v>
      </c>
      <c r="D420" s="416" t="s">
        <v>418</v>
      </c>
      <c r="E420" s="415" t="s">
        <v>733</v>
      </c>
      <c r="F420" s="416" t="s">
        <v>734</v>
      </c>
      <c r="G420" s="415" t="s">
        <v>1273</v>
      </c>
      <c r="H420" s="415" t="s">
        <v>1274</v>
      </c>
      <c r="I420" s="418">
        <v>836.1099853515625</v>
      </c>
      <c r="J420" s="418">
        <v>19</v>
      </c>
      <c r="K420" s="419">
        <v>15886.090087890625</v>
      </c>
    </row>
    <row r="421" spans="1:11" ht="14.45" customHeight="1" x14ac:dyDescent="0.2">
      <c r="A421" s="413" t="s">
        <v>408</v>
      </c>
      <c r="B421" s="414" t="s">
        <v>409</v>
      </c>
      <c r="C421" s="415" t="s">
        <v>417</v>
      </c>
      <c r="D421" s="416" t="s">
        <v>418</v>
      </c>
      <c r="E421" s="415" t="s">
        <v>733</v>
      </c>
      <c r="F421" s="416" t="s">
        <v>734</v>
      </c>
      <c r="G421" s="415" t="s">
        <v>1275</v>
      </c>
      <c r="H421" s="415" t="s">
        <v>1276</v>
      </c>
      <c r="I421" s="418">
        <v>3116.9599609375</v>
      </c>
      <c r="J421" s="418">
        <v>1</v>
      </c>
      <c r="K421" s="419">
        <v>3116.9599609375</v>
      </c>
    </row>
    <row r="422" spans="1:11" ht="14.45" customHeight="1" x14ac:dyDescent="0.2">
      <c r="A422" s="413" t="s">
        <v>408</v>
      </c>
      <c r="B422" s="414" t="s">
        <v>409</v>
      </c>
      <c r="C422" s="415" t="s">
        <v>417</v>
      </c>
      <c r="D422" s="416" t="s">
        <v>418</v>
      </c>
      <c r="E422" s="415" t="s">
        <v>733</v>
      </c>
      <c r="F422" s="416" t="s">
        <v>734</v>
      </c>
      <c r="G422" s="415" t="s">
        <v>1277</v>
      </c>
      <c r="H422" s="415" t="s">
        <v>1278</v>
      </c>
      <c r="I422" s="418">
        <v>694.53997802734375</v>
      </c>
      <c r="J422" s="418">
        <v>1</v>
      </c>
      <c r="K422" s="419">
        <v>694.53997802734375</v>
      </c>
    </row>
    <row r="423" spans="1:11" ht="14.45" customHeight="1" x14ac:dyDescent="0.2">
      <c r="A423" s="413" t="s">
        <v>408</v>
      </c>
      <c r="B423" s="414" t="s">
        <v>409</v>
      </c>
      <c r="C423" s="415" t="s">
        <v>417</v>
      </c>
      <c r="D423" s="416" t="s">
        <v>418</v>
      </c>
      <c r="E423" s="415" t="s">
        <v>733</v>
      </c>
      <c r="F423" s="416" t="s">
        <v>734</v>
      </c>
      <c r="G423" s="415" t="s">
        <v>1279</v>
      </c>
      <c r="H423" s="415" t="s">
        <v>1280</v>
      </c>
      <c r="I423" s="418">
        <v>781.65997314453125</v>
      </c>
      <c r="J423" s="418">
        <v>5</v>
      </c>
      <c r="K423" s="419">
        <v>3908.2998657226563</v>
      </c>
    </row>
    <row r="424" spans="1:11" ht="14.45" customHeight="1" x14ac:dyDescent="0.2">
      <c r="A424" s="413" t="s">
        <v>408</v>
      </c>
      <c r="B424" s="414" t="s">
        <v>409</v>
      </c>
      <c r="C424" s="415" t="s">
        <v>417</v>
      </c>
      <c r="D424" s="416" t="s">
        <v>418</v>
      </c>
      <c r="E424" s="415" t="s">
        <v>733</v>
      </c>
      <c r="F424" s="416" t="s">
        <v>734</v>
      </c>
      <c r="G424" s="415" t="s">
        <v>1281</v>
      </c>
      <c r="H424" s="415" t="s">
        <v>1282</v>
      </c>
      <c r="I424" s="418">
        <v>857.8900146484375</v>
      </c>
      <c r="J424" s="418">
        <v>2</v>
      </c>
      <c r="K424" s="419">
        <v>1715.780029296875</v>
      </c>
    </row>
    <row r="425" spans="1:11" ht="14.45" customHeight="1" x14ac:dyDescent="0.2">
      <c r="A425" s="413" t="s">
        <v>408</v>
      </c>
      <c r="B425" s="414" t="s">
        <v>409</v>
      </c>
      <c r="C425" s="415" t="s">
        <v>417</v>
      </c>
      <c r="D425" s="416" t="s">
        <v>418</v>
      </c>
      <c r="E425" s="415" t="s">
        <v>733</v>
      </c>
      <c r="F425" s="416" t="s">
        <v>734</v>
      </c>
      <c r="G425" s="415" t="s">
        <v>1283</v>
      </c>
      <c r="H425" s="415" t="s">
        <v>1284</v>
      </c>
      <c r="I425" s="418">
        <v>1496.77001953125</v>
      </c>
      <c r="J425" s="418">
        <v>2</v>
      </c>
      <c r="K425" s="419">
        <v>2993.5400390625</v>
      </c>
    </row>
    <row r="426" spans="1:11" ht="14.45" customHeight="1" x14ac:dyDescent="0.2">
      <c r="A426" s="413" t="s">
        <v>408</v>
      </c>
      <c r="B426" s="414" t="s">
        <v>409</v>
      </c>
      <c r="C426" s="415" t="s">
        <v>417</v>
      </c>
      <c r="D426" s="416" t="s">
        <v>418</v>
      </c>
      <c r="E426" s="415" t="s">
        <v>733</v>
      </c>
      <c r="F426" s="416" t="s">
        <v>734</v>
      </c>
      <c r="G426" s="415" t="s">
        <v>1285</v>
      </c>
      <c r="H426" s="415" t="s">
        <v>1286</v>
      </c>
      <c r="I426" s="418">
        <v>2290.530029296875</v>
      </c>
      <c r="J426" s="418">
        <v>6</v>
      </c>
      <c r="K426" s="419">
        <v>13743.1796875</v>
      </c>
    </row>
    <row r="427" spans="1:11" ht="14.45" customHeight="1" x14ac:dyDescent="0.2">
      <c r="A427" s="413" t="s">
        <v>408</v>
      </c>
      <c r="B427" s="414" t="s">
        <v>409</v>
      </c>
      <c r="C427" s="415" t="s">
        <v>417</v>
      </c>
      <c r="D427" s="416" t="s">
        <v>418</v>
      </c>
      <c r="E427" s="415" t="s">
        <v>733</v>
      </c>
      <c r="F427" s="416" t="s">
        <v>734</v>
      </c>
      <c r="G427" s="415" t="s">
        <v>1287</v>
      </c>
      <c r="H427" s="415" t="s">
        <v>1288</v>
      </c>
      <c r="I427" s="418">
        <v>3758.260009765625</v>
      </c>
      <c r="J427" s="418">
        <v>12</v>
      </c>
      <c r="K427" s="419">
        <v>45099.12060546875</v>
      </c>
    </row>
    <row r="428" spans="1:11" ht="14.45" customHeight="1" x14ac:dyDescent="0.2">
      <c r="A428" s="413" t="s">
        <v>408</v>
      </c>
      <c r="B428" s="414" t="s">
        <v>409</v>
      </c>
      <c r="C428" s="415" t="s">
        <v>417</v>
      </c>
      <c r="D428" s="416" t="s">
        <v>418</v>
      </c>
      <c r="E428" s="415" t="s">
        <v>733</v>
      </c>
      <c r="F428" s="416" t="s">
        <v>734</v>
      </c>
      <c r="G428" s="415" t="s">
        <v>1289</v>
      </c>
      <c r="H428" s="415" t="s">
        <v>1290</v>
      </c>
      <c r="I428" s="418">
        <v>1063.5899658203125</v>
      </c>
      <c r="J428" s="418">
        <v>7</v>
      </c>
      <c r="K428" s="419">
        <v>7445.1297607421875</v>
      </c>
    </row>
    <row r="429" spans="1:11" ht="14.45" customHeight="1" x14ac:dyDescent="0.2">
      <c r="A429" s="413" t="s">
        <v>408</v>
      </c>
      <c r="B429" s="414" t="s">
        <v>409</v>
      </c>
      <c r="C429" s="415" t="s">
        <v>417</v>
      </c>
      <c r="D429" s="416" t="s">
        <v>418</v>
      </c>
      <c r="E429" s="415" t="s">
        <v>733</v>
      </c>
      <c r="F429" s="416" t="s">
        <v>734</v>
      </c>
      <c r="G429" s="415" t="s">
        <v>1291</v>
      </c>
      <c r="H429" s="415" t="s">
        <v>1292</v>
      </c>
      <c r="I429" s="418">
        <v>1270.5</v>
      </c>
      <c r="J429" s="418">
        <v>24</v>
      </c>
      <c r="K429" s="419">
        <v>30492</v>
      </c>
    </row>
    <row r="430" spans="1:11" ht="14.45" customHeight="1" x14ac:dyDescent="0.2">
      <c r="A430" s="413" t="s">
        <v>408</v>
      </c>
      <c r="B430" s="414" t="s">
        <v>409</v>
      </c>
      <c r="C430" s="415" t="s">
        <v>417</v>
      </c>
      <c r="D430" s="416" t="s">
        <v>418</v>
      </c>
      <c r="E430" s="415" t="s">
        <v>733</v>
      </c>
      <c r="F430" s="416" t="s">
        <v>734</v>
      </c>
      <c r="G430" s="415" t="s">
        <v>1293</v>
      </c>
      <c r="H430" s="415" t="s">
        <v>1294</v>
      </c>
      <c r="I430" s="418">
        <v>2226.39990234375</v>
      </c>
      <c r="J430" s="418">
        <v>5</v>
      </c>
      <c r="K430" s="419">
        <v>11132</v>
      </c>
    </row>
    <row r="431" spans="1:11" ht="14.45" customHeight="1" x14ac:dyDescent="0.2">
      <c r="A431" s="413" t="s">
        <v>408</v>
      </c>
      <c r="B431" s="414" t="s">
        <v>409</v>
      </c>
      <c r="C431" s="415" t="s">
        <v>417</v>
      </c>
      <c r="D431" s="416" t="s">
        <v>418</v>
      </c>
      <c r="E431" s="415" t="s">
        <v>733</v>
      </c>
      <c r="F431" s="416" t="s">
        <v>734</v>
      </c>
      <c r="G431" s="415" t="s">
        <v>1295</v>
      </c>
      <c r="H431" s="415" t="s">
        <v>1296</v>
      </c>
      <c r="I431" s="418">
        <v>825.219970703125</v>
      </c>
      <c r="J431" s="418">
        <v>18</v>
      </c>
      <c r="K431" s="419">
        <v>14853.95947265625</v>
      </c>
    </row>
    <row r="432" spans="1:11" ht="14.45" customHeight="1" x14ac:dyDescent="0.2">
      <c r="A432" s="413" t="s">
        <v>408</v>
      </c>
      <c r="B432" s="414" t="s">
        <v>409</v>
      </c>
      <c r="C432" s="415" t="s">
        <v>417</v>
      </c>
      <c r="D432" s="416" t="s">
        <v>418</v>
      </c>
      <c r="E432" s="415" t="s">
        <v>733</v>
      </c>
      <c r="F432" s="416" t="s">
        <v>734</v>
      </c>
      <c r="G432" s="415" t="s">
        <v>1297</v>
      </c>
      <c r="H432" s="415" t="s">
        <v>1298</v>
      </c>
      <c r="I432" s="418">
        <v>999.46002197265625</v>
      </c>
      <c r="J432" s="418">
        <v>3</v>
      </c>
      <c r="K432" s="419">
        <v>2998.3800659179688</v>
      </c>
    </row>
    <row r="433" spans="1:11" ht="14.45" customHeight="1" x14ac:dyDescent="0.2">
      <c r="A433" s="413" t="s">
        <v>408</v>
      </c>
      <c r="B433" s="414" t="s">
        <v>409</v>
      </c>
      <c r="C433" s="415" t="s">
        <v>417</v>
      </c>
      <c r="D433" s="416" t="s">
        <v>418</v>
      </c>
      <c r="E433" s="415" t="s">
        <v>733</v>
      </c>
      <c r="F433" s="416" t="s">
        <v>734</v>
      </c>
      <c r="G433" s="415" t="s">
        <v>1299</v>
      </c>
      <c r="H433" s="415" t="s">
        <v>1300</v>
      </c>
      <c r="I433" s="418">
        <v>825.219970703125</v>
      </c>
      <c r="J433" s="418">
        <v>1</v>
      </c>
      <c r="K433" s="419">
        <v>825.219970703125</v>
      </c>
    </row>
    <row r="434" spans="1:11" ht="14.45" customHeight="1" x14ac:dyDescent="0.2">
      <c r="A434" s="413" t="s">
        <v>408</v>
      </c>
      <c r="B434" s="414" t="s">
        <v>409</v>
      </c>
      <c r="C434" s="415" t="s">
        <v>417</v>
      </c>
      <c r="D434" s="416" t="s">
        <v>418</v>
      </c>
      <c r="E434" s="415" t="s">
        <v>733</v>
      </c>
      <c r="F434" s="416" t="s">
        <v>734</v>
      </c>
      <c r="G434" s="415" t="s">
        <v>1301</v>
      </c>
      <c r="H434" s="415" t="s">
        <v>1302</v>
      </c>
      <c r="I434" s="418">
        <v>836.1099853515625</v>
      </c>
      <c r="J434" s="418">
        <v>31</v>
      </c>
      <c r="K434" s="419">
        <v>25919.4091796875</v>
      </c>
    </row>
    <row r="435" spans="1:11" ht="14.45" customHeight="1" x14ac:dyDescent="0.2">
      <c r="A435" s="413" t="s">
        <v>408</v>
      </c>
      <c r="B435" s="414" t="s">
        <v>409</v>
      </c>
      <c r="C435" s="415" t="s">
        <v>417</v>
      </c>
      <c r="D435" s="416" t="s">
        <v>418</v>
      </c>
      <c r="E435" s="415" t="s">
        <v>733</v>
      </c>
      <c r="F435" s="416" t="s">
        <v>734</v>
      </c>
      <c r="G435" s="415" t="s">
        <v>1303</v>
      </c>
      <c r="H435" s="415" t="s">
        <v>1304</v>
      </c>
      <c r="I435" s="418">
        <v>2117.5</v>
      </c>
      <c r="J435" s="418">
        <v>16</v>
      </c>
      <c r="K435" s="419">
        <v>33880</v>
      </c>
    </row>
    <row r="436" spans="1:11" ht="14.45" customHeight="1" x14ac:dyDescent="0.2">
      <c r="A436" s="413" t="s">
        <v>408</v>
      </c>
      <c r="B436" s="414" t="s">
        <v>409</v>
      </c>
      <c r="C436" s="415" t="s">
        <v>417</v>
      </c>
      <c r="D436" s="416" t="s">
        <v>418</v>
      </c>
      <c r="E436" s="415" t="s">
        <v>733</v>
      </c>
      <c r="F436" s="416" t="s">
        <v>734</v>
      </c>
      <c r="G436" s="415" t="s">
        <v>1305</v>
      </c>
      <c r="H436" s="415" t="s">
        <v>1306</v>
      </c>
      <c r="I436" s="418">
        <v>857.8900146484375</v>
      </c>
      <c r="J436" s="418">
        <v>1</v>
      </c>
      <c r="K436" s="419">
        <v>857.8900146484375</v>
      </c>
    </row>
    <row r="437" spans="1:11" ht="14.45" customHeight="1" x14ac:dyDescent="0.2">
      <c r="A437" s="413" t="s">
        <v>408</v>
      </c>
      <c r="B437" s="414" t="s">
        <v>409</v>
      </c>
      <c r="C437" s="415" t="s">
        <v>417</v>
      </c>
      <c r="D437" s="416" t="s">
        <v>418</v>
      </c>
      <c r="E437" s="415" t="s">
        <v>733</v>
      </c>
      <c r="F437" s="416" t="s">
        <v>734</v>
      </c>
      <c r="G437" s="415" t="s">
        <v>1307</v>
      </c>
      <c r="H437" s="415" t="s">
        <v>1308</v>
      </c>
      <c r="I437" s="418">
        <v>2041.27001953125</v>
      </c>
      <c r="J437" s="418">
        <v>4</v>
      </c>
      <c r="K437" s="419">
        <v>8165.080078125</v>
      </c>
    </row>
    <row r="438" spans="1:11" ht="14.45" customHeight="1" x14ac:dyDescent="0.2">
      <c r="A438" s="413" t="s">
        <v>408</v>
      </c>
      <c r="B438" s="414" t="s">
        <v>409</v>
      </c>
      <c r="C438" s="415" t="s">
        <v>417</v>
      </c>
      <c r="D438" s="416" t="s">
        <v>418</v>
      </c>
      <c r="E438" s="415" t="s">
        <v>733</v>
      </c>
      <c r="F438" s="416" t="s">
        <v>734</v>
      </c>
      <c r="G438" s="415" t="s">
        <v>1309</v>
      </c>
      <c r="H438" s="415" t="s">
        <v>1310</v>
      </c>
      <c r="I438" s="418">
        <v>857.8900146484375</v>
      </c>
      <c r="J438" s="418">
        <v>1</v>
      </c>
      <c r="K438" s="419">
        <v>857.8900146484375</v>
      </c>
    </row>
    <row r="439" spans="1:11" ht="14.45" customHeight="1" x14ac:dyDescent="0.2">
      <c r="A439" s="413" t="s">
        <v>408</v>
      </c>
      <c r="B439" s="414" t="s">
        <v>409</v>
      </c>
      <c r="C439" s="415" t="s">
        <v>417</v>
      </c>
      <c r="D439" s="416" t="s">
        <v>418</v>
      </c>
      <c r="E439" s="415" t="s">
        <v>733</v>
      </c>
      <c r="F439" s="416" t="s">
        <v>734</v>
      </c>
      <c r="G439" s="415" t="s">
        <v>1311</v>
      </c>
      <c r="H439" s="415" t="s">
        <v>1312</v>
      </c>
      <c r="I439" s="418">
        <v>999.46002197265625</v>
      </c>
      <c r="J439" s="418">
        <v>7</v>
      </c>
      <c r="K439" s="419">
        <v>6996.2197875976563</v>
      </c>
    </row>
    <row r="440" spans="1:11" ht="14.45" customHeight="1" x14ac:dyDescent="0.2">
      <c r="A440" s="413" t="s">
        <v>408</v>
      </c>
      <c r="B440" s="414" t="s">
        <v>409</v>
      </c>
      <c r="C440" s="415" t="s">
        <v>417</v>
      </c>
      <c r="D440" s="416" t="s">
        <v>418</v>
      </c>
      <c r="E440" s="415" t="s">
        <v>733</v>
      </c>
      <c r="F440" s="416" t="s">
        <v>734</v>
      </c>
      <c r="G440" s="415" t="s">
        <v>1313</v>
      </c>
      <c r="H440" s="415" t="s">
        <v>1314</v>
      </c>
      <c r="I440" s="418">
        <v>1194.27001953125</v>
      </c>
      <c r="J440" s="418">
        <v>18</v>
      </c>
      <c r="K440" s="419">
        <v>21496.8603515625</v>
      </c>
    </row>
    <row r="441" spans="1:11" ht="14.45" customHeight="1" x14ac:dyDescent="0.2">
      <c r="A441" s="413" t="s">
        <v>408</v>
      </c>
      <c r="B441" s="414" t="s">
        <v>409</v>
      </c>
      <c r="C441" s="415" t="s">
        <v>417</v>
      </c>
      <c r="D441" s="416" t="s">
        <v>418</v>
      </c>
      <c r="E441" s="415" t="s">
        <v>733</v>
      </c>
      <c r="F441" s="416" t="s">
        <v>734</v>
      </c>
      <c r="G441" s="415" t="s">
        <v>1315</v>
      </c>
      <c r="H441" s="415" t="s">
        <v>1316</v>
      </c>
      <c r="I441" s="418">
        <v>1868.239990234375</v>
      </c>
      <c r="J441" s="418">
        <v>4</v>
      </c>
      <c r="K441" s="419">
        <v>7472.9599609375</v>
      </c>
    </row>
    <row r="442" spans="1:11" ht="14.45" customHeight="1" x14ac:dyDescent="0.2">
      <c r="A442" s="413" t="s">
        <v>408</v>
      </c>
      <c r="B442" s="414" t="s">
        <v>409</v>
      </c>
      <c r="C442" s="415" t="s">
        <v>417</v>
      </c>
      <c r="D442" s="416" t="s">
        <v>418</v>
      </c>
      <c r="E442" s="415" t="s">
        <v>733</v>
      </c>
      <c r="F442" s="416" t="s">
        <v>734</v>
      </c>
      <c r="G442" s="415" t="s">
        <v>1317</v>
      </c>
      <c r="H442" s="415" t="s">
        <v>1318</v>
      </c>
      <c r="I442" s="418">
        <v>879.66998291015625</v>
      </c>
      <c r="J442" s="418">
        <v>1</v>
      </c>
      <c r="K442" s="419">
        <v>879.66998291015625</v>
      </c>
    </row>
    <row r="443" spans="1:11" ht="14.45" customHeight="1" x14ac:dyDescent="0.2">
      <c r="A443" s="413" t="s">
        <v>408</v>
      </c>
      <c r="B443" s="414" t="s">
        <v>409</v>
      </c>
      <c r="C443" s="415" t="s">
        <v>417</v>
      </c>
      <c r="D443" s="416" t="s">
        <v>418</v>
      </c>
      <c r="E443" s="415" t="s">
        <v>733</v>
      </c>
      <c r="F443" s="416" t="s">
        <v>734</v>
      </c>
      <c r="G443" s="415" t="s">
        <v>1319</v>
      </c>
      <c r="H443" s="415" t="s">
        <v>1320</v>
      </c>
      <c r="I443" s="418">
        <v>6922.41015625</v>
      </c>
      <c r="J443" s="418">
        <v>2</v>
      </c>
      <c r="K443" s="419">
        <v>13844.8203125</v>
      </c>
    </row>
    <row r="444" spans="1:11" ht="14.45" customHeight="1" x14ac:dyDescent="0.2">
      <c r="A444" s="413" t="s">
        <v>408</v>
      </c>
      <c r="B444" s="414" t="s">
        <v>409</v>
      </c>
      <c r="C444" s="415" t="s">
        <v>417</v>
      </c>
      <c r="D444" s="416" t="s">
        <v>418</v>
      </c>
      <c r="E444" s="415" t="s">
        <v>733</v>
      </c>
      <c r="F444" s="416" t="s">
        <v>734</v>
      </c>
      <c r="G444" s="415" t="s">
        <v>1321</v>
      </c>
      <c r="H444" s="415" t="s">
        <v>1322</v>
      </c>
      <c r="I444" s="418">
        <v>791.34002685546875</v>
      </c>
      <c r="J444" s="418">
        <v>2</v>
      </c>
      <c r="K444" s="419">
        <v>1582.6800537109375</v>
      </c>
    </row>
    <row r="445" spans="1:11" ht="14.45" customHeight="1" x14ac:dyDescent="0.2">
      <c r="A445" s="413" t="s">
        <v>408</v>
      </c>
      <c r="B445" s="414" t="s">
        <v>409</v>
      </c>
      <c r="C445" s="415" t="s">
        <v>417</v>
      </c>
      <c r="D445" s="416" t="s">
        <v>418</v>
      </c>
      <c r="E445" s="415" t="s">
        <v>733</v>
      </c>
      <c r="F445" s="416" t="s">
        <v>734</v>
      </c>
      <c r="G445" s="415" t="s">
        <v>1323</v>
      </c>
      <c r="H445" s="415" t="s">
        <v>1324</v>
      </c>
      <c r="I445" s="418">
        <v>827.6400146484375</v>
      </c>
      <c r="J445" s="418">
        <v>13</v>
      </c>
      <c r="K445" s="419">
        <v>10759.320190429688</v>
      </c>
    </row>
    <row r="446" spans="1:11" ht="14.45" customHeight="1" x14ac:dyDescent="0.2">
      <c r="A446" s="413" t="s">
        <v>408</v>
      </c>
      <c r="B446" s="414" t="s">
        <v>409</v>
      </c>
      <c r="C446" s="415" t="s">
        <v>417</v>
      </c>
      <c r="D446" s="416" t="s">
        <v>418</v>
      </c>
      <c r="E446" s="415" t="s">
        <v>733</v>
      </c>
      <c r="F446" s="416" t="s">
        <v>734</v>
      </c>
      <c r="G446" s="415" t="s">
        <v>1325</v>
      </c>
      <c r="H446" s="415" t="s">
        <v>1326</v>
      </c>
      <c r="I446" s="418">
        <v>758.66998291015625</v>
      </c>
      <c r="J446" s="418">
        <v>1</v>
      </c>
      <c r="K446" s="419">
        <v>758.66998291015625</v>
      </c>
    </row>
    <row r="447" spans="1:11" ht="14.45" customHeight="1" x14ac:dyDescent="0.2">
      <c r="A447" s="413" t="s">
        <v>408</v>
      </c>
      <c r="B447" s="414" t="s">
        <v>409</v>
      </c>
      <c r="C447" s="415" t="s">
        <v>417</v>
      </c>
      <c r="D447" s="416" t="s">
        <v>418</v>
      </c>
      <c r="E447" s="415" t="s">
        <v>733</v>
      </c>
      <c r="F447" s="416" t="s">
        <v>734</v>
      </c>
      <c r="G447" s="415" t="s">
        <v>1327</v>
      </c>
      <c r="H447" s="415" t="s">
        <v>1328</v>
      </c>
      <c r="I447" s="418">
        <v>768.3499755859375</v>
      </c>
      <c r="J447" s="418">
        <v>9</v>
      </c>
      <c r="K447" s="419">
        <v>6915.14990234375</v>
      </c>
    </row>
    <row r="448" spans="1:11" ht="14.45" customHeight="1" x14ac:dyDescent="0.2">
      <c r="A448" s="413" t="s">
        <v>408</v>
      </c>
      <c r="B448" s="414" t="s">
        <v>409</v>
      </c>
      <c r="C448" s="415" t="s">
        <v>417</v>
      </c>
      <c r="D448" s="416" t="s">
        <v>418</v>
      </c>
      <c r="E448" s="415" t="s">
        <v>733</v>
      </c>
      <c r="F448" s="416" t="s">
        <v>734</v>
      </c>
      <c r="G448" s="415" t="s">
        <v>1329</v>
      </c>
      <c r="H448" s="415" t="s">
        <v>1330</v>
      </c>
      <c r="I448" s="418">
        <v>981.30999755859375</v>
      </c>
      <c r="J448" s="418">
        <v>4</v>
      </c>
      <c r="K448" s="419">
        <v>3925.239990234375</v>
      </c>
    </row>
    <row r="449" spans="1:11" ht="14.45" customHeight="1" x14ac:dyDescent="0.2">
      <c r="A449" s="413" t="s">
        <v>408</v>
      </c>
      <c r="B449" s="414" t="s">
        <v>409</v>
      </c>
      <c r="C449" s="415" t="s">
        <v>417</v>
      </c>
      <c r="D449" s="416" t="s">
        <v>418</v>
      </c>
      <c r="E449" s="415" t="s">
        <v>733</v>
      </c>
      <c r="F449" s="416" t="s">
        <v>734</v>
      </c>
      <c r="G449" s="415" t="s">
        <v>1331</v>
      </c>
      <c r="H449" s="415" t="s">
        <v>1332</v>
      </c>
      <c r="I449" s="418">
        <v>768.3499755859375</v>
      </c>
      <c r="J449" s="418">
        <v>1</v>
      </c>
      <c r="K449" s="419">
        <v>768.3499755859375</v>
      </c>
    </row>
    <row r="450" spans="1:11" ht="14.45" customHeight="1" x14ac:dyDescent="0.2">
      <c r="A450" s="413" t="s">
        <v>408</v>
      </c>
      <c r="B450" s="414" t="s">
        <v>409</v>
      </c>
      <c r="C450" s="415" t="s">
        <v>417</v>
      </c>
      <c r="D450" s="416" t="s">
        <v>418</v>
      </c>
      <c r="E450" s="415" t="s">
        <v>733</v>
      </c>
      <c r="F450" s="416" t="s">
        <v>734</v>
      </c>
      <c r="G450" s="415" t="s">
        <v>1333</v>
      </c>
      <c r="H450" s="415" t="s">
        <v>1334</v>
      </c>
      <c r="I450" s="418">
        <v>2409.110107421875</v>
      </c>
      <c r="J450" s="418">
        <v>22</v>
      </c>
      <c r="K450" s="419">
        <v>53000.41943359375</v>
      </c>
    </row>
    <row r="451" spans="1:11" ht="14.45" customHeight="1" x14ac:dyDescent="0.2">
      <c r="A451" s="413" t="s">
        <v>408</v>
      </c>
      <c r="B451" s="414" t="s">
        <v>409</v>
      </c>
      <c r="C451" s="415" t="s">
        <v>417</v>
      </c>
      <c r="D451" s="416" t="s">
        <v>418</v>
      </c>
      <c r="E451" s="415" t="s">
        <v>733</v>
      </c>
      <c r="F451" s="416" t="s">
        <v>734</v>
      </c>
      <c r="G451" s="415" t="s">
        <v>1335</v>
      </c>
      <c r="H451" s="415" t="s">
        <v>1336</v>
      </c>
      <c r="I451" s="418">
        <v>758.66998291015625</v>
      </c>
      <c r="J451" s="418">
        <v>10</v>
      </c>
      <c r="K451" s="419">
        <v>7586.6998291015625</v>
      </c>
    </row>
    <row r="452" spans="1:11" ht="14.45" customHeight="1" x14ac:dyDescent="0.2">
      <c r="A452" s="413" t="s">
        <v>408</v>
      </c>
      <c r="B452" s="414" t="s">
        <v>409</v>
      </c>
      <c r="C452" s="415" t="s">
        <v>417</v>
      </c>
      <c r="D452" s="416" t="s">
        <v>418</v>
      </c>
      <c r="E452" s="415" t="s">
        <v>733</v>
      </c>
      <c r="F452" s="416" t="s">
        <v>734</v>
      </c>
      <c r="G452" s="415" t="s">
        <v>1337</v>
      </c>
      <c r="H452" s="415" t="s">
        <v>1338</v>
      </c>
      <c r="I452" s="418">
        <v>703.08000488281255</v>
      </c>
      <c r="J452" s="418">
        <v>17</v>
      </c>
      <c r="K452" s="419">
        <v>11954.679931640625</v>
      </c>
    </row>
    <row r="453" spans="1:11" ht="14.45" customHeight="1" x14ac:dyDescent="0.2">
      <c r="A453" s="413" t="s">
        <v>408</v>
      </c>
      <c r="B453" s="414" t="s">
        <v>409</v>
      </c>
      <c r="C453" s="415" t="s">
        <v>417</v>
      </c>
      <c r="D453" s="416" t="s">
        <v>418</v>
      </c>
      <c r="E453" s="415" t="s">
        <v>733</v>
      </c>
      <c r="F453" s="416" t="s">
        <v>734</v>
      </c>
      <c r="G453" s="415" t="s">
        <v>1339</v>
      </c>
      <c r="H453" s="415" t="s">
        <v>1340</v>
      </c>
      <c r="I453" s="418">
        <v>486.35000610351563</v>
      </c>
      <c r="J453" s="418">
        <v>4</v>
      </c>
      <c r="K453" s="419">
        <v>1945.3900146484375</v>
      </c>
    </row>
    <row r="454" spans="1:11" ht="14.45" customHeight="1" x14ac:dyDescent="0.2">
      <c r="A454" s="413" t="s">
        <v>408</v>
      </c>
      <c r="B454" s="414" t="s">
        <v>409</v>
      </c>
      <c r="C454" s="415" t="s">
        <v>417</v>
      </c>
      <c r="D454" s="416" t="s">
        <v>418</v>
      </c>
      <c r="E454" s="415" t="s">
        <v>733</v>
      </c>
      <c r="F454" s="416" t="s">
        <v>734</v>
      </c>
      <c r="G454" s="415" t="s">
        <v>1341</v>
      </c>
      <c r="H454" s="415" t="s">
        <v>1342</v>
      </c>
      <c r="I454" s="418">
        <v>2182.840087890625</v>
      </c>
      <c r="J454" s="418">
        <v>6</v>
      </c>
      <c r="K454" s="419">
        <v>13097.0400390625</v>
      </c>
    </row>
    <row r="455" spans="1:11" ht="14.45" customHeight="1" x14ac:dyDescent="0.2">
      <c r="A455" s="413" t="s">
        <v>408</v>
      </c>
      <c r="B455" s="414" t="s">
        <v>409</v>
      </c>
      <c r="C455" s="415" t="s">
        <v>417</v>
      </c>
      <c r="D455" s="416" t="s">
        <v>418</v>
      </c>
      <c r="E455" s="415" t="s">
        <v>733</v>
      </c>
      <c r="F455" s="416" t="s">
        <v>734</v>
      </c>
      <c r="G455" s="415" t="s">
        <v>1343</v>
      </c>
      <c r="H455" s="415" t="s">
        <v>1344</v>
      </c>
      <c r="I455" s="418">
        <v>1611.719970703125</v>
      </c>
      <c r="J455" s="418">
        <v>41</v>
      </c>
      <c r="K455" s="419">
        <v>66080.5205078125</v>
      </c>
    </row>
    <row r="456" spans="1:11" ht="14.45" customHeight="1" x14ac:dyDescent="0.2">
      <c r="A456" s="413" t="s">
        <v>408</v>
      </c>
      <c r="B456" s="414" t="s">
        <v>409</v>
      </c>
      <c r="C456" s="415" t="s">
        <v>417</v>
      </c>
      <c r="D456" s="416" t="s">
        <v>418</v>
      </c>
      <c r="E456" s="415" t="s">
        <v>733</v>
      </c>
      <c r="F456" s="416" t="s">
        <v>734</v>
      </c>
      <c r="G456" s="415" t="s">
        <v>1345</v>
      </c>
      <c r="H456" s="415" t="s">
        <v>1346</v>
      </c>
      <c r="I456" s="418">
        <v>3236.75</v>
      </c>
      <c r="J456" s="418">
        <v>2</v>
      </c>
      <c r="K456" s="419">
        <v>6473.5</v>
      </c>
    </row>
    <row r="457" spans="1:11" ht="14.45" customHeight="1" x14ac:dyDescent="0.2">
      <c r="A457" s="413" t="s">
        <v>408</v>
      </c>
      <c r="B457" s="414" t="s">
        <v>409</v>
      </c>
      <c r="C457" s="415" t="s">
        <v>417</v>
      </c>
      <c r="D457" s="416" t="s">
        <v>418</v>
      </c>
      <c r="E457" s="415" t="s">
        <v>733</v>
      </c>
      <c r="F457" s="416" t="s">
        <v>734</v>
      </c>
      <c r="G457" s="415" t="s">
        <v>1347</v>
      </c>
      <c r="H457" s="415" t="s">
        <v>1348</v>
      </c>
      <c r="I457" s="418">
        <v>781.65997314453125</v>
      </c>
      <c r="J457" s="418">
        <v>1</v>
      </c>
      <c r="K457" s="419">
        <v>781.65997314453125</v>
      </c>
    </row>
    <row r="458" spans="1:11" ht="14.45" customHeight="1" x14ac:dyDescent="0.2">
      <c r="A458" s="413" t="s">
        <v>408</v>
      </c>
      <c r="B458" s="414" t="s">
        <v>409</v>
      </c>
      <c r="C458" s="415" t="s">
        <v>417</v>
      </c>
      <c r="D458" s="416" t="s">
        <v>418</v>
      </c>
      <c r="E458" s="415" t="s">
        <v>733</v>
      </c>
      <c r="F458" s="416" t="s">
        <v>734</v>
      </c>
      <c r="G458" s="415" t="s">
        <v>1349</v>
      </c>
      <c r="H458" s="415" t="s">
        <v>1350</v>
      </c>
      <c r="I458" s="418">
        <v>843.3699951171875</v>
      </c>
      <c r="J458" s="418">
        <v>8</v>
      </c>
      <c r="K458" s="419">
        <v>6746.9599609375</v>
      </c>
    </row>
    <row r="459" spans="1:11" ht="14.45" customHeight="1" x14ac:dyDescent="0.2">
      <c r="A459" s="413" t="s">
        <v>408</v>
      </c>
      <c r="B459" s="414" t="s">
        <v>409</v>
      </c>
      <c r="C459" s="415" t="s">
        <v>417</v>
      </c>
      <c r="D459" s="416" t="s">
        <v>418</v>
      </c>
      <c r="E459" s="415" t="s">
        <v>733</v>
      </c>
      <c r="F459" s="416" t="s">
        <v>734</v>
      </c>
      <c r="G459" s="415" t="s">
        <v>1351</v>
      </c>
      <c r="H459" s="415" t="s">
        <v>1352</v>
      </c>
      <c r="I459" s="418">
        <v>879.66998291015625</v>
      </c>
      <c r="J459" s="418">
        <v>8</v>
      </c>
      <c r="K459" s="419">
        <v>7037.35986328125</v>
      </c>
    </row>
    <row r="460" spans="1:11" ht="14.45" customHeight="1" x14ac:dyDescent="0.2">
      <c r="A460" s="413" t="s">
        <v>408</v>
      </c>
      <c r="B460" s="414" t="s">
        <v>409</v>
      </c>
      <c r="C460" s="415" t="s">
        <v>417</v>
      </c>
      <c r="D460" s="416" t="s">
        <v>418</v>
      </c>
      <c r="E460" s="415" t="s">
        <v>733</v>
      </c>
      <c r="F460" s="416" t="s">
        <v>734</v>
      </c>
      <c r="G460" s="415" t="s">
        <v>1353</v>
      </c>
      <c r="H460" s="415" t="s">
        <v>1354</v>
      </c>
      <c r="I460" s="418">
        <v>1536.699951171875</v>
      </c>
      <c r="J460" s="418">
        <v>2</v>
      </c>
      <c r="K460" s="419">
        <v>3073.39990234375</v>
      </c>
    </row>
    <row r="461" spans="1:11" ht="14.45" customHeight="1" x14ac:dyDescent="0.2">
      <c r="A461" s="413" t="s">
        <v>408</v>
      </c>
      <c r="B461" s="414" t="s">
        <v>409</v>
      </c>
      <c r="C461" s="415" t="s">
        <v>417</v>
      </c>
      <c r="D461" s="416" t="s">
        <v>418</v>
      </c>
      <c r="E461" s="415" t="s">
        <v>733</v>
      </c>
      <c r="F461" s="416" t="s">
        <v>734</v>
      </c>
      <c r="G461" s="415" t="s">
        <v>1355</v>
      </c>
      <c r="H461" s="415" t="s">
        <v>1356</v>
      </c>
      <c r="I461" s="418">
        <v>608.8699951171875</v>
      </c>
      <c r="J461" s="418">
        <v>4</v>
      </c>
      <c r="K461" s="419">
        <v>2435.489990234375</v>
      </c>
    </row>
    <row r="462" spans="1:11" ht="14.45" customHeight="1" x14ac:dyDescent="0.2">
      <c r="A462" s="413" t="s">
        <v>408</v>
      </c>
      <c r="B462" s="414" t="s">
        <v>409</v>
      </c>
      <c r="C462" s="415" t="s">
        <v>417</v>
      </c>
      <c r="D462" s="416" t="s">
        <v>418</v>
      </c>
      <c r="E462" s="415" t="s">
        <v>733</v>
      </c>
      <c r="F462" s="416" t="s">
        <v>734</v>
      </c>
      <c r="G462" s="415" t="s">
        <v>1357</v>
      </c>
      <c r="H462" s="415" t="s">
        <v>1358</v>
      </c>
      <c r="I462" s="418">
        <v>2075.14990234375</v>
      </c>
      <c r="J462" s="418">
        <v>4</v>
      </c>
      <c r="K462" s="419">
        <v>8300.60009765625</v>
      </c>
    </row>
    <row r="463" spans="1:11" ht="14.45" customHeight="1" x14ac:dyDescent="0.2">
      <c r="A463" s="413" t="s">
        <v>408</v>
      </c>
      <c r="B463" s="414" t="s">
        <v>409</v>
      </c>
      <c r="C463" s="415" t="s">
        <v>417</v>
      </c>
      <c r="D463" s="416" t="s">
        <v>418</v>
      </c>
      <c r="E463" s="415" t="s">
        <v>733</v>
      </c>
      <c r="F463" s="416" t="s">
        <v>734</v>
      </c>
      <c r="G463" s="415" t="s">
        <v>1359</v>
      </c>
      <c r="H463" s="415" t="s">
        <v>1360</v>
      </c>
      <c r="I463" s="418">
        <v>2075.14990234375</v>
      </c>
      <c r="J463" s="418">
        <v>6</v>
      </c>
      <c r="K463" s="419">
        <v>12450.900390625</v>
      </c>
    </row>
    <row r="464" spans="1:11" ht="14.45" customHeight="1" x14ac:dyDescent="0.2">
      <c r="A464" s="413" t="s">
        <v>408</v>
      </c>
      <c r="B464" s="414" t="s">
        <v>409</v>
      </c>
      <c r="C464" s="415" t="s">
        <v>417</v>
      </c>
      <c r="D464" s="416" t="s">
        <v>418</v>
      </c>
      <c r="E464" s="415" t="s">
        <v>733</v>
      </c>
      <c r="F464" s="416" t="s">
        <v>734</v>
      </c>
      <c r="G464" s="415" t="s">
        <v>1361</v>
      </c>
      <c r="H464" s="415" t="s">
        <v>1362</v>
      </c>
      <c r="I464" s="418">
        <v>2075.14990234375</v>
      </c>
      <c r="J464" s="418">
        <v>4</v>
      </c>
      <c r="K464" s="419">
        <v>8300.599609375</v>
      </c>
    </row>
    <row r="465" spans="1:11" ht="14.45" customHeight="1" x14ac:dyDescent="0.2">
      <c r="A465" s="413" t="s">
        <v>408</v>
      </c>
      <c r="B465" s="414" t="s">
        <v>409</v>
      </c>
      <c r="C465" s="415" t="s">
        <v>417</v>
      </c>
      <c r="D465" s="416" t="s">
        <v>418</v>
      </c>
      <c r="E465" s="415" t="s">
        <v>733</v>
      </c>
      <c r="F465" s="416" t="s">
        <v>734</v>
      </c>
      <c r="G465" s="415" t="s">
        <v>1363</v>
      </c>
      <c r="H465" s="415" t="s">
        <v>1364</v>
      </c>
      <c r="I465" s="418">
        <v>3590.070068359375</v>
      </c>
      <c r="J465" s="418">
        <v>12</v>
      </c>
      <c r="K465" s="419">
        <v>43080.83984375</v>
      </c>
    </row>
    <row r="466" spans="1:11" ht="14.45" customHeight="1" x14ac:dyDescent="0.2">
      <c r="A466" s="413" t="s">
        <v>408</v>
      </c>
      <c r="B466" s="414" t="s">
        <v>409</v>
      </c>
      <c r="C466" s="415" t="s">
        <v>417</v>
      </c>
      <c r="D466" s="416" t="s">
        <v>418</v>
      </c>
      <c r="E466" s="415" t="s">
        <v>733</v>
      </c>
      <c r="F466" s="416" t="s">
        <v>734</v>
      </c>
      <c r="G466" s="415" t="s">
        <v>1365</v>
      </c>
      <c r="H466" s="415" t="s">
        <v>1366</v>
      </c>
      <c r="I466" s="418">
        <v>876.03997802734375</v>
      </c>
      <c r="J466" s="418">
        <v>6</v>
      </c>
      <c r="K466" s="419">
        <v>5256.2400512695313</v>
      </c>
    </row>
    <row r="467" spans="1:11" ht="14.45" customHeight="1" x14ac:dyDescent="0.2">
      <c r="A467" s="413" t="s">
        <v>408</v>
      </c>
      <c r="B467" s="414" t="s">
        <v>409</v>
      </c>
      <c r="C467" s="415" t="s">
        <v>417</v>
      </c>
      <c r="D467" s="416" t="s">
        <v>418</v>
      </c>
      <c r="E467" s="415" t="s">
        <v>733</v>
      </c>
      <c r="F467" s="416" t="s">
        <v>734</v>
      </c>
      <c r="G467" s="415" t="s">
        <v>1367</v>
      </c>
      <c r="H467" s="415" t="s">
        <v>1368</v>
      </c>
      <c r="I467" s="418">
        <v>804.6500244140625</v>
      </c>
      <c r="J467" s="418">
        <v>2</v>
      </c>
      <c r="K467" s="419">
        <v>1609.300048828125</v>
      </c>
    </row>
    <row r="468" spans="1:11" ht="14.45" customHeight="1" x14ac:dyDescent="0.2">
      <c r="A468" s="413" t="s">
        <v>408</v>
      </c>
      <c r="B468" s="414" t="s">
        <v>409</v>
      </c>
      <c r="C468" s="415" t="s">
        <v>417</v>
      </c>
      <c r="D468" s="416" t="s">
        <v>418</v>
      </c>
      <c r="E468" s="415" t="s">
        <v>733</v>
      </c>
      <c r="F468" s="416" t="s">
        <v>734</v>
      </c>
      <c r="G468" s="415" t="s">
        <v>1369</v>
      </c>
      <c r="H468" s="415" t="s">
        <v>1370</v>
      </c>
      <c r="I468" s="418">
        <v>6992.58984375</v>
      </c>
      <c r="J468" s="418">
        <v>2</v>
      </c>
      <c r="K468" s="419">
        <v>13985.1796875</v>
      </c>
    </row>
    <row r="469" spans="1:11" ht="14.45" customHeight="1" x14ac:dyDescent="0.2">
      <c r="A469" s="413" t="s">
        <v>408</v>
      </c>
      <c r="B469" s="414" t="s">
        <v>409</v>
      </c>
      <c r="C469" s="415" t="s">
        <v>417</v>
      </c>
      <c r="D469" s="416" t="s">
        <v>418</v>
      </c>
      <c r="E469" s="415" t="s">
        <v>733</v>
      </c>
      <c r="F469" s="416" t="s">
        <v>734</v>
      </c>
      <c r="G469" s="415" t="s">
        <v>1371</v>
      </c>
      <c r="H469" s="415" t="s">
        <v>1372</v>
      </c>
      <c r="I469" s="418">
        <v>1966.25</v>
      </c>
      <c r="J469" s="418">
        <v>1</v>
      </c>
      <c r="K469" s="419">
        <v>1966.25</v>
      </c>
    </row>
    <row r="470" spans="1:11" ht="14.45" customHeight="1" x14ac:dyDescent="0.2">
      <c r="A470" s="413" t="s">
        <v>408</v>
      </c>
      <c r="B470" s="414" t="s">
        <v>409</v>
      </c>
      <c r="C470" s="415" t="s">
        <v>417</v>
      </c>
      <c r="D470" s="416" t="s">
        <v>418</v>
      </c>
      <c r="E470" s="415" t="s">
        <v>733</v>
      </c>
      <c r="F470" s="416" t="s">
        <v>734</v>
      </c>
      <c r="G470" s="415" t="s">
        <v>1373</v>
      </c>
      <c r="H470" s="415" t="s">
        <v>1374</v>
      </c>
      <c r="I470" s="418">
        <v>1870.6600341796875</v>
      </c>
      <c r="J470" s="418">
        <v>4</v>
      </c>
      <c r="K470" s="419">
        <v>7482.64013671875</v>
      </c>
    </row>
    <row r="471" spans="1:11" ht="14.45" customHeight="1" x14ac:dyDescent="0.2">
      <c r="A471" s="413" t="s">
        <v>408</v>
      </c>
      <c r="B471" s="414" t="s">
        <v>409</v>
      </c>
      <c r="C471" s="415" t="s">
        <v>417</v>
      </c>
      <c r="D471" s="416" t="s">
        <v>418</v>
      </c>
      <c r="E471" s="415" t="s">
        <v>733</v>
      </c>
      <c r="F471" s="416" t="s">
        <v>734</v>
      </c>
      <c r="G471" s="415" t="s">
        <v>1375</v>
      </c>
      <c r="H471" s="415" t="s">
        <v>1376</v>
      </c>
      <c r="I471" s="418">
        <v>1479.8299560546875</v>
      </c>
      <c r="J471" s="418">
        <v>1</v>
      </c>
      <c r="K471" s="419">
        <v>1479.8299560546875</v>
      </c>
    </row>
    <row r="472" spans="1:11" ht="14.45" customHeight="1" x14ac:dyDescent="0.2">
      <c r="A472" s="413" t="s">
        <v>408</v>
      </c>
      <c r="B472" s="414" t="s">
        <v>409</v>
      </c>
      <c r="C472" s="415" t="s">
        <v>417</v>
      </c>
      <c r="D472" s="416" t="s">
        <v>418</v>
      </c>
      <c r="E472" s="415" t="s">
        <v>733</v>
      </c>
      <c r="F472" s="416" t="s">
        <v>734</v>
      </c>
      <c r="G472" s="415" t="s">
        <v>1377</v>
      </c>
      <c r="H472" s="415" t="s">
        <v>1378</v>
      </c>
      <c r="I472" s="418">
        <v>1645.5999755859375</v>
      </c>
      <c r="J472" s="418">
        <v>1</v>
      </c>
      <c r="K472" s="419">
        <v>1645.5999755859375</v>
      </c>
    </row>
    <row r="473" spans="1:11" ht="14.45" customHeight="1" x14ac:dyDescent="0.2">
      <c r="A473" s="413" t="s">
        <v>408</v>
      </c>
      <c r="B473" s="414" t="s">
        <v>409</v>
      </c>
      <c r="C473" s="415" t="s">
        <v>417</v>
      </c>
      <c r="D473" s="416" t="s">
        <v>418</v>
      </c>
      <c r="E473" s="415" t="s">
        <v>733</v>
      </c>
      <c r="F473" s="416" t="s">
        <v>734</v>
      </c>
      <c r="G473" s="415" t="s">
        <v>1379</v>
      </c>
      <c r="H473" s="415" t="s">
        <v>1380</v>
      </c>
      <c r="I473" s="418">
        <v>3073.39990234375</v>
      </c>
      <c r="J473" s="418">
        <v>11</v>
      </c>
      <c r="K473" s="419">
        <v>33807.39990234375</v>
      </c>
    </row>
    <row r="474" spans="1:11" ht="14.45" customHeight="1" x14ac:dyDescent="0.2">
      <c r="A474" s="413" t="s">
        <v>408</v>
      </c>
      <c r="B474" s="414" t="s">
        <v>409</v>
      </c>
      <c r="C474" s="415" t="s">
        <v>417</v>
      </c>
      <c r="D474" s="416" t="s">
        <v>418</v>
      </c>
      <c r="E474" s="415" t="s">
        <v>733</v>
      </c>
      <c r="F474" s="416" t="s">
        <v>734</v>
      </c>
      <c r="G474" s="415" t="s">
        <v>1381</v>
      </c>
      <c r="H474" s="415" t="s">
        <v>1382</v>
      </c>
      <c r="I474" s="418">
        <v>3073.39990234375</v>
      </c>
      <c r="J474" s="418">
        <v>3</v>
      </c>
      <c r="K474" s="419">
        <v>9220.2001953125</v>
      </c>
    </row>
    <row r="475" spans="1:11" ht="14.45" customHeight="1" x14ac:dyDescent="0.2">
      <c r="A475" s="413" t="s">
        <v>408</v>
      </c>
      <c r="B475" s="414" t="s">
        <v>409</v>
      </c>
      <c r="C475" s="415" t="s">
        <v>417</v>
      </c>
      <c r="D475" s="416" t="s">
        <v>418</v>
      </c>
      <c r="E475" s="415" t="s">
        <v>733</v>
      </c>
      <c r="F475" s="416" t="s">
        <v>734</v>
      </c>
      <c r="G475" s="415" t="s">
        <v>1383</v>
      </c>
      <c r="H475" s="415" t="s">
        <v>1384</v>
      </c>
      <c r="I475" s="418">
        <v>2723.7099609375</v>
      </c>
      <c r="J475" s="418">
        <v>2</v>
      </c>
      <c r="K475" s="419">
        <v>5447.419921875</v>
      </c>
    </row>
    <row r="476" spans="1:11" ht="14.45" customHeight="1" x14ac:dyDescent="0.2">
      <c r="A476" s="413" t="s">
        <v>408</v>
      </c>
      <c r="B476" s="414" t="s">
        <v>409</v>
      </c>
      <c r="C476" s="415" t="s">
        <v>417</v>
      </c>
      <c r="D476" s="416" t="s">
        <v>418</v>
      </c>
      <c r="E476" s="415" t="s">
        <v>733</v>
      </c>
      <c r="F476" s="416" t="s">
        <v>734</v>
      </c>
      <c r="G476" s="415" t="s">
        <v>1385</v>
      </c>
      <c r="H476" s="415" t="s">
        <v>1386</v>
      </c>
      <c r="I476" s="418">
        <v>803.44000244140625</v>
      </c>
      <c r="J476" s="418">
        <v>3</v>
      </c>
      <c r="K476" s="419">
        <v>2410.3200073242188</v>
      </c>
    </row>
    <row r="477" spans="1:11" ht="14.45" customHeight="1" x14ac:dyDescent="0.2">
      <c r="A477" s="413" t="s">
        <v>408</v>
      </c>
      <c r="B477" s="414" t="s">
        <v>409</v>
      </c>
      <c r="C477" s="415" t="s">
        <v>417</v>
      </c>
      <c r="D477" s="416" t="s">
        <v>418</v>
      </c>
      <c r="E477" s="415" t="s">
        <v>733</v>
      </c>
      <c r="F477" s="416" t="s">
        <v>734</v>
      </c>
      <c r="G477" s="415" t="s">
        <v>1387</v>
      </c>
      <c r="H477" s="415" t="s">
        <v>1388</v>
      </c>
      <c r="I477" s="418">
        <v>1128.9300537109375</v>
      </c>
      <c r="J477" s="418">
        <v>4</v>
      </c>
      <c r="K477" s="419">
        <v>4515.72021484375</v>
      </c>
    </row>
    <row r="478" spans="1:11" ht="14.45" customHeight="1" x14ac:dyDescent="0.2">
      <c r="A478" s="413" t="s">
        <v>408</v>
      </c>
      <c r="B478" s="414" t="s">
        <v>409</v>
      </c>
      <c r="C478" s="415" t="s">
        <v>417</v>
      </c>
      <c r="D478" s="416" t="s">
        <v>418</v>
      </c>
      <c r="E478" s="415" t="s">
        <v>733</v>
      </c>
      <c r="F478" s="416" t="s">
        <v>734</v>
      </c>
      <c r="G478" s="415" t="s">
        <v>1389</v>
      </c>
      <c r="H478" s="415" t="s">
        <v>1390</v>
      </c>
      <c r="I478" s="418">
        <v>1835.5699462890625</v>
      </c>
      <c r="J478" s="418">
        <v>3</v>
      </c>
      <c r="K478" s="419">
        <v>5506.7098388671875</v>
      </c>
    </row>
    <row r="479" spans="1:11" ht="14.45" customHeight="1" x14ac:dyDescent="0.2">
      <c r="A479" s="413" t="s">
        <v>408</v>
      </c>
      <c r="B479" s="414" t="s">
        <v>409</v>
      </c>
      <c r="C479" s="415" t="s">
        <v>417</v>
      </c>
      <c r="D479" s="416" t="s">
        <v>418</v>
      </c>
      <c r="E479" s="415" t="s">
        <v>733</v>
      </c>
      <c r="F479" s="416" t="s">
        <v>734</v>
      </c>
      <c r="G479" s="415" t="s">
        <v>1391</v>
      </c>
      <c r="H479" s="415" t="s">
        <v>1392</v>
      </c>
      <c r="I479" s="418">
        <v>967.40997314453125</v>
      </c>
      <c r="J479" s="418">
        <v>2</v>
      </c>
      <c r="K479" s="419">
        <v>1934.81005859375</v>
      </c>
    </row>
    <row r="480" spans="1:11" ht="14.45" customHeight="1" x14ac:dyDescent="0.2">
      <c r="A480" s="413" t="s">
        <v>408</v>
      </c>
      <c r="B480" s="414" t="s">
        <v>409</v>
      </c>
      <c r="C480" s="415" t="s">
        <v>417</v>
      </c>
      <c r="D480" s="416" t="s">
        <v>418</v>
      </c>
      <c r="E480" s="415" t="s">
        <v>733</v>
      </c>
      <c r="F480" s="416" t="s">
        <v>734</v>
      </c>
      <c r="G480" s="415" t="s">
        <v>1393</v>
      </c>
      <c r="H480" s="415" t="s">
        <v>1394</v>
      </c>
      <c r="I480" s="418">
        <v>624.94000244140625</v>
      </c>
      <c r="J480" s="418">
        <v>2</v>
      </c>
      <c r="K480" s="419">
        <v>1249.8800048828125</v>
      </c>
    </row>
    <row r="481" spans="1:11" ht="14.45" customHeight="1" x14ac:dyDescent="0.2">
      <c r="A481" s="413" t="s">
        <v>408</v>
      </c>
      <c r="B481" s="414" t="s">
        <v>409</v>
      </c>
      <c r="C481" s="415" t="s">
        <v>417</v>
      </c>
      <c r="D481" s="416" t="s">
        <v>418</v>
      </c>
      <c r="E481" s="415" t="s">
        <v>733</v>
      </c>
      <c r="F481" s="416" t="s">
        <v>734</v>
      </c>
      <c r="G481" s="415" t="s">
        <v>1395</v>
      </c>
      <c r="H481" s="415" t="s">
        <v>1396</v>
      </c>
      <c r="I481" s="418">
        <v>911.1300048828125</v>
      </c>
      <c r="J481" s="418">
        <v>25</v>
      </c>
      <c r="K481" s="419">
        <v>22778.249633789063</v>
      </c>
    </row>
    <row r="482" spans="1:11" ht="14.45" customHeight="1" x14ac:dyDescent="0.2">
      <c r="A482" s="413" t="s">
        <v>408</v>
      </c>
      <c r="B482" s="414" t="s">
        <v>409</v>
      </c>
      <c r="C482" s="415" t="s">
        <v>417</v>
      </c>
      <c r="D482" s="416" t="s">
        <v>418</v>
      </c>
      <c r="E482" s="415" t="s">
        <v>733</v>
      </c>
      <c r="F482" s="416" t="s">
        <v>734</v>
      </c>
      <c r="G482" s="415" t="s">
        <v>1397</v>
      </c>
      <c r="H482" s="415" t="s">
        <v>1398</v>
      </c>
      <c r="I482" s="418">
        <v>37.150001525878906</v>
      </c>
      <c r="J482" s="418">
        <v>180</v>
      </c>
      <c r="K482" s="419">
        <v>6686.460205078125</v>
      </c>
    </row>
    <row r="483" spans="1:11" ht="14.45" customHeight="1" x14ac:dyDescent="0.2">
      <c r="A483" s="413" t="s">
        <v>408</v>
      </c>
      <c r="B483" s="414" t="s">
        <v>409</v>
      </c>
      <c r="C483" s="415" t="s">
        <v>417</v>
      </c>
      <c r="D483" s="416" t="s">
        <v>418</v>
      </c>
      <c r="E483" s="415" t="s">
        <v>733</v>
      </c>
      <c r="F483" s="416" t="s">
        <v>734</v>
      </c>
      <c r="G483" s="415" t="s">
        <v>1397</v>
      </c>
      <c r="H483" s="415" t="s">
        <v>1399</v>
      </c>
      <c r="I483" s="418">
        <v>37.150001525878906</v>
      </c>
      <c r="J483" s="418">
        <v>180</v>
      </c>
      <c r="K483" s="419">
        <v>6686.460205078125</v>
      </c>
    </row>
    <row r="484" spans="1:11" ht="14.45" customHeight="1" x14ac:dyDescent="0.2">
      <c r="A484" s="413" t="s">
        <v>408</v>
      </c>
      <c r="B484" s="414" t="s">
        <v>409</v>
      </c>
      <c r="C484" s="415" t="s">
        <v>417</v>
      </c>
      <c r="D484" s="416" t="s">
        <v>418</v>
      </c>
      <c r="E484" s="415" t="s">
        <v>733</v>
      </c>
      <c r="F484" s="416" t="s">
        <v>734</v>
      </c>
      <c r="G484" s="415" t="s">
        <v>1400</v>
      </c>
      <c r="H484" s="415" t="s">
        <v>1401</v>
      </c>
      <c r="I484" s="418">
        <v>3.1400001049041748</v>
      </c>
      <c r="J484" s="418">
        <v>100</v>
      </c>
      <c r="K484" s="419">
        <v>314</v>
      </c>
    </row>
    <row r="485" spans="1:11" ht="14.45" customHeight="1" x14ac:dyDescent="0.2">
      <c r="A485" s="413" t="s">
        <v>408</v>
      </c>
      <c r="B485" s="414" t="s">
        <v>409</v>
      </c>
      <c r="C485" s="415" t="s">
        <v>417</v>
      </c>
      <c r="D485" s="416" t="s">
        <v>418</v>
      </c>
      <c r="E485" s="415" t="s">
        <v>733</v>
      </c>
      <c r="F485" s="416" t="s">
        <v>734</v>
      </c>
      <c r="G485" s="415" t="s">
        <v>1402</v>
      </c>
      <c r="H485" s="415" t="s">
        <v>1403</v>
      </c>
      <c r="I485" s="418">
        <v>1326.1799926757813</v>
      </c>
      <c r="J485" s="418">
        <v>2</v>
      </c>
      <c r="K485" s="419">
        <v>2652.3599853515625</v>
      </c>
    </row>
    <row r="486" spans="1:11" ht="14.45" customHeight="1" x14ac:dyDescent="0.2">
      <c r="A486" s="413" t="s">
        <v>408</v>
      </c>
      <c r="B486" s="414" t="s">
        <v>409</v>
      </c>
      <c r="C486" s="415" t="s">
        <v>417</v>
      </c>
      <c r="D486" s="416" t="s">
        <v>418</v>
      </c>
      <c r="E486" s="415" t="s">
        <v>733</v>
      </c>
      <c r="F486" s="416" t="s">
        <v>734</v>
      </c>
      <c r="G486" s="415" t="s">
        <v>1404</v>
      </c>
      <c r="H486" s="415" t="s">
        <v>1405</v>
      </c>
      <c r="I486" s="418">
        <v>61.340000152587891</v>
      </c>
      <c r="J486" s="418">
        <v>48</v>
      </c>
      <c r="K486" s="419">
        <v>2944.22998046875</v>
      </c>
    </row>
    <row r="487" spans="1:11" ht="14.45" customHeight="1" x14ac:dyDescent="0.2">
      <c r="A487" s="413" t="s">
        <v>408</v>
      </c>
      <c r="B487" s="414" t="s">
        <v>409</v>
      </c>
      <c r="C487" s="415" t="s">
        <v>417</v>
      </c>
      <c r="D487" s="416" t="s">
        <v>418</v>
      </c>
      <c r="E487" s="415" t="s">
        <v>733</v>
      </c>
      <c r="F487" s="416" t="s">
        <v>734</v>
      </c>
      <c r="G487" s="415" t="s">
        <v>1404</v>
      </c>
      <c r="H487" s="415" t="s">
        <v>1406</v>
      </c>
      <c r="I487" s="418">
        <v>61.340000152587891</v>
      </c>
      <c r="J487" s="418">
        <v>72</v>
      </c>
      <c r="K487" s="419">
        <v>4416.35009765625</v>
      </c>
    </row>
    <row r="488" spans="1:11" ht="14.45" customHeight="1" x14ac:dyDescent="0.2">
      <c r="A488" s="413" t="s">
        <v>408</v>
      </c>
      <c r="B488" s="414" t="s">
        <v>409</v>
      </c>
      <c r="C488" s="415" t="s">
        <v>417</v>
      </c>
      <c r="D488" s="416" t="s">
        <v>418</v>
      </c>
      <c r="E488" s="415" t="s">
        <v>733</v>
      </c>
      <c r="F488" s="416" t="s">
        <v>734</v>
      </c>
      <c r="G488" s="415" t="s">
        <v>1407</v>
      </c>
      <c r="H488" s="415" t="s">
        <v>1408</v>
      </c>
      <c r="I488" s="418">
        <v>0.47999998927116394</v>
      </c>
      <c r="J488" s="418">
        <v>200</v>
      </c>
      <c r="K488" s="419">
        <v>96</v>
      </c>
    </row>
    <row r="489" spans="1:11" ht="14.45" customHeight="1" x14ac:dyDescent="0.2">
      <c r="A489" s="413" t="s">
        <v>408</v>
      </c>
      <c r="B489" s="414" t="s">
        <v>409</v>
      </c>
      <c r="C489" s="415" t="s">
        <v>417</v>
      </c>
      <c r="D489" s="416" t="s">
        <v>418</v>
      </c>
      <c r="E489" s="415" t="s">
        <v>733</v>
      </c>
      <c r="F489" s="416" t="s">
        <v>734</v>
      </c>
      <c r="G489" s="415" t="s">
        <v>1409</v>
      </c>
      <c r="H489" s="415" t="s">
        <v>1410</v>
      </c>
      <c r="I489" s="418">
        <v>2.0399999618530273</v>
      </c>
      <c r="J489" s="418">
        <v>210</v>
      </c>
      <c r="K489" s="419">
        <v>428.5</v>
      </c>
    </row>
    <row r="490" spans="1:11" ht="14.45" customHeight="1" x14ac:dyDescent="0.2">
      <c r="A490" s="413" t="s">
        <v>408</v>
      </c>
      <c r="B490" s="414" t="s">
        <v>409</v>
      </c>
      <c r="C490" s="415" t="s">
        <v>417</v>
      </c>
      <c r="D490" s="416" t="s">
        <v>418</v>
      </c>
      <c r="E490" s="415" t="s">
        <v>733</v>
      </c>
      <c r="F490" s="416" t="s">
        <v>734</v>
      </c>
      <c r="G490" s="415" t="s">
        <v>1411</v>
      </c>
      <c r="H490" s="415" t="s">
        <v>1412</v>
      </c>
      <c r="I490" s="418">
        <v>3.0899999141693115</v>
      </c>
      <c r="J490" s="418">
        <v>50</v>
      </c>
      <c r="K490" s="419">
        <v>154.5</v>
      </c>
    </row>
    <row r="491" spans="1:11" ht="14.45" customHeight="1" x14ac:dyDescent="0.2">
      <c r="A491" s="413" t="s">
        <v>408</v>
      </c>
      <c r="B491" s="414" t="s">
        <v>409</v>
      </c>
      <c r="C491" s="415" t="s">
        <v>417</v>
      </c>
      <c r="D491" s="416" t="s">
        <v>418</v>
      </c>
      <c r="E491" s="415" t="s">
        <v>733</v>
      </c>
      <c r="F491" s="416" t="s">
        <v>734</v>
      </c>
      <c r="G491" s="415" t="s">
        <v>1413</v>
      </c>
      <c r="H491" s="415" t="s">
        <v>1414</v>
      </c>
      <c r="I491" s="418">
        <v>1.9199999570846558</v>
      </c>
      <c r="J491" s="418">
        <v>60</v>
      </c>
      <c r="K491" s="419">
        <v>115.19999694824219</v>
      </c>
    </row>
    <row r="492" spans="1:11" ht="14.45" customHeight="1" x14ac:dyDescent="0.2">
      <c r="A492" s="413" t="s">
        <v>408</v>
      </c>
      <c r="B492" s="414" t="s">
        <v>409</v>
      </c>
      <c r="C492" s="415" t="s">
        <v>417</v>
      </c>
      <c r="D492" s="416" t="s">
        <v>418</v>
      </c>
      <c r="E492" s="415" t="s">
        <v>733</v>
      </c>
      <c r="F492" s="416" t="s">
        <v>734</v>
      </c>
      <c r="G492" s="415" t="s">
        <v>1415</v>
      </c>
      <c r="H492" s="415" t="s">
        <v>1416</v>
      </c>
      <c r="I492" s="418">
        <v>21.234999656677246</v>
      </c>
      <c r="J492" s="418">
        <v>700</v>
      </c>
      <c r="K492" s="419">
        <v>14865</v>
      </c>
    </row>
    <row r="493" spans="1:11" ht="14.45" customHeight="1" x14ac:dyDescent="0.2">
      <c r="A493" s="413" t="s">
        <v>408</v>
      </c>
      <c r="B493" s="414" t="s">
        <v>409</v>
      </c>
      <c r="C493" s="415" t="s">
        <v>417</v>
      </c>
      <c r="D493" s="416" t="s">
        <v>418</v>
      </c>
      <c r="E493" s="415" t="s">
        <v>733</v>
      </c>
      <c r="F493" s="416" t="s">
        <v>734</v>
      </c>
      <c r="G493" s="415" t="s">
        <v>1415</v>
      </c>
      <c r="H493" s="415" t="s">
        <v>1417</v>
      </c>
      <c r="I493" s="418">
        <v>21.233332951863606</v>
      </c>
      <c r="J493" s="418">
        <v>740</v>
      </c>
      <c r="K493" s="419">
        <v>15712.900146484375</v>
      </c>
    </row>
    <row r="494" spans="1:11" ht="14.45" customHeight="1" x14ac:dyDescent="0.2">
      <c r="A494" s="413" t="s">
        <v>408</v>
      </c>
      <c r="B494" s="414" t="s">
        <v>409</v>
      </c>
      <c r="C494" s="415" t="s">
        <v>417</v>
      </c>
      <c r="D494" s="416" t="s">
        <v>418</v>
      </c>
      <c r="E494" s="415" t="s">
        <v>733</v>
      </c>
      <c r="F494" s="416" t="s">
        <v>734</v>
      </c>
      <c r="G494" s="415" t="s">
        <v>1418</v>
      </c>
      <c r="H494" s="415" t="s">
        <v>1419</v>
      </c>
      <c r="I494" s="418">
        <v>1834.1199951171875</v>
      </c>
      <c r="J494" s="418">
        <v>1</v>
      </c>
      <c r="K494" s="419">
        <v>1834.1199951171875</v>
      </c>
    </row>
    <row r="495" spans="1:11" ht="14.45" customHeight="1" x14ac:dyDescent="0.2">
      <c r="A495" s="413" t="s">
        <v>408</v>
      </c>
      <c r="B495" s="414" t="s">
        <v>409</v>
      </c>
      <c r="C495" s="415" t="s">
        <v>417</v>
      </c>
      <c r="D495" s="416" t="s">
        <v>418</v>
      </c>
      <c r="E495" s="415" t="s">
        <v>1420</v>
      </c>
      <c r="F495" s="416" t="s">
        <v>1421</v>
      </c>
      <c r="G495" s="415" t="s">
        <v>1422</v>
      </c>
      <c r="H495" s="415" t="s">
        <v>1423</v>
      </c>
      <c r="I495" s="418">
        <v>2875</v>
      </c>
      <c r="J495" s="418">
        <v>18</v>
      </c>
      <c r="K495" s="419">
        <v>51750</v>
      </c>
    </row>
    <row r="496" spans="1:11" ht="14.45" customHeight="1" x14ac:dyDescent="0.2">
      <c r="A496" s="413" t="s">
        <v>408</v>
      </c>
      <c r="B496" s="414" t="s">
        <v>409</v>
      </c>
      <c r="C496" s="415" t="s">
        <v>417</v>
      </c>
      <c r="D496" s="416" t="s">
        <v>418</v>
      </c>
      <c r="E496" s="415" t="s">
        <v>1420</v>
      </c>
      <c r="F496" s="416" t="s">
        <v>1421</v>
      </c>
      <c r="G496" s="415" t="s">
        <v>1424</v>
      </c>
      <c r="H496" s="415" t="s">
        <v>1425</v>
      </c>
      <c r="I496" s="418">
        <v>1919.06005859375</v>
      </c>
      <c r="J496" s="418">
        <v>1</v>
      </c>
      <c r="K496" s="419">
        <v>1919.06005859375</v>
      </c>
    </row>
    <row r="497" spans="1:11" ht="14.45" customHeight="1" x14ac:dyDescent="0.2">
      <c r="A497" s="413" t="s">
        <v>408</v>
      </c>
      <c r="B497" s="414" t="s">
        <v>409</v>
      </c>
      <c r="C497" s="415" t="s">
        <v>417</v>
      </c>
      <c r="D497" s="416" t="s">
        <v>418</v>
      </c>
      <c r="E497" s="415" t="s">
        <v>1420</v>
      </c>
      <c r="F497" s="416" t="s">
        <v>1421</v>
      </c>
      <c r="G497" s="415" t="s">
        <v>1426</v>
      </c>
      <c r="H497" s="415" t="s">
        <v>1427</v>
      </c>
      <c r="I497" s="418">
        <v>57719.421875</v>
      </c>
      <c r="J497" s="418">
        <v>1</v>
      </c>
      <c r="K497" s="419">
        <v>57719.421875</v>
      </c>
    </row>
    <row r="498" spans="1:11" ht="14.45" customHeight="1" x14ac:dyDescent="0.2">
      <c r="A498" s="413" t="s">
        <v>408</v>
      </c>
      <c r="B498" s="414" t="s">
        <v>409</v>
      </c>
      <c r="C498" s="415" t="s">
        <v>417</v>
      </c>
      <c r="D498" s="416" t="s">
        <v>418</v>
      </c>
      <c r="E498" s="415" t="s">
        <v>1420</v>
      </c>
      <c r="F498" s="416" t="s">
        <v>1421</v>
      </c>
      <c r="G498" s="415" t="s">
        <v>1428</v>
      </c>
      <c r="H498" s="415" t="s">
        <v>1429</v>
      </c>
      <c r="I498" s="418">
        <v>424.35000610351563</v>
      </c>
      <c r="J498" s="418">
        <v>20</v>
      </c>
      <c r="K498" s="419">
        <v>8486.9404296875</v>
      </c>
    </row>
    <row r="499" spans="1:11" ht="14.45" customHeight="1" x14ac:dyDescent="0.2">
      <c r="A499" s="413" t="s">
        <v>408</v>
      </c>
      <c r="B499" s="414" t="s">
        <v>409</v>
      </c>
      <c r="C499" s="415" t="s">
        <v>417</v>
      </c>
      <c r="D499" s="416" t="s">
        <v>418</v>
      </c>
      <c r="E499" s="415" t="s">
        <v>1420</v>
      </c>
      <c r="F499" s="416" t="s">
        <v>1421</v>
      </c>
      <c r="G499" s="415" t="s">
        <v>1428</v>
      </c>
      <c r="H499" s="415" t="s">
        <v>1430</v>
      </c>
      <c r="I499" s="418">
        <v>424.35000610351563</v>
      </c>
      <c r="J499" s="418">
        <v>40</v>
      </c>
      <c r="K499" s="419">
        <v>16973.880859375</v>
      </c>
    </row>
    <row r="500" spans="1:11" ht="14.45" customHeight="1" x14ac:dyDescent="0.2">
      <c r="A500" s="413" t="s">
        <v>408</v>
      </c>
      <c r="B500" s="414" t="s">
        <v>409</v>
      </c>
      <c r="C500" s="415" t="s">
        <v>417</v>
      </c>
      <c r="D500" s="416" t="s">
        <v>418</v>
      </c>
      <c r="E500" s="415" t="s">
        <v>1420</v>
      </c>
      <c r="F500" s="416" t="s">
        <v>1421</v>
      </c>
      <c r="G500" s="415" t="s">
        <v>978</v>
      </c>
      <c r="H500" s="415" t="s">
        <v>1431</v>
      </c>
      <c r="I500" s="418">
        <v>432.29998779296875</v>
      </c>
      <c r="J500" s="418">
        <v>448</v>
      </c>
      <c r="K500" s="419">
        <v>193668.921875</v>
      </c>
    </row>
    <row r="501" spans="1:11" ht="14.45" customHeight="1" x14ac:dyDescent="0.2">
      <c r="A501" s="413" t="s">
        <v>408</v>
      </c>
      <c r="B501" s="414" t="s">
        <v>409</v>
      </c>
      <c r="C501" s="415" t="s">
        <v>417</v>
      </c>
      <c r="D501" s="416" t="s">
        <v>418</v>
      </c>
      <c r="E501" s="415" t="s">
        <v>1420</v>
      </c>
      <c r="F501" s="416" t="s">
        <v>1421</v>
      </c>
      <c r="G501" s="415" t="s">
        <v>978</v>
      </c>
      <c r="H501" s="415" t="s">
        <v>979</v>
      </c>
      <c r="I501" s="418">
        <v>432.29998779296875</v>
      </c>
      <c r="J501" s="418">
        <v>294</v>
      </c>
      <c r="K501" s="419">
        <v>127095.2265625</v>
      </c>
    </row>
    <row r="502" spans="1:11" ht="14.45" customHeight="1" x14ac:dyDescent="0.2">
      <c r="A502" s="413" t="s">
        <v>408</v>
      </c>
      <c r="B502" s="414" t="s">
        <v>409</v>
      </c>
      <c r="C502" s="415" t="s">
        <v>417</v>
      </c>
      <c r="D502" s="416" t="s">
        <v>418</v>
      </c>
      <c r="E502" s="415" t="s">
        <v>1420</v>
      </c>
      <c r="F502" s="416" t="s">
        <v>1421</v>
      </c>
      <c r="G502" s="415" t="s">
        <v>1432</v>
      </c>
      <c r="H502" s="415" t="s">
        <v>1433</v>
      </c>
      <c r="I502" s="418">
        <v>402.01998901367188</v>
      </c>
      <c r="J502" s="418">
        <v>6</v>
      </c>
      <c r="K502" s="419">
        <v>2412.139892578125</v>
      </c>
    </row>
    <row r="503" spans="1:11" ht="14.45" customHeight="1" x14ac:dyDescent="0.2">
      <c r="A503" s="413" t="s">
        <v>408</v>
      </c>
      <c r="B503" s="414" t="s">
        <v>409</v>
      </c>
      <c r="C503" s="415" t="s">
        <v>417</v>
      </c>
      <c r="D503" s="416" t="s">
        <v>418</v>
      </c>
      <c r="E503" s="415" t="s">
        <v>1420</v>
      </c>
      <c r="F503" s="416" t="s">
        <v>1421</v>
      </c>
      <c r="G503" s="415" t="s">
        <v>1434</v>
      </c>
      <c r="H503" s="415" t="s">
        <v>1435</v>
      </c>
      <c r="I503" s="418">
        <v>32480.33984375</v>
      </c>
      <c r="J503" s="418">
        <v>2</v>
      </c>
      <c r="K503" s="419">
        <v>64960.671875</v>
      </c>
    </row>
    <row r="504" spans="1:11" ht="14.45" customHeight="1" x14ac:dyDescent="0.2">
      <c r="A504" s="413" t="s">
        <v>408</v>
      </c>
      <c r="B504" s="414" t="s">
        <v>409</v>
      </c>
      <c r="C504" s="415" t="s">
        <v>417</v>
      </c>
      <c r="D504" s="416" t="s">
        <v>418</v>
      </c>
      <c r="E504" s="415" t="s">
        <v>1420</v>
      </c>
      <c r="F504" s="416" t="s">
        <v>1421</v>
      </c>
      <c r="G504" s="415" t="s">
        <v>1434</v>
      </c>
      <c r="H504" s="415" t="s">
        <v>1436</v>
      </c>
      <c r="I504" s="418">
        <v>32715.380859375</v>
      </c>
      <c r="J504" s="418">
        <v>1</v>
      </c>
      <c r="K504" s="419">
        <v>32715.380859375</v>
      </c>
    </row>
    <row r="505" spans="1:11" ht="14.45" customHeight="1" x14ac:dyDescent="0.2">
      <c r="A505" s="413" t="s">
        <v>408</v>
      </c>
      <c r="B505" s="414" t="s">
        <v>409</v>
      </c>
      <c r="C505" s="415" t="s">
        <v>417</v>
      </c>
      <c r="D505" s="416" t="s">
        <v>418</v>
      </c>
      <c r="E505" s="415" t="s">
        <v>1420</v>
      </c>
      <c r="F505" s="416" t="s">
        <v>1421</v>
      </c>
      <c r="G505" s="415" t="s">
        <v>1437</v>
      </c>
      <c r="H505" s="415" t="s">
        <v>1438</v>
      </c>
      <c r="I505" s="418">
        <v>81844.078125</v>
      </c>
      <c r="J505" s="418">
        <v>17</v>
      </c>
      <c r="K505" s="419">
        <v>1392119.5234375</v>
      </c>
    </row>
    <row r="506" spans="1:11" ht="14.45" customHeight="1" x14ac:dyDescent="0.2">
      <c r="A506" s="413" t="s">
        <v>408</v>
      </c>
      <c r="B506" s="414" t="s">
        <v>409</v>
      </c>
      <c r="C506" s="415" t="s">
        <v>417</v>
      </c>
      <c r="D506" s="416" t="s">
        <v>418</v>
      </c>
      <c r="E506" s="415" t="s">
        <v>1420</v>
      </c>
      <c r="F506" s="416" t="s">
        <v>1421</v>
      </c>
      <c r="G506" s="415" t="s">
        <v>1439</v>
      </c>
      <c r="H506" s="415" t="s">
        <v>1440</v>
      </c>
      <c r="I506" s="418">
        <v>81962.984375</v>
      </c>
      <c r="J506" s="418">
        <v>3</v>
      </c>
      <c r="K506" s="419">
        <v>245888.953125</v>
      </c>
    </row>
    <row r="507" spans="1:11" ht="14.45" customHeight="1" x14ac:dyDescent="0.2">
      <c r="A507" s="413" t="s">
        <v>408</v>
      </c>
      <c r="B507" s="414" t="s">
        <v>409</v>
      </c>
      <c r="C507" s="415" t="s">
        <v>417</v>
      </c>
      <c r="D507" s="416" t="s">
        <v>418</v>
      </c>
      <c r="E507" s="415" t="s">
        <v>1420</v>
      </c>
      <c r="F507" s="416" t="s">
        <v>1421</v>
      </c>
      <c r="G507" s="415" t="s">
        <v>1441</v>
      </c>
      <c r="H507" s="415" t="s">
        <v>1442</v>
      </c>
      <c r="I507" s="418">
        <v>10022.5</v>
      </c>
      <c r="J507" s="418">
        <v>1</v>
      </c>
      <c r="K507" s="419">
        <v>10022.5</v>
      </c>
    </row>
    <row r="508" spans="1:11" ht="14.45" customHeight="1" x14ac:dyDescent="0.2">
      <c r="A508" s="413" t="s">
        <v>408</v>
      </c>
      <c r="B508" s="414" t="s">
        <v>409</v>
      </c>
      <c r="C508" s="415" t="s">
        <v>417</v>
      </c>
      <c r="D508" s="416" t="s">
        <v>418</v>
      </c>
      <c r="E508" s="415" t="s">
        <v>1420</v>
      </c>
      <c r="F508" s="416" t="s">
        <v>1421</v>
      </c>
      <c r="G508" s="415" t="s">
        <v>1443</v>
      </c>
      <c r="H508" s="415" t="s">
        <v>1444</v>
      </c>
      <c r="I508" s="418">
        <v>94100.15625</v>
      </c>
      <c r="J508" s="418">
        <v>1</v>
      </c>
      <c r="K508" s="419">
        <v>94100.15625</v>
      </c>
    </row>
    <row r="509" spans="1:11" ht="14.45" customHeight="1" x14ac:dyDescent="0.2">
      <c r="A509" s="413" t="s">
        <v>408</v>
      </c>
      <c r="B509" s="414" t="s">
        <v>409</v>
      </c>
      <c r="C509" s="415" t="s">
        <v>417</v>
      </c>
      <c r="D509" s="416" t="s">
        <v>418</v>
      </c>
      <c r="E509" s="415" t="s">
        <v>1420</v>
      </c>
      <c r="F509" s="416" t="s">
        <v>1421</v>
      </c>
      <c r="G509" s="415" t="s">
        <v>1445</v>
      </c>
      <c r="H509" s="415" t="s">
        <v>1446</v>
      </c>
      <c r="I509" s="418">
        <v>10022.5</v>
      </c>
      <c r="J509" s="418">
        <v>1</v>
      </c>
      <c r="K509" s="419">
        <v>10022.5</v>
      </c>
    </row>
    <row r="510" spans="1:11" ht="14.45" customHeight="1" x14ac:dyDescent="0.2">
      <c r="A510" s="413" t="s">
        <v>408</v>
      </c>
      <c r="B510" s="414" t="s">
        <v>409</v>
      </c>
      <c r="C510" s="415" t="s">
        <v>417</v>
      </c>
      <c r="D510" s="416" t="s">
        <v>418</v>
      </c>
      <c r="E510" s="415" t="s">
        <v>1420</v>
      </c>
      <c r="F510" s="416" t="s">
        <v>1421</v>
      </c>
      <c r="G510" s="415" t="s">
        <v>1447</v>
      </c>
      <c r="H510" s="415" t="s">
        <v>1448</v>
      </c>
      <c r="I510" s="418">
        <v>100805.7353515625</v>
      </c>
      <c r="J510" s="418">
        <v>6.7999999523162842</v>
      </c>
      <c r="K510" s="419">
        <v>685113.41015625</v>
      </c>
    </row>
    <row r="511" spans="1:11" ht="14.45" customHeight="1" x14ac:dyDescent="0.2">
      <c r="A511" s="413" t="s">
        <v>408</v>
      </c>
      <c r="B511" s="414" t="s">
        <v>409</v>
      </c>
      <c r="C511" s="415" t="s">
        <v>417</v>
      </c>
      <c r="D511" s="416" t="s">
        <v>418</v>
      </c>
      <c r="E511" s="415" t="s">
        <v>1420</v>
      </c>
      <c r="F511" s="416" t="s">
        <v>1421</v>
      </c>
      <c r="G511" s="415" t="s">
        <v>1449</v>
      </c>
      <c r="H511" s="415" t="s">
        <v>1450</v>
      </c>
      <c r="I511" s="418">
        <v>100680.23003472222</v>
      </c>
      <c r="J511" s="418">
        <v>15</v>
      </c>
      <c r="K511" s="419">
        <v>1510608.546875</v>
      </c>
    </row>
    <row r="512" spans="1:11" ht="14.45" customHeight="1" x14ac:dyDescent="0.2">
      <c r="A512" s="413" t="s">
        <v>408</v>
      </c>
      <c r="B512" s="414" t="s">
        <v>409</v>
      </c>
      <c r="C512" s="415" t="s">
        <v>417</v>
      </c>
      <c r="D512" s="416" t="s">
        <v>418</v>
      </c>
      <c r="E512" s="415" t="s">
        <v>1420</v>
      </c>
      <c r="F512" s="416" t="s">
        <v>1421</v>
      </c>
      <c r="G512" s="415" t="s">
        <v>1451</v>
      </c>
      <c r="H512" s="415" t="s">
        <v>1452</v>
      </c>
      <c r="I512" s="418">
        <v>81904.416903409088</v>
      </c>
      <c r="J512" s="418">
        <v>15</v>
      </c>
      <c r="K512" s="419">
        <v>1228262.7578125</v>
      </c>
    </row>
    <row r="513" spans="1:11" ht="14.45" customHeight="1" x14ac:dyDescent="0.2">
      <c r="A513" s="413" t="s">
        <v>408</v>
      </c>
      <c r="B513" s="414" t="s">
        <v>409</v>
      </c>
      <c r="C513" s="415" t="s">
        <v>417</v>
      </c>
      <c r="D513" s="416" t="s">
        <v>418</v>
      </c>
      <c r="E513" s="415" t="s">
        <v>1420</v>
      </c>
      <c r="F513" s="416" t="s">
        <v>1421</v>
      </c>
      <c r="G513" s="415" t="s">
        <v>1453</v>
      </c>
      <c r="H513" s="415" t="s">
        <v>1454</v>
      </c>
      <c r="I513" s="418">
        <v>119224.69140625</v>
      </c>
      <c r="J513" s="418">
        <v>20</v>
      </c>
      <c r="K513" s="419">
        <v>2385856.71875</v>
      </c>
    </row>
    <row r="514" spans="1:11" ht="14.45" customHeight="1" x14ac:dyDescent="0.2">
      <c r="A514" s="413" t="s">
        <v>408</v>
      </c>
      <c r="B514" s="414" t="s">
        <v>409</v>
      </c>
      <c r="C514" s="415" t="s">
        <v>417</v>
      </c>
      <c r="D514" s="416" t="s">
        <v>418</v>
      </c>
      <c r="E514" s="415" t="s">
        <v>1420</v>
      </c>
      <c r="F514" s="416" t="s">
        <v>1421</v>
      </c>
      <c r="G514" s="415" t="s">
        <v>1455</v>
      </c>
      <c r="H514" s="415" t="s">
        <v>1456</v>
      </c>
      <c r="I514" s="418">
        <v>1937.905008951823</v>
      </c>
      <c r="J514" s="418">
        <v>840</v>
      </c>
      <c r="K514" s="419">
        <v>1627971.9609375</v>
      </c>
    </row>
    <row r="515" spans="1:11" ht="14.45" customHeight="1" x14ac:dyDescent="0.2">
      <c r="A515" s="413" t="s">
        <v>408</v>
      </c>
      <c r="B515" s="414" t="s">
        <v>409</v>
      </c>
      <c r="C515" s="415" t="s">
        <v>417</v>
      </c>
      <c r="D515" s="416" t="s">
        <v>418</v>
      </c>
      <c r="E515" s="415" t="s">
        <v>1420</v>
      </c>
      <c r="F515" s="416" t="s">
        <v>1421</v>
      </c>
      <c r="G515" s="415" t="s">
        <v>1457</v>
      </c>
      <c r="H515" s="415" t="s">
        <v>1458</v>
      </c>
      <c r="I515" s="418">
        <v>672.30000305175781</v>
      </c>
      <c r="J515" s="418">
        <v>200</v>
      </c>
      <c r="K515" s="419">
        <v>134289.388671875</v>
      </c>
    </row>
    <row r="516" spans="1:11" ht="14.45" customHeight="1" x14ac:dyDescent="0.2">
      <c r="A516" s="413" t="s">
        <v>408</v>
      </c>
      <c r="B516" s="414" t="s">
        <v>409</v>
      </c>
      <c r="C516" s="415" t="s">
        <v>417</v>
      </c>
      <c r="D516" s="416" t="s">
        <v>418</v>
      </c>
      <c r="E516" s="415" t="s">
        <v>1420</v>
      </c>
      <c r="F516" s="416" t="s">
        <v>1421</v>
      </c>
      <c r="G516" s="415" t="s">
        <v>1459</v>
      </c>
      <c r="H516" s="415" t="s">
        <v>1460</v>
      </c>
      <c r="I516" s="418">
        <v>930.9627297141335</v>
      </c>
      <c r="J516" s="418">
        <v>180</v>
      </c>
      <c r="K516" s="419">
        <v>167634.130859375</v>
      </c>
    </row>
    <row r="517" spans="1:11" ht="14.45" customHeight="1" x14ac:dyDescent="0.2">
      <c r="A517" s="413" t="s">
        <v>408</v>
      </c>
      <c r="B517" s="414" t="s">
        <v>409</v>
      </c>
      <c r="C517" s="415" t="s">
        <v>417</v>
      </c>
      <c r="D517" s="416" t="s">
        <v>418</v>
      </c>
      <c r="E517" s="415" t="s">
        <v>1420</v>
      </c>
      <c r="F517" s="416" t="s">
        <v>1421</v>
      </c>
      <c r="G517" s="415" t="s">
        <v>1461</v>
      </c>
      <c r="H517" s="415" t="s">
        <v>1462</v>
      </c>
      <c r="I517" s="418">
        <v>74240.7578125</v>
      </c>
      <c r="J517" s="418">
        <v>1</v>
      </c>
      <c r="K517" s="419">
        <v>74240.7578125</v>
      </c>
    </row>
    <row r="518" spans="1:11" ht="14.45" customHeight="1" x14ac:dyDescent="0.2">
      <c r="A518" s="413" t="s">
        <v>408</v>
      </c>
      <c r="B518" s="414" t="s">
        <v>409</v>
      </c>
      <c r="C518" s="415" t="s">
        <v>417</v>
      </c>
      <c r="D518" s="416" t="s">
        <v>418</v>
      </c>
      <c r="E518" s="415" t="s">
        <v>1420</v>
      </c>
      <c r="F518" s="416" t="s">
        <v>1421</v>
      </c>
      <c r="G518" s="415" t="s">
        <v>1463</v>
      </c>
      <c r="H518" s="415" t="s">
        <v>1464</v>
      </c>
      <c r="I518" s="418">
        <v>745.09501139322913</v>
      </c>
      <c r="J518" s="418">
        <v>210</v>
      </c>
      <c r="K518" s="419">
        <v>156505.26025390625</v>
      </c>
    </row>
    <row r="519" spans="1:11" ht="14.45" customHeight="1" x14ac:dyDescent="0.2">
      <c r="A519" s="413" t="s">
        <v>408</v>
      </c>
      <c r="B519" s="414" t="s">
        <v>409</v>
      </c>
      <c r="C519" s="415" t="s">
        <v>417</v>
      </c>
      <c r="D519" s="416" t="s">
        <v>418</v>
      </c>
      <c r="E519" s="415" t="s">
        <v>1420</v>
      </c>
      <c r="F519" s="416" t="s">
        <v>1421</v>
      </c>
      <c r="G519" s="415" t="s">
        <v>1465</v>
      </c>
      <c r="H519" s="415" t="s">
        <v>1466</v>
      </c>
      <c r="I519" s="418">
        <v>23163.9404296875</v>
      </c>
      <c r="J519" s="418">
        <v>12</v>
      </c>
      <c r="K519" s="419">
        <v>277967.265625</v>
      </c>
    </row>
    <row r="520" spans="1:11" ht="14.45" customHeight="1" x14ac:dyDescent="0.2">
      <c r="A520" s="413" t="s">
        <v>408</v>
      </c>
      <c r="B520" s="414" t="s">
        <v>409</v>
      </c>
      <c r="C520" s="415" t="s">
        <v>417</v>
      </c>
      <c r="D520" s="416" t="s">
        <v>418</v>
      </c>
      <c r="E520" s="415" t="s">
        <v>1420</v>
      </c>
      <c r="F520" s="416" t="s">
        <v>1421</v>
      </c>
      <c r="G520" s="415" t="s">
        <v>1467</v>
      </c>
      <c r="H520" s="415" t="s">
        <v>1468</v>
      </c>
      <c r="I520" s="418">
        <v>671.04231144831726</v>
      </c>
      <c r="J520" s="418">
        <v>870</v>
      </c>
      <c r="K520" s="419">
        <v>583742.33203125</v>
      </c>
    </row>
    <row r="521" spans="1:11" ht="14.45" customHeight="1" x14ac:dyDescent="0.2">
      <c r="A521" s="413" t="s">
        <v>408</v>
      </c>
      <c r="B521" s="414" t="s">
        <v>409</v>
      </c>
      <c r="C521" s="415" t="s">
        <v>417</v>
      </c>
      <c r="D521" s="416" t="s">
        <v>418</v>
      </c>
      <c r="E521" s="415" t="s">
        <v>1420</v>
      </c>
      <c r="F521" s="416" t="s">
        <v>1421</v>
      </c>
      <c r="G521" s="415" t="s">
        <v>1437</v>
      </c>
      <c r="H521" s="415" t="s">
        <v>1469</v>
      </c>
      <c r="I521" s="418">
        <v>81965.110156249997</v>
      </c>
      <c r="J521" s="418">
        <v>19</v>
      </c>
      <c r="K521" s="419">
        <v>1557653.3359375</v>
      </c>
    </row>
    <row r="522" spans="1:11" ht="14.45" customHeight="1" x14ac:dyDescent="0.2">
      <c r="A522" s="413" t="s">
        <v>408</v>
      </c>
      <c r="B522" s="414" t="s">
        <v>409</v>
      </c>
      <c r="C522" s="415" t="s">
        <v>417</v>
      </c>
      <c r="D522" s="416" t="s">
        <v>418</v>
      </c>
      <c r="E522" s="415" t="s">
        <v>1420</v>
      </c>
      <c r="F522" s="416" t="s">
        <v>1421</v>
      </c>
      <c r="G522" s="415" t="s">
        <v>1439</v>
      </c>
      <c r="H522" s="415" t="s">
        <v>1470</v>
      </c>
      <c r="I522" s="418">
        <v>82000.25</v>
      </c>
      <c r="J522" s="418">
        <v>2</v>
      </c>
      <c r="K522" s="419">
        <v>164000.5</v>
      </c>
    </row>
    <row r="523" spans="1:11" ht="14.45" customHeight="1" x14ac:dyDescent="0.2">
      <c r="A523" s="413" t="s">
        <v>408</v>
      </c>
      <c r="B523" s="414" t="s">
        <v>409</v>
      </c>
      <c r="C523" s="415" t="s">
        <v>417</v>
      </c>
      <c r="D523" s="416" t="s">
        <v>418</v>
      </c>
      <c r="E523" s="415" t="s">
        <v>1420</v>
      </c>
      <c r="F523" s="416" t="s">
        <v>1421</v>
      </c>
      <c r="G523" s="415" t="s">
        <v>1441</v>
      </c>
      <c r="H523" s="415" t="s">
        <v>1471</v>
      </c>
      <c r="I523" s="418">
        <v>10036.23046875</v>
      </c>
      <c r="J523" s="418">
        <v>2</v>
      </c>
      <c r="K523" s="419">
        <v>20072.44921875</v>
      </c>
    </row>
    <row r="524" spans="1:11" ht="14.45" customHeight="1" x14ac:dyDescent="0.2">
      <c r="A524" s="413" t="s">
        <v>408</v>
      </c>
      <c r="B524" s="414" t="s">
        <v>409</v>
      </c>
      <c r="C524" s="415" t="s">
        <v>417</v>
      </c>
      <c r="D524" s="416" t="s">
        <v>418</v>
      </c>
      <c r="E524" s="415" t="s">
        <v>1420</v>
      </c>
      <c r="F524" s="416" t="s">
        <v>1421</v>
      </c>
      <c r="G524" s="415" t="s">
        <v>1445</v>
      </c>
      <c r="H524" s="415" t="s">
        <v>1472</v>
      </c>
      <c r="I524" s="418">
        <v>10051.91015625</v>
      </c>
      <c r="J524" s="418">
        <v>2</v>
      </c>
      <c r="K524" s="419">
        <v>20103.810546875</v>
      </c>
    </row>
    <row r="525" spans="1:11" ht="14.45" customHeight="1" x14ac:dyDescent="0.2">
      <c r="A525" s="413" t="s">
        <v>408</v>
      </c>
      <c r="B525" s="414" t="s">
        <v>409</v>
      </c>
      <c r="C525" s="415" t="s">
        <v>417</v>
      </c>
      <c r="D525" s="416" t="s">
        <v>418</v>
      </c>
      <c r="E525" s="415" t="s">
        <v>1420</v>
      </c>
      <c r="F525" s="416" t="s">
        <v>1421</v>
      </c>
      <c r="G525" s="415" t="s">
        <v>1447</v>
      </c>
      <c r="H525" s="415" t="s">
        <v>1473</v>
      </c>
      <c r="I525" s="418">
        <v>100509.25390625</v>
      </c>
      <c r="J525" s="418">
        <v>5</v>
      </c>
      <c r="K525" s="419">
        <v>502477.6640625</v>
      </c>
    </row>
    <row r="526" spans="1:11" ht="14.45" customHeight="1" x14ac:dyDescent="0.2">
      <c r="A526" s="413" t="s">
        <v>408</v>
      </c>
      <c r="B526" s="414" t="s">
        <v>409</v>
      </c>
      <c r="C526" s="415" t="s">
        <v>417</v>
      </c>
      <c r="D526" s="416" t="s">
        <v>418</v>
      </c>
      <c r="E526" s="415" t="s">
        <v>1420</v>
      </c>
      <c r="F526" s="416" t="s">
        <v>1421</v>
      </c>
      <c r="G526" s="415" t="s">
        <v>1449</v>
      </c>
      <c r="H526" s="415" t="s">
        <v>1474</v>
      </c>
      <c r="I526" s="418">
        <v>100492.103515625</v>
      </c>
      <c r="J526" s="418">
        <v>15</v>
      </c>
      <c r="K526" s="419">
        <v>1508158.2734375</v>
      </c>
    </row>
    <row r="527" spans="1:11" ht="14.45" customHeight="1" x14ac:dyDescent="0.2">
      <c r="A527" s="413" t="s">
        <v>408</v>
      </c>
      <c r="B527" s="414" t="s">
        <v>409</v>
      </c>
      <c r="C527" s="415" t="s">
        <v>417</v>
      </c>
      <c r="D527" s="416" t="s">
        <v>418</v>
      </c>
      <c r="E527" s="415" t="s">
        <v>1420</v>
      </c>
      <c r="F527" s="416" t="s">
        <v>1421</v>
      </c>
      <c r="G527" s="415" t="s">
        <v>1451</v>
      </c>
      <c r="H527" s="415" t="s">
        <v>1475</v>
      </c>
      <c r="I527" s="418">
        <v>82036.025781250006</v>
      </c>
      <c r="J527" s="418">
        <v>21</v>
      </c>
      <c r="K527" s="419">
        <v>1722442.8359375</v>
      </c>
    </row>
    <row r="528" spans="1:11" ht="14.45" customHeight="1" x14ac:dyDescent="0.2">
      <c r="A528" s="413" t="s">
        <v>408</v>
      </c>
      <c r="B528" s="414" t="s">
        <v>409</v>
      </c>
      <c r="C528" s="415" t="s">
        <v>417</v>
      </c>
      <c r="D528" s="416" t="s">
        <v>418</v>
      </c>
      <c r="E528" s="415" t="s">
        <v>1420</v>
      </c>
      <c r="F528" s="416" t="s">
        <v>1421</v>
      </c>
      <c r="G528" s="415" t="s">
        <v>1453</v>
      </c>
      <c r="H528" s="415" t="s">
        <v>1476</v>
      </c>
      <c r="I528" s="418">
        <v>119198.22569444444</v>
      </c>
      <c r="J528" s="418">
        <v>22</v>
      </c>
      <c r="K528" s="419">
        <v>2621568.53125</v>
      </c>
    </row>
    <row r="529" spans="1:11" ht="14.45" customHeight="1" x14ac:dyDescent="0.2">
      <c r="A529" s="413" t="s">
        <v>408</v>
      </c>
      <c r="B529" s="414" t="s">
        <v>409</v>
      </c>
      <c r="C529" s="415" t="s">
        <v>417</v>
      </c>
      <c r="D529" s="416" t="s">
        <v>418</v>
      </c>
      <c r="E529" s="415" t="s">
        <v>1420</v>
      </c>
      <c r="F529" s="416" t="s">
        <v>1421</v>
      </c>
      <c r="G529" s="415" t="s">
        <v>1455</v>
      </c>
      <c r="H529" s="415" t="s">
        <v>1477</v>
      </c>
      <c r="I529" s="418">
        <v>1936.9392465444712</v>
      </c>
      <c r="J529" s="418">
        <v>879</v>
      </c>
      <c r="K529" s="419">
        <v>1703474.4024658203</v>
      </c>
    </row>
    <row r="530" spans="1:11" ht="14.45" customHeight="1" x14ac:dyDescent="0.2">
      <c r="A530" s="413" t="s">
        <v>408</v>
      </c>
      <c r="B530" s="414" t="s">
        <v>409</v>
      </c>
      <c r="C530" s="415" t="s">
        <v>417</v>
      </c>
      <c r="D530" s="416" t="s">
        <v>418</v>
      </c>
      <c r="E530" s="415" t="s">
        <v>1420</v>
      </c>
      <c r="F530" s="416" t="s">
        <v>1421</v>
      </c>
      <c r="G530" s="415" t="s">
        <v>1457</v>
      </c>
      <c r="H530" s="415" t="s">
        <v>1478</v>
      </c>
      <c r="I530" s="418">
        <v>671.34199829101567</v>
      </c>
      <c r="J530" s="418">
        <v>200</v>
      </c>
      <c r="K530" s="419">
        <v>134268.4794921875</v>
      </c>
    </row>
    <row r="531" spans="1:11" ht="14.45" customHeight="1" x14ac:dyDescent="0.2">
      <c r="A531" s="413" t="s">
        <v>408</v>
      </c>
      <c r="B531" s="414" t="s">
        <v>409</v>
      </c>
      <c r="C531" s="415" t="s">
        <v>417</v>
      </c>
      <c r="D531" s="416" t="s">
        <v>418</v>
      </c>
      <c r="E531" s="415" t="s">
        <v>1420</v>
      </c>
      <c r="F531" s="416" t="s">
        <v>1421</v>
      </c>
      <c r="G531" s="415" t="s">
        <v>1459</v>
      </c>
      <c r="H531" s="415" t="s">
        <v>1479</v>
      </c>
      <c r="I531" s="418">
        <v>930.61874389648438</v>
      </c>
      <c r="J531" s="418">
        <v>234</v>
      </c>
      <c r="K531" s="419">
        <v>217875.138671875</v>
      </c>
    </row>
    <row r="532" spans="1:11" ht="14.45" customHeight="1" x14ac:dyDescent="0.2">
      <c r="A532" s="413" t="s">
        <v>408</v>
      </c>
      <c r="B532" s="414" t="s">
        <v>409</v>
      </c>
      <c r="C532" s="415" t="s">
        <v>417</v>
      </c>
      <c r="D532" s="416" t="s">
        <v>418</v>
      </c>
      <c r="E532" s="415" t="s">
        <v>1420</v>
      </c>
      <c r="F532" s="416" t="s">
        <v>1421</v>
      </c>
      <c r="G532" s="415" t="s">
        <v>1461</v>
      </c>
      <c r="H532" s="415" t="s">
        <v>1480</v>
      </c>
      <c r="I532" s="418">
        <v>74284.3203125</v>
      </c>
      <c r="J532" s="418">
        <v>1</v>
      </c>
      <c r="K532" s="419">
        <v>74284.3203125</v>
      </c>
    </row>
    <row r="533" spans="1:11" ht="14.45" customHeight="1" x14ac:dyDescent="0.2">
      <c r="A533" s="413" t="s">
        <v>408</v>
      </c>
      <c r="B533" s="414" t="s">
        <v>409</v>
      </c>
      <c r="C533" s="415" t="s">
        <v>417</v>
      </c>
      <c r="D533" s="416" t="s">
        <v>418</v>
      </c>
      <c r="E533" s="415" t="s">
        <v>1420</v>
      </c>
      <c r="F533" s="416" t="s">
        <v>1421</v>
      </c>
      <c r="G533" s="415" t="s">
        <v>1463</v>
      </c>
      <c r="H533" s="415" t="s">
        <v>1481</v>
      </c>
      <c r="I533" s="418">
        <v>745.06182306463063</v>
      </c>
      <c r="J533" s="418">
        <v>210</v>
      </c>
      <c r="K533" s="419">
        <v>156527.05810546875</v>
      </c>
    </row>
    <row r="534" spans="1:11" ht="14.45" customHeight="1" x14ac:dyDescent="0.2">
      <c r="A534" s="413" t="s">
        <v>408</v>
      </c>
      <c r="B534" s="414" t="s">
        <v>409</v>
      </c>
      <c r="C534" s="415" t="s">
        <v>417</v>
      </c>
      <c r="D534" s="416" t="s">
        <v>418</v>
      </c>
      <c r="E534" s="415" t="s">
        <v>1420</v>
      </c>
      <c r="F534" s="416" t="s">
        <v>1421</v>
      </c>
      <c r="G534" s="415" t="s">
        <v>1465</v>
      </c>
      <c r="H534" s="415" t="s">
        <v>1482</v>
      </c>
      <c r="I534" s="418">
        <v>23368.130859375</v>
      </c>
      <c r="J534" s="418">
        <v>12</v>
      </c>
      <c r="K534" s="419">
        <v>280417.5</v>
      </c>
    </row>
    <row r="535" spans="1:11" ht="14.45" customHeight="1" x14ac:dyDescent="0.2">
      <c r="A535" s="413" t="s">
        <v>408</v>
      </c>
      <c r="B535" s="414" t="s">
        <v>409</v>
      </c>
      <c r="C535" s="415" t="s">
        <v>417</v>
      </c>
      <c r="D535" s="416" t="s">
        <v>418</v>
      </c>
      <c r="E535" s="415" t="s">
        <v>1420</v>
      </c>
      <c r="F535" s="416" t="s">
        <v>1421</v>
      </c>
      <c r="G535" s="415" t="s">
        <v>1467</v>
      </c>
      <c r="H535" s="415" t="s">
        <v>1483</v>
      </c>
      <c r="I535" s="418">
        <v>670.54273015802562</v>
      </c>
      <c r="J535" s="418">
        <v>840</v>
      </c>
      <c r="K535" s="419">
        <v>563486.93359375</v>
      </c>
    </row>
    <row r="536" spans="1:11" ht="14.45" customHeight="1" x14ac:dyDescent="0.2">
      <c r="A536" s="413" t="s">
        <v>408</v>
      </c>
      <c r="B536" s="414" t="s">
        <v>409</v>
      </c>
      <c r="C536" s="415" t="s">
        <v>417</v>
      </c>
      <c r="D536" s="416" t="s">
        <v>418</v>
      </c>
      <c r="E536" s="415" t="s">
        <v>1420</v>
      </c>
      <c r="F536" s="416" t="s">
        <v>1421</v>
      </c>
      <c r="G536" s="415" t="s">
        <v>1484</v>
      </c>
      <c r="H536" s="415" t="s">
        <v>1485</v>
      </c>
      <c r="I536" s="418">
        <v>598.95001220703125</v>
      </c>
      <c r="J536" s="418">
        <v>175</v>
      </c>
      <c r="K536" s="419">
        <v>104816.25</v>
      </c>
    </row>
    <row r="537" spans="1:11" ht="14.45" customHeight="1" x14ac:dyDescent="0.2">
      <c r="A537" s="413" t="s">
        <v>408</v>
      </c>
      <c r="B537" s="414" t="s">
        <v>409</v>
      </c>
      <c r="C537" s="415" t="s">
        <v>417</v>
      </c>
      <c r="D537" s="416" t="s">
        <v>418</v>
      </c>
      <c r="E537" s="415" t="s">
        <v>1420</v>
      </c>
      <c r="F537" s="416" t="s">
        <v>1421</v>
      </c>
      <c r="G537" s="415" t="s">
        <v>1484</v>
      </c>
      <c r="H537" s="415" t="s">
        <v>1486</v>
      </c>
      <c r="I537" s="418">
        <v>598.95001220703125</v>
      </c>
      <c r="J537" s="418">
        <v>180</v>
      </c>
      <c r="K537" s="419">
        <v>107811</v>
      </c>
    </row>
    <row r="538" spans="1:11" ht="14.45" customHeight="1" x14ac:dyDescent="0.2">
      <c r="A538" s="413" t="s">
        <v>408</v>
      </c>
      <c r="B538" s="414" t="s">
        <v>409</v>
      </c>
      <c r="C538" s="415" t="s">
        <v>417</v>
      </c>
      <c r="D538" s="416" t="s">
        <v>418</v>
      </c>
      <c r="E538" s="415" t="s">
        <v>1420</v>
      </c>
      <c r="F538" s="416" t="s">
        <v>1421</v>
      </c>
      <c r="G538" s="415" t="s">
        <v>1487</v>
      </c>
      <c r="H538" s="415" t="s">
        <v>1488</v>
      </c>
      <c r="I538" s="418">
        <v>15278.669921875</v>
      </c>
      <c r="J538" s="418">
        <v>2</v>
      </c>
      <c r="K538" s="419">
        <v>30557.33984375</v>
      </c>
    </row>
    <row r="539" spans="1:11" ht="14.45" customHeight="1" x14ac:dyDescent="0.2">
      <c r="A539" s="413" t="s">
        <v>408</v>
      </c>
      <c r="B539" s="414" t="s">
        <v>409</v>
      </c>
      <c r="C539" s="415" t="s">
        <v>417</v>
      </c>
      <c r="D539" s="416" t="s">
        <v>418</v>
      </c>
      <c r="E539" s="415" t="s">
        <v>1420</v>
      </c>
      <c r="F539" s="416" t="s">
        <v>1421</v>
      </c>
      <c r="G539" s="415" t="s">
        <v>1489</v>
      </c>
      <c r="H539" s="415" t="s">
        <v>1490</v>
      </c>
      <c r="I539" s="418">
        <v>1265</v>
      </c>
      <c r="J539" s="418">
        <v>20</v>
      </c>
      <c r="K539" s="419">
        <v>25300</v>
      </c>
    </row>
    <row r="540" spans="1:11" ht="14.45" customHeight="1" x14ac:dyDescent="0.2">
      <c r="A540" s="413" t="s">
        <v>408</v>
      </c>
      <c r="B540" s="414" t="s">
        <v>409</v>
      </c>
      <c r="C540" s="415" t="s">
        <v>417</v>
      </c>
      <c r="D540" s="416" t="s">
        <v>418</v>
      </c>
      <c r="E540" s="415" t="s">
        <v>1420</v>
      </c>
      <c r="F540" s="416" t="s">
        <v>1421</v>
      </c>
      <c r="G540" s="415" t="s">
        <v>1491</v>
      </c>
      <c r="H540" s="415" t="s">
        <v>1492</v>
      </c>
      <c r="I540" s="418">
        <v>1771.43994140625</v>
      </c>
      <c r="J540" s="418">
        <v>90</v>
      </c>
      <c r="K540" s="419">
        <v>159429.603515625</v>
      </c>
    </row>
    <row r="541" spans="1:11" ht="14.45" customHeight="1" x14ac:dyDescent="0.2">
      <c r="A541" s="413" t="s">
        <v>408</v>
      </c>
      <c r="B541" s="414" t="s">
        <v>409</v>
      </c>
      <c r="C541" s="415" t="s">
        <v>417</v>
      </c>
      <c r="D541" s="416" t="s">
        <v>418</v>
      </c>
      <c r="E541" s="415" t="s">
        <v>1420</v>
      </c>
      <c r="F541" s="416" t="s">
        <v>1421</v>
      </c>
      <c r="G541" s="415" t="s">
        <v>1491</v>
      </c>
      <c r="H541" s="415" t="s">
        <v>1493</v>
      </c>
      <c r="I541" s="418">
        <v>1852.6319335937501</v>
      </c>
      <c r="J541" s="418">
        <v>50</v>
      </c>
      <c r="K541" s="419">
        <v>92631.55078125</v>
      </c>
    </row>
    <row r="542" spans="1:11" ht="14.45" customHeight="1" x14ac:dyDescent="0.2">
      <c r="A542" s="413" t="s">
        <v>408</v>
      </c>
      <c r="B542" s="414" t="s">
        <v>409</v>
      </c>
      <c r="C542" s="415" t="s">
        <v>417</v>
      </c>
      <c r="D542" s="416" t="s">
        <v>418</v>
      </c>
      <c r="E542" s="415" t="s">
        <v>1420</v>
      </c>
      <c r="F542" s="416" t="s">
        <v>1421</v>
      </c>
      <c r="G542" s="415" t="s">
        <v>1489</v>
      </c>
      <c r="H542" s="415" t="s">
        <v>1494</v>
      </c>
      <c r="I542" s="418">
        <v>1265</v>
      </c>
      <c r="J542" s="418">
        <v>12</v>
      </c>
      <c r="K542" s="419">
        <v>15180</v>
      </c>
    </row>
    <row r="543" spans="1:11" ht="14.45" customHeight="1" x14ac:dyDescent="0.2">
      <c r="A543" s="413" t="s">
        <v>408</v>
      </c>
      <c r="B543" s="414" t="s">
        <v>409</v>
      </c>
      <c r="C543" s="415" t="s">
        <v>417</v>
      </c>
      <c r="D543" s="416" t="s">
        <v>418</v>
      </c>
      <c r="E543" s="415" t="s">
        <v>1420</v>
      </c>
      <c r="F543" s="416" t="s">
        <v>1421</v>
      </c>
      <c r="G543" s="415" t="s">
        <v>1489</v>
      </c>
      <c r="H543" s="415" t="s">
        <v>1495</v>
      </c>
      <c r="I543" s="418">
        <v>1265</v>
      </c>
      <c r="J543" s="418">
        <v>16</v>
      </c>
      <c r="K543" s="419">
        <v>20240</v>
      </c>
    </row>
    <row r="544" spans="1:11" ht="14.45" customHeight="1" x14ac:dyDescent="0.2">
      <c r="A544" s="413" t="s">
        <v>408</v>
      </c>
      <c r="B544" s="414" t="s">
        <v>409</v>
      </c>
      <c r="C544" s="415" t="s">
        <v>417</v>
      </c>
      <c r="D544" s="416" t="s">
        <v>418</v>
      </c>
      <c r="E544" s="415" t="s">
        <v>1420</v>
      </c>
      <c r="F544" s="416" t="s">
        <v>1421</v>
      </c>
      <c r="G544" s="415" t="s">
        <v>1496</v>
      </c>
      <c r="H544" s="415" t="s">
        <v>1497</v>
      </c>
      <c r="I544" s="418">
        <v>1493.8699951171875</v>
      </c>
      <c r="J544" s="418">
        <v>216</v>
      </c>
      <c r="K544" s="419">
        <v>322675.0625</v>
      </c>
    </row>
    <row r="545" spans="1:11" ht="14.45" customHeight="1" x14ac:dyDescent="0.2">
      <c r="A545" s="413" t="s">
        <v>408</v>
      </c>
      <c r="B545" s="414" t="s">
        <v>409</v>
      </c>
      <c r="C545" s="415" t="s">
        <v>417</v>
      </c>
      <c r="D545" s="416" t="s">
        <v>418</v>
      </c>
      <c r="E545" s="415" t="s">
        <v>1420</v>
      </c>
      <c r="F545" s="416" t="s">
        <v>1421</v>
      </c>
      <c r="G545" s="415" t="s">
        <v>1496</v>
      </c>
      <c r="H545" s="415" t="s">
        <v>1498</v>
      </c>
      <c r="I545" s="418">
        <v>1493.8699951171875</v>
      </c>
      <c r="J545" s="418">
        <v>204</v>
      </c>
      <c r="K545" s="419">
        <v>304748.6640625</v>
      </c>
    </row>
    <row r="546" spans="1:11" ht="14.45" customHeight="1" x14ac:dyDescent="0.2">
      <c r="A546" s="413" t="s">
        <v>408</v>
      </c>
      <c r="B546" s="414" t="s">
        <v>409</v>
      </c>
      <c r="C546" s="415" t="s">
        <v>417</v>
      </c>
      <c r="D546" s="416" t="s">
        <v>418</v>
      </c>
      <c r="E546" s="415" t="s">
        <v>1420</v>
      </c>
      <c r="F546" s="416" t="s">
        <v>1421</v>
      </c>
      <c r="G546" s="415" t="s">
        <v>1499</v>
      </c>
      <c r="H546" s="415" t="s">
        <v>1500</v>
      </c>
      <c r="I546" s="418">
        <v>2652.929931640625</v>
      </c>
      <c r="J546" s="418">
        <v>30</v>
      </c>
      <c r="K546" s="419">
        <v>79587.7490234375</v>
      </c>
    </row>
    <row r="547" spans="1:11" ht="14.45" customHeight="1" x14ac:dyDescent="0.2">
      <c r="A547" s="413" t="s">
        <v>408</v>
      </c>
      <c r="B547" s="414" t="s">
        <v>409</v>
      </c>
      <c r="C547" s="415" t="s">
        <v>417</v>
      </c>
      <c r="D547" s="416" t="s">
        <v>418</v>
      </c>
      <c r="E547" s="415" t="s">
        <v>1420</v>
      </c>
      <c r="F547" s="416" t="s">
        <v>1421</v>
      </c>
      <c r="G547" s="415" t="s">
        <v>1501</v>
      </c>
      <c r="H547" s="415" t="s">
        <v>1502</v>
      </c>
      <c r="I547" s="418">
        <v>2593.639892578125</v>
      </c>
      <c r="J547" s="418">
        <v>30</v>
      </c>
      <c r="K547" s="419">
        <v>77809.0478515625</v>
      </c>
    </row>
    <row r="548" spans="1:11" ht="14.45" customHeight="1" x14ac:dyDescent="0.2">
      <c r="A548" s="413" t="s">
        <v>408</v>
      </c>
      <c r="B548" s="414" t="s">
        <v>409</v>
      </c>
      <c r="C548" s="415" t="s">
        <v>417</v>
      </c>
      <c r="D548" s="416" t="s">
        <v>418</v>
      </c>
      <c r="E548" s="415" t="s">
        <v>1503</v>
      </c>
      <c r="F548" s="416" t="s">
        <v>1504</v>
      </c>
      <c r="G548" s="415" t="s">
        <v>1505</v>
      </c>
      <c r="H548" s="415" t="s">
        <v>1506</v>
      </c>
      <c r="I548" s="418">
        <v>6125.1298828125</v>
      </c>
      <c r="J548" s="418">
        <v>2</v>
      </c>
      <c r="K548" s="419">
        <v>12250.259765625</v>
      </c>
    </row>
    <row r="549" spans="1:11" ht="14.45" customHeight="1" x14ac:dyDescent="0.2">
      <c r="A549" s="413" t="s">
        <v>408</v>
      </c>
      <c r="B549" s="414" t="s">
        <v>409</v>
      </c>
      <c r="C549" s="415" t="s">
        <v>417</v>
      </c>
      <c r="D549" s="416" t="s">
        <v>418</v>
      </c>
      <c r="E549" s="415" t="s">
        <v>1503</v>
      </c>
      <c r="F549" s="416" t="s">
        <v>1504</v>
      </c>
      <c r="G549" s="415" t="s">
        <v>1507</v>
      </c>
      <c r="H549" s="415" t="s">
        <v>1508</v>
      </c>
      <c r="I549" s="418">
        <v>10.170000076293945</v>
      </c>
      <c r="J549" s="418">
        <v>40</v>
      </c>
      <c r="K549" s="419">
        <v>406.79998779296875</v>
      </c>
    </row>
    <row r="550" spans="1:11" ht="14.45" customHeight="1" x14ac:dyDescent="0.2">
      <c r="A550" s="413" t="s">
        <v>408</v>
      </c>
      <c r="B550" s="414" t="s">
        <v>409</v>
      </c>
      <c r="C550" s="415" t="s">
        <v>417</v>
      </c>
      <c r="D550" s="416" t="s">
        <v>418</v>
      </c>
      <c r="E550" s="415" t="s">
        <v>1503</v>
      </c>
      <c r="F550" s="416" t="s">
        <v>1504</v>
      </c>
      <c r="G550" s="415" t="s">
        <v>1507</v>
      </c>
      <c r="H550" s="415" t="s">
        <v>1509</v>
      </c>
      <c r="I550" s="418">
        <v>10.159999847412109</v>
      </c>
      <c r="J550" s="418">
        <v>20</v>
      </c>
      <c r="K550" s="419">
        <v>203.19999694824219</v>
      </c>
    </row>
    <row r="551" spans="1:11" ht="14.45" customHeight="1" x14ac:dyDescent="0.2">
      <c r="A551" s="413" t="s">
        <v>408</v>
      </c>
      <c r="B551" s="414" t="s">
        <v>409</v>
      </c>
      <c r="C551" s="415" t="s">
        <v>417</v>
      </c>
      <c r="D551" s="416" t="s">
        <v>418</v>
      </c>
      <c r="E551" s="415" t="s">
        <v>1503</v>
      </c>
      <c r="F551" s="416" t="s">
        <v>1504</v>
      </c>
      <c r="G551" s="415" t="s">
        <v>1510</v>
      </c>
      <c r="H551" s="415" t="s">
        <v>1511</v>
      </c>
      <c r="I551" s="418">
        <v>46.590000152587891</v>
      </c>
      <c r="J551" s="418">
        <v>105</v>
      </c>
      <c r="K551" s="419">
        <v>4891.429931640625</v>
      </c>
    </row>
    <row r="552" spans="1:11" ht="14.45" customHeight="1" x14ac:dyDescent="0.2">
      <c r="A552" s="413" t="s">
        <v>408</v>
      </c>
      <c r="B552" s="414" t="s">
        <v>409</v>
      </c>
      <c r="C552" s="415" t="s">
        <v>417</v>
      </c>
      <c r="D552" s="416" t="s">
        <v>418</v>
      </c>
      <c r="E552" s="415" t="s">
        <v>1503</v>
      </c>
      <c r="F552" s="416" t="s">
        <v>1504</v>
      </c>
      <c r="G552" s="415" t="s">
        <v>1510</v>
      </c>
      <c r="H552" s="415" t="s">
        <v>1512</v>
      </c>
      <c r="I552" s="418">
        <v>46.590000152587891</v>
      </c>
      <c r="J552" s="418">
        <v>245</v>
      </c>
      <c r="K552" s="419">
        <v>11413.34033203125</v>
      </c>
    </row>
    <row r="553" spans="1:11" ht="14.45" customHeight="1" x14ac:dyDescent="0.2">
      <c r="A553" s="413" t="s">
        <v>408</v>
      </c>
      <c r="B553" s="414" t="s">
        <v>409</v>
      </c>
      <c r="C553" s="415" t="s">
        <v>417</v>
      </c>
      <c r="D553" s="416" t="s">
        <v>418</v>
      </c>
      <c r="E553" s="415" t="s">
        <v>1513</v>
      </c>
      <c r="F553" s="416" t="s">
        <v>1514</v>
      </c>
      <c r="G553" s="415" t="s">
        <v>1515</v>
      </c>
      <c r="H553" s="415" t="s">
        <v>1516</v>
      </c>
      <c r="I553" s="418">
        <v>63.659999847412109</v>
      </c>
      <c r="J553" s="418">
        <v>36</v>
      </c>
      <c r="K553" s="419">
        <v>2291.64990234375</v>
      </c>
    </row>
    <row r="554" spans="1:11" ht="14.45" customHeight="1" x14ac:dyDescent="0.2">
      <c r="A554" s="413" t="s">
        <v>408</v>
      </c>
      <c r="B554" s="414" t="s">
        <v>409</v>
      </c>
      <c r="C554" s="415" t="s">
        <v>417</v>
      </c>
      <c r="D554" s="416" t="s">
        <v>418</v>
      </c>
      <c r="E554" s="415" t="s">
        <v>1513</v>
      </c>
      <c r="F554" s="416" t="s">
        <v>1514</v>
      </c>
      <c r="G554" s="415" t="s">
        <v>1517</v>
      </c>
      <c r="H554" s="415" t="s">
        <v>1518</v>
      </c>
      <c r="I554" s="418">
        <v>27.260000228881836</v>
      </c>
      <c r="J554" s="418">
        <v>1512</v>
      </c>
      <c r="K554" s="419">
        <v>41214.598876953125</v>
      </c>
    </row>
    <row r="555" spans="1:11" ht="14.45" customHeight="1" x14ac:dyDescent="0.2">
      <c r="A555" s="413" t="s">
        <v>408</v>
      </c>
      <c r="B555" s="414" t="s">
        <v>409</v>
      </c>
      <c r="C555" s="415" t="s">
        <v>417</v>
      </c>
      <c r="D555" s="416" t="s">
        <v>418</v>
      </c>
      <c r="E555" s="415" t="s">
        <v>1513</v>
      </c>
      <c r="F555" s="416" t="s">
        <v>1514</v>
      </c>
      <c r="G555" s="415" t="s">
        <v>1519</v>
      </c>
      <c r="H555" s="415" t="s">
        <v>1520</v>
      </c>
      <c r="I555" s="418">
        <v>28.059999465942383</v>
      </c>
      <c r="J555" s="418">
        <v>504</v>
      </c>
      <c r="K555" s="419">
        <v>14142.23974609375</v>
      </c>
    </row>
    <row r="556" spans="1:11" ht="14.45" customHeight="1" x14ac:dyDescent="0.2">
      <c r="A556" s="413" t="s">
        <v>408</v>
      </c>
      <c r="B556" s="414" t="s">
        <v>409</v>
      </c>
      <c r="C556" s="415" t="s">
        <v>417</v>
      </c>
      <c r="D556" s="416" t="s">
        <v>418</v>
      </c>
      <c r="E556" s="415" t="s">
        <v>1513</v>
      </c>
      <c r="F556" s="416" t="s">
        <v>1514</v>
      </c>
      <c r="G556" s="415" t="s">
        <v>1521</v>
      </c>
      <c r="H556" s="415" t="s">
        <v>1522</v>
      </c>
      <c r="I556" s="418">
        <v>76.25</v>
      </c>
      <c r="J556" s="418">
        <v>324</v>
      </c>
      <c r="K556" s="419">
        <v>24703.38037109375</v>
      </c>
    </row>
    <row r="557" spans="1:11" ht="14.45" customHeight="1" x14ac:dyDescent="0.2">
      <c r="A557" s="413" t="s">
        <v>408</v>
      </c>
      <c r="B557" s="414" t="s">
        <v>409</v>
      </c>
      <c r="C557" s="415" t="s">
        <v>417</v>
      </c>
      <c r="D557" s="416" t="s">
        <v>418</v>
      </c>
      <c r="E557" s="415" t="s">
        <v>1513</v>
      </c>
      <c r="F557" s="416" t="s">
        <v>1514</v>
      </c>
      <c r="G557" s="415" t="s">
        <v>1523</v>
      </c>
      <c r="H557" s="415" t="s">
        <v>1524</v>
      </c>
      <c r="I557" s="418">
        <v>148.58000183105469</v>
      </c>
      <c r="J557" s="418">
        <v>216</v>
      </c>
      <c r="K557" s="419">
        <v>32093.279296875</v>
      </c>
    </row>
    <row r="558" spans="1:11" ht="14.45" customHeight="1" x14ac:dyDescent="0.2">
      <c r="A558" s="413" t="s">
        <v>408</v>
      </c>
      <c r="B558" s="414" t="s">
        <v>409</v>
      </c>
      <c r="C558" s="415" t="s">
        <v>417</v>
      </c>
      <c r="D558" s="416" t="s">
        <v>418</v>
      </c>
      <c r="E558" s="415" t="s">
        <v>1513</v>
      </c>
      <c r="F558" s="416" t="s">
        <v>1514</v>
      </c>
      <c r="G558" s="415" t="s">
        <v>1525</v>
      </c>
      <c r="H558" s="415" t="s">
        <v>1526</v>
      </c>
      <c r="I558" s="418">
        <v>108.5</v>
      </c>
      <c r="J558" s="418">
        <v>96</v>
      </c>
      <c r="K558" s="419">
        <v>10416.240234375</v>
      </c>
    </row>
    <row r="559" spans="1:11" ht="14.45" customHeight="1" x14ac:dyDescent="0.2">
      <c r="A559" s="413" t="s">
        <v>408</v>
      </c>
      <c r="B559" s="414" t="s">
        <v>409</v>
      </c>
      <c r="C559" s="415" t="s">
        <v>417</v>
      </c>
      <c r="D559" s="416" t="s">
        <v>418</v>
      </c>
      <c r="E559" s="415" t="s">
        <v>1513</v>
      </c>
      <c r="F559" s="416" t="s">
        <v>1514</v>
      </c>
      <c r="G559" s="415" t="s">
        <v>1527</v>
      </c>
      <c r="H559" s="415" t="s">
        <v>1528</v>
      </c>
      <c r="I559" s="418">
        <v>118.27999877929688</v>
      </c>
      <c r="J559" s="418">
        <v>36</v>
      </c>
      <c r="K559" s="419">
        <v>4257.990234375</v>
      </c>
    </row>
    <row r="560" spans="1:11" ht="14.45" customHeight="1" x14ac:dyDescent="0.2">
      <c r="A560" s="413" t="s">
        <v>408</v>
      </c>
      <c r="B560" s="414" t="s">
        <v>409</v>
      </c>
      <c r="C560" s="415" t="s">
        <v>417</v>
      </c>
      <c r="D560" s="416" t="s">
        <v>418</v>
      </c>
      <c r="E560" s="415" t="s">
        <v>1513</v>
      </c>
      <c r="F560" s="416" t="s">
        <v>1514</v>
      </c>
      <c r="G560" s="415" t="s">
        <v>1529</v>
      </c>
      <c r="H560" s="415" t="s">
        <v>1530</v>
      </c>
      <c r="I560" s="418">
        <v>111.44000244140625</v>
      </c>
      <c r="J560" s="418">
        <v>36</v>
      </c>
      <c r="K560" s="419">
        <v>4011.659912109375</v>
      </c>
    </row>
    <row r="561" spans="1:11" ht="14.45" customHeight="1" x14ac:dyDescent="0.2">
      <c r="A561" s="413" t="s">
        <v>408</v>
      </c>
      <c r="B561" s="414" t="s">
        <v>409</v>
      </c>
      <c r="C561" s="415" t="s">
        <v>417</v>
      </c>
      <c r="D561" s="416" t="s">
        <v>418</v>
      </c>
      <c r="E561" s="415" t="s">
        <v>1513</v>
      </c>
      <c r="F561" s="416" t="s">
        <v>1514</v>
      </c>
      <c r="G561" s="415" t="s">
        <v>1531</v>
      </c>
      <c r="H561" s="415" t="s">
        <v>1532</v>
      </c>
      <c r="I561" s="418">
        <v>147.60000610351563</v>
      </c>
      <c r="J561" s="418">
        <v>180</v>
      </c>
      <c r="K561" s="419">
        <v>26568.4501953125</v>
      </c>
    </row>
    <row r="562" spans="1:11" ht="14.45" customHeight="1" x14ac:dyDescent="0.2">
      <c r="A562" s="413" t="s">
        <v>408</v>
      </c>
      <c r="B562" s="414" t="s">
        <v>409</v>
      </c>
      <c r="C562" s="415" t="s">
        <v>417</v>
      </c>
      <c r="D562" s="416" t="s">
        <v>418</v>
      </c>
      <c r="E562" s="415" t="s">
        <v>1513</v>
      </c>
      <c r="F562" s="416" t="s">
        <v>1514</v>
      </c>
      <c r="G562" s="415" t="s">
        <v>1533</v>
      </c>
      <c r="H562" s="415" t="s">
        <v>1534</v>
      </c>
      <c r="I562" s="418">
        <v>93.839996337890625</v>
      </c>
      <c r="J562" s="418">
        <v>192</v>
      </c>
      <c r="K562" s="419">
        <v>18017.27978515625</v>
      </c>
    </row>
    <row r="563" spans="1:11" ht="14.45" customHeight="1" x14ac:dyDescent="0.2">
      <c r="A563" s="413" t="s">
        <v>408</v>
      </c>
      <c r="B563" s="414" t="s">
        <v>409</v>
      </c>
      <c r="C563" s="415" t="s">
        <v>417</v>
      </c>
      <c r="D563" s="416" t="s">
        <v>418</v>
      </c>
      <c r="E563" s="415" t="s">
        <v>1513</v>
      </c>
      <c r="F563" s="416" t="s">
        <v>1514</v>
      </c>
      <c r="G563" s="415" t="s">
        <v>1535</v>
      </c>
      <c r="H563" s="415" t="s">
        <v>1536</v>
      </c>
      <c r="I563" s="418">
        <v>108.22000122070313</v>
      </c>
      <c r="J563" s="418">
        <v>1008</v>
      </c>
      <c r="K563" s="419">
        <v>109080.71875</v>
      </c>
    </row>
    <row r="564" spans="1:11" ht="14.45" customHeight="1" x14ac:dyDescent="0.2">
      <c r="A564" s="413" t="s">
        <v>408</v>
      </c>
      <c r="B564" s="414" t="s">
        <v>409</v>
      </c>
      <c r="C564" s="415" t="s">
        <v>417</v>
      </c>
      <c r="D564" s="416" t="s">
        <v>418</v>
      </c>
      <c r="E564" s="415" t="s">
        <v>1513</v>
      </c>
      <c r="F564" s="416" t="s">
        <v>1514</v>
      </c>
      <c r="G564" s="415" t="s">
        <v>1537</v>
      </c>
      <c r="H564" s="415" t="s">
        <v>1538</v>
      </c>
      <c r="I564" s="418">
        <v>89.349998474121094</v>
      </c>
      <c r="J564" s="418">
        <v>288</v>
      </c>
      <c r="K564" s="419">
        <v>25731.48974609375</v>
      </c>
    </row>
    <row r="565" spans="1:11" ht="14.45" customHeight="1" x14ac:dyDescent="0.2">
      <c r="A565" s="413" t="s">
        <v>408</v>
      </c>
      <c r="B565" s="414" t="s">
        <v>409</v>
      </c>
      <c r="C565" s="415" t="s">
        <v>417</v>
      </c>
      <c r="D565" s="416" t="s">
        <v>418</v>
      </c>
      <c r="E565" s="415" t="s">
        <v>1513</v>
      </c>
      <c r="F565" s="416" t="s">
        <v>1514</v>
      </c>
      <c r="G565" s="415" t="s">
        <v>1539</v>
      </c>
      <c r="H565" s="415" t="s">
        <v>1540</v>
      </c>
      <c r="I565" s="418">
        <v>115.41000366210938</v>
      </c>
      <c r="J565" s="418">
        <v>72</v>
      </c>
      <c r="K565" s="419">
        <v>8309.4404296875</v>
      </c>
    </row>
    <row r="566" spans="1:11" ht="14.45" customHeight="1" x14ac:dyDescent="0.2">
      <c r="A566" s="413" t="s">
        <v>408</v>
      </c>
      <c r="B566" s="414" t="s">
        <v>409</v>
      </c>
      <c r="C566" s="415" t="s">
        <v>417</v>
      </c>
      <c r="D566" s="416" t="s">
        <v>418</v>
      </c>
      <c r="E566" s="415" t="s">
        <v>1513</v>
      </c>
      <c r="F566" s="416" t="s">
        <v>1514</v>
      </c>
      <c r="G566" s="415" t="s">
        <v>1541</v>
      </c>
      <c r="H566" s="415" t="s">
        <v>1542</v>
      </c>
      <c r="I566" s="418">
        <v>46.959999084472656</v>
      </c>
      <c r="J566" s="418">
        <v>216</v>
      </c>
      <c r="K566" s="419">
        <v>10143</v>
      </c>
    </row>
    <row r="567" spans="1:11" ht="14.45" customHeight="1" x14ac:dyDescent="0.2">
      <c r="A567" s="413" t="s">
        <v>408</v>
      </c>
      <c r="B567" s="414" t="s">
        <v>409</v>
      </c>
      <c r="C567" s="415" t="s">
        <v>417</v>
      </c>
      <c r="D567" s="416" t="s">
        <v>418</v>
      </c>
      <c r="E567" s="415" t="s">
        <v>1513</v>
      </c>
      <c r="F567" s="416" t="s">
        <v>1514</v>
      </c>
      <c r="G567" s="415" t="s">
        <v>1543</v>
      </c>
      <c r="H567" s="415" t="s">
        <v>1544</v>
      </c>
      <c r="I567" s="418">
        <v>50.479999542236328</v>
      </c>
      <c r="J567" s="418">
        <v>144</v>
      </c>
      <c r="K567" s="419">
        <v>7268.4599609375</v>
      </c>
    </row>
    <row r="568" spans="1:11" ht="14.45" customHeight="1" x14ac:dyDescent="0.2">
      <c r="A568" s="413" t="s">
        <v>408</v>
      </c>
      <c r="B568" s="414" t="s">
        <v>409</v>
      </c>
      <c r="C568" s="415" t="s">
        <v>417</v>
      </c>
      <c r="D568" s="416" t="s">
        <v>418</v>
      </c>
      <c r="E568" s="415" t="s">
        <v>1513</v>
      </c>
      <c r="F568" s="416" t="s">
        <v>1514</v>
      </c>
      <c r="G568" s="415" t="s">
        <v>1545</v>
      </c>
      <c r="H568" s="415" t="s">
        <v>1546</v>
      </c>
      <c r="I568" s="418">
        <v>86.25</v>
      </c>
      <c r="J568" s="418">
        <v>96</v>
      </c>
      <c r="K568" s="419">
        <v>8280</v>
      </c>
    </row>
    <row r="569" spans="1:11" ht="14.45" customHeight="1" x14ac:dyDescent="0.2">
      <c r="A569" s="413" t="s">
        <v>408</v>
      </c>
      <c r="B569" s="414" t="s">
        <v>409</v>
      </c>
      <c r="C569" s="415" t="s">
        <v>417</v>
      </c>
      <c r="D569" s="416" t="s">
        <v>418</v>
      </c>
      <c r="E569" s="415" t="s">
        <v>1513</v>
      </c>
      <c r="F569" s="416" t="s">
        <v>1514</v>
      </c>
      <c r="G569" s="415" t="s">
        <v>1547</v>
      </c>
      <c r="H569" s="415" t="s">
        <v>1548</v>
      </c>
      <c r="I569" s="418">
        <v>132.83000183105469</v>
      </c>
      <c r="J569" s="418">
        <v>96</v>
      </c>
      <c r="K569" s="419">
        <v>12751.2001953125</v>
      </c>
    </row>
    <row r="570" spans="1:11" ht="14.45" customHeight="1" x14ac:dyDescent="0.2">
      <c r="A570" s="413" t="s">
        <v>408</v>
      </c>
      <c r="B570" s="414" t="s">
        <v>409</v>
      </c>
      <c r="C570" s="415" t="s">
        <v>417</v>
      </c>
      <c r="D570" s="416" t="s">
        <v>418</v>
      </c>
      <c r="E570" s="415" t="s">
        <v>1513</v>
      </c>
      <c r="F570" s="416" t="s">
        <v>1514</v>
      </c>
      <c r="G570" s="415" t="s">
        <v>1549</v>
      </c>
      <c r="H570" s="415" t="s">
        <v>1550</v>
      </c>
      <c r="I570" s="418">
        <v>47.740001678466797</v>
      </c>
      <c r="J570" s="418">
        <v>144</v>
      </c>
      <c r="K570" s="419">
        <v>6875.16015625</v>
      </c>
    </row>
    <row r="571" spans="1:11" ht="14.45" customHeight="1" x14ac:dyDescent="0.2">
      <c r="A571" s="413" t="s">
        <v>408</v>
      </c>
      <c r="B571" s="414" t="s">
        <v>409</v>
      </c>
      <c r="C571" s="415" t="s">
        <v>417</v>
      </c>
      <c r="D571" s="416" t="s">
        <v>418</v>
      </c>
      <c r="E571" s="415" t="s">
        <v>1513</v>
      </c>
      <c r="F571" s="416" t="s">
        <v>1514</v>
      </c>
      <c r="G571" s="415" t="s">
        <v>1551</v>
      </c>
      <c r="H571" s="415" t="s">
        <v>1552</v>
      </c>
      <c r="I571" s="418">
        <v>64.709999084472656</v>
      </c>
      <c r="J571" s="418">
        <v>288</v>
      </c>
      <c r="K571" s="419">
        <v>18636.439453125</v>
      </c>
    </row>
    <row r="572" spans="1:11" ht="14.45" customHeight="1" x14ac:dyDescent="0.2">
      <c r="A572" s="413" t="s">
        <v>408</v>
      </c>
      <c r="B572" s="414" t="s">
        <v>409</v>
      </c>
      <c r="C572" s="415" t="s">
        <v>417</v>
      </c>
      <c r="D572" s="416" t="s">
        <v>418</v>
      </c>
      <c r="E572" s="415" t="s">
        <v>1513</v>
      </c>
      <c r="F572" s="416" t="s">
        <v>1514</v>
      </c>
      <c r="G572" s="415" t="s">
        <v>1553</v>
      </c>
      <c r="H572" s="415" t="s">
        <v>1554</v>
      </c>
      <c r="I572" s="418">
        <v>72.69000244140625</v>
      </c>
      <c r="J572" s="418">
        <v>360</v>
      </c>
      <c r="K572" s="419">
        <v>26168.25</v>
      </c>
    </row>
    <row r="573" spans="1:11" ht="14.45" customHeight="1" x14ac:dyDescent="0.2">
      <c r="A573" s="413" t="s">
        <v>408</v>
      </c>
      <c r="B573" s="414" t="s">
        <v>409</v>
      </c>
      <c r="C573" s="415" t="s">
        <v>417</v>
      </c>
      <c r="D573" s="416" t="s">
        <v>418</v>
      </c>
      <c r="E573" s="415" t="s">
        <v>1513</v>
      </c>
      <c r="F573" s="416" t="s">
        <v>1514</v>
      </c>
      <c r="G573" s="415" t="s">
        <v>1555</v>
      </c>
      <c r="H573" s="415" t="s">
        <v>1556</v>
      </c>
      <c r="I573" s="418">
        <v>345</v>
      </c>
      <c r="J573" s="418">
        <v>12</v>
      </c>
      <c r="K573" s="419">
        <v>4140</v>
      </c>
    </row>
    <row r="574" spans="1:11" ht="14.45" customHeight="1" x14ac:dyDescent="0.2">
      <c r="A574" s="413" t="s">
        <v>408</v>
      </c>
      <c r="B574" s="414" t="s">
        <v>409</v>
      </c>
      <c r="C574" s="415" t="s">
        <v>417</v>
      </c>
      <c r="D574" s="416" t="s">
        <v>418</v>
      </c>
      <c r="E574" s="415" t="s">
        <v>1513</v>
      </c>
      <c r="F574" s="416" t="s">
        <v>1514</v>
      </c>
      <c r="G574" s="415" t="s">
        <v>1557</v>
      </c>
      <c r="H574" s="415" t="s">
        <v>1558</v>
      </c>
      <c r="I574" s="418">
        <v>153.80999755859375</v>
      </c>
      <c r="J574" s="418">
        <v>48</v>
      </c>
      <c r="K574" s="419">
        <v>7383</v>
      </c>
    </row>
    <row r="575" spans="1:11" ht="14.45" customHeight="1" x14ac:dyDescent="0.2">
      <c r="A575" s="413" t="s">
        <v>408</v>
      </c>
      <c r="B575" s="414" t="s">
        <v>409</v>
      </c>
      <c r="C575" s="415" t="s">
        <v>417</v>
      </c>
      <c r="D575" s="416" t="s">
        <v>418</v>
      </c>
      <c r="E575" s="415" t="s">
        <v>1513</v>
      </c>
      <c r="F575" s="416" t="s">
        <v>1514</v>
      </c>
      <c r="G575" s="415" t="s">
        <v>1559</v>
      </c>
      <c r="H575" s="415" t="s">
        <v>1560</v>
      </c>
      <c r="I575" s="418">
        <v>204.30000305175781</v>
      </c>
      <c r="J575" s="418">
        <v>36</v>
      </c>
      <c r="K575" s="419">
        <v>7354.7099609375</v>
      </c>
    </row>
    <row r="576" spans="1:11" ht="14.45" customHeight="1" x14ac:dyDescent="0.2">
      <c r="A576" s="413" t="s">
        <v>408</v>
      </c>
      <c r="B576" s="414" t="s">
        <v>409</v>
      </c>
      <c r="C576" s="415" t="s">
        <v>417</v>
      </c>
      <c r="D576" s="416" t="s">
        <v>418</v>
      </c>
      <c r="E576" s="415" t="s">
        <v>1513</v>
      </c>
      <c r="F576" s="416" t="s">
        <v>1514</v>
      </c>
      <c r="G576" s="415" t="s">
        <v>1561</v>
      </c>
      <c r="H576" s="415" t="s">
        <v>1562</v>
      </c>
      <c r="I576" s="418">
        <v>100.68000030517578</v>
      </c>
      <c r="J576" s="418">
        <v>864</v>
      </c>
      <c r="K576" s="419">
        <v>86989.6796875</v>
      </c>
    </row>
    <row r="577" spans="1:11" ht="14.45" customHeight="1" x14ac:dyDescent="0.2">
      <c r="A577" s="413" t="s">
        <v>408</v>
      </c>
      <c r="B577" s="414" t="s">
        <v>409</v>
      </c>
      <c r="C577" s="415" t="s">
        <v>417</v>
      </c>
      <c r="D577" s="416" t="s">
        <v>418</v>
      </c>
      <c r="E577" s="415" t="s">
        <v>1513</v>
      </c>
      <c r="F577" s="416" t="s">
        <v>1514</v>
      </c>
      <c r="G577" s="415" t="s">
        <v>1563</v>
      </c>
      <c r="H577" s="415" t="s">
        <v>1564</v>
      </c>
      <c r="I577" s="418">
        <v>142.71750259399414</v>
      </c>
      <c r="J577" s="418">
        <v>864</v>
      </c>
      <c r="K577" s="419">
        <v>123305.7578125</v>
      </c>
    </row>
    <row r="578" spans="1:11" ht="14.45" customHeight="1" x14ac:dyDescent="0.2">
      <c r="A578" s="413" t="s">
        <v>408</v>
      </c>
      <c r="B578" s="414" t="s">
        <v>409</v>
      </c>
      <c r="C578" s="415" t="s">
        <v>417</v>
      </c>
      <c r="D578" s="416" t="s">
        <v>418</v>
      </c>
      <c r="E578" s="415" t="s">
        <v>1513</v>
      </c>
      <c r="F578" s="416" t="s">
        <v>1514</v>
      </c>
      <c r="G578" s="415" t="s">
        <v>1565</v>
      </c>
      <c r="H578" s="415" t="s">
        <v>1566</v>
      </c>
      <c r="I578" s="418">
        <v>31.360000610351563</v>
      </c>
      <c r="J578" s="418">
        <v>720</v>
      </c>
      <c r="K578" s="419">
        <v>22576.80078125</v>
      </c>
    </row>
    <row r="579" spans="1:11" ht="14.45" customHeight="1" x14ac:dyDescent="0.2">
      <c r="A579" s="413" t="s">
        <v>408</v>
      </c>
      <c r="B579" s="414" t="s">
        <v>409</v>
      </c>
      <c r="C579" s="415" t="s">
        <v>417</v>
      </c>
      <c r="D579" s="416" t="s">
        <v>418</v>
      </c>
      <c r="E579" s="415" t="s">
        <v>1513</v>
      </c>
      <c r="F579" s="416" t="s">
        <v>1514</v>
      </c>
      <c r="G579" s="415" t="s">
        <v>1567</v>
      </c>
      <c r="H579" s="415" t="s">
        <v>1568</v>
      </c>
      <c r="I579" s="418">
        <v>38.459999084472656</v>
      </c>
      <c r="J579" s="418">
        <v>216</v>
      </c>
      <c r="K579" s="419">
        <v>8306.91015625</v>
      </c>
    </row>
    <row r="580" spans="1:11" ht="14.45" customHeight="1" x14ac:dyDescent="0.2">
      <c r="A580" s="413" t="s">
        <v>408</v>
      </c>
      <c r="B580" s="414" t="s">
        <v>409</v>
      </c>
      <c r="C580" s="415" t="s">
        <v>417</v>
      </c>
      <c r="D580" s="416" t="s">
        <v>418</v>
      </c>
      <c r="E580" s="415" t="s">
        <v>1513</v>
      </c>
      <c r="F580" s="416" t="s">
        <v>1514</v>
      </c>
      <c r="G580" s="415" t="s">
        <v>1569</v>
      </c>
      <c r="H580" s="415" t="s">
        <v>1570</v>
      </c>
      <c r="I580" s="418">
        <v>30.309999465942383</v>
      </c>
      <c r="J580" s="418">
        <v>4320</v>
      </c>
      <c r="K580" s="419">
        <v>130948.197265625</v>
      </c>
    </row>
    <row r="581" spans="1:11" ht="14.45" customHeight="1" x14ac:dyDescent="0.2">
      <c r="A581" s="413" t="s">
        <v>408</v>
      </c>
      <c r="B581" s="414" t="s">
        <v>409</v>
      </c>
      <c r="C581" s="415" t="s">
        <v>417</v>
      </c>
      <c r="D581" s="416" t="s">
        <v>418</v>
      </c>
      <c r="E581" s="415" t="s">
        <v>1513</v>
      </c>
      <c r="F581" s="416" t="s">
        <v>1514</v>
      </c>
      <c r="G581" s="415" t="s">
        <v>1571</v>
      </c>
      <c r="H581" s="415" t="s">
        <v>1572</v>
      </c>
      <c r="I581" s="418">
        <v>28.860000610351563</v>
      </c>
      <c r="J581" s="418">
        <v>576</v>
      </c>
      <c r="K581" s="419">
        <v>16624.400390625</v>
      </c>
    </row>
    <row r="582" spans="1:11" ht="14.45" customHeight="1" x14ac:dyDescent="0.2">
      <c r="A582" s="413" t="s">
        <v>408</v>
      </c>
      <c r="B582" s="414" t="s">
        <v>409</v>
      </c>
      <c r="C582" s="415" t="s">
        <v>417</v>
      </c>
      <c r="D582" s="416" t="s">
        <v>418</v>
      </c>
      <c r="E582" s="415" t="s">
        <v>1513</v>
      </c>
      <c r="F582" s="416" t="s">
        <v>1514</v>
      </c>
      <c r="G582" s="415" t="s">
        <v>1573</v>
      </c>
      <c r="H582" s="415" t="s">
        <v>1574</v>
      </c>
      <c r="I582" s="418">
        <v>40.139999389648438</v>
      </c>
      <c r="J582" s="418">
        <v>288</v>
      </c>
      <c r="K582" s="419">
        <v>11560.7197265625</v>
      </c>
    </row>
    <row r="583" spans="1:11" ht="14.45" customHeight="1" x14ac:dyDescent="0.2">
      <c r="A583" s="413" t="s">
        <v>408</v>
      </c>
      <c r="B583" s="414" t="s">
        <v>409</v>
      </c>
      <c r="C583" s="415" t="s">
        <v>417</v>
      </c>
      <c r="D583" s="416" t="s">
        <v>418</v>
      </c>
      <c r="E583" s="415" t="s">
        <v>1513</v>
      </c>
      <c r="F583" s="416" t="s">
        <v>1514</v>
      </c>
      <c r="G583" s="415" t="s">
        <v>1575</v>
      </c>
      <c r="H583" s="415" t="s">
        <v>1576</v>
      </c>
      <c r="I583" s="418">
        <v>31.360000610351563</v>
      </c>
      <c r="J583" s="418">
        <v>1200</v>
      </c>
      <c r="K583" s="419">
        <v>37628.0009765625</v>
      </c>
    </row>
    <row r="584" spans="1:11" ht="14.45" customHeight="1" x14ac:dyDescent="0.2">
      <c r="A584" s="413" t="s">
        <v>408</v>
      </c>
      <c r="B584" s="414" t="s">
        <v>409</v>
      </c>
      <c r="C584" s="415" t="s">
        <v>417</v>
      </c>
      <c r="D584" s="416" t="s">
        <v>418</v>
      </c>
      <c r="E584" s="415" t="s">
        <v>1513</v>
      </c>
      <c r="F584" s="416" t="s">
        <v>1514</v>
      </c>
      <c r="G584" s="415" t="s">
        <v>1577</v>
      </c>
      <c r="H584" s="415" t="s">
        <v>1578</v>
      </c>
      <c r="I584" s="418">
        <v>132.6300048828125</v>
      </c>
      <c r="J584" s="418">
        <v>36</v>
      </c>
      <c r="K584" s="419">
        <v>4774.56982421875</v>
      </c>
    </row>
    <row r="585" spans="1:11" ht="14.45" customHeight="1" x14ac:dyDescent="0.2">
      <c r="A585" s="413" t="s">
        <v>408</v>
      </c>
      <c r="B585" s="414" t="s">
        <v>409</v>
      </c>
      <c r="C585" s="415" t="s">
        <v>417</v>
      </c>
      <c r="D585" s="416" t="s">
        <v>418</v>
      </c>
      <c r="E585" s="415" t="s">
        <v>1513</v>
      </c>
      <c r="F585" s="416" t="s">
        <v>1514</v>
      </c>
      <c r="G585" s="415" t="s">
        <v>1579</v>
      </c>
      <c r="H585" s="415" t="s">
        <v>1580</v>
      </c>
      <c r="I585" s="418">
        <v>219.94000244140625</v>
      </c>
      <c r="J585" s="418">
        <v>96</v>
      </c>
      <c r="K585" s="419">
        <v>21114</v>
      </c>
    </row>
    <row r="586" spans="1:11" ht="14.45" customHeight="1" x14ac:dyDescent="0.2">
      <c r="A586" s="413" t="s">
        <v>408</v>
      </c>
      <c r="B586" s="414" t="s">
        <v>409</v>
      </c>
      <c r="C586" s="415" t="s">
        <v>417</v>
      </c>
      <c r="D586" s="416" t="s">
        <v>418</v>
      </c>
      <c r="E586" s="415" t="s">
        <v>1513</v>
      </c>
      <c r="F586" s="416" t="s">
        <v>1514</v>
      </c>
      <c r="G586" s="415" t="s">
        <v>1581</v>
      </c>
      <c r="H586" s="415" t="s">
        <v>1582</v>
      </c>
      <c r="I586" s="418">
        <v>153.47000122070313</v>
      </c>
      <c r="J586" s="418">
        <v>264</v>
      </c>
      <c r="K586" s="419">
        <v>40515.419921875</v>
      </c>
    </row>
    <row r="587" spans="1:11" ht="14.45" customHeight="1" x14ac:dyDescent="0.2">
      <c r="A587" s="413" t="s">
        <v>408</v>
      </c>
      <c r="B587" s="414" t="s">
        <v>409</v>
      </c>
      <c r="C587" s="415" t="s">
        <v>417</v>
      </c>
      <c r="D587" s="416" t="s">
        <v>418</v>
      </c>
      <c r="E587" s="415" t="s">
        <v>1513</v>
      </c>
      <c r="F587" s="416" t="s">
        <v>1514</v>
      </c>
      <c r="G587" s="415" t="s">
        <v>1583</v>
      </c>
      <c r="H587" s="415" t="s">
        <v>1584</v>
      </c>
      <c r="I587" s="418">
        <v>167.14999389648438</v>
      </c>
      <c r="J587" s="418">
        <v>96</v>
      </c>
      <c r="K587" s="419">
        <v>16046.6396484375</v>
      </c>
    </row>
    <row r="588" spans="1:11" ht="14.45" customHeight="1" x14ac:dyDescent="0.2">
      <c r="A588" s="413" t="s">
        <v>408</v>
      </c>
      <c r="B588" s="414" t="s">
        <v>409</v>
      </c>
      <c r="C588" s="415" t="s">
        <v>417</v>
      </c>
      <c r="D588" s="416" t="s">
        <v>418</v>
      </c>
      <c r="E588" s="415" t="s">
        <v>1513</v>
      </c>
      <c r="F588" s="416" t="s">
        <v>1514</v>
      </c>
      <c r="G588" s="415" t="s">
        <v>1585</v>
      </c>
      <c r="H588" s="415" t="s">
        <v>1586</v>
      </c>
      <c r="I588" s="418">
        <v>210.16000366210938</v>
      </c>
      <c r="J588" s="418">
        <v>924</v>
      </c>
      <c r="K588" s="419">
        <v>194189.548828125</v>
      </c>
    </row>
    <row r="589" spans="1:11" ht="14.45" customHeight="1" x14ac:dyDescent="0.2">
      <c r="A589" s="413" t="s">
        <v>408</v>
      </c>
      <c r="B589" s="414" t="s">
        <v>409</v>
      </c>
      <c r="C589" s="415" t="s">
        <v>417</v>
      </c>
      <c r="D589" s="416" t="s">
        <v>418</v>
      </c>
      <c r="E589" s="415" t="s">
        <v>1513</v>
      </c>
      <c r="F589" s="416" t="s">
        <v>1514</v>
      </c>
      <c r="G589" s="415" t="s">
        <v>1587</v>
      </c>
      <c r="H589" s="415" t="s">
        <v>1588</v>
      </c>
      <c r="I589" s="418">
        <v>258.05999755859375</v>
      </c>
      <c r="J589" s="418">
        <v>312</v>
      </c>
      <c r="K589" s="419">
        <v>80514.71875</v>
      </c>
    </row>
    <row r="590" spans="1:11" ht="14.45" customHeight="1" x14ac:dyDescent="0.2">
      <c r="A590" s="413" t="s">
        <v>408</v>
      </c>
      <c r="B590" s="414" t="s">
        <v>409</v>
      </c>
      <c r="C590" s="415" t="s">
        <v>417</v>
      </c>
      <c r="D590" s="416" t="s">
        <v>418</v>
      </c>
      <c r="E590" s="415" t="s">
        <v>1513</v>
      </c>
      <c r="F590" s="416" t="s">
        <v>1514</v>
      </c>
      <c r="G590" s="415" t="s">
        <v>1589</v>
      </c>
      <c r="H590" s="415" t="s">
        <v>1590</v>
      </c>
      <c r="I590" s="418">
        <v>337.239990234375</v>
      </c>
      <c r="J590" s="418">
        <v>108</v>
      </c>
      <c r="K590" s="419">
        <v>36421.650390625</v>
      </c>
    </row>
    <row r="591" spans="1:11" ht="14.45" customHeight="1" x14ac:dyDescent="0.2">
      <c r="A591" s="413" t="s">
        <v>408</v>
      </c>
      <c r="B591" s="414" t="s">
        <v>409</v>
      </c>
      <c r="C591" s="415" t="s">
        <v>417</v>
      </c>
      <c r="D591" s="416" t="s">
        <v>418</v>
      </c>
      <c r="E591" s="415" t="s">
        <v>1513</v>
      </c>
      <c r="F591" s="416" t="s">
        <v>1514</v>
      </c>
      <c r="G591" s="415" t="s">
        <v>1591</v>
      </c>
      <c r="H591" s="415" t="s">
        <v>1592</v>
      </c>
      <c r="I591" s="418">
        <v>89.410003662109375</v>
      </c>
      <c r="J591" s="418">
        <v>156</v>
      </c>
      <c r="K591" s="419">
        <v>13948.350341796875</v>
      </c>
    </row>
    <row r="592" spans="1:11" ht="14.45" customHeight="1" x14ac:dyDescent="0.2">
      <c r="A592" s="413" t="s">
        <v>408</v>
      </c>
      <c r="B592" s="414" t="s">
        <v>409</v>
      </c>
      <c r="C592" s="415" t="s">
        <v>417</v>
      </c>
      <c r="D592" s="416" t="s">
        <v>418</v>
      </c>
      <c r="E592" s="415" t="s">
        <v>1513</v>
      </c>
      <c r="F592" s="416" t="s">
        <v>1514</v>
      </c>
      <c r="G592" s="415" t="s">
        <v>1593</v>
      </c>
      <c r="H592" s="415" t="s">
        <v>1594</v>
      </c>
      <c r="I592" s="418">
        <v>94.379997253417969</v>
      </c>
      <c r="J592" s="418">
        <v>72</v>
      </c>
      <c r="K592" s="419">
        <v>6795.1201171875</v>
      </c>
    </row>
    <row r="593" spans="1:11" ht="14.45" customHeight="1" x14ac:dyDescent="0.2">
      <c r="A593" s="413" t="s">
        <v>408</v>
      </c>
      <c r="B593" s="414" t="s">
        <v>409</v>
      </c>
      <c r="C593" s="415" t="s">
        <v>417</v>
      </c>
      <c r="D593" s="416" t="s">
        <v>418</v>
      </c>
      <c r="E593" s="415" t="s">
        <v>1513</v>
      </c>
      <c r="F593" s="416" t="s">
        <v>1514</v>
      </c>
      <c r="G593" s="415" t="s">
        <v>1595</v>
      </c>
      <c r="H593" s="415" t="s">
        <v>1596</v>
      </c>
      <c r="I593" s="418">
        <v>54.299999237060547</v>
      </c>
      <c r="J593" s="418">
        <v>36</v>
      </c>
      <c r="K593" s="419">
        <v>1954.6600341796875</v>
      </c>
    </row>
    <row r="594" spans="1:11" ht="14.45" customHeight="1" x14ac:dyDescent="0.2">
      <c r="A594" s="413" t="s">
        <v>408</v>
      </c>
      <c r="B594" s="414" t="s">
        <v>409</v>
      </c>
      <c r="C594" s="415" t="s">
        <v>417</v>
      </c>
      <c r="D594" s="416" t="s">
        <v>418</v>
      </c>
      <c r="E594" s="415" t="s">
        <v>1513</v>
      </c>
      <c r="F594" s="416" t="s">
        <v>1514</v>
      </c>
      <c r="G594" s="415" t="s">
        <v>1597</v>
      </c>
      <c r="H594" s="415" t="s">
        <v>1598</v>
      </c>
      <c r="I594" s="418">
        <v>81.255001068115234</v>
      </c>
      <c r="J594" s="418">
        <v>576</v>
      </c>
      <c r="K594" s="419">
        <v>44883.359375</v>
      </c>
    </row>
    <row r="595" spans="1:11" ht="14.45" customHeight="1" x14ac:dyDescent="0.2">
      <c r="A595" s="413" t="s">
        <v>408</v>
      </c>
      <c r="B595" s="414" t="s">
        <v>409</v>
      </c>
      <c r="C595" s="415" t="s">
        <v>417</v>
      </c>
      <c r="D595" s="416" t="s">
        <v>418</v>
      </c>
      <c r="E595" s="415" t="s">
        <v>1513</v>
      </c>
      <c r="F595" s="416" t="s">
        <v>1514</v>
      </c>
      <c r="G595" s="415" t="s">
        <v>1597</v>
      </c>
      <c r="H595" s="415" t="s">
        <v>1599</v>
      </c>
      <c r="I595" s="418">
        <v>86.25</v>
      </c>
      <c r="J595" s="418">
        <v>120</v>
      </c>
      <c r="K595" s="419">
        <v>10350</v>
      </c>
    </row>
    <row r="596" spans="1:11" ht="14.45" customHeight="1" x14ac:dyDescent="0.2">
      <c r="A596" s="413" t="s">
        <v>408</v>
      </c>
      <c r="B596" s="414" t="s">
        <v>409</v>
      </c>
      <c r="C596" s="415" t="s">
        <v>417</v>
      </c>
      <c r="D596" s="416" t="s">
        <v>418</v>
      </c>
      <c r="E596" s="415" t="s">
        <v>1513</v>
      </c>
      <c r="F596" s="416" t="s">
        <v>1514</v>
      </c>
      <c r="G596" s="415" t="s">
        <v>1600</v>
      </c>
      <c r="H596" s="415" t="s">
        <v>1601</v>
      </c>
      <c r="I596" s="418">
        <v>57.110000610351563</v>
      </c>
      <c r="J596" s="418">
        <v>144</v>
      </c>
      <c r="K596" s="419">
        <v>8223.419921875</v>
      </c>
    </row>
    <row r="597" spans="1:11" ht="14.45" customHeight="1" x14ac:dyDescent="0.2">
      <c r="A597" s="413" t="s">
        <v>408</v>
      </c>
      <c r="B597" s="414" t="s">
        <v>409</v>
      </c>
      <c r="C597" s="415" t="s">
        <v>417</v>
      </c>
      <c r="D597" s="416" t="s">
        <v>418</v>
      </c>
      <c r="E597" s="415" t="s">
        <v>1513</v>
      </c>
      <c r="F597" s="416" t="s">
        <v>1514</v>
      </c>
      <c r="G597" s="415" t="s">
        <v>1602</v>
      </c>
      <c r="H597" s="415" t="s">
        <v>1603</v>
      </c>
      <c r="I597" s="418">
        <v>77.900001525878906</v>
      </c>
      <c r="J597" s="418">
        <v>264</v>
      </c>
      <c r="K597" s="419">
        <v>20566.08984375</v>
      </c>
    </row>
    <row r="598" spans="1:11" ht="14.45" customHeight="1" x14ac:dyDescent="0.2">
      <c r="A598" s="413" t="s">
        <v>408</v>
      </c>
      <c r="B598" s="414" t="s">
        <v>409</v>
      </c>
      <c r="C598" s="415" t="s">
        <v>417</v>
      </c>
      <c r="D598" s="416" t="s">
        <v>418</v>
      </c>
      <c r="E598" s="415" t="s">
        <v>1513</v>
      </c>
      <c r="F598" s="416" t="s">
        <v>1514</v>
      </c>
      <c r="G598" s="415" t="s">
        <v>1602</v>
      </c>
      <c r="H598" s="415" t="s">
        <v>1604</v>
      </c>
      <c r="I598" s="418">
        <v>77.900001525878906</v>
      </c>
      <c r="J598" s="418">
        <v>96</v>
      </c>
      <c r="K598" s="419">
        <v>7478.68017578125</v>
      </c>
    </row>
    <row r="599" spans="1:11" ht="14.45" customHeight="1" x14ac:dyDescent="0.2">
      <c r="A599" s="413" t="s">
        <v>408</v>
      </c>
      <c r="B599" s="414" t="s">
        <v>409</v>
      </c>
      <c r="C599" s="415" t="s">
        <v>417</v>
      </c>
      <c r="D599" s="416" t="s">
        <v>418</v>
      </c>
      <c r="E599" s="415" t="s">
        <v>1513</v>
      </c>
      <c r="F599" s="416" t="s">
        <v>1514</v>
      </c>
      <c r="G599" s="415" t="s">
        <v>1605</v>
      </c>
      <c r="H599" s="415" t="s">
        <v>1606</v>
      </c>
      <c r="I599" s="418">
        <v>45.029998779296875</v>
      </c>
      <c r="J599" s="418">
        <v>288</v>
      </c>
      <c r="K599" s="419">
        <v>12967.400390625</v>
      </c>
    </row>
    <row r="600" spans="1:11" ht="14.45" customHeight="1" x14ac:dyDescent="0.2">
      <c r="A600" s="413" t="s">
        <v>408</v>
      </c>
      <c r="B600" s="414" t="s">
        <v>409</v>
      </c>
      <c r="C600" s="415" t="s">
        <v>417</v>
      </c>
      <c r="D600" s="416" t="s">
        <v>418</v>
      </c>
      <c r="E600" s="415" t="s">
        <v>1513</v>
      </c>
      <c r="F600" s="416" t="s">
        <v>1514</v>
      </c>
      <c r="G600" s="415" t="s">
        <v>1607</v>
      </c>
      <c r="H600" s="415" t="s">
        <v>1608</v>
      </c>
      <c r="I600" s="418">
        <v>45.029998779296875</v>
      </c>
      <c r="J600" s="418">
        <v>144</v>
      </c>
      <c r="K600" s="419">
        <v>6483.7001953125</v>
      </c>
    </row>
    <row r="601" spans="1:11" ht="14.45" customHeight="1" x14ac:dyDescent="0.2">
      <c r="A601" s="413" t="s">
        <v>408</v>
      </c>
      <c r="B601" s="414" t="s">
        <v>409</v>
      </c>
      <c r="C601" s="415" t="s">
        <v>417</v>
      </c>
      <c r="D601" s="416" t="s">
        <v>418</v>
      </c>
      <c r="E601" s="415" t="s">
        <v>1513</v>
      </c>
      <c r="F601" s="416" t="s">
        <v>1514</v>
      </c>
      <c r="G601" s="415" t="s">
        <v>1609</v>
      </c>
      <c r="H601" s="415" t="s">
        <v>1610</v>
      </c>
      <c r="I601" s="418">
        <v>42</v>
      </c>
      <c r="J601" s="418">
        <v>360</v>
      </c>
      <c r="K601" s="419">
        <v>15119.0498046875</v>
      </c>
    </row>
    <row r="602" spans="1:11" ht="14.45" customHeight="1" x14ac:dyDescent="0.2">
      <c r="A602" s="413" t="s">
        <v>408</v>
      </c>
      <c r="B602" s="414" t="s">
        <v>409</v>
      </c>
      <c r="C602" s="415" t="s">
        <v>417</v>
      </c>
      <c r="D602" s="416" t="s">
        <v>418</v>
      </c>
      <c r="E602" s="415" t="s">
        <v>1513</v>
      </c>
      <c r="F602" s="416" t="s">
        <v>1514</v>
      </c>
      <c r="G602" s="415" t="s">
        <v>1611</v>
      </c>
      <c r="H602" s="415" t="s">
        <v>1612</v>
      </c>
      <c r="I602" s="418">
        <v>50.479999542236328</v>
      </c>
      <c r="J602" s="418">
        <v>216</v>
      </c>
      <c r="K602" s="419">
        <v>10902.7001953125</v>
      </c>
    </row>
    <row r="603" spans="1:11" ht="14.45" customHeight="1" x14ac:dyDescent="0.2">
      <c r="A603" s="413" t="s">
        <v>408</v>
      </c>
      <c r="B603" s="414" t="s">
        <v>409</v>
      </c>
      <c r="C603" s="415" t="s">
        <v>417</v>
      </c>
      <c r="D603" s="416" t="s">
        <v>418</v>
      </c>
      <c r="E603" s="415" t="s">
        <v>1513</v>
      </c>
      <c r="F603" s="416" t="s">
        <v>1514</v>
      </c>
      <c r="G603" s="415" t="s">
        <v>1613</v>
      </c>
      <c r="H603" s="415" t="s">
        <v>1614</v>
      </c>
      <c r="I603" s="418">
        <v>54.869998931884766</v>
      </c>
      <c r="J603" s="418">
        <v>108</v>
      </c>
      <c r="K603" s="419">
        <v>5925.719970703125</v>
      </c>
    </row>
    <row r="604" spans="1:11" ht="14.45" customHeight="1" x14ac:dyDescent="0.2">
      <c r="A604" s="413" t="s">
        <v>408</v>
      </c>
      <c r="B604" s="414" t="s">
        <v>409</v>
      </c>
      <c r="C604" s="415" t="s">
        <v>417</v>
      </c>
      <c r="D604" s="416" t="s">
        <v>418</v>
      </c>
      <c r="E604" s="415" t="s">
        <v>1513</v>
      </c>
      <c r="F604" s="416" t="s">
        <v>1514</v>
      </c>
      <c r="G604" s="415" t="s">
        <v>1615</v>
      </c>
      <c r="H604" s="415" t="s">
        <v>1616</v>
      </c>
      <c r="I604" s="418">
        <v>75.650001525878906</v>
      </c>
      <c r="J604" s="418">
        <v>120</v>
      </c>
      <c r="K604" s="419">
        <v>9078.099853515625</v>
      </c>
    </row>
    <row r="605" spans="1:11" ht="14.45" customHeight="1" x14ac:dyDescent="0.2">
      <c r="A605" s="413" t="s">
        <v>408</v>
      </c>
      <c r="B605" s="414" t="s">
        <v>409</v>
      </c>
      <c r="C605" s="415" t="s">
        <v>417</v>
      </c>
      <c r="D605" s="416" t="s">
        <v>418</v>
      </c>
      <c r="E605" s="415" t="s">
        <v>1513</v>
      </c>
      <c r="F605" s="416" t="s">
        <v>1514</v>
      </c>
      <c r="G605" s="415" t="s">
        <v>1617</v>
      </c>
      <c r="H605" s="415" t="s">
        <v>1618</v>
      </c>
      <c r="I605" s="418">
        <v>34.159999847412109</v>
      </c>
      <c r="J605" s="418">
        <v>1044</v>
      </c>
      <c r="K605" s="419">
        <v>35661.809814453125</v>
      </c>
    </row>
    <row r="606" spans="1:11" ht="14.45" customHeight="1" x14ac:dyDescent="0.2">
      <c r="A606" s="413" t="s">
        <v>408</v>
      </c>
      <c r="B606" s="414" t="s">
        <v>409</v>
      </c>
      <c r="C606" s="415" t="s">
        <v>417</v>
      </c>
      <c r="D606" s="416" t="s">
        <v>418</v>
      </c>
      <c r="E606" s="415" t="s">
        <v>1513</v>
      </c>
      <c r="F606" s="416" t="s">
        <v>1514</v>
      </c>
      <c r="G606" s="415" t="s">
        <v>1619</v>
      </c>
      <c r="H606" s="415" t="s">
        <v>1620</v>
      </c>
      <c r="I606" s="418">
        <v>41.810001373291016</v>
      </c>
      <c r="J606" s="418">
        <v>756</v>
      </c>
      <c r="K606" s="419">
        <v>31607.639526367188</v>
      </c>
    </row>
    <row r="607" spans="1:11" ht="14.45" customHeight="1" x14ac:dyDescent="0.2">
      <c r="A607" s="413" t="s">
        <v>408</v>
      </c>
      <c r="B607" s="414" t="s">
        <v>409</v>
      </c>
      <c r="C607" s="415" t="s">
        <v>417</v>
      </c>
      <c r="D607" s="416" t="s">
        <v>418</v>
      </c>
      <c r="E607" s="415" t="s">
        <v>1513</v>
      </c>
      <c r="F607" s="416" t="s">
        <v>1514</v>
      </c>
      <c r="G607" s="415" t="s">
        <v>1621</v>
      </c>
      <c r="H607" s="415" t="s">
        <v>1622</v>
      </c>
      <c r="I607" s="418">
        <v>40.639999389648438</v>
      </c>
      <c r="J607" s="418">
        <v>1152</v>
      </c>
      <c r="K607" s="419">
        <v>46814.03125</v>
      </c>
    </row>
    <row r="608" spans="1:11" ht="14.45" customHeight="1" x14ac:dyDescent="0.2">
      <c r="A608" s="413" t="s">
        <v>408</v>
      </c>
      <c r="B608" s="414" t="s">
        <v>409</v>
      </c>
      <c r="C608" s="415" t="s">
        <v>417</v>
      </c>
      <c r="D608" s="416" t="s">
        <v>418</v>
      </c>
      <c r="E608" s="415" t="s">
        <v>1513</v>
      </c>
      <c r="F608" s="416" t="s">
        <v>1514</v>
      </c>
      <c r="G608" s="415" t="s">
        <v>1623</v>
      </c>
      <c r="H608" s="415" t="s">
        <v>1624</v>
      </c>
      <c r="I608" s="418">
        <v>40.009998321533203</v>
      </c>
      <c r="J608" s="418">
        <v>144</v>
      </c>
      <c r="K608" s="419">
        <v>5761.0400390625</v>
      </c>
    </row>
    <row r="609" spans="1:11" ht="14.45" customHeight="1" x14ac:dyDescent="0.2">
      <c r="A609" s="413" t="s">
        <v>408</v>
      </c>
      <c r="B609" s="414" t="s">
        <v>409</v>
      </c>
      <c r="C609" s="415" t="s">
        <v>417</v>
      </c>
      <c r="D609" s="416" t="s">
        <v>418</v>
      </c>
      <c r="E609" s="415" t="s">
        <v>1513</v>
      </c>
      <c r="F609" s="416" t="s">
        <v>1514</v>
      </c>
      <c r="G609" s="415" t="s">
        <v>1625</v>
      </c>
      <c r="H609" s="415" t="s">
        <v>1626</v>
      </c>
      <c r="I609" s="418">
        <v>129.25999450683594</v>
      </c>
      <c r="J609" s="418">
        <v>168</v>
      </c>
      <c r="K609" s="419">
        <v>21714.8701171875</v>
      </c>
    </row>
    <row r="610" spans="1:11" ht="14.45" customHeight="1" x14ac:dyDescent="0.2">
      <c r="A610" s="413" t="s">
        <v>408</v>
      </c>
      <c r="B610" s="414" t="s">
        <v>409</v>
      </c>
      <c r="C610" s="415" t="s">
        <v>417</v>
      </c>
      <c r="D610" s="416" t="s">
        <v>418</v>
      </c>
      <c r="E610" s="415" t="s">
        <v>1513</v>
      </c>
      <c r="F610" s="416" t="s">
        <v>1514</v>
      </c>
      <c r="G610" s="415" t="s">
        <v>1627</v>
      </c>
      <c r="H610" s="415" t="s">
        <v>1628</v>
      </c>
      <c r="I610" s="418">
        <v>171.22999572753906</v>
      </c>
      <c r="J610" s="418">
        <v>48</v>
      </c>
      <c r="K610" s="419">
        <v>8218.8203125</v>
      </c>
    </row>
    <row r="611" spans="1:11" ht="14.45" customHeight="1" x14ac:dyDescent="0.2">
      <c r="A611" s="413" t="s">
        <v>408</v>
      </c>
      <c r="B611" s="414" t="s">
        <v>409</v>
      </c>
      <c r="C611" s="415" t="s">
        <v>417</v>
      </c>
      <c r="D611" s="416" t="s">
        <v>418</v>
      </c>
      <c r="E611" s="415" t="s">
        <v>1513</v>
      </c>
      <c r="F611" s="416" t="s">
        <v>1514</v>
      </c>
      <c r="G611" s="415" t="s">
        <v>1629</v>
      </c>
      <c r="H611" s="415" t="s">
        <v>1630</v>
      </c>
      <c r="I611" s="418">
        <v>733.1300048828125</v>
      </c>
      <c r="J611" s="418">
        <v>24</v>
      </c>
      <c r="K611" s="419">
        <v>17595</v>
      </c>
    </row>
    <row r="612" spans="1:11" ht="14.45" customHeight="1" x14ac:dyDescent="0.2">
      <c r="A612" s="413" t="s">
        <v>408</v>
      </c>
      <c r="B612" s="414" t="s">
        <v>409</v>
      </c>
      <c r="C612" s="415" t="s">
        <v>417</v>
      </c>
      <c r="D612" s="416" t="s">
        <v>418</v>
      </c>
      <c r="E612" s="415" t="s">
        <v>1513</v>
      </c>
      <c r="F612" s="416" t="s">
        <v>1514</v>
      </c>
      <c r="G612" s="415" t="s">
        <v>1631</v>
      </c>
      <c r="H612" s="415" t="s">
        <v>1632</v>
      </c>
      <c r="I612" s="418">
        <v>85.290000915527344</v>
      </c>
      <c r="J612" s="418">
        <v>72</v>
      </c>
      <c r="K612" s="419">
        <v>6141</v>
      </c>
    </row>
    <row r="613" spans="1:11" ht="14.45" customHeight="1" x14ac:dyDescent="0.2">
      <c r="A613" s="413" t="s">
        <v>408</v>
      </c>
      <c r="B613" s="414" t="s">
        <v>409</v>
      </c>
      <c r="C613" s="415" t="s">
        <v>417</v>
      </c>
      <c r="D613" s="416" t="s">
        <v>418</v>
      </c>
      <c r="E613" s="415" t="s">
        <v>1513</v>
      </c>
      <c r="F613" s="416" t="s">
        <v>1514</v>
      </c>
      <c r="G613" s="415" t="s">
        <v>1633</v>
      </c>
      <c r="H613" s="415" t="s">
        <v>1634</v>
      </c>
      <c r="I613" s="418">
        <v>73.790000915527344</v>
      </c>
      <c r="J613" s="418">
        <v>108</v>
      </c>
      <c r="K613" s="419">
        <v>7969.5</v>
      </c>
    </row>
    <row r="614" spans="1:11" ht="14.45" customHeight="1" x14ac:dyDescent="0.2">
      <c r="A614" s="413" t="s">
        <v>408</v>
      </c>
      <c r="B614" s="414" t="s">
        <v>409</v>
      </c>
      <c r="C614" s="415" t="s">
        <v>417</v>
      </c>
      <c r="D614" s="416" t="s">
        <v>418</v>
      </c>
      <c r="E614" s="415" t="s">
        <v>1513</v>
      </c>
      <c r="F614" s="416" t="s">
        <v>1514</v>
      </c>
      <c r="G614" s="415" t="s">
        <v>1635</v>
      </c>
      <c r="H614" s="415" t="s">
        <v>1636</v>
      </c>
      <c r="I614" s="418">
        <v>414.29000854492188</v>
      </c>
      <c r="J614" s="418">
        <v>16</v>
      </c>
      <c r="K614" s="419">
        <v>6628.60009765625</v>
      </c>
    </row>
    <row r="615" spans="1:11" ht="14.45" customHeight="1" x14ac:dyDescent="0.2">
      <c r="A615" s="413" t="s">
        <v>408</v>
      </c>
      <c r="B615" s="414" t="s">
        <v>409</v>
      </c>
      <c r="C615" s="415" t="s">
        <v>417</v>
      </c>
      <c r="D615" s="416" t="s">
        <v>418</v>
      </c>
      <c r="E615" s="415" t="s">
        <v>1513</v>
      </c>
      <c r="F615" s="416" t="s">
        <v>1514</v>
      </c>
      <c r="G615" s="415" t="s">
        <v>1637</v>
      </c>
      <c r="H615" s="415" t="s">
        <v>1638</v>
      </c>
      <c r="I615" s="418">
        <v>105.56999969482422</v>
      </c>
      <c r="J615" s="418">
        <v>108</v>
      </c>
      <c r="K615" s="419">
        <v>11401.56005859375</v>
      </c>
    </row>
    <row r="616" spans="1:11" ht="14.45" customHeight="1" x14ac:dyDescent="0.2">
      <c r="A616" s="413" t="s">
        <v>408</v>
      </c>
      <c r="B616" s="414" t="s">
        <v>409</v>
      </c>
      <c r="C616" s="415" t="s">
        <v>417</v>
      </c>
      <c r="D616" s="416" t="s">
        <v>418</v>
      </c>
      <c r="E616" s="415" t="s">
        <v>1513</v>
      </c>
      <c r="F616" s="416" t="s">
        <v>1514</v>
      </c>
      <c r="G616" s="415" t="s">
        <v>1639</v>
      </c>
      <c r="H616" s="415" t="s">
        <v>1640</v>
      </c>
      <c r="I616" s="418">
        <v>20.590000152587891</v>
      </c>
      <c r="J616" s="418">
        <v>252</v>
      </c>
      <c r="K616" s="419">
        <v>5187.419921875</v>
      </c>
    </row>
    <row r="617" spans="1:11" ht="14.45" customHeight="1" x14ac:dyDescent="0.2">
      <c r="A617" s="413" t="s">
        <v>408</v>
      </c>
      <c r="B617" s="414" t="s">
        <v>409</v>
      </c>
      <c r="C617" s="415" t="s">
        <v>417</v>
      </c>
      <c r="D617" s="416" t="s">
        <v>418</v>
      </c>
      <c r="E617" s="415" t="s">
        <v>1513</v>
      </c>
      <c r="F617" s="416" t="s">
        <v>1514</v>
      </c>
      <c r="G617" s="415" t="s">
        <v>1517</v>
      </c>
      <c r="H617" s="415" t="s">
        <v>1641</v>
      </c>
      <c r="I617" s="418">
        <v>27.260000228881836</v>
      </c>
      <c r="J617" s="418">
        <v>1368</v>
      </c>
      <c r="K617" s="419">
        <v>37287.7197265625</v>
      </c>
    </row>
    <row r="618" spans="1:11" ht="14.45" customHeight="1" x14ac:dyDescent="0.2">
      <c r="A618" s="413" t="s">
        <v>408</v>
      </c>
      <c r="B618" s="414" t="s">
        <v>409</v>
      </c>
      <c r="C618" s="415" t="s">
        <v>417</v>
      </c>
      <c r="D618" s="416" t="s">
        <v>418</v>
      </c>
      <c r="E618" s="415" t="s">
        <v>1513</v>
      </c>
      <c r="F618" s="416" t="s">
        <v>1514</v>
      </c>
      <c r="G618" s="415" t="s">
        <v>1519</v>
      </c>
      <c r="H618" s="415" t="s">
        <v>1642</v>
      </c>
      <c r="I618" s="418">
        <v>28.059999465942383</v>
      </c>
      <c r="J618" s="418">
        <v>720</v>
      </c>
      <c r="K618" s="419">
        <v>20203.19970703125</v>
      </c>
    </row>
    <row r="619" spans="1:11" ht="14.45" customHeight="1" x14ac:dyDescent="0.2">
      <c r="A619" s="413" t="s">
        <v>408</v>
      </c>
      <c r="B619" s="414" t="s">
        <v>409</v>
      </c>
      <c r="C619" s="415" t="s">
        <v>417</v>
      </c>
      <c r="D619" s="416" t="s">
        <v>418</v>
      </c>
      <c r="E619" s="415" t="s">
        <v>1513</v>
      </c>
      <c r="F619" s="416" t="s">
        <v>1514</v>
      </c>
      <c r="G619" s="415" t="s">
        <v>1643</v>
      </c>
      <c r="H619" s="415" t="s">
        <v>1644</v>
      </c>
      <c r="I619" s="418">
        <v>26.569999694824219</v>
      </c>
      <c r="J619" s="418">
        <v>432</v>
      </c>
      <c r="K619" s="419">
        <v>11476.080078125</v>
      </c>
    </row>
    <row r="620" spans="1:11" ht="14.45" customHeight="1" x14ac:dyDescent="0.2">
      <c r="A620" s="413" t="s">
        <v>408</v>
      </c>
      <c r="B620" s="414" t="s">
        <v>409</v>
      </c>
      <c r="C620" s="415" t="s">
        <v>417</v>
      </c>
      <c r="D620" s="416" t="s">
        <v>418</v>
      </c>
      <c r="E620" s="415" t="s">
        <v>1513</v>
      </c>
      <c r="F620" s="416" t="s">
        <v>1514</v>
      </c>
      <c r="G620" s="415" t="s">
        <v>1523</v>
      </c>
      <c r="H620" s="415" t="s">
        <v>1645</v>
      </c>
      <c r="I620" s="418">
        <v>148.58000183105469</v>
      </c>
      <c r="J620" s="418">
        <v>240</v>
      </c>
      <c r="K620" s="419">
        <v>35659.19921875</v>
      </c>
    </row>
    <row r="621" spans="1:11" ht="14.45" customHeight="1" x14ac:dyDescent="0.2">
      <c r="A621" s="413" t="s">
        <v>408</v>
      </c>
      <c r="B621" s="414" t="s">
        <v>409</v>
      </c>
      <c r="C621" s="415" t="s">
        <v>417</v>
      </c>
      <c r="D621" s="416" t="s">
        <v>418</v>
      </c>
      <c r="E621" s="415" t="s">
        <v>1513</v>
      </c>
      <c r="F621" s="416" t="s">
        <v>1514</v>
      </c>
      <c r="G621" s="415" t="s">
        <v>1525</v>
      </c>
      <c r="H621" s="415" t="s">
        <v>1646</v>
      </c>
      <c r="I621" s="418">
        <v>108.5</v>
      </c>
      <c r="J621" s="418">
        <v>72</v>
      </c>
      <c r="K621" s="419">
        <v>7812.18017578125</v>
      </c>
    </row>
    <row r="622" spans="1:11" ht="14.45" customHeight="1" x14ac:dyDescent="0.2">
      <c r="A622" s="413" t="s">
        <v>408</v>
      </c>
      <c r="B622" s="414" t="s">
        <v>409</v>
      </c>
      <c r="C622" s="415" t="s">
        <v>417</v>
      </c>
      <c r="D622" s="416" t="s">
        <v>418</v>
      </c>
      <c r="E622" s="415" t="s">
        <v>1513</v>
      </c>
      <c r="F622" s="416" t="s">
        <v>1514</v>
      </c>
      <c r="G622" s="415" t="s">
        <v>1647</v>
      </c>
      <c r="H622" s="415" t="s">
        <v>1648</v>
      </c>
      <c r="I622" s="418">
        <v>132.94000244140625</v>
      </c>
      <c r="J622" s="418">
        <v>80</v>
      </c>
      <c r="K622" s="419">
        <v>10635.2001953125</v>
      </c>
    </row>
    <row r="623" spans="1:11" ht="14.45" customHeight="1" x14ac:dyDescent="0.2">
      <c r="A623" s="413" t="s">
        <v>408</v>
      </c>
      <c r="B623" s="414" t="s">
        <v>409</v>
      </c>
      <c r="C623" s="415" t="s">
        <v>417</v>
      </c>
      <c r="D623" s="416" t="s">
        <v>418</v>
      </c>
      <c r="E623" s="415" t="s">
        <v>1513</v>
      </c>
      <c r="F623" s="416" t="s">
        <v>1514</v>
      </c>
      <c r="G623" s="415" t="s">
        <v>1533</v>
      </c>
      <c r="H623" s="415" t="s">
        <v>1649</v>
      </c>
      <c r="I623" s="418">
        <v>93.839996337890625</v>
      </c>
      <c r="J623" s="418">
        <v>48</v>
      </c>
      <c r="K623" s="419">
        <v>4504.31982421875</v>
      </c>
    </row>
    <row r="624" spans="1:11" ht="14.45" customHeight="1" x14ac:dyDescent="0.2">
      <c r="A624" s="413" t="s">
        <v>408</v>
      </c>
      <c r="B624" s="414" t="s">
        <v>409</v>
      </c>
      <c r="C624" s="415" t="s">
        <v>417</v>
      </c>
      <c r="D624" s="416" t="s">
        <v>418</v>
      </c>
      <c r="E624" s="415" t="s">
        <v>1513</v>
      </c>
      <c r="F624" s="416" t="s">
        <v>1514</v>
      </c>
      <c r="G624" s="415" t="s">
        <v>1535</v>
      </c>
      <c r="H624" s="415" t="s">
        <v>1650</v>
      </c>
      <c r="I624" s="418">
        <v>108.22000122070313</v>
      </c>
      <c r="J624" s="418">
        <v>720</v>
      </c>
      <c r="K624" s="419">
        <v>77914.798828125</v>
      </c>
    </row>
    <row r="625" spans="1:11" ht="14.45" customHeight="1" x14ac:dyDescent="0.2">
      <c r="A625" s="413" t="s">
        <v>408</v>
      </c>
      <c r="B625" s="414" t="s">
        <v>409</v>
      </c>
      <c r="C625" s="415" t="s">
        <v>417</v>
      </c>
      <c r="D625" s="416" t="s">
        <v>418</v>
      </c>
      <c r="E625" s="415" t="s">
        <v>1513</v>
      </c>
      <c r="F625" s="416" t="s">
        <v>1514</v>
      </c>
      <c r="G625" s="415" t="s">
        <v>1537</v>
      </c>
      <c r="H625" s="415" t="s">
        <v>1651</v>
      </c>
      <c r="I625" s="418">
        <v>89.349998474121094</v>
      </c>
      <c r="J625" s="418">
        <v>468</v>
      </c>
      <c r="K625" s="419">
        <v>41813.6591796875</v>
      </c>
    </row>
    <row r="626" spans="1:11" ht="14.45" customHeight="1" x14ac:dyDescent="0.2">
      <c r="A626" s="413" t="s">
        <v>408</v>
      </c>
      <c r="B626" s="414" t="s">
        <v>409</v>
      </c>
      <c r="C626" s="415" t="s">
        <v>417</v>
      </c>
      <c r="D626" s="416" t="s">
        <v>418</v>
      </c>
      <c r="E626" s="415" t="s">
        <v>1513</v>
      </c>
      <c r="F626" s="416" t="s">
        <v>1514</v>
      </c>
      <c r="G626" s="415" t="s">
        <v>1539</v>
      </c>
      <c r="H626" s="415" t="s">
        <v>1652</v>
      </c>
      <c r="I626" s="418">
        <v>115.41000366210938</v>
      </c>
      <c r="J626" s="418">
        <v>324</v>
      </c>
      <c r="K626" s="419">
        <v>37392.4814453125</v>
      </c>
    </row>
    <row r="627" spans="1:11" ht="14.45" customHeight="1" x14ac:dyDescent="0.2">
      <c r="A627" s="413" t="s">
        <v>408</v>
      </c>
      <c r="B627" s="414" t="s">
        <v>409</v>
      </c>
      <c r="C627" s="415" t="s">
        <v>417</v>
      </c>
      <c r="D627" s="416" t="s">
        <v>418</v>
      </c>
      <c r="E627" s="415" t="s">
        <v>1513</v>
      </c>
      <c r="F627" s="416" t="s">
        <v>1514</v>
      </c>
      <c r="G627" s="415" t="s">
        <v>1541</v>
      </c>
      <c r="H627" s="415" t="s">
        <v>1653</v>
      </c>
      <c r="I627" s="418">
        <v>46.959999084472656</v>
      </c>
      <c r="J627" s="418">
        <v>252</v>
      </c>
      <c r="K627" s="419">
        <v>11833.820068359375</v>
      </c>
    </row>
    <row r="628" spans="1:11" ht="14.45" customHeight="1" x14ac:dyDescent="0.2">
      <c r="A628" s="413" t="s">
        <v>408</v>
      </c>
      <c r="B628" s="414" t="s">
        <v>409</v>
      </c>
      <c r="C628" s="415" t="s">
        <v>417</v>
      </c>
      <c r="D628" s="416" t="s">
        <v>418</v>
      </c>
      <c r="E628" s="415" t="s">
        <v>1513</v>
      </c>
      <c r="F628" s="416" t="s">
        <v>1514</v>
      </c>
      <c r="G628" s="415" t="s">
        <v>1654</v>
      </c>
      <c r="H628" s="415" t="s">
        <v>1655</v>
      </c>
      <c r="I628" s="418">
        <v>94</v>
      </c>
      <c r="J628" s="418">
        <v>324</v>
      </c>
      <c r="K628" s="419">
        <v>30455.9091796875</v>
      </c>
    </row>
    <row r="629" spans="1:11" ht="14.45" customHeight="1" x14ac:dyDescent="0.2">
      <c r="A629" s="413" t="s">
        <v>408</v>
      </c>
      <c r="B629" s="414" t="s">
        <v>409</v>
      </c>
      <c r="C629" s="415" t="s">
        <v>417</v>
      </c>
      <c r="D629" s="416" t="s">
        <v>418</v>
      </c>
      <c r="E629" s="415" t="s">
        <v>1513</v>
      </c>
      <c r="F629" s="416" t="s">
        <v>1514</v>
      </c>
      <c r="G629" s="415" t="s">
        <v>1551</v>
      </c>
      <c r="H629" s="415" t="s">
        <v>1656</v>
      </c>
      <c r="I629" s="418">
        <v>64.709999084472656</v>
      </c>
      <c r="J629" s="418">
        <v>252</v>
      </c>
      <c r="K629" s="419">
        <v>16306.8798828125</v>
      </c>
    </row>
    <row r="630" spans="1:11" ht="14.45" customHeight="1" x14ac:dyDescent="0.2">
      <c r="A630" s="413" t="s">
        <v>408</v>
      </c>
      <c r="B630" s="414" t="s">
        <v>409</v>
      </c>
      <c r="C630" s="415" t="s">
        <v>417</v>
      </c>
      <c r="D630" s="416" t="s">
        <v>418</v>
      </c>
      <c r="E630" s="415" t="s">
        <v>1513</v>
      </c>
      <c r="F630" s="416" t="s">
        <v>1514</v>
      </c>
      <c r="G630" s="415" t="s">
        <v>1553</v>
      </c>
      <c r="H630" s="415" t="s">
        <v>1657</v>
      </c>
      <c r="I630" s="418">
        <v>72.69000244140625</v>
      </c>
      <c r="J630" s="418">
        <v>144</v>
      </c>
      <c r="K630" s="419">
        <v>10467.2998046875</v>
      </c>
    </row>
    <row r="631" spans="1:11" ht="14.45" customHeight="1" x14ac:dyDescent="0.2">
      <c r="A631" s="413" t="s">
        <v>408</v>
      </c>
      <c r="B631" s="414" t="s">
        <v>409</v>
      </c>
      <c r="C631" s="415" t="s">
        <v>417</v>
      </c>
      <c r="D631" s="416" t="s">
        <v>418</v>
      </c>
      <c r="E631" s="415" t="s">
        <v>1513</v>
      </c>
      <c r="F631" s="416" t="s">
        <v>1514</v>
      </c>
      <c r="G631" s="415" t="s">
        <v>1658</v>
      </c>
      <c r="H631" s="415" t="s">
        <v>1659</v>
      </c>
      <c r="I631" s="418">
        <v>74.160003662109375</v>
      </c>
      <c r="J631" s="418">
        <v>144</v>
      </c>
      <c r="K631" s="419">
        <v>10678.4404296875</v>
      </c>
    </row>
    <row r="632" spans="1:11" ht="14.45" customHeight="1" x14ac:dyDescent="0.2">
      <c r="A632" s="413" t="s">
        <v>408</v>
      </c>
      <c r="B632" s="414" t="s">
        <v>409</v>
      </c>
      <c r="C632" s="415" t="s">
        <v>417</v>
      </c>
      <c r="D632" s="416" t="s">
        <v>418</v>
      </c>
      <c r="E632" s="415" t="s">
        <v>1513</v>
      </c>
      <c r="F632" s="416" t="s">
        <v>1514</v>
      </c>
      <c r="G632" s="415" t="s">
        <v>1555</v>
      </c>
      <c r="H632" s="415" t="s">
        <v>1660</v>
      </c>
      <c r="I632" s="418">
        <v>345</v>
      </c>
      <c r="J632" s="418">
        <v>60</v>
      </c>
      <c r="K632" s="419">
        <v>20700</v>
      </c>
    </row>
    <row r="633" spans="1:11" ht="14.45" customHeight="1" x14ac:dyDescent="0.2">
      <c r="A633" s="413" t="s">
        <v>408</v>
      </c>
      <c r="B633" s="414" t="s">
        <v>409</v>
      </c>
      <c r="C633" s="415" t="s">
        <v>417</v>
      </c>
      <c r="D633" s="416" t="s">
        <v>418</v>
      </c>
      <c r="E633" s="415" t="s">
        <v>1513</v>
      </c>
      <c r="F633" s="416" t="s">
        <v>1514</v>
      </c>
      <c r="G633" s="415" t="s">
        <v>1661</v>
      </c>
      <c r="H633" s="415" t="s">
        <v>1662</v>
      </c>
      <c r="I633" s="418">
        <v>345</v>
      </c>
      <c r="J633" s="418">
        <v>36</v>
      </c>
      <c r="K633" s="419">
        <v>12420</v>
      </c>
    </row>
    <row r="634" spans="1:11" ht="14.45" customHeight="1" x14ac:dyDescent="0.2">
      <c r="A634" s="413" t="s">
        <v>408</v>
      </c>
      <c r="B634" s="414" t="s">
        <v>409</v>
      </c>
      <c r="C634" s="415" t="s">
        <v>417</v>
      </c>
      <c r="D634" s="416" t="s">
        <v>418</v>
      </c>
      <c r="E634" s="415" t="s">
        <v>1513</v>
      </c>
      <c r="F634" s="416" t="s">
        <v>1514</v>
      </c>
      <c r="G634" s="415" t="s">
        <v>1561</v>
      </c>
      <c r="H634" s="415" t="s">
        <v>1663</v>
      </c>
      <c r="I634" s="418">
        <v>100.68000030517578</v>
      </c>
      <c r="J634" s="418">
        <v>288</v>
      </c>
      <c r="K634" s="419">
        <v>28996.560546875</v>
      </c>
    </row>
    <row r="635" spans="1:11" ht="14.45" customHeight="1" x14ac:dyDescent="0.2">
      <c r="A635" s="413" t="s">
        <v>408</v>
      </c>
      <c r="B635" s="414" t="s">
        <v>409</v>
      </c>
      <c r="C635" s="415" t="s">
        <v>417</v>
      </c>
      <c r="D635" s="416" t="s">
        <v>418</v>
      </c>
      <c r="E635" s="415" t="s">
        <v>1513</v>
      </c>
      <c r="F635" s="416" t="s">
        <v>1514</v>
      </c>
      <c r="G635" s="415" t="s">
        <v>1563</v>
      </c>
      <c r="H635" s="415" t="s">
        <v>1664</v>
      </c>
      <c r="I635" s="418">
        <v>142.72000122070313</v>
      </c>
      <c r="J635" s="418">
        <v>216</v>
      </c>
      <c r="K635" s="419">
        <v>30826.439453125</v>
      </c>
    </row>
    <row r="636" spans="1:11" ht="14.45" customHeight="1" x14ac:dyDescent="0.2">
      <c r="A636" s="413" t="s">
        <v>408</v>
      </c>
      <c r="B636" s="414" t="s">
        <v>409</v>
      </c>
      <c r="C636" s="415" t="s">
        <v>417</v>
      </c>
      <c r="D636" s="416" t="s">
        <v>418</v>
      </c>
      <c r="E636" s="415" t="s">
        <v>1513</v>
      </c>
      <c r="F636" s="416" t="s">
        <v>1514</v>
      </c>
      <c r="G636" s="415" t="s">
        <v>1565</v>
      </c>
      <c r="H636" s="415" t="s">
        <v>1665</v>
      </c>
      <c r="I636" s="418">
        <v>31.360000610351563</v>
      </c>
      <c r="J636" s="418">
        <v>2520</v>
      </c>
      <c r="K636" s="419">
        <v>79018.8017578125</v>
      </c>
    </row>
    <row r="637" spans="1:11" ht="14.45" customHeight="1" x14ac:dyDescent="0.2">
      <c r="A637" s="413" t="s">
        <v>408</v>
      </c>
      <c r="B637" s="414" t="s">
        <v>409</v>
      </c>
      <c r="C637" s="415" t="s">
        <v>417</v>
      </c>
      <c r="D637" s="416" t="s">
        <v>418</v>
      </c>
      <c r="E637" s="415" t="s">
        <v>1513</v>
      </c>
      <c r="F637" s="416" t="s">
        <v>1514</v>
      </c>
      <c r="G637" s="415" t="s">
        <v>1666</v>
      </c>
      <c r="H637" s="415" t="s">
        <v>1667</v>
      </c>
      <c r="I637" s="418">
        <v>32.409999847412109</v>
      </c>
      <c r="J637" s="418">
        <v>960</v>
      </c>
      <c r="K637" s="419">
        <v>31114.400390625</v>
      </c>
    </row>
    <row r="638" spans="1:11" ht="14.45" customHeight="1" x14ac:dyDescent="0.2">
      <c r="A638" s="413" t="s">
        <v>408</v>
      </c>
      <c r="B638" s="414" t="s">
        <v>409</v>
      </c>
      <c r="C638" s="415" t="s">
        <v>417</v>
      </c>
      <c r="D638" s="416" t="s">
        <v>418</v>
      </c>
      <c r="E638" s="415" t="s">
        <v>1513</v>
      </c>
      <c r="F638" s="416" t="s">
        <v>1514</v>
      </c>
      <c r="G638" s="415" t="s">
        <v>1567</v>
      </c>
      <c r="H638" s="415" t="s">
        <v>1668</v>
      </c>
      <c r="I638" s="418">
        <v>38.459999084472656</v>
      </c>
      <c r="J638" s="418">
        <v>216</v>
      </c>
      <c r="K638" s="419">
        <v>8306.91015625</v>
      </c>
    </row>
    <row r="639" spans="1:11" ht="14.45" customHeight="1" x14ac:dyDescent="0.2">
      <c r="A639" s="413" t="s">
        <v>408</v>
      </c>
      <c r="B639" s="414" t="s">
        <v>409</v>
      </c>
      <c r="C639" s="415" t="s">
        <v>417</v>
      </c>
      <c r="D639" s="416" t="s">
        <v>418</v>
      </c>
      <c r="E639" s="415" t="s">
        <v>1513</v>
      </c>
      <c r="F639" s="416" t="s">
        <v>1514</v>
      </c>
      <c r="G639" s="415" t="s">
        <v>1569</v>
      </c>
      <c r="H639" s="415" t="s">
        <v>1669</v>
      </c>
      <c r="I639" s="418">
        <v>30.309999465942383</v>
      </c>
      <c r="J639" s="418">
        <v>3840</v>
      </c>
      <c r="K639" s="419">
        <v>116398.3984375</v>
      </c>
    </row>
    <row r="640" spans="1:11" ht="14.45" customHeight="1" x14ac:dyDescent="0.2">
      <c r="A640" s="413" t="s">
        <v>408</v>
      </c>
      <c r="B640" s="414" t="s">
        <v>409</v>
      </c>
      <c r="C640" s="415" t="s">
        <v>417</v>
      </c>
      <c r="D640" s="416" t="s">
        <v>418</v>
      </c>
      <c r="E640" s="415" t="s">
        <v>1513</v>
      </c>
      <c r="F640" s="416" t="s">
        <v>1514</v>
      </c>
      <c r="G640" s="415" t="s">
        <v>1571</v>
      </c>
      <c r="H640" s="415" t="s">
        <v>1670</v>
      </c>
      <c r="I640" s="418">
        <v>28.860000610351563</v>
      </c>
      <c r="J640" s="418">
        <v>1296</v>
      </c>
      <c r="K640" s="419">
        <v>37404.89990234375</v>
      </c>
    </row>
    <row r="641" spans="1:11" ht="14.45" customHeight="1" x14ac:dyDescent="0.2">
      <c r="A641" s="413" t="s">
        <v>408</v>
      </c>
      <c r="B641" s="414" t="s">
        <v>409</v>
      </c>
      <c r="C641" s="415" t="s">
        <v>417</v>
      </c>
      <c r="D641" s="416" t="s">
        <v>418</v>
      </c>
      <c r="E641" s="415" t="s">
        <v>1513</v>
      </c>
      <c r="F641" s="416" t="s">
        <v>1514</v>
      </c>
      <c r="G641" s="415" t="s">
        <v>1575</v>
      </c>
      <c r="H641" s="415" t="s">
        <v>1671</v>
      </c>
      <c r="I641" s="418">
        <v>31.360000610351563</v>
      </c>
      <c r="J641" s="418">
        <v>3360</v>
      </c>
      <c r="K641" s="419">
        <v>105358.40234375</v>
      </c>
    </row>
    <row r="642" spans="1:11" ht="14.45" customHeight="1" x14ac:dyDescent="0.2">
      <c r="A642" s="413" t="s">
        <v>408</v>
      </c>
      <c r="B642" s="414" t="s">
        <v>409</v>
      </c>
      <c r="C642" s="415" t="s">
        <v>417</v>
      </c>
      <c r="D642" s="416" t="s">
        <v>418</v>
      </c>
      <c r="E642" s="415" t="s">
        <v>1513</v>
      </c>
      <c r="F642" s="416" t="s">
        <v>1514</v>
      </c>
      <c r="G642" s="415" t="s">
        <v>1672</v>
      </c>
      <c r="H642" s="415" t="s">
        <v>1673</v>
      </c>
      <c r="I642" s="418">
        <v>125.12000274658203</v>
      </c>
      <c r="J642" s="418">
        <v>120</v>
      </c>
      <c r="K642" s="419">
        <v>15014.400390625</v>
      </c>
    </row>
    <row r="643" spans="1:11" ht="14.45" customHeight="1" x14ac:dyDescent="0.2">
      <c r="A643" s="413" t="s">
        <v>408</v>
      </c>
      <c r="B643" s="414" t="s">
        <v>409</v>
      </c>
      <c r="C643" s="415" t="s">
        <v>417</v>
      </c>
      <c r="D643" s="416" t="s">
        <v>418</v>
      </c>
      <c r="E643" s="415" t="s">
        <v>1513</v>
      </c>
      <c r="F643" s="416" t="s">
        <v>1514</v>
      </c>
      <c r="G643" s="415" t="s">
        <v>1674</v>
      </c>
      <c r="H643" s="415" t="s">
        <v>1675</v>
      </c>
      <c r="I643" s="418">
        <v>167.14999389648438</v>
      </c>
      <c r="J643" s="418">
        <v>336</v>
      </c>
      <c r="K643" s="419">
        <v>56163.24072265625</v>
      </c>
    </row>
    <row r="644" spans="1:11" ht="14.45" customHeight="1" x14ac:dyDescent="0.2">
      <c r="A644" s="413" t="s">
        <v>408</v>
      </c>
      <c r="B644" s="414" t="s">
        <v>409</v>
      </c>
      <c r="C644" s="415" t="s">
        <v>417</v>
      </c>
      <c r="D644" s="416" t="s">
        <v>418</v>
      </c>
      <c r="E644" s="415" t="s">
        <v>1513</v>
      </c>
      <c r="F644" s="416" t="s">
        <v>1514</v>
      </c>
      <c r="G644" s="415" t="s">
        <v>1583</v>
      </c>
      <c r="H644" s="415" t="s">
        <v>1676</v>
      </c>
      <c r="I644" s="418">
        <v>167.14999389648438</v>
      </c>
      <c r="J644" s="418">
        <v>96</v>
      </c>
      <c r="K644" s="419">
        <v>16046.6396484375</v>
      </c>
    </row>
    <row r="645" spans="1:11" ht="14.45" customHeight="1" x14ac:dyDescent="0.2">
      <c r="A645" s="413" t="s">
        <v>408</v>
      </c>
      <c r="B645" s="414" t="s">
        <v>409</v>
      </c>
      <c r="C645" s="415" t="s">
        <v>417</v>
      </c>
      <c r="D645" s="416" t="s">
        <v>418</v>
      </c>
      <c r="E645" s="415" t="s">
        <v>1513</v>
      </c>
      <c r="F645" s="416" t="s">
        <v>1514</v>
      </c>
      <c r="G645" s="415" t="s">
        <v>1677</v>
      </c>
      <c r="H645" s="415" t="s">
        <v>1678</v>
      </c>
      <c r="I645" s="418">
        <v>216.02999877929688</v>
      </c>
      <c r="J645" s="418">
        <v>72</v>
      </c>
      <c r="K645" s="419">
        <v>15553.98046875</v>
      </c>
    </row>
    <row r="646" spans="1:11" ht="14.45" customHeight="1" x14ac:dyDescent="0.2">
      <c r="A646" s="413" t="s">
        <v>408</v>
      </c>
      <c r="B646" s="414" t="s">
        <v>409</v>
      </c>
      <c r="C646" s="415" t="s">
        <v>417</v>
      </c>
      <c r="D646" s="416" t="s">
        <v>418</v>
      </c>
      <c r="E646" s="415" t="s">
        <v>1513</v>
      </c>
      <c r="F646" s="416" t="s">
        <v>1514</v>
      </c>
      <c r="G646" s="415" t="s">
        <v>1585</v>
      </c>
      <c r="H646" s="415" t="s">
        <v>1679</v>
      </c>
      <c r="I646" s="418">
        <v>210.16000366210938</v>
      </c>
      <c r="J646" s="418">
        <v>540</v>
      </c>
      <c r="K646" s="419">
        <v>113487.75</v>
      </c>
    </row>
    <row r="647" spans="1:11" ht="14.45" customHeight="1" x14ac:dyDescent="0.2">
      <c r="A647" s="413" t="s">
        <v>408</v>
      </c>
      <c r="B647" s="414" t="s">
        <v>409</v>
      </c>
      <c r="C647" s="415" t="s">
        <v>417</v>
      </c>
      <c r="D647" s="416" t="s">
        <v>418</v>
      </c>
      <c r="E647" s="415" t="s">
        <v>1513</v>
      </c>
      <c r="F647" s="416" t="s">
        <v>1514</v>
      </c>
      <c r="G647" s="415" t="s">
        <v>1587</v>
      </c>
      <c r="H647" s="415" t="s">
        <v>1680</v>
      </c>
      <c r="I647" s="418">
        <v>258.05999755859375</v>
      </c>
      <c r="J647" s="418">
        <v>312</v>
      </c>
      <c r="K647" s="419">
        <v>80514.71875</v>
      </c>
    </row>
    <row r="648" spans="1:11" ht="14.45" customHeight="1" x14ac:dyDescent="0.2">
      <c r="A648" s="413" t="s">
        <v>408</v>
      </c>
      <c r="B648" s="414" t="s">
        <v>409</v>
      </c>
      <c r="C648" s="415" t="s">
        <v>417</v>
      </c>
      <c r="D648" s="416" t="s">
        <v>418</v>
      </c>
      <c r="E648" s="415" t="s">
        <v>1513</v>
      </c>
      <c r="F648" s="416" t="s">
        <v>1514</v>
      </c>
      <c r="G648" s="415" t="s">
        <v>1589</v>
      </c>
      <c r="H648" s="415" t="s">
        <v>1681</v>
      </c>
      <c r="I648" s="418">
        <v>337.239990234375</v>
      </c>
      <c r="J648" s="418">
        <v>24</v>
      </c>
      <c r="K648" s="419">
        <v>8093.7001953125</v>
      </c>
    </row>
    <row r="649" spans="1:11" ht="14.45" customHeight="1" x14ac:dyDescent="0.2">
      <c r="A649" s="413" t="s">
        <v>408</v>
      </c>
      <c r="B649" s="414" t="s">
        <v>409</v>
      </c>
      <c r="C649" s="415" t="s">
        <v>417</v>
      </c>
      <c r="D649" s="416" t="s">
        <v>418</v>
      </c>
      <c r="E649" s="415" t="s">
        <v>1513</v>
      </c>
      <c r="F649" s="416" t="s">
        <v>1514</v>
      </c>
      <c r="G649" s="415" t="s">
        <v>1682</v>
      </c>
      <c r="H649" s="415" t="s">
        <v>1683</v>
      </c>
      <c r="I649" s="418">
        <v>216.02999877929688</v>
      </c>
      <c r="J649" s="418">
        <v>24</v>
      </c>
      <c r="K649" s="419">
        <v>5184.66015625</v>
      </c>
    </row>
    <row r="650" spans="1:11" ht="14.45" customHeight="1" x14ac:dyDescent="0.2">
      <c r="A650" s="413" t="s">
        <v>408</v>
      </c>
      <c r="B650" s="414" t="s">
        <v>409</v>
      </c>
      <c r="C650" s="415" t="s">
        <v>417</v>
      </c>
      <c r="D650" s="416" t="s">
        <v>418</v>
      </c>
      <c r="E650" s="415" t="s">
        <v>1513</v>
      </c>
      <c r="F650" s="416" t="s">
        <v>1514</v>
      </c>
      <c r="G650" s="415" t="s">
        <v>1591</v>
      </c>
      <c r="H650" s="415" t="s">
        <v>1684</v>
      </c>
      <c r="I650" s="418">
        <v>89.420001983642578</v>
      </c>
      <c r="J650" s="418">
        <v>96</v>
      </c>
      <c r="K650" s="419">
        <v>8584.19970703125</v>
      </c>
    </row>
    <row r="651" spans="1:11" ht="14.45" customHeight="1" x14ac:dyDescent="0.2">
      <c r="A651" s="413" t="s">
        <v>408</v>
      </c>
      <c r="B651" s="414" t="s">
        <v>409</v>
      </c>
      <c r="C651" s="415" t="s">
        <v>417</v>
      </c>
      <c r="D651" s="416" t="s">
        <v>418</v>
      </c>
      <c r="E651" s="415" t="s">
        <v>1513</v>
      </c>
      <c r="F651" s="416" t="s">
        <v>1514</v>
      </c>
      <c r="G651" s="415" t="s">
        <v>1595</v>
      </c>
      <c r="H651" s="415" t="s">
        <v>1685</v>
      </c>
      <c r="I651" s="418">
        <v>54.299999237060547</v>
      </c>
      <c r="J651" s="418">
        <v>108</v>
      </c>
      <c r="K651" s="419">
        <v>5863.97021484375</v>
      </c>
    </row>
    <row r="652" spans="1:11" ht="14.45" customHeight="1" x14ac:dyDescent="0.2">
      <c r="A652" s="413" t="s">
        <v>408</v>
      </c>
      <c r="B652" s="414" t="s">
        <v>409</v>
      </c>
      <c r="C652" s="415" t="s">
        <v>417</v>
      </c>
      <c r="D652" s="416" t="s">
        <v>418</v>
      </c>
      <c r="E652" s="415" t="s">
        <v>1513</v>
      </c>
      <c r="F652" s="416" t="s">
        <v>1514</v>
      </c>
      <c r="G652" s="415" t="s">
        <v>1597</v>
      </c>
      <c r="H652" s="415" t="s">
        <v>1686</v>
      </c>
      <c r="I652" s="418">
        <v>86.25</v>
      </c>
      <c r="J652" s="418">
        <v>600</v>
      </c>
      <c r="K652" s="419">
        <v>51750</v>
      </c>
    </row>
    <row r="653" spans="1:11" ht="14.45" customHeight="1" x14ac:dyDescent="0.2">
      <c r="A653" s="413" t="s">
        <v>408</v>
      </c>
      <c r="B653" s="414" t="s">
        <v>409</v>
      </c>
      <c r="C653" s="415" t="s">
        <v>417</v>
      </c>
      <c r="D653" s="416" t="s">
        <v>418</v>
      </c>
      <c r="E653" s="415" t="s">
        <v>1513</v>
      </c>
      <c r="F653" s="416" t="s">
        <v>1514</v>
      </c>
      <c r="G653" s="415" t="s">
        <v>1600</v>
      </c>
      <c r="H653" s="415" t="s">
        <v>1687</v>
      </c>
      <c r="I653" s="418">
        <v>57.110000610351563</v>
      </c>
      <c r="J653" s="418">
        <v>144</v>
      </c>
      <c r="K653" s="419">
        <v>8223.419921875</v>
      </c>
    </row>
    <row r="654" spans="1:11" ht="14.45" customHeight="1" x14ac:dyDescent="0.2">
      <c r="A654" s="413" t="s">
        <v>408</v>
      </c>
      <c r="B654" s="414" t="s">
        <v>409</v>
      </c>
      <c r="C654" s="415" t="s">
        <v>417</v>
      </c>
      <c r="D654" s="416" t="s">
        <v>418</v>
      </c>
      <c r="E654" s="415" t="s">
        <v>1513</v>
      </c>
      <c r="F654" s="416" t="s">
        <v>1514</v>
      </c>
      <c r="G654" s="415" t="s">
        <v>1602</v>
      </c>
      <c r="H654" s="415" t="s">
        <v>1688</v>
      </c>
      <c r="I654" s="418">
        <v>77.900001525878906</v>
      </c>
      <c r="J654" s="418">
        <v>192</v>
      </c>
      <c r="K654" s="419">
        <v>14957.359375</v>
      </c>
    </row>
    <row r="655" spans="1:11" ht="14.45" customHeight="1" x14ac:dyDescent="0.2">
      <c r="A655" s="413" t="s">
        <v>408</v>
      </c>
      <c r="B655" s="414" t="s">
        <v>409</v>
      </c>
      <c r="C655" s="415" t="s">
        <v>417</v>
      </c>
      <c r="D655" s="416" t="s">
        <v>418</v>
      </c>
      <c r="E655" s="415" t="s">
        <v>1513</v>
      </c>
      <c r="F655" s="416" t="s">
        <v>1514</v>
      </c>
      <c r="G655" s="415" t="s">
        <v>1605</v>
      </c>
      <c r="H655" s="415" t="s">
        <v>1689</v>
      </c>
      <c r="I655" s="418">
        <v>45.029998779296875</v>
      </c>
      <c r="J655" s="418">
        <v>216</v>
      </c>
      <c r="K655" s="419">
        <v>9725.5498046875</v>
      </c>
    </row>
    <row r="656" spans="1:11" ht="14.45" customHeight="1" x14ac:dyDescent="0.2">
      <c r="A656" s="413" t="s">
        <v>408</v>
      </c>
      <c r="B656" s="414" t="s">
        <v>409</v>
      </c>
      <c r="C656" s="415" t="s">
        <v>417</v>
      </c>
      <c r="D656" s="416" t="s">
        <v>418</v>
      </c>
      <c r="E656" s="415" t="s">
        <v>1513</v>
      </c>
      <c r="F656" s="416" t="s">
        <v>1514</v>
      </c>
      <c r="G656" s="415" t="s">
        <v>1607</v>
      </c>
      <c r="H656" s="415" t="s">
        <v>1690</v>
      </c>
      <c r="I656" s="418">
        <v>45.029998779296875</v>
      </c>
      <c r="J656" s="418">
        <v>504</v>
      </c>
      <c r="K656" s="419">
        <v>22692.9501953125</v>
      </c>
    </row>
    <row r="657" spans="1:11" ht="14.45" customHeight="1" x14ac:dyDescent="0.2">
      <c r="A657" s="413" t="s">
        <v>408</v>
      </c>
      <c r="B657" s="414" t="s">
        <v>409</v>
      </c>
      <c r="C657" s="415" t="s">
        <v>417</v>
      </c>
      <c r="D657" s="416" t="s">
        <v>418</v>
      </c>
      <c r="E657" s="415" t="s">
        <v>1513</v>
      </c>
      <c r="F657" s="416" t="s">
        <v>1514</v>
      </c>
      <c r="G657" s="415" t="s">
        <v>1691</v>
      </c>
      <c r="H657" s="415" t="s">
        <v>1692</v>
      </c>
      <c r="I657" s="418">
        <v>45.029998779296875</v>
      </c>
      <c r="J657" s="418">
        <v>288</v>
      </c>
      <c r="K657" s="419">
        <v>12967.400390625</v>
      </c>
    </row>
    <row r="658" spans="1:11" ht="14.45" customHeight="1" x14ac:dyDescent="0.2">
      <c r="A658" s="413" t="s">
        <v>408</v>
      </c>
      <c r="B658" s="414" t="s">
        <v>409</v>
      </c>
      <c r="C658" s="415" t="s">
        <v>417</v>
      </c>
      <c r="D658" s="416" t="s">
        <v>418</v>
      </c>
      <c r="E658" s="415" t="s">
        <v>1513</v>
      </c>
      <c r="F658" s="416" t="s">
        <v>1514</v>
      </c>
      <c r="G658" s="415" t="s">
        <v>1693</v>
      </c>
      <c r="H658" s="415" t="s">
        <v>1694</v>
      </c>
      <c r="I658" s="418">
        <v>60.659999847412109</v>
      </c>
      <c r="J658" s="418">
        <v>144</v>
      </c>
      <c r="K658" s="419">
        <v>8735.400390625</v>
      </c>
    </row>
    <row r="659" spans="1:11" ht="14.45" customHeight="1" x14ac:dyDescent="0.2">
      <c r="A659" s="413" t="s">
        <v>408</v>
      </c>
      <c r="B659" s="414" t="s">
        <v>409</v>
      </c>
      <c r="C659" s="415" t="s">
        <v>417</v>
      </c>
      <c r="D659" s="416" t="s">
        <v>418</v>
      </c>
      <c r="E659" s="415" t="s">
        <v>1513</v>
      </c>
      <c r="F659" s="416" t="s">
        <v>1514</v>
      </c>
      <c r="G659" s="415" t="s">
        <v>1609</v>
      </c>
      <c r="H659" s="415" t="s">
        <v>1695</v>
      </c>
      <c r="I659" s="418">
        <v>42</v>
      </c>
      <c r="J659" s="418">
        <v>288</v>
      </c>
      <c r="K659" s="419">
        <v>12095.240234375</v>
      </c>
    </row>
    <row r="660" spans="1:11" ht="14.45" customHeight="1" x14ac:dyDescent="0.2">
      <c r="A660" s="413" t="s">
        <v>408</v>
      </c>
      <c r="B660" s="414" t="s">
        <v>409</v>
      </c>
      <c r="C660" s="415" t="s">
        <v>417</v>
      </c>
      <c r="D660" s="416" t="s">
        <v>418</v>
      </c>
      <c r="E660" s="415" t="s">
        <v>1513</v>
      </c>
      <c r="F660" s="416" t="s">
        <v>1514</v>
      </c>
      <c r="G660" s="415" t="s">
        <v>1611</v>
      </c>
      <c r="H660" s="415" t="s">
        <v>1696</v>
      </c>
      <c r="I660" s="418">
        <v>50.479999542236328</v>
      </c>
      <c r="J660" s="418">
        <v>468</v>
      </c>
      <c r="K660" s="419">
        <v>23622.5</v>
      </c>
    </row>
    <row r="661" spans="1:11" ht="14.45" customHeight="1" x14ac:dyDescent="0.2">
      <c r="A661" s="413" t="s">
        <v>408</v>
      </c>
      <c r="B661" s="414" t="s">
        <v>409</v>
      </c>
      <c r="C661" s="415" t="s">
        <v>417</v>
      </c>
      <c r="D661" s="416" t="s">
        <v>418</v>
      </c>
      <c r="E661" s="415" t="s">
        <v>1513</v>
      </c>
      <c r="F661" s="416" t="s">
        <v>1514</v>
      </c>
      <c r="G661" s="415" t="s">
        <v>1613</v>
      </c>
      <c r="H661" s="415" t="s">
        <v>1697</v>
      </c>
      <c r="I661" s="418">
        <v>54.869998931884766</v>
      </c>
      <c r="J661" s="418">
        <v>252</v>
      </c>
      <c r="K661" s="419">
        <v>13826.68017578125</v>
      </c>
    </row>
    <row r="662" spans="1:11" ht="14.45" customHeight="1" x14ac:dyDescent="0.2">
      <c r="A662" s="413" t="s">
        <v>408</v>
      </c>
      <c r="B662" s="414" t="s">
        <v>409</v>
      </c>
      <c r="C662" s="415" t="s">
        <v>417</v>
      </c>
      <c r="D662" s="416" t="s">
        <v>418</v>
      </c>
      <c r="E662" s="415" t="s">
        <v>1513</v>
      </c>
      <c r="F662" s="416" t="s">
        <v>1514</v>
      </c>
      <c r="G662" s="415" t="s">
        <v>1615</v>
      </c>
      <c r="H662" s="415" t="s">
        <v>1698</v>
      </c>
      <c r="I662" s="418">
        <v>75.650001525878906</v>
      </c>
      <c r="J662" s="418">
        <v>504</v>
      </c>
      <c r="K662" s="419">
        <v>38128.0185546875</v>
      </c>
    </row>
    <row r="663" spans="1:11" ht="14.45" customHeight="1" x14ac:dyDescent="0.2">
      <c r="A663" s="413" t="s">
        <v>408</v>
      </c>
      <c r="B663" s="414" t="s">
        <v>409</v>
      </c>
      <c r="C663" s="415" t="s">
        <v>417</v>
      </c>
      <c r="D663" s="416" t="s">
        <v>418</v>
      </c>
      <c r="E663" s="415" t="s">
        <v>1513</v>
      </c>
      <c r="F663" s="416" t="s">
        <v>1514</v>
      </c>
      <c r="G663" s="415" t="s">
        <v>1617</v>
      </c>
      <c r="H663" s="415" t="s">
        <v>1699</v>
      </c>
      <c r="I663" s="418">
        <v>34.159999847412109</v>
      </c>
      <c r="J663" s="418">
        <v>1512</v>
      </c>
      <c r="K663" s="419">
        <v>51647.1904296875</v>
      </c>
    </row>
    <row r="664" spans="1:11" ht="14.45" customHeight="1" x14ac:dyDescent="0.2">
      <c r="A664" s="413" t="s">
        <v>408</v>
      </c>
      <c r="B664" s="414" t="s">
        <v>409</v>
      </c>
      <c r="C664" s="415" t="s">
        <v>417</v>
      </c>
      <c r="D664" s="416" t="s">
        <v>418</v>
      </c>
      <c r="E664" s="415" t="s">
        <v>1513</v>
      </c>
      <c r="F664" s="416" t="s">
        <v>1514</v>
      </c>
      <c r="G664" s="415" t="s">
        <v>1619</v>
      </c>
      <c r="H664" s="415" t="s">
        <v>1700</v>
      </c>
      <c r="I664" s="418">
        <v>41.810001373291016</v>
      </c>
      <c r="J664" s="418">
        <v>1296</v>
      </c>
      <c r="K664" s="419">
        <v>54184.3203125</v>
      </c>
    </row>
    <row r="665" spans="1:11" ht="14.45" customHeight="1" x14ac:dyDescent="0.2">
      <c r="A665" s="413" t="s">
        <v>408</v>
      </c>
      <c r="B665" s="414" t="s">
        <v>409</v>
      </c>
      <c r="C665" s="415" t="s">
        <v>417</v>
      </c>
      <c r="D665" s="416" t="s">
        <v>418</v>
      </c>
      <c r="E665" s="415" t="s">
        <v>1513</v>
      </c>
      <c r="F665" s="416" t="s">
        <v>1514</v>
      </c>
      <c r="G665" s="415" t="s">
        <v>1701</v>
      </c>
      <c r="H665" s="415" t="s">
        <v>1702</v>
      </c>
      <c r="I665" s="418">
        <v>47.740001678466797</v>
      </c>
      <c r="J665" s="418">
        <v>540</v>
      </c>
      <c r="K665" s="419">
        <v>25781.8505859375</v>
      </c>
    </row>
    <row r="666" spans="1:11" ht="14.45" customHeight="1" x14ac:dyDescent="0.2">
      <c r="A666" s="413" t="s">
        <v>408</v>
      </c>
      <c r="B666" s="414" t="s">
        <v>409</v>
      </c>
      <c r="C666" s="415" t="s">
        <v>417</v>
      </c>
      <c r="D666" s="416" t="s">
        <v>418</v>
      </c>
      <c r="E666" s="415" t="s">
        <v>1513</v>
      </c>
      <c r="F666" s="416" t="s">
        <v>1514</v>
      </c>
      <c r="G666" s="415" t="s">
        <v>1621</v>
      </c>
      <c r="H666" s="415" t="s">
        <v>1703</v>
      </c>
      <c r="I666" s="418">
        <v>40.639999389648438</v>
      </c>
      <c r="J666" s="418">
        <v>1584</v>
      </c>
      <c r="K666" s="419">
        <v>64368.26171875</v>
      </c>
    </row>
    <row r="667" spans="1:11" ht="14.45" customHeight="1" x14ac:dyDescent="0.2">
      <c r="A667" s="413" t="s">
        <v>408</v>
      </c>
      <c r="B667" s="414" t="s">
        <v>409</v>
      </c>
      <c r="C667" s="415" t="s">
        <v>417</v>
      </c>
      <c r="D667" s="416" t="s">
        <v>418</v>
      </c>
      <c r="E667" s="415" t="s">
        <v>1513</v>
      </c>
      <c r="F667" s="416" t="s">
        <v>1514</v>
      </c>
      <c r="G667" s="415" t="s">
        <v>1623</v>
      </c>
      <c r="H667" s="415" t="s">
        <v>1704</v>
      </c>
      <c r="I667" s="418">
        <v>40.009998321533203</v>
      </c>
      <c r="J667" s="418">
        <v>252</v>
      </c>
      <c r="K667" s="419">
        <v>10081.81982421875</v>
      </c>
    </row>
    <row r="668" spans="1:11" ht="14.45" customHeight="1" x14ac:dyDescent="0.2">
      <c r="A668" s="413" t="s">
        <v>408</v>
      </c>
      <c r="B668" s="414" t="s">
        <v>409</v>
      </c>
      <c r="C668" s="415" t="s">
        <v>417</v>
      </c>
      <c r="D668" s="416" t="s">
        <v>418</v>
      </c>
      <c r="E668" s="415" t="s">
        <v>1513</v>
      </c>
      <c r="F668" s="416" t="s">
        <v>1514</v>
      </c>
      <c r="G668" s="415" t="s">
        <v>1625</v>
      </c>
      <c r="H668" s="415" t="s">
        <v>1705</v>
      </c>
      <c r="I668" s="418">
        <v>129.25999450683594</v>
      </c>
      <c r="J668" s="418">
        <v>192</v>
      </c>
      <c r="K668" s="419">
        <v>24817.009765625</v>
      </c>
    </row>
    <row r="669" spans="1:11" ht="14.45" customHeight="1" x14ac:dyDescent="0.2">
      <c r="A669" s="413" t="s">
        <v>408</v>
      </c>
      <c r="B669" s="414" t="s">
        <v>409</v>
      </c>
      <c r="C669" s="415" t="s">
        <v>417</v>
      </c>
      <c r="D669" s="416" t="s">
        <v>418</v>
      </c>
      <c r="E669" s="415" t="s">
        <v>1513</v>
      </c>
      <c r="F669" s="416" t="s">
        <v>1514</v>
      </c>
      <c r="G669" s="415" t="s">
        <v>1706</v>
      </c>
      <c r="H669" s="415" t="s">
        <v>1707</v>
      </c>
      <c r="I669" s="418">
        <v>73.790000915527344</v>
      </c>
      <c r="J669" s="418">
        <v>36</v>
      </c>
      <c r="K669" s="419">
        <v>2656.5</v>
      </c>
    </row>
    <row r="670" spans="1:11" ht="14.45" customHeight="1" x14ac:dyDescent="0.2">
      <c r="A670" s="413" t="s">
        <v>408</v>
      </c>
      <c r="B670" s="414" t="s">
        <v>409</v>
      </c>
      <c r="C670" s="415" t="s">
        <v>417</v>
      </c>
      <c r="D670" s="416" t="s">
        <v>418</v>
      </c>
      <c r="E670" s="415" t="s">
        <v>1513</v>
      </c>
      <c r="F670" s="416" t="s">
        <v>1514</v>
      </c>
      <c r="G670" s="415" t="s">
        <v>1633</v>
      </c>
      <c r="H670" s="415" t="s">
        <v>1708</v>
      </c>
      <c r="I670" s="418">
        <v>73.790000915527344</v>
      </c>
      <c r="J670" s="418">
        <v>36</v>
      </c>
      <c r="K670" s="419">
        <v>2656.5</v>
      </c>
    </row>
    <row r="671" spans="1:11" ht="14.45" customHeight="1" x14ac:dyDescent="0.2">
      <c r="A671" s="413" t="s">
        <v>408</v>
      </c>
      <c r="B671" s="414" t="s">
        <v>409</v>
      </c>
      <c r="C671" s="415" t="s">
        <v>417</v>
      </c>
      <c r="D671" s="416" t="s">
        <v>418</v>
      </c>
      <c r="E671" s="415" t="s">
        <v>1513</v>
      </c>
      <c r="F671" s="416" t="s">
        <v>1514</v>
      </c>
      <c r="G671" s="415" t="s">
        <v>1709</v>
      </c>
      <c r="H671" s="415" t="s">
        <v>1710</v>
      </c>
      <c r="I671" s="418">
        <v>105.56999969482422</v>
      </c>
      <c r="J671" s="418">
        <v>108</v>
      </c>
      <c r="K671" s="419">
        <v>11401.56005859375</v>
      </c>
    </row>
    <row r="672" spans="1:11" ht="14.45" customHeight="1" x14ac:dyDescent="0.2">
      <c r="A672" s="413" t="s">
        <v>408</v>
      </c>
      <c r="B672" s="414" t="s">
        <v>409</v>
      </c>
      <c r="C672" s="415" t="s">
        <v>417</v>
      </c>
      <c r="D672" s="416" t="s">
        <v>418</v>
      </c>
      <c r="E672" s="415" t="s">
        <v>1711</v>
      </c>
      <c r="F672" s="416" t="s">
        <v>1712</v>
      </c>
      <c r="G672" s="415" t="s">
        <v>1713</v>
      </c>
      <c r="H672" s="415" t="s">
        <v>1714</v>
      </c>
      <c r="I672" s="418">
        <v>925.6500244140625</v>
      </c>
      <c r="J672" s="418">
        <v>15</v>
      </c>
      <c r="K672" s="419">
        <v>13884.75</v>
      </c>
    </row>
    <row r="673" spans="1:11" ht="14.45" customHeight="1" x14ac:dyDescent="0.2">
      <c r="A673" s="413" t="s">
        <v>408</v>
      </c>
      <c r="B673" s="414" t="s">
        <v>409</v>
      </c>
      <c r="C673" s="415" t="s">
        <v>417</v>
      </c>
      <c r="D673" s="416" t="s">
        <v>418</v>
      </c>
      <c r="E673" s="415" t="s">
        <v>1711</v>
      </c>
      <c r="F673" s="416" t="s">
        <v>1712</v>
      </c>
      <c r="G673" s="415" t="s">
        <v>1715</v>
      </c>
      <c r="H673" s="415" t="s">
        <v>1716</v>
      </c>
      <c r="I673" s="418">
        <v>925.6500244140625</v>
      </c>
      <c r="J673" s="418">
        <v>15</v>
      </c>
      <c r="K673" s="419">
        <v>13884.75</v>
      </c>
    </row>
    <row r="674" spans="1:11" ht="14.45" customHeight="1" x14ac:dyDescent="0.2">
      <c r="A674" s="413" t="s">
        <v>408</v>
      </c>
      <c r="B674" s="414" t="s">
        <v>409</v>
      </c>
      <c r="C674" s="415" t="s">
        <v>417</v>
      </c>
      <c r="D674" s="416" t="s">
        <v>418</v>
      </c>
      <c r="E674" s="415" t="s">
        <v>1711</v>
      </c>
      <c r="F674" s="416" t="s">
        <v>1712</v>
      </c>
      <c r="G674" s="415" t="s">
        <v>1713</v>
      </c>
      <c r="H674" s="415" t="s">
        <v>1717</v>
      </c>
      <c r="I674" s="418">
        <v>925.6500244140625</v>
      </c>
      <c r="J674" s="418">
        <v>10</v>
      </c>
      <c r="K674" s="419">
        <v>9256.5</v>
      </c>
    </row>
    <row r="675" spans="1:11" ht="14.45" customHeight="1" x14ac:dyDescent="0.2">
      <c r="A675" s="413" t="s">
        <v>408</v>
      </c>
      <c r="B675" s="414" t="s">
        <v>409</v>
      </c>
      <c r="C675" s="415" t="s">
        <v>417</v>
      </c>
      <c r="D675" s="416" t="s">
        <v>418</v>
      </c>
      <c r="E675" s="415" t="s">
        <v>1711</v>
      </c>
      <c r="F675" s="416" t="s">
        <v>1712</v>
      </c>
      <c r="G675" s="415" t="s">
        <v>1715</v>
      </c>
      <c r="H675" s="415" t="s">
        <v>1718</v>
      </c>
      <c r="I675" s="418">
        <v>925.6500244140625</v>
      </c>
      <c r="J675" s="418">
        <v>5</v>
      </c>
      <c r="K675" s="419">
        <v>4628.25</v>
      </c>
    </row>
    <row r="676" spans="1:11" ht="14.45" customHeight="1" x14ac:dyDescent="0.2">
      <c r="A676" s="413" t="s">
        <v>408</v>
      </c>
      <c r="B676" s="414" t="s">
        <v>409</v>
      </c>
      <c r="C676" s="415" t="s">
        <v>417</v>
      </c>
      <c r="D676" s="416" t="s">
        <v>418</v>
      </c>
      <c r="E676" s="415" t="s">
        <v>1711</v>
      </c>
      <c r="F676" s="416" t="s">
        <v>1712</v>
      </c>
      <c r="G676" s="415" t="s">
        <v>1719</v>
      </c>
      <c r="H676" s="415" t="s">
        <v>1720</v>
      </c>
      <c r="I676" s="418">
        <v>12.609999656677246</v>
      </c>
      <c r="J676" s="418">
        <v>130</v>
      </c>
      <c r="K676" s="419">
        <v>1639.0699462890625</v>
      </c>
    </row>
    <row r="677" spans="1:11" ht="14.45" customHeight="1" x14ac:dyDescent="0.2">
      <c r="A677" s="413" t="s">
        <v>408</v>
      </c>
      <c r="B677" s="414" t="s">
        <v>409</v>
      </c>
      <c r="C677" s="415" t="s">
        <v>417</v>
      </c>
      <c r="D677" s="416" t="s">
        <v>418</v>
      </c>
      <c r="E677" s="415" t="s">
        <v>1711</v>
      </c>
      <c r="F677" s="416" t="s">
        <v>1712</v>
      </c>
      <c r="G677" s="415" t="s">
        <v>1721</v>
      </c>
      <c r="H677" s="415" t="s">
        <v>1722</v>
      </c>
      <c r="I677" s="418">
        <v>11.989999771118164</v>
      </c>
      <c r="J677" s="418">
        <v>40</v>
      </c>
      <c r="K677" s="419">
        <v>479.6400146484375</v>
      </c>
    </row>
    <row r="678" spans="1:11" ht="14.45" customHeight="1" x14ac:dyDescent="0.2">
      <c r="A678" s="413" t="s">
        <v>408</v>
      </c>
      <c r="B678" s="414" t="s">
        <v>409</v>
      </c>
      <c r="C678" s="415" t="s">
        <v>417</v>
      </c>
      <c r="D678" s="416" t="s">
        <v>418</v>
      </c>
      <c r="E678" s="415" t="s">
        <v>1711</v>
      </c>
      <c r="F678" s="416" t="s">
        <v>1712</v>
      </c>
      <c r="G678" s="415" t="s">
        <v>1723</v>
      </c>
      <c r="H678" s="415" t="s">
        <v>1724</v>
      </c>
      <c r="I678" s="418">
        <v>12.609999656677246</v>
      </c>
      <c r="J678" s="418">
        <v>200</v>
      </c>
      <c r="K678" s="419">
        <v>2521.5999450683594</v>
      </c>
    </row>
    <row r="679" spans="1:11" ht="14.45" customHeight="1" x14ac:dyDescent="0.2">
      <c r="A679" s="413" t="s">
        <v>408</v>
      </c>
      <c r="B679" s="414" t="s">
        <v>409</v>
      </c>
      <c r="C679" s="415" t="s">
        <v>417</v>
      </c>
      <c r="D679" s="416" t="s">
        <v>418</v>
      </c>
      <c r="E679" s="415" t="s">
        <v>1711</v>
      </c>
      <c r="F679" s="416" t="s">
        <v>1712</v>
      </c>
      <c r="G679" s="415" t="s">
        <v>1725</v>
      </c>
      <c r="H679" s="415" t="s">
        <v>1726</v>
      </c>
      <c r="I679" s="418">
        <v>12.609999656677246</v>
      </c>
      <c r="J679" s="418">
        <v>90</v>
      </c>
      <c r="K679" s="419">
        <v>1134.7399597167969</v>
      </c>
    </row>
    <row r="680" spans="1:11" ht="14.45" customHeight="1" x14ac:dyDescent="0.2">
      <c r="A680" s="413" t="s">
        <v>408</v>
      </c>
      <c r="B680" s="414" t="s">
        <v>409</v>
      </c>
      <c r="C680" s="415" t="s">
        <v>417</v>
      </c>
      <c r="D680" s="416" t="s">
        <v>418</v>
      </c>
      <c r="E680" s="415" t="s">
        <v>1711</v>
      </c>
      <c r="F680" s="416" t="s">
        <v>1712</v>
      </c>
      <c r="G680" s="415" t="s">
        <v>1727</v>
      </c>
      <c r="H680" s="415" t="s">
        <v>1728</v>
      </c>
      <c r="I680" s="418">
        <v>12.609999656677246</v>
      </c>
      <c r="J680" s="418">
        <v>90</v>
      </c>
      <c r="K680" s="419">
        <v>1134.7399597167969</v>
      </c>
    </row>
    <row r="681" spans="1:11" ht="14.45" customHeight="1" x14ac:dyDescent="0.2">
      <c r="A681" s="413" t="s">
        <v>408</v>
      </c>
      <c r="B681" s="414" t="s">
        <v>409</v>
      </c>
      <c r="C681" s="415" t="s">
        <v>417</v>
      </c>
      <c r="D681" s="416" t="s">
        <v>418</v>
      </c>
      <c r="E681" s="415" t="s">
        <v>1711</v>
      </c>
      <c r="F681" s="416" t="s">
        <v>1712</v>
      </c>
      <c r="G681" s="415" t="s">
        <v>1729</v>
      </c>
      <c r="H681" s="415" t="s">
        <v>1730</v>
      </c>
      <c r="I681" s="418">
        <v>12.609999656677246</v>
      </c>
      <c r="J681" s="418">
        <v>40</v>
      </c>
      <c r="K681" s="419">
        <v>504.32998657226563</v>
      </c>
    </row>
    <row r="682" spans="1:11" ht="14.45" customHeight="1" x14ac:dyDescent="0.2">
      <c r="A682" s="413" t="s">
        <v>408</v>
      </c>
      <c r="B682" s="414" t="s">
        <v>409</v>
      </c>
      <c r="C682" s="415" t="s">
        <v>417</v>
      </c>
      <c r="D682" s="416" t="s">
        <v>418</v>
      </c>
      <c r="E682" s="415" t="s">
        <v>1711</v>
      </c>
      <c r="F682" s="416" t="s">
        <v>1712</v>
      </c>
      <c r="G682" s="415" t="s">
        <v>1731</v>
      </c>
      <c r="H682" s="415" t="s">
        <v>1732</v>
      </c>
      <c r="I682" s="418">
        <v>12.609999656677246</v>
      </c>
      <c r="J682" s="418">
        <v>200</v>
      </c>
      <c r="K682" s="419">
        <v>2521.639892578125</v>
      </c>
    </row>
    <row r="683" spans="1:11" ht="14.45" customHeight="1" x14ac:dyDescent="0.2">
      <c r="A683" s="413" t="s">
        <v>408</v>
      </c>
      <c r="B683" s="414" t="s">
        <v>409</v>
      </c>
      <c r="C683" s="415" t="s">
        <v>417</v>
      </c>
      <c r="D683" s="416" t="s">
        <v>418</v>
      </c>
      <c r="E683" s="415" t="s">
        <v>1711</v>
      </c>
      <c r="F683" s="416" t="s">
        <v>1712</v>
      </c>
      <c r="G683" s="415" t="s">
        <v>1733</v>
      </c>
      <c r="H683" s="415" t="s">
        <v>1734</v>
      </c>
      <c r="I683" s="418">
        <v>13.020000457763672</v>
      </c>
      <c r="J683" s="418">
        <v>10</v>
      </c>
      <c r="K683" s="419">
        <v>130.19999694824219</v>
      </c>
    </row>
    <row r="684" spans="1:11" ht="14.45" customHeight="1" x14ac:dyDescent="0.2">
      <c r="A684" s="413" t="s">
        <v>408</v>
      </c>
      <c r="B684" s="414" t="s">
        <v>409</v>
      </c>
      <c r="C684" s="415" t="s">
        <v>417</v>
      </c>
      <c r="D684" s="416" t="s">
        <v>418</v>
      </c>
      <c r="E684" s="415" t="s">
        <v>1711</v>
      </c>
      <c r="F684" s="416" t="s">
        <v>1712</v>
      </c>
      <c r="G684" s="415" t="s">
        <v>1735</v>
      </c>
      <c r="H684" s="415" t="s">
        <v>1736</v>
      </c>
      <c r="I684" s="418">
        <v>12.609999656677246</v>
      </c>
      <c r="J684" s="418">
        <v>40</v>
      </c>
      <c r="K684" s="419">
        <v>504.32998657226563</v>
      </c>
    </row>
    <row r="685" spans="1:11" ht="14.45" customHeight="1" x14ac:dyDescent="0.2">
      <c r="A685" s="413" t="s">
        <v>408</v>
      </c>
      <c r="B685" s="414" t="s">
        <v>409</v>
      </c>
      <c r="C685" s="415" t="s">
        <v>417</v>
      </c>
      <c r="D685" s="416" t="s">
        <v>418</v>
      </c>
      <c r="E685" s="415" t="s">
        <v>1711</v>
      </c>
      <c r="F685" s="416" t="s">
        <v>1712</v>
      </c>
      <c r="G685" s="415" t="s">
        <v>1737</v>
      </c>
      <c r="H685" s="415" t="s">
        <v>1738</v>
      </c>
      <c r="I685" s="418">
        <v>12.609999656677246</v>
      </c>
      <c r="J685" s="418">
        <v>90</v>
      </c>
      <c r="K685" s="419">
        <v>1134.7399597167969</v>
      </c>
    </row>
    <row r="686" spans="1:11" ht="14.45" customHeight="1" x14ac:dyDescent="0.2">
      <c r="A686" s="413" t="s">
        <v>408</v>
      </c>
      <c r="B686" s="414" t="s">
        <v>409</v>
      </c>
      <c r="C686" s="415" t="s">
        <v>417</v>
      </c>
      <c r="D686" s="416" t="s">
        <v>418</v>
      </c>
      <c r="E686" s="415" t="s">
        <v>1711</v>
      </c>
      <c r="F686" s="416" t="s">
        <v>1712</v>
      </c>
      <c r="G686" s="415" t="s">
        <v>1739</v>
      </c>
      <c r="H686" s="415" t="s">
        <v>1740</v>
      </c>
      <c r="I686" s="418">
        <v>13.020000457763672</v>
      </c>
      <c r="J686" s="418">
        <v>20</v>
      </c>
      <c r="K686" s="419">
        <v>260.3900146484375</v>
      </c>
    </row>
    <row r="687" spans="1:11" ht="14.45" customHeight="1" x14ac:dyDescent="0.2">
      <c r="A687" s="413" t="s">
        <v>408</v>
      </c>
      <c r="B687" s="414" t="s">
        <v>409</v>
      </c>
      <c r="C687" s="415" t="s">
        <v>417</v>
      </c>
      <c r="D687" s="416" t="s">
        <v>418</v>
      </c>
      <c r="E687" s="415" t="s">
        <v>1711</v>
      </c>
      <c r="F687" s="416" t="s">
        <v>1712</v>
      </c>
      <c r="G687" s="415" t="s">
        <v>1719</v>
      </c>
      <c r="H687" s="415" t="s">
        <v>1741</v>
      </c>
      <c r="I687" s="418">
        <v>12.609999656677246</v>
      </c>
      <c r="J687" s="418">
        <v>30</v>
      </c>
      <c r="K687" s="419">
        <v>378.16000366210938</v>
      </c>
    </row>
    <row r="688" spans="1:11" ht="14.45" customHeight="1" x14ac:dyDescent="0.2">
      <c r="A688" s="413" t="s">
        <v>408</v>
      </c>
      <c r="B688" s="414" t="s">
        <v>409</v>
      </c>
      <c r="C688" s="415" t="s">
        <v>417</v>
      </c>
      <c r="D688" s="416" t="s">
        <v>418</v>
      </c>
      <c r="E688" s="415" t="s">
        <v>1711</v>
      </c>
      <c r="F688" s="416" t="s">
        <v>1712</v>
      </c>
      <c r="G688" s="415" t="s">
        <v>1742</v>
      </c>
      <c r="H688" s="415" t="s">
        <v>1743</v>
      </c>
      <c r="I688" s="418">
        <v>11.989999771118164</v>
      </c>
      <c r="J688" s="418">
        <v>150</v>
      </c>
      <c r="K688" s="419">
        <v>1798.6699829101563</v>
      </c>
    </row>
    <row r="689" spans="1:11" ht="14.45" customHeight="1" x14ac:dyDescent="0.2">
      <c r="A689" s="413" t="s">
        <v>408</v>
      </c>
      <c r="B689" s="414" t="s">
        <v>409</v>
      </c>
      <c r="C689" s="415" t="s">
        <v>417</v>
      </c>
      <c r="D689" s="416" t="s">
        <v>418</v>
      </c>
      <c r="E689" s="415" t="s">
        <v>1711</v>
      </c>
      <c r="F689" s="416" t="s">
        <v>1712</v>
      </c>
      <c r="G689" s="415" t="s">
        <v>1723</v>
      </c>
      <c r="H689" s="415" t="s">
        <v>1744</v>
      </c>
      <c r="I689" s="418">
        <v>12.609999656677246</v>
      </c>
      <c r="J689" s="418">
        <v>220</v>
      </c>
      <c r="K689" s="419">
        <v>2773.8598937988281</v>
      </c>
    </row>
    <row r="690" spans="1:11" ht="14.45" customHeight="1" x14ac:dyDescent="0.2">
      <c r="A690" s="413" t="s">
        <v>408</v>
      </c>
      <c r="B690" s="414" t="s">
        <v>409</v>
      </c>
      <c r="C690" s="415" t="s">
        <v>417</v>
      </c>
      <c r="D690" s="416" t="s">
        <v>418</v>
      </c>
      <c r="E690" s="415" t="s">
        <v>1711</v>
      </c>
      <c r="F690" s="416" t="s">
        <v>1712</v>
      </c>
      <c r="G690" s="415" t="s">
        <v>1725</v>
      </c>
      <c r="H690" s="415" t="s">
        <v>1745</v>
      </c>
      <c r="I690" s="418">
        <v>12.609999656677246</v>
      </c>
      <c r="J690" s="418">
        <v>140</v>
      </c>
      <c r="K690" s="419">
        <v>1765.1599731445313</v>
      </c>
    </row>
    <row r="691" spans="1:11" ht="14.45" customHeight="1" x14ac:dyDescent="0.2">
      <c r="A691" s="413" t="s">
        <v>408</v>
      </c>
      <c r="B691" s="414" t="s">
        <v>409</v>
      </c>
      <c r="C691" s="415" t="s">
        <v>417</v>
      </c>
      <c r="D691" s="416" t="s">
        <v>418</v>
      </c>
      <c r="E691" s="415" t="s">
        <v>1711</v>
      </c>
      <c r="F691" s="416" t="s">
        <v>1712</v>
      </c>
      <c r="G691" s="415" t="s">
        <v>1727</v>
      </c>
      <c r="H691" s="415" t="s">
        <v>1746</v>
      </c>
      <c r="I691" s="418">
        <v>12.609999656677246</v>
      </c>
      <c r="J691" s="418">
        <v>150</v>
      </c>
      <c r="K691" s="419">
        <v>1891.1399536132813</v>
      </c>
    </row>
    <row r="692" spans="1:11" ht="14.45" customHeight="1" x14ac:dyDescent="0.2">
      <c r="A692" s="413" t="s">
        <v>408</v>
      </c>
      <c r="B692" s="414" t="s">
        <v>409</v>
      </c>
      <c r="C692" s="415" t="s">
        <v>417</v>
      </c>
      <c r="D692" s="416" t="s">
        <v>418</v>
      </c>
      <c r="E692" s="415" t="s">
        <v>1711</v>
      </c>
      <c r="F692" s="416" t="s">
        <v>1712</v>
      </c>
      <c r="G692" s="415" t="s">
        <v>1747</v>
      </c>
      <c r="H692" s="415" t="s">
        <v>1748</v>
      </c>
      <c r="I692" s="418">
        <v>13.020000457763672</v>
      </c>
      <c r="J692" s="418">
        <v>30</v>
      </c>
      <c r="K692" s="419">
        <v>390.58999633789063</v>
      </c>
    </row>
    <row r="693" spans="1:11" ht="14.45" customHeight="1" x14ac:dyDescent="0.2">
      <c r="A693" s="413" t="s">
        <v>408</v>
      </c>
      <c r="B693" s="414" t="s">
        <v>409</v>
      </c>
      <c r="C693" s="415" t="s">
        <v>417</v>
      </c>
      <c r="D693" s="416" t="s">
        <v>418</v>
      </c>
      <c r="E693" s="415" t="s">
        <v>1711</v>
      </c>
      <c r="F693" s="416" t="s">
        <v>1712</v>
      </c>
      <c r="G693" s="415" t="s">
        <v>1731</v>
      </c>
      <c r="H693" s="415" t="s">
        <v>1749</v>
      </c>
      <c r="I693" s="418">
        <v>12.609999656677246</v>
      </c>
      <c r="J693" s="418">
        <v>150</v>
      </c>
      <c r="K693" s="419">
        <v>1891.1399536132813</v>
      </c>
    </row>
    <row r="694" spans="1:11" ht="14.45" customHeight="1" x14ac:dyDescent="0.2">
      <c r="A694" s="413" t="s">
        <v>408</v>
      </c>
      <c r="B694" s="414" t="s">
        <v>409</v>
      </c>
      <c r="C694" s="415" t="s">
        <v>417</v>
      </c>
      <c r="D694" s="416" t="s">
        <v>418</v>
      </c>
      <c r="E694" s="415" t="s">
        <v>1711</v>
      </c>
      <c r="F694" s="416" t="s">
        <v>1712</v>
      </c>
      <c r="G694" s="415" t="s">
        <v>1733</v>
      </c>
      <c r="H694" s="415" t="s">
        <v>1750</v>
      </c>
      <c r="I694" s="418">
        <v>13.020000457763672</v>
      </c>
      <c r="J694" s="418">
        <v>60</v>
      </c>
      <c r="K694" s="419">
        <v>781.17999267578125</v>
      </c>
    </row>
    <row r="695" spans="1:11" ht="14.45" customHeight="1" x14ac:dyDescent="0.2">
      <c r="A695" s="413" t="s">
        <v>408</v>
      </c>
      <c r="B695" s="414" t="s">
        <v>409</v>
      </c>
      <c r="C695" s="415" t="s">
        <v>417</v>
      </c>
      <c r="D695" s="416" t="s">
        <v>418</v>
      </c>
      <c r="E695" s="415" t="s">
        <v>1711</v>
      </c>
      <c r="F695" s="416" t="s">
        <v>1712</v>
      </c>
      <c r="G695" s="415" t="s">
        <v>1737</v>
      </c>
      <c r="H695" s="415" t="s">
        <v>1751</v>
      </c>
      <c r="I695" s="418">
        <v>12.609999656677246</v>
      </c>
      <c r="J695" s="418">
        <v>130</v>
      </c>
      <c r="K695" s="419">
        <v>1639.0699462890625</v>
      </c>
    </row>
    <row r="696" spans="1:11" ht="14.45" customHeight="1" x14ac:dyDescent="0.2">
      <c r="A696" s="413" t="s">
        <v>408</v>
      </c>
      <c r="B696" s="414" t="s">
        <v>409</v>
      </c>
      <c r="C696" s="415" t="s">
        <v>417</v>
      </c>
      <c r="D696" s="416" t="s">
        <v>418</v>
      </c>
      <c r="E696" s="415" t="s">
        <v>1711</v>
      </c>
      <c r="F696" s="416" t="s">
        <v>1712</v>
      </c>
      <c r="G696" s="415" t="s">
        <v>1752</v>
      </c>
      <c r="H696" s="415" t="s">
        <v>1753</v>
      </c>
      <c r="I696" s="418">
        <v>12.609999656677246</v>
      </c>
      <c r="J696" s="418">
        <v>130</v>
      </c>
      <c r="K696" s="419">
        <v>1639.0699462890625</v>
      </c>
    </row>
    <row r="697" spans="1:11" ht="14.45" customHeight="1" x14ac:dyDescent="0.2">
      <c r="A697" s="413" t="s">
        <v>408</v>
      </c>
      <c r="B697" s="414" t="s">
        <v>409</v>
      </c>
      <c r="C697" s="415" t="s">
        <v>417</v>
      </c>
      <c r="D697" s="416" t="s">
        <v>418</v>
      </c>
      <c r="E697" s="415" t="s">
        <v>1711</v>
      </c>
      <c r="F697" s="416" t="s">
        <v>1712</v>
      </c>
      <c r="G697" s="415" t="s">
        <v>1754</v>
      </c>
      <c r="H697" s="415" t="s">
        <v>1755</v>
      </c>
      <c r="I697" s="418">
        <v>13.020000457763672</v>
      </c>
      <c r="J697" s="418">
        <v>50</v>
      </c>
      <c r="K697" s="419">
        <v>650.97998046875</v>
      </c>
    </row>
    <row r="698" spans="1:11" ht="14.45" customHeight="1" x14ac:dyDescent="0.2">
      <c r="A698" s="413" t="s">
        <v>408</v>
      </c>
      <c r="B698" s="414" t="s">
        <v>409</v>
      </c>
      <c r="C698" s="415" t="s">
        <v>417</v>
      </c>
      <c r="D698" s="416" t="s">
        <v>418</v>
      </c>
      <c r="E698" s="415" t="s">
        <v>1711</v>
      </c>
      <c r="F698" s="416" t="s">
        <v>1712</v>
      </c>
      <c r="G698" s="415" t="s">
        <v>1756</v>
      </c>
      <c r="H698" s="415" t="s">
        <v>1757</v>
      </c>
      <c r="I698" s="418">
        <v>0.30000001192092896</v>
      </c>
      <c r="J698" s="418">
        <v>700</v>
      </c>
      <c r="K698" s="419">
        <v>210</v>
      </c>
    </row>
    <row r="699" spans="1:11" ht="14.45" customHeight="1" x14ac:dyDescent="0.2">
      <c r="A699" s="413" t="s">
        <v>408</v>
      </c>
      <c r="B699" s="414" t="s">
        <v>409</v>
      </c>
      <c r="C699" s="415" t="s">
        <v>417</v>
      </c>
      <c r="D699" s="416" t="s">
        <v>418</v>
      </c>
      <c r="E699" s="415" t="s">
        <v>1711</v>
      </c>
      <c r="F699" s="416" t="s">
        <v>1712</v>
      </c>
      <c r="G699" s="415" t="s">
        <v>1758</v>
      </c>
      <c r="H699" s="415" t="s">
        <v>1759</v>
      </c>
      <c r="I699" s="418">
        <v>0.30500000715255737</v>
      </c>
      <c r="J699" s="418">
        <v>400</v>
      </c>
      <c r="K699" s="419">
        <v>122</v>
      </c>
    </row>
    <row r="700" spans="1:11" ht="14.45" customHeight="1" x14ac:dyDescent="0.2">
      <c r="A700" s="413" t="s">
        <v>408</v>
      </c>
      <c r="B700" s="414" t="s">
        <v>409</v>
      </c>
      <c r="C700" s="415" t="s">
        <v>417</v>
      </c>
      <c r="D700" s="416" t="s">
        <v>418</v>
      </c>
      <c r="E700" s="415" t="s">
        <v>1711</v>
      </c>
      <c r="F700" s="416" t="s">
        <v>1712</v>
      </c>
      <c r="G700" s="415" t="s">
        <v>1760</v>
      </c>
      <c r="H700" s="415" t="s">
        <v>1761</v>
      </c>
      <c r="I700" s="418">
        <v>0.30000001192092896</v>
      </c>
      <c r="J700" s="418">
        <v>200</v>
      </c>
      <c r="K700" s="419">
        <v>60.720001220703125</v>
      </c>
    </row>
    <row r="701" spans="1:11" ht="14.45" customHeight="1" x14ac:dyDescent="0.2">
      <c r="A701" s="413" t="s">
        <v>408</v>
      </c>
      <c r="B701" s="414" t="s">
        <v>409</v>
      </c>
      <c r="C701" s="415" t="s">
        <v>417</v>
      </c>
      <c r="D701" s="416" t="s">
        <v>418</v>
      </c>
      <c r="E701" s="415" t="s">
        <v>1711</v>
      </c>
      <c r="F701" s="416" t="s">
        <v>1712</v>
      </c>
      <c r="G701" s="415" t="s">
        <v>1762</v>
      </c>
      <c r="H701" s="415" t="s">
        <v>1763</v>
      </c>
      <c r="I701" s="418">
        <v>0.30000001192092896</v>
      </c>
      <c r="J701" s="418">
        <v>100</v>
      </c>
      <c r="K701" s="419">
        <v>30</v>
      </c>
    </row>
    <row r="702" spans="1:11" ht="14.45" customHeight="1" x14ac:dyDescent="0.2">
      <c r="A702" s="413" t="s">
        <v>408</v>
      </c>
      <c r="B702" s="414" t="s">
        <v>409</v>
      </c>
      <c r="C702" s="415" t="s">
        <v>417</v>
      </c>
      <c r="D702" s="416" t="s">
        <v>418</v>
      </c>
      <c r="E702" s="415" t="s">
        <v>1711</v>
      </c>
      <c r="F702" s="416" t="s">
        <v>1712</v>
      </c>
      <c r="G702" s="415" t="s">
        <v>1764</v>
      </c>
      <c r="H702" s="415" t="s">
        <v>1765</v>
      </c>
      <c r="I702" s="418">
        <v>0.54000002145767212</v>
      </c>
      <c r="J702" s="418">
        <v>600</v>
      </c>
      <c r="K702" s="419">
        <v>324</v>
      </c>
    </row>
    <row r="703" spans="1:11" ht="14.45" customHeight="1" x14ac:dyDescent="0.2">
      <c r="A703" s="413" t="s">
        <v>408</v>
      </c>
      <c r="B703" s="414" t="s">
        <v>409</v>
      </c>
      <c r="C703" s="415" t="s">
        <v>417</v>
      </c>
      <c r="D703" s="416" t="s">
        <v>418</v>
      </c>
      <c r="E703" s="415" t="s">
        <v>1711</v>
      </c>
      <c r="F703" s="416" t="s">
        <v>1712</v>
      </c>
      <c r="G703" s="415" t="s">
        <v>1766</v>
      </c>
      <c r="H703" s="415" t="s">
        <v>1767</v>
      </c>
      <c r="I703" s="418">
        <v>0.47499999403953552</v>
      </c>
      <c r="J703" s="418">
        <v>200</v>
      </c>
      <c r="K703" s="419">
        <v>95</v>
      </c>
    </row>
    <row r="704" spans="1:11" ht="14.45" customHeight="1" x14ac:dyDescent="0.2">
      <c r="A704" s="413" t="s">
        <v>408</v>
      </c>
      <c r="B704" s="414" t="s">
        <v>409</v>
      </c>
      <c r="C704" s="415" t="s">
        <v>417</v>
      </c>
      <c r="D704" s="416" t="s">
        <v>418</v>
      </c>
      <c r="E704" s="415" t="s">
        <v>1711</v>
      </c>
      <c r="F704" s="416" t="s">
        <v>1712</v>
      </c>
      <c r="G704" s="415" t="s">
        <v>1756</v>
      </c>
      <c r="H704" s="415" t="s">
        <v>1768</v>
      </c>
      <c r="I704" s="418">
        <v>0.30500000715255737</v>
      </c>
      <c r="J704" s="418">
        <v>400</v>
      </c>
      <c r="K704" s="419">
        <v>121</v>
      </c>
    </row>
    <row r="705" spans="1:11" ht="14.45" customHeight="1" x14ac:dyDescent="0.2">
      <c r="A705" s="413" t="s">
        <v>408</v>
      </c>
      <c r="B705" s="414" t="s">
        <v>409</v>
      </c>
      <c r="C705" s="415" t="s">
        <v>417</v>
      </c>
      <c r="D705" s="416" t="s">
        <v>418</v>
      </c>
      <c r="E705" s="415" t="s">
        <v>1711</v>
      </c>
      <c r="F705" s="416" t="s">
        <v>1712</v>
      </c>
      <c r="G705" s="415" t="s">
        <v>1762</v>
      </c>
      <c r="H705" s="415" t="s">
        <v>1769</v>
      </c>
      <c r="I705" s="418">
        <v>0.31000000238418579</v>
      </c>
      <c r="J705" s="418">
        <v>200</v>
      </c>
      <c r="K705" s="419">
        <v>62</v>
      </c>
    </row>
    <row r="706" spans="1:11" ht="14.45" customHeight="1" x14ac:dyDescent="0.2">
      <c r="A706" s="413" t="s">
        <v>408</v>
      </c>
      <c r="B706" s="414" t="s">
        <v>409</v>
      </c>
      <c r="C706" s="415" t="s">
        <v>417</v>
      </c>
      <c r="D706" s="416" t="s">
        <v>418</v>
      </c>
      <c r="E706" s="415" t="s">
        <v>1711</v>
      </c>
      <c r="F706" s="416" t="s">
        <v>1712</v>
      </c>
      <c r="G706" s="415" t="s">
        <v>1764</v>
      </c>
      <c r="H706" s="415" t="s">
        <v>1770</v>
      </c>
      <c r="I706" s="418">
        <v>0.54000002145767212</v>
      </c>
      <c r="J706" s="418">
        <v>900</v>
      </c>
      <c r="K706" s="419">
        <v>486</v>
      </c>
    </row>
    <row r="707" spans="1:11" ht="14.45" customHeight="1" x14ac:dyDescent="0.2">
      <c r="A707" s="413" t="s">
        <v>408</v>
      </c>
      <c r="B707" s="414" t="s">
        <v>409</v>
      </c>
      <c r="C707" s="415" t="s">
        <v>417</v>
      </c>
      <c r="D707" s="416" t="s">
        <v>418</v>
      </c>
      <c r="E707" s="415" t="s">
        <v>1771</v>
      </c>
      <c r="F707" s="416" t="s">
        <v>1772</v>
      </c>
      <c r="G707" s="415" t="s">
        <v>1773</v>
      </c>
      <c r="H707" s="415" t="s">
        <v>1774</v>
      </c>
      <c r="I707" s="418">
        <v>19.600000381469727</v>
      </c>
      <c r="J707" s="418">
        <v>50</v>
      </c>
      <c r="K707" s="419">
        <v>980.0999755859375</v>
      </c>
    </row>
    <row r="708" spans="1:11" ht="14.45" customHeight="1" x14ac:dyDescent="0.2">
      <c r="A708" s="413" t="s">
        <v>408</v>
      </c>
      <c r="B708" s="414" t="s">
        <v>409</v>
      </c>
      <c r="C708" s="415" t="s">
        <v>417</v>
      </c>
      <c r="D708" s="416" t="s">
        <v>418</v>
      </c>
      <c r="E708" s="415" t="s">
        <v>1771</v>
      </c>
      <c r="F708" s="416" t="s">
        <v>1772</v>
      </c>
      <c r="G708" s="415" t="s">
        <v>1775</v>
      </c>
      <c r="H708" s="415" t="s">
        <v>1776</v>
      </c>
      <c r="I708" s="418">
        <v>19.600000381469727</v>
      </c>
      <c r="J708" s="418">
        <v>150</v>
      </c>
      <c r="K708" s="419">
        <v>2940.2999267578125</v>
      </c>
    </row>
    <row r="709" spans="1:11" ht="14.45" customHeight="1" x14ac:dyDescent="0.2">
      <c r="A709" s="413" t="s">
        <v>408</v>
      </c>
      <c r="B709" s="414" t="s">
        <v>409</v>
      </c>
      <c r="C709" s="415" t="s">
        <v>417</v>
      </c>
      <c r="D709" s="416" t="s">
        <v>418</v>
      </c>
      <c r="E709" s="415" t="s">
        <v>1771</v>
      </c>
      <c r="F709" s="416" t="s">
        <v>1772</v>
      </c>
      <c r="G709" s="415" t="s">
        <v>1777</v>
      </c>
      <c r="H709" s="415" t="s">
        <v>1778</v>
      </c>
      <c r="I709" s="418">
        <v>19.600000381469727</v>
      </c>
      <c r="J709" s="418">
        <v>1050</v>
      </c>
      <c r="K709" s="419">
        <v>20581.299926757813</v>
      </c>
    </row>
    <row r="710" spans="1:11" ht="14.45" customHeight="1" x14ac:dyDescent="0.2">
      <c r="A710" s="413" t="s">
        <v>408</v>
      </c>
      <c r="B710" s="414" t="s">
        <v>409</v>
      </c>
      <c r="C710" s="415" t="s">
        <v>417</v>
      </c>
      <c r="D710" s="416" t="s">
        <v>418</v>
      </c>
      <c r="E710" s="415" t="s">
        <v>1771</v>
      </c>
      <c r="F710" s="416" t="s">
        <v>1772</v>
      </c>
      <c r="G710" s="415" t="s">
        <v>1779</v>
      </c>
      <c r="H710" s="415" t="s">
        <v>1780</v>
      </c>
      <c r="I710" s="418">
        <v>19.610000610351563</v>
      </c>
      <c r="J710" s="418">
        <v>50</v>
      </c>
      <c r="K710" s="419">
        <v>980.4000244140625</v>
      </c>
    </row>
    <row r="711" spans="1:11" ht="14.45" customHeight="1" x14ac:dyDescent="0.2">
      <c r="A711" s="413" t="s">
        <v>408</v>
      </c>
      <c r="B711" s="414" t="s">
        <v>409</v>
      </c>
      <c r="C711" s="415" t="s">
        <v>417</v>
      </c>
      <c r="D711" s="416" t="s">
        <v>418</v>
      </c>
      <c r="E711" s="415" t="s">
        <v>1771</v>
      </c>
      <c r="F711" s="416" t="s">
        <v>1772</v>
      </c>
      <c r="G711" s="415" t="s">
        <v>1781</v>
      </c>
      <c r="H711" s="415" t="s">
        <v>1782</v>
      </c>
      <c r="I711" s="418">
        <v>16.940000534057617</v>
      </c>
      <c r="J711" s="418">
        <v>1300</v>
      </c>
      <c r="K711" s="419">
        <v>22022</v>
      </c>
    </row>
    <row r="712" spans="1:11" ht="14.45" customHeight="1" x14ac:dyDescent="0.2">
      <c r="A712" s="413" t="s">
        <v>408</v>
      </c>
      <c r="B712" s="414" t="s">
        <v>409</v>
      </c>
      <c r="C712" s="415" t="s">
        <v>417</v>
      </c>
      <c r="D712" s="416" t="s">
        <v>418</v>
      </c>
      <c r="E712" s="415" t="s">
        <v>1771</v>
      </c>
      <c r="F712" s="416" t="s">
        <v>1772</v>
      </c>
      <c r="G712" s="415" t="s">
        <v>1783</v>
      </c>
      <c r="H712" s="415" t="s">
        <v>1784</v>
      </c>
      <c r="I712" s="418">
        <v>16.940000534057617</v>
      </c>
      <c r="J712" s="418">
        <v>200</v>
      </c>
      <c r="K712" s="419">
        <v>3388</v>
      </c>
    </row>
    <row r="713" spans="1:11" ht="14.45" customHeight="1" x14ac:dyDescent="0.2">
      <c r="A713" s="413" t="s">
        <v>408</v>
      </c>
      <c r="B713" s="414" t="s">
        <v>409</v>
      </c>
      <c r="C713" s="415" t="s">
        <v>417</v>
      </c>
      <c r="D713" s="416" t="s">
        <v>418</v>
      </c>
      <c r="E713" s="415" t="s">
        <v>1771</v>
      </c>
      <c r="F713" s="416" t="s">
        <v>1772</v>
      </c>
      <c r="G713" s="415" t="s">
        <v>1785</v>
      </c>
      <c r="H713" s="415" t="s">
        <v>1786</v>
      </c>
      <c r="I713" s="418">
        <v>16.940000534057617</v>
      </c>
      <c r="J713" s="418">
        <v>100</v>
      </c>
      <c r="K713" s="419">
        <v>1694</v>
      </c>
    </row>
    <row r="714" spans="1:11" ht="14.45" customHeight="1" x14ac:dyDescent="0.2">
      <c r="A714" s="413" t="s">
        <v>408</v>
      </c>
      <c r="B714" s="414" t="s">
        <v>409</v>
      </c>
      <c r="C714" s="415" t="s">
        <v>417</v>
      </c>
      <c r="D714" s="416" t="s">
        <v>418</v>
      </c>
      <c r="E714" s="415" t="s">
        <v>1771</v>
      </c>
      <c r="F714" s="416" t="s">
        <v>1772</v>
      </c>
      <c r="G714" s="415" t="s">
        <v>1787</v>
      </c>
      <c r="H714" s="415" t="s">
        <v>1788</v>
      </c>
      <c r="I714" s="418">
        <v>15.729999542236328</v>
      </c>
      <c r="J714" s="418">
        <v>200</v>
      </c>
      <c r="K714" s="419">
        <v>3146</v>
      </c>
    </row>
    <row r="715" spans="1:11" ht="14.45" customHeight="1" x14ac:dyDescent="0.2">
      <c r="A715" s="413" t="s">
        <v>408</v>
      </c>
      <c r="B715" s="414" t="s">
        <v>409</v>
      </c>
      <c r="C715" s="415" t="s">
        <v>417</v>
      </c>
      <c r="D715" s="416" t="s">
        <v>418</v>
      </c>
      <c r="E715" s="415" t="s">
        <v>1771</v>
      </c>
      <c r="F715" s="416" t="s">
        <v>1772</v>
      </c>
      <c r="G715" s="415" t="s">
        <v>1789</v>
      </c>
      <c r="H715" s="415" t="s">
        <v>1790</v>
      </c>
      <c r="I715" s="418">
        <v>15.729999542236328</v>
      </c>
      <c r="J715" s="418">
        <v>1800</v>
      </c>
      <c r="K715" s="419">
        <v>28314</v>
      </c>
    </row>
    <row r="716" spans="1:11" ht="14.45" customHeight="1" x14ac:dyDescent="0.2">
      <c r="A716" s="413" t="s">
        <v>408</v>
      </c>
      <c r="B716" s="414" t="s">
        <v>409</v>
      </c>
      <c r="C716" s="415" t="s">
        <v>417</v>
      </c>
      <c r="D716" s="416" t="s">
        <v>418</v>
      </c>
      <c r="E716" s="415" t="s">
        <v>1771</v>
      </c>
      <c r="F716" s="416" t="s">
        <v>1772</v>
      </c>
      <c r="G716" s="415" t="s">
        <v>1791</v>
      </c>
      <c r="H716" s="415" t="s">
        <v>1792</v>
      </c>
      <c r="I716" s="418">
        <v>15.729999542236328</v>
      </c>
      <c r="J716" s="418">
        <v>2600</v>
      </c>
      <c r="K716" s="419">
        <v>40898</v>
      </c>
    </row>
    <row r="717" spans="1:11" ht="14.45" customHeight="1" x14ac:dyDescent="0.2">
      <c r="A717" s="413" t="s">
        <v>408</v>
      </c>
      <c r="B717" s="414" t="s">
        <v>409</v>
      </c>
      <c r="C717" s="415" t="s">
        <v>417</v>
      </c>
      <c r="D717" s="416" t="s">
        <v>418</v>
      </c>
      <c r="E717" s="415" t="s">
        <v>1771</v>
      </c>
      <c r="F717" s="416" t="s">
        <v>1772</v>
      </c>
      <c r="G717" s="415" t="s">
        <v>1793</v>
      </c>
      <c r="H717" s="415" t="s">
        <v>1794</v>
      </c>
      <c r="I717" s="418">
        <v>15.729999542236328</v>
      </c>
      <c r="J717" s="418">
        <v>3020</v>
      </c>
      <c r="K717" s="419">
        <v>47504.60009765625</v>
      </c>
    </row>
    <row r="718" spans="1:11" ht="14.45" customHeight="1" x14ac:dyDescent="0.2">
      <c r="A718" s="413" t="s">
        <v>408</v>
      </c>
      <c r="B718" s="414" t="s">
        <v>409</v>
      </c>
      <c r="C718" s="415" t="s">
        <v>417</v>
      </c>
      <c r="D718" s="416" t="s">
        <v>418</v>
      </c>
      <c r="E718" s="415" t="s">
        <v>1771</v>
      </c>
      <c r="F718" s="416" t="s">
        <v>1772</v>
      </c>
      <c r="G718" s="415" t="s">
        <v>1795</v>
      </c>
      <c r="H718" s="415" t="s">
        <v>1796</v>
      </c>
      <c r="I718" s="418">
        <v>15.729999542236328</v>
      </c>
      <c r="J718" s="418">
        <v>1800</v>
      </c>
      <c r="K718" s="419">
        <v>28314</v>
      </c>
    </row>
    <row r="719" spans="1:11" ht="14.45" customHeight="1" x14ac:dyDescent="0.2">
      <c r="A719" s="413" t="s">
        <v>408</v>
      </c>
      <c r="B719" s="414" t="s">
        <v>409</v>
      </c>
      <c r="C719" s="415" t="s">
        <v>417</v>
      </c>
      <c r="D719" s="416" t="s">
        <v>418</v>
      </c>
      <c r="E719" s="415" t="s">
        <v>1771</v>
      </c>
      <c r="F719" s="416" t="s">
        <v>1772</v>
      </c>
      <c r="G719" s="415" t="s">
        <v>1797</v>
      </c>
      <c r="H719" s="415" t="s">
        <v>1798</v>
      </c>
      <c r="I719" s="418">
        <v>15.729999542236328</v>
      </c>
      <c r="J719" s="418">
        <v>400</v>
      </c>
      <c r="K719" s="419">
        <v>6292</v>
      </c>
    </row>
    <row r="720" spans="1:11" ht="14.45" customHeight="1" x14ac:dyDescent="0.2">
      <c r="A720" s="413" t="s">
        <v>408</v>
      </c>
      <c r="B720" s="414" t="s">
        <v>409</v>
      </c>
      <c r="C720" s="415" t="s">
        <v>417</v>
      </c>
      <c r="D720" s="416" t="s">
        <v>418</v>
      </c>
      <c r="E720" s="415" t="s">
        <v>1771</v>
      </c>
      <c r="F720" s="416" t="s">
        <v>1772</v>
      </c>
      <c r="G720" s="415" t="s">
        <v>1799</v>
      </c>
      <c r="H720" s="415" t="s">
        <v>1800</v>
      </c>
      <c r="I720" s="418">
        <v>15.729999542236328</v>
      </c>
      <c r="J720" s="418">
        <v>3500</v>
      </c>
      <c r="K720" s="419">
        <v>55055.000244140625</v>
      </c>
    </row>
    <row r="721" spans="1:11" ht="14.45" customHeight="1" x14ac:dyDescent="0.2">
      <c r="A721" s="413" t="s">
        <v>408</v>
      </c>
      <c r="B721" s="414" t="s">
        <v>409</v>
      </c>
      <c r="C721" s="415" t="s">
        <v>417</v>
      </c>
      <c r="D721" s="416" t="s">
        <v>418</v>
      </c>
      <c r="E721" s="415" t="s">
        <v>1771</v>
      </c>
      <c r="F721" s="416" t="s">
        <v>1772</v>
      </c>
      <c r="G721" s="415" t="s">
        <v>1801</v>
      </c>
      <c r="H721" s="415" t="s">
        <v>1802</v>
      </c>
      <c r="I721" s="418">
        <v>24.200000762939453</v>
      </c>
      <c r="J721" s="418">
        <v>100</v>
      </c>
      <c r="K721" s="419">
        <v>2420</v>
      </c>
    </row>
    <row r="722" spans="1:11" ht="14.45" customHeight="1" x14ac:dyDescent="0.2">
      <c r="A722" s="413" t="s">
        <v>408</v>
      </c>
      <c r="B722" s="414" t="s">
        <v>409</v>
      </c>
      <c r="C722" s="415" t="s">
        <v>417</v>
      </c>
      <c r="D722" s="416" t="s">
        <v>418</v>
      </c>
      <c r="E722" s="415" t="s">
        <v>1771</v>
      </c>
      <c r="F722" s="416" t="s">
        <v>1772</v>
      </c>
      <c r="G722" s="415" t="s">
        <v>1803</v>
      </c>
      <c r="H722" s="415" t="s">
        <v>1804</v>
      </c>
      <c r="I722" s="418">
        <v>24.200000762939453</v>
      </c>
      <c r="J722" s="418">
        <v>400</v>
      </c>
      <c r="K722" s="419">
        <v>9680</v>
      </c>
    </row>
    <row r="723" spans="1:11" ht="14.45" customHeight="1" x14ac:dyDescent="0.2">
      <c r="A723" s="413" t="s">
        <v>408</v>
      </c>
      <c r="B723" s="414" t="s">
        <v>409</v>
      </c>
      <c r="C723" s="415" t="s">
        <v>417</v>
      </c>
      <c r="D723" s="416" t="s">
        <v>418</v>
      </c>
      <c r="E723" s="415" t="s">
        <v>1771</v>
      </c>
      <c r="F723" s="416" t="s">
        <v>1772</v>
      </c>
      <c r="G723" s="415" t="s">
        <v>1777</v>
      </c>
      <c r="H723" s="415" t="s">
        <v>1805</v>
      </c>
      <c r="I723" s="418">
        <v>19.600000381469727</v>
      </c>
      <c r="J723" s="418">
        <v>600</v>
      </c>
      <c r="K723" s="419">
        <v>11761.2001953125</v>
      </c>
    </row>
    <row r="724" spans="1:11" ht="14.45" customHeight="1" x14ac:dyDescent="0.2">
      <c r="A724" s="413" t="s">
        <v>408</v>
      </c>
      <c r="B724" s="414" t="s">
        <v>409</v>
      </c>
      <c r="C724" s="415" t="s">
        <v>417</v>
      </c>
      <c r="D724" s="416" t="s">
        <v>418</v>
      </c>
      <c r="E724" s="415" t="s">
        <v>1771</v>
      </c>
      <c r="F724" s="416" t="s">
        <v>1772</v>
      </c>
      <c r="G724" s="415" t="s">
        <v>1787</v>
      </c>
      <c r="H724" s="415" t="s">
        <v>1806</v>
      </c>
      <c r="I724" s="418">
        <v>15.729999542236328</v>
      </c>
      <c r="J724" s="418">
        <v>700</v>
      </c>
      <c r="K724" s="419">
        <v>11011</v>
      </c>
    </row>
    <row r="725" spans="1:11" ht="14.45" customHeight="1" x14ac:dyDescent="0.2">
      <c r="A725" s="413" t="s">
        <v>408</v>
      </c>
      <c r="B725" s="414" t="s">
        <v>409</v>
      </c>
      <c r="C725" s="415" t="s">
        <v>417</v>
      </c>
      <c r="D725" s="416" t="s">
        <v>418</v>
      </c>
      <c r="E725" s="415" t="s">
        <v>1771</v>
      </c>
      <c r="F725" s="416" t="s">
        <v>1772</v>
      </c>
      <c r="G725" s="415" t="s">
        <v>1789</v>
      </c>
      <c r="H725" s="415" t="s">
        <v>1807</v>
      </c>
      <c r="I725" s="418">
        <v>15.729999542236328</v>
      </c>
      <c r="J725" s="418">
        <v>1800</v>
      </c>
      <c r="K725" s="419">
        <v>28314</v>
      </c>
    </row>
    <row r="726" spans="1:11" ht="14.45" customHeight="1" x14ac:dyDescent="0.2">
      <c r="A726" s="413" t="s">
        <v>408</v>
      </c>
      <c r="B726" s="414" t="s">
        <v>409</v>
      </c>
      <c r="C726" s="415" t="s">
        <v>417</v>
      </c>
      <c r="D726" s="416" t="s">
        <v>418</v>
      </c>
      <c r="E726" s="415" t="s">
        <v>1771</v>
      </c>
      <c r="F726" s="416" t="s">
        <v>1772</v>
      </c>
      <c r="G726" s="415" t="s">
        <v>1791</v>
      </c>
      <c r="H726" s="415" t="s">
        <v>1808</v>
      </c>
      <c r="I726" s="418">
        <v>15.729999542236328</v>
      </c>
      <c r="J726" s="418">
        <v>2200</v>
      </c>
      <c r="K726" s="419">
        <v>34606</v>
      </c>
    </row>
    <row r="727" spans="1:11" ht="14.45" customHeight="1" x14ac:dyDescent="0.2">
      <c r="A727" s="413" t="s">
        <v>408</v>
      </c>
      <c r="B727" s="414" t="s">
        <v>409</v>
      </c>
      <c r="C727" s="415" t="s">
        <v>417</v>
      </c>
      <c r="D727" s="416" t="s">
        <v>418</v>
      </c>
      <c r="E727" s="415" t="s">
        <v>1771</v>
      </c>
      <c r="F727" s="416" t="s">
        <v>1772</v>
      </c>
      <c r="G727" s="415" t="s">
        <v>1793</v>
      </c>
      <c r="H727" s="415" t="s">
        <v>1809</v>
      </c>
      <c r="I727" s="418">
        <v>15.729999542236328</v>
      </c>
      <c r="J727" s="418">
        <v>3150</v>
      </c>
      <c r="K727" s="419">
        <v>49549.5</v>
      </c>
    </row>
    <row r="728" spans="1:11" ht="14.45" customHeight="1" x14ac:dyDescent="0.2">
      <c r="A728" s="413" t="s">
        <v>408</v>
      </c>
      <c r="B728" s="414" t="s">
        <v>409</v>
      </c>
      <c r="C728" s="415" t="s">
        <v>417</v>
      </c>
      <c r="D728" s="416" t="s">
        <v>418</v>
      </c>
      <c r="E728" s="415" t="s">
        <v>1771</v>
      </c>
      <c r="F728" s="416" t="s">
        <v>1772</v>
      </c>
      <c r="G728" s="415" t="s">
        <v>1795</v>
      </c>
      <c r="H728" s="415" t="s">
        <v>1810</v>
      </c>
      <c r="I728" s="418">
        <v>15.729999542236328</v>
      </c>
      <c r="J728" s="418">
        <v>600</v>
      </c>
      <c r="K728" s="419">
        <v>9438</v>
      </c>
    </row>
    <row r="729" spans="1:11" ht="14.45" customHeight="1" x14ac:dyDescent="0.2">
      <c r="A729" s="413" t="s">
        <v>408</v>
      </c>
      <c r="B729" s="414" t="s">
        <v>409</v>
      </c>
      <c r="C729" s="415" t="s">
        <v>417</v>
      </c>
      <c r="D729" s="416" t="s">
        <v>418</v>
      </c>
      <c r="E729" s="415" t="s">
        <v>1771</v>
      </c>
      <c r="F729" s="416" t="s">
        <v>1772</v>
      </c>
      <c r="G729" s="415" t="s">
        <v>1797</v>
      </c>
      <c r="H729" s="415" t="s">
        <v>1811</v>
      </c>
      <c r="I729" s="418">
        <v>15.704999923706055</v>
      </c>
      <c r="J729" s="418">
        <v>800</v>
      </c>
      <c r="K729" s="419">
        <v>12564</v>
      </c>
    </row>
    <row r="730" spans="1:11" ht="14.45" customHeight="1" x14ac:dyDescent="0.2">
      <c r="A730" s="413" t="s">
        <v>408</v>
      </c>
      <c r="B730" s="414" t="s">
        <v>409</v>
      </c>
      <c r="C730" s="415" t="s">
        <v>417</v>
      </c>
      <c r="D730" s="416" t="s">
        <v>418</v>
      </c>
      <c r="E730" s="415" t="s">
        <v>1771</v>
      </c>
      <c r="F730" s="416" t="s">
        <v>1772</v>
      </c>
      <c r="G730" s="415" t="s">
        <v>1799</v>
      </c>
      <c r="H730" s="415" t="s">
        <v>1812</v>
      </c>
      <c r="I730" s="418">
        <v>15.729999542236328</v>
      </c>
      <c r="J730" s="418">
        <v>2800</v>
      </c>
      <c r="K730" s="419">
        <v>44044</v>
      </c>
    </row>
    <row r="731" spans="1:11" ht="14.45" customHeight="1" x14ac:dyDescent="0.2">
      <c r="A731" s="413" t="s">
        <v>408</v>
      </c>
      <c r="B731" s="414" t="s">
        <v>409</v>
      </c>
      <c r="C731" s="415" t="s">
        <v>417</v>
      </c>
      <c r="D731" s="416" t="s">
        <v>418</v>
      </c>
      <c r="E731" s="415" t="s">
        <v>1771</v>
      </c>
      <c r="F731" s="416" t="s">
        <v>1772</v>
      </c>
      <c r="G731" s="415" t="s">
        <v>1801</v>
      </c>
      <c r="H731" s="415" t="s">
        <v>1813</v>
      </c>
      <c r="I731" s="418">
        <v>24.200000762939453</v>
      </c>
      <c r="J731" s="418">
        <v>50</v>
      </c>
      <c r="K731" s="419">
        <v>1210</v>
      </c>
    </row>
    <row r="732" spans="1:11" ht="14.45" customHeight="1" x14ac:dyDescent="0.2">
      <c r="A732" s="413" t="s">
        <v>408</v>
      </c>
      <c r="B732" s="414" t="s">
        <v>409</v>
      </c>
      <c r="C732" s="415" t="s">
        <v>417</v>
      </c>
      <c r="D732" s="416" t="s">
        <v>418</v>
      </c>
      <c r="E732" s="415" t="s">
        <v>1771</v>
      </c>
      <c r="F732" s="416" t="s">
        <v>1772</v>
      </c>
      <c r="G732" s="415" t="s">
        <v>1814</v>
      </c>
      <c r="H732" s="415" t="s">
        <v>1815</v>
      </c>
      <c r="I732" s="418">
        <v>7.0199999809265137</v>
      </c>
      <c r="J732" s="418">
        <v>200</v>
      </c>
      <c r="K732" s="419">
        <v>1404</v>
      </c>
    </row>
    <row r="733" spans="1:11" ht="14.45" customHeight="1" x14ac:dyDescent="0.2">
      <c r="A733" s="413" t="s">
        <v>408</v>
      </c>
      <c r="B733" s="414" t="s">
        <v>409</v>
      </c>
      <c r="C733" s="415" t="s">
        <v>417</v>
      </c>
      <c r="D733" s="416" t="s">
        <v>418</v>
      </c>
      <c r="E733" s="415" t="s">
        <v>1771</v>
      </c>
      <c r="F733" s="416" t="s">
        <v>1772</v>
      </c>
      <c r="G733" s="415" t="s">
        <v>1816</v>
      </c>
      <c r="H733" s="415" t="s">
        <v>1817</v>
      </c>
      <c r="I733" s="418">
        <v>0.62833333015441895</v>
      </c>
      <c r="J733" s="418">
        <v>18200</v>
      </c>
      <c r="K733" s="419">
        <v>11464</v>
      </c>
    </row>
    <row r="734" spans="1:11" ht="14.45" customHeight="1" x14ac:dyDescent="0.2">
      <c r="A734" s="413" t="s">
        <v>408</v>
      </c>
      <c r="B734" s="414" t="s">
        <v>409</v>
      </c>
      <c r="C734" s="415" t="s">
        <v>417</v>
      </c>
      <c r="D734" s="416" t="s">
        <v>418</v>
      </c>
      <c r="E734" s="415" t="s">
        <v>1771</v>
      </c>
      <c r="F734" s="416" t="s">
        <v>1772</v>
      </c>
      <c r="G734" s="415" t="s">
        <v>1818</v>
      </c>
      <c r="H734" s="415" t="s">
        <v>1819</v>
      </c>
      <c r="I734" s="418">
        <v>0.62799999713897703</v>
      </c>
      <c r="J734" s="418">
        <v>8800</v>
      </c>
      <c r="K734" s="419">
        <v>5524</v>
      </c>
    </row>
    <row r="735" spans="1:11" ht="14.45" customHeight="1" x14ac:dyDescent="0.2">
      <c r="A735" s="413" t="s">
        <v>408</v>
      </c>
      <c r="B735" s="414" t="s">
        <v>409</v>
      </c>
      <c r="C735" s="415" t="s">
        <v>417</v>
      </c>
      <c r="D735" s="416" t="s">
        <v>418</v>
      </c>
      <c r="E735" s="415" t="s">
        <v>1771</v>
      </c>
      <c r="F735" s="416" t="s">
        <v>1772</v>
      </c>
      <c r="G735" s="415" t="s">
        <v>1820</v>
      </c>
      <c r="H735" s="415" t="s">
        <v>1821</v>
      </c>
      <c r="I735" s="418">
        <v>0.62999999523162842</v>
      </c>
      <c r="J735" s="418">
        <v>8500</v>
      </c>
      <c r="K735" s="419">
        <v>5355</v>
      </c>
    </row>
    <row r="736" spans="1:11" ht="14.45" customHeight="1" x14ac:dyDescent="0.2">
      <c r="A736" s="413" t="s">
        <v>408</v>
      </c>
      <c r="B736" s="414" t="s">
        <v>409</v>
      </c>
      <c r="C736" s="415" t="s">
        <v>417</v>
      </c>
      <c r="D736" s="416" t="s">
        <v>418</v>
      </c>
      <c r="E736" s="415" t="s">
        <v>1771</v>
      </c>
      <c r="F736" s="416" t="s">
        <v>1772</v>
      </c>
      <c r="G736" s="415" t="s">
        <v>1816</v>
      </c>
      <c r="H736" s="415" t="s">
        <v>1822</v>
      </c>
      <c r="I736" s="418">
        <v>0.62999999523162842</v>
      </c>
      <c r="J736" s="418">
        <v>9000</v>
      </c>
      <c r="K736" s="419">
        <v>5670</v>
      </c>
    </row>
    <row r="737" spans="1:11" ht="14.45" customHeight="1" x14ac:dyDescent="0.2">
      <c r="A737" s="413" t="s">
        <v>408</v>
      </c>
      <c r="B737" s="414" t="s">
        <v>409</v>
      </c>
      <c r="C737" s="415" t="s">
        <v>417</v>
      </c>
      <c r="D737" s="416" t="s">
        <v>418</v>
      </c>
      <c r="E737" s="415" t="s">
        <v>1771</v>
      </c>
      <c r="F737" s="416" t="s">
        <v>1772</v>
      </c>
      <c r="G737" s="415" t="s">
        <v>1818</v>
      </c>
      <c r="H737" s="415" t="s">
        <v>1823</v>
      </c>
      <c r="I737" s="418">
        <v>0.62999999523162842</v>
      </c>
      <c r="J737" s="418">
        <v>3000</v>
      </c>
      <c r="K737" s="419">
        <v>1890</v>
      </c>
    </row>
    <row r="738" spans="1:11" ht="14.45" customHeight="1" x14ac:dyDescent="0.2">
      <c r="A738" s="413" t="s">
        <v>408</v>
      </c>
      <c r="B738" s="414" t="s">
        <v>409</v>
      </c>
      <c r="C738" s="415" t="s">
        <v>417</v>
      </c>
      <c r="D738" s="416" t="s">
        <v>418</v>
      </c>
      <c r="E738" s="415" t="s">
        <v>1771</v>
      </c>
      <c r="F738" s="416" t="s">
        <v>1772</v>
      </c>
      <c r="G738" s="415" t="s">
        <v>1820</v>
      </c>
      <c r="H738" s="415" t="s">
        <v>1824</v>
      </c>
      <c r="I738" s="418">
        <v>0.62999999523162842</v>
      </c>
      <c r="J738" s="418">
        <v>17850</v>
      </c>
      <c r="K738" s="419">
        <v>11245.499938964844</v>
      </c>
    </row>
    <row r="739" spans="1:11" ht="14.45" customHeight="1" x14ac:dyDescent="0.2">
      <c r="A739" s="413" t="s">
        <v>408</v>
      </c>
      <c r="B739" s="414" t="s">
        <v>409</v>
      </c>
      <c r="C739" s="415" t="s">
        <v>417</v>
      </c>
      <c r="D739" s="416" t="s">
        <v>418</v>
      </c>
      <c r="E739" s="415" t="s">
        <v>1825</v>
      </c>
      <c r="F739" s="416" t="s">
        <v>1826</v>
      </c>
      <c r="G739" s="415" t="s">
        <v>1827</v>
      </c>
      <c r="H739" s="415" t="s">
        <v>1828</v>
      </c>
      <c r="I739" s="418">
        <v>173.02999877929688</v>
      </c>
      <c r="J739" s="418">
        <v>10</v>
      </c>
      <c r="K739" s="419">
        <v>1730.300048828125</v>
      </c>
    </row>
    <row r="740" spans="1:11" ht="14.45" customHeight="1" x14ac:dyDescent="0.2">
      <c r="A740" s="413" t="s">
        <v>408</v>
      </c>
      <c r="B740" s="414" t="s">
        <v>409</v>
      </c>
      <c r="C740" s="415" t="s">
        <v>417</v>
      </c>
      <c r="D740" s="416" t="s">
        <v>418</v>
      </c>
      <c r="E740" s="415" t="s">
        <v>1829</v>
      </c>
      <c r="F740" s="416" t="s">
        <v>1830</v>
      </c>
      <c r="G740" s="415" t="s">
        <v>1831</v>
      </c>
      <c r="H740" s="415" t="s">
        <v>1832</v>
      </c>
      <c r="I740" s="418">
        <v>10.739999771118164</v>
      </c>
      <c r="J740" s="418">
        <v>575</v>
      </c>
      <c r="K740" s="419">
        <v>6178.2598876953125</v>
      </c>
    </row>
    <row r="741" spans="1:11" ht="14.45" customHeight="1" x14ac:dyDescent="0.2">
      <c r="A741" s="413" t="s">
        <v>408</v>
      </c>
      <c r="B741" s="414" t="s">
        <v>409</v>
      </c>
      <c r="C741" s="415" t="s">
        <v>417</v>
      </c>
      <c r="D741" s="416" t="s">
        <v>418</v>
      </c>
      <c r="E741" s="415" t="s">
        <v>1829</v>
      </c>
      <c r="F741" s="416" t="s">
        <v>1830</v>
      </c>
      <c r="G741" s="415" t="s">
        <v>1831</v>
      </c>
      <c r="H741" s="415" t="s">
        <v>1833</v>
      </c>
      <c r="I741" s="418">
        <v>10.739999771118164</v>
      </c>
      <c r="J741" s="418">
        <v>600</v>
      </c>
      <c r="K741" s="419">
        <v>6446.8798828125</v>
      </c>
    </row>
    <row r="742" spans="1:11" ht="14.45" customHeight="1" x14ac:dyDescent="0.2">
      <c r="A742" s="413" t="s">
        <v>408</v>
      </c>
      <c r="B742" s="414" t="s">
        <v>409</v>
      </c>
      <c r="C742" s="415" t="s">
        <v>417</v>
      </c>
      <c r="D742" s="416" t="s">
        <v>418</v>
      </c>
      <c r="E742" s="415" t="s">
        <v>1829</v>
      </c>
      <c r="F742" s="416" t="s">
        <v>1830</v>
      </c>
      <c r="G742" s="415" t="s">
        <v>1834</v>
      </c>
      <c r="H742" s="415" t="s">
        <v>1835</v>
      </c>
      <c r="I742" s="418">
        <v>13.789999961853027</v>
      </c>
      <c r="J742" s="418">
        <v>450</v>
      </c>
      <c r="K742" s="419">
        <v>6207.3001708984375</v>
      </c>
    </row>
    <row r="743" spans="1:11" ht="14.45" customHeight="1" x14ac:dyDescent="0.2">
      <c r="A743" s="413" t="s">
        <v>408</v>
      </c>
      <c r="B743" s="414" t="s">
        <v>409</v>
      </c>
      <c r="C743" s="415" t="s">
        <v>417</v>
      </c>
      <c r="D743" s="416" t="s">
        <v>418</v>
      </c>
      <c r="E743" s="415" t="s">
        <v>1829</v>
      </c>
      <c r="F743" s="416" t="s">
        <v>1830</v>
      </c>
      <c r="G743" s="415" t="s">
        <v>1834</v>
      </c>
      <c r="H743" s="415" t="s">
        <v>1836</v>
      </c>
      <c r="I743" s="418">
        <v>13.789999961853027</v>
      </c>
      <c r="J743" s="418">
        <v>450</v>
      </c>
      <c r="K743" s="419">
        <v>6207.300048828125</v>
      </c>
    </row>
    <row r="744" spans="1:11" ht="14.45" customHeight="1" x14ac:dyDescent="0.2">
      <c r="A744" s="413" t="s">
        <v>408</v>
      </c>
      <c r="B744" s="414" t="s">
        <v>409</v>
      </c>
      <c r="C744" s="415" t="s">
        <v>417</v>
      </c>
      <c r="D744" s="416" t="s">
        <v>418</v>
      </c>
      <c r="E744" s="415" t="s">
        <v>1829</v>
      </c>
      <c r="F744" s="416" t="s">
        <v>1830</v>
      </c>
      <c r="G744" s="415" t="s">
        <v>1837</v>
      </c>
      <c r="H744" s="415" t="s">
        <v>1838</v>
      </c>
      <c r="I744" s="418">
        <v>44.430000305175781</v>
      </c>
      <c r="J744" s="418">
        <v>30</v>
      </c>
      <c r="K744" s="419">
        <v>1332.93994140625</v>
      </c>
    </row>
    <row r="745" spans="1:11" ht="14.45" customHeight="1" x14ac:dyDescent="0.2">
      <c r="A745" s="413" t="s">
        <v>408</v>
      </c>
      <c r="B745" s="414" t="s">
        <v>409</v>
      </c>
      <c r="C745" s="415" t="s">
        <v>417</v>
      </c>
      <c r="D745" s="416" t="s">
        <v>418</v>
      </c>
      <c r="E745" s="415" t="s">
        <v>1829</v>
      </c>
      <c r="F745" s="416" t="s">
        <v>1830</v>
      </c>
      <c r="G745" s="415" t="s">
        <v>1839</v>
      </c>
      <c r="H745" s="415" t="s">
        <v>1840</v>
      </c>
      <c r="I745" s="418">
        <v>74.921427045549663</v>
      </c>
      <c r="J745" s="418">
        <v>270</v>
      </c>
      <c r="K745" s="419">
        <v>20229.299865722656</v>
      </c>
    </row>
    <row r="746" spans="1:11" ht="14.45" customHeight="1" x14ac:dyDescent="0.2">
      <c r="A746" s="413" t="s">
        <v>408</v>
      </c>
      <c r="B746" s="414" t="s">
        <v>409</v>
      </c>
      <c r="C746" s="415" t="s">
        <v>417</v>
      </c>
      <c r="D746" s="416" t="s">
        <v>418</v>
      </c>
      <c r="E746" s="415" t="s">
        <v>1829</v>
      </c>
      <c r="F746" s="416" t="s">
        <v>1830</v>
      </c>
      <c r="G746" s="415" t="s">
        <v>1839</v>
      </c>
      <c r="H746" s="415" t="s">
        <v>1841</v>
      </c>
      <c r="I746" s="418">
        <v>74.919998168945313</v>
      </c>
      <c r="J746" s="418">
        <v>50</v>
      </c>
      <c r="K746" s="419">
        <v>3746</v>
      </c>
    </row>
    <row r="747" spans="1:11" ht="14.45" customHeight="1" x14ac:dyDescent="0.2">
      <c r="A747" s="413" t="s">
        <v>408</v>
      </c>
      <c r="B747" s="414" t="s">
        <v>409</v>
      </c>
      <c r="C747" s="415" t="s">
        <v>417</v>
      </c>
      <c r="D747" s="416" t="s">
        <v>418</v>
      </c>
      <c r="E747" s="415" t="s">
        <v>1829</v>
      </c>
      <c r="F747" s="416" t="s">
        <v>1830</v>
      </c>
      <c r="G747" s="415" t="s">
        <v>1842</v>
      </c>
      <c r="H747" s="415" t="s">
        <v>1843</v>
      </c>
      <c r="I747" s="418">
        <v>82.660003662109375</v>
      </c>
      <c r="J747" s="418">
        <v>90</v>
      </c>
      <c r="K747" s="419">
        <v>7438.94970703125</v>
      </c>
    </row>
    <row r="748" spans="1:11" ht="14.45" customHeight="1" x14ac:dyDescent="0.2">
      <c r="A748" s="413" t="s">
        <v>408</v>
      </c>
      <c r="B748" s="414" t="s">
        <v>409</v>
      </c>
      <c r="C748" s="415" t="s">
        <v>417</v>
      </c>
      <c r="D748" s="416" t="s">
        <v>418</v>
      </c>
      <c r="E748" s="415" t="s">
        <v>1829</v>
      </c>
      <c r="F748" s="416" t="s">
        <v>1830</v>
      </c>
      <c r="G748" s="415" t="s">
        <v>1844</v>
      </c>
      <c r="H748" s="415" t="s">
        <v>1845</v>
      </c>
      <c r="I748" s="418">
        <v>43.560001373291016</v>
      </c>
      <c r="J748" s="418">
        <v>80</v>
      </c>
      <c r="K748" s="419">
        <v>3484.800048828125</v>
      </c>
    </row>
    <row r="749" spans="1:11" ht="14.45" customHeight="1" x14ac:dyDescent="0.2">
      <c r="A749" s="413" t="s">
        <v>408</v>
      </c>
      <c r="B749" s="414" t="s">
        <v>409</v>
      </c>
      <c r="C749" s="415" t="s">
        <v>417</v>
      </c>
      <c r="D749" s="416" t="s">
        <v>418</v>
      </c>
      <c r="E749" s="415" t="s">
        <v>1829</v>
      </c>
      <c r="F749" s="416" t="s">
        <v>1830</v>
      </c>
      <c r="G749" s="415" t="s">
        <v>1846</v>
      </c>
      <c r="H749" s="415" t="s">
        <v>1847</v>
      </c>
      <c r="I749" s="418">
        <v>56.389999389648438</v>
      </c>
      <c r="J749" s="418">
        <v>1320</v>
      </c>
      <c r="K749" s="419">
        <v>74429.52197265625</v>
      </c>
    </row>
    <row r="750" spans="1:11" ht="14.45" customHeight="1" x14ac:dyDescent="0.2">
      <c r="A750" s="413" t="s">
        <v>408</v>
      </c>
      <c r="B750" s="414" t="s">
        <v>409</v>
      </c>
      <c r="C750" s="415" t="s">
        <v>417</v>
      </c>
      <c r="D750" s="416" t="s">
        <v>418</v>
      </c>
      <c r="E750" s="415" t="s">
        <v>1829</v>
      </c>
      <c r="F750" s="416" t="s">
        <v>1830</v>
      </c>
      <c r="G750" s="415" t="s">
        <v>1846</v>
      </c>
      <c r="H750" s="415" t="s">
        <v>1848</v>
      </c>
      <c r="I750" s="418">
        <v>56.388888465033638</v>
      </c>
      <c r="J750" s="418">
        <v>1380</v>
      </c>
      <c r="K750" s="419">
        <v>77812.4423828125</v>
      </c>
    </row>
    <row r="751" spans="1:11" ht="14.45" customHeight="1" x14ac:dyDescent="0.2">
      <c r="A751" s="413" t="s">
        <v>408</v>
      </c>
      <c r="B751" s="414" t="s">
        <v>409</v>
      </c>
      <c r="C751" s="415" t="s">
        <v>417</v>
      </c>
      <c r="D751" s="416" t="s">
        <v>418</v>
      </c>
      <c r="E751" s="415" t="s">
        <v>1849</v>
      </c>
      <c r="F751" s="416" t="s">
        <v>1850</v>
      </c>
      <c r="G751" s="415" t="s">
        <v>1851</v>
      </c>
      <c r="H751" s="415" t="s">
        <v>1852</v>
      </c>
      <c r="I751" s="418">
        <v>51998.5390625</v>
      </c>
      <c r="J751" s="418">
        <v>1</v>
      </c>
      <c r="K751" s="419">
        <v>51998.5390625</v>
      </c>
    </row>
    <row r="752" spans="1:11" ht="14.45" customHeight="1" x14ac:dyDescent="0.2">
      <c r="A752" s="413" t="s">
        <v>408</v>
      </c>
      <c r="B752" s="414" t="s">
        <v>409</v>
      </c>
      <c r="C752" s="415" t="s">
        <v>417</v>
      </c>
      <c r="D752" s="416" t="s">
        <v>418</v>
      </c>
      <c r="E752" s="415" t="s">
        <v>1849</v>
      </c>
      <c r="F752" s="416" t="s">
        <v>1850</v>
      </c>
      <c r="G752" s="415" t="s">
        <v>1853</v>
      </c>
      <c r="H752" s="415" t="s">
        <v>1854</v>
      </c>
      <c r="I752" s="418">
        <v>33615.25</v>
      </c>
      <c r="J752" s="418">
        <v>1</v>
      </c>
      <c r="K752" s="419">
        <v>33615.25</v>
      </c>
    </row>
    <row r="753" spans="1:11" ht="14.45" customHeight="1" x14ac:dyDescent="0.2">
      <c r="A753" s="413" t="s">
        <v>408</v>
      </c>
      <c r="B753" s="414" t="s">
        <v>409</v>
      </c>
      <c r="C753" s="415" t="s">
        <v>417</v>
      </c>
      <c r="D753" s="416" t="s">
        <v>418</v>
      </c>
      <c r="E753" s="415" t="s">
        <v>1849</v>
      </c>
      <c r="F753" s="416" t="s">
        <v>1850</v>
      </c>
      <c r="G753" s="415" t="s">
        <v>1855</v>
      </c>
      <c r="H753" s="415" t="s">
        <v>1856</v>
      </c>
      <c r="I753" s="418">
        <v>58408.51953125</v>
      </c>
      <c r="J753" s="418">
        <v>1</v>
      </c>
      <c r="K753" s="419">
        <v>58408.51953125</v>
      </c>
    </row>
    <row r="754" spans="1:11" ht="14.45" customHeight="1" x14ac:dyDescent="0.2">
      <c r="A754" s="413" t="s">
        <v>408</v>
      </c>
      <c r="B754" s="414" t="s">
        <v>409</v>
      </c>
      <c r="C754" s="415" t="s">
        <v>417</v>
      </c>
      <c r="D754" s="416" t="s">
        <v>418</v>
      </c>
      <c r="E754" s="415" t="s">
        <v>1849</v>
      </c>
      <c r="F754" s="416" t="s">
        <v>1850</v>
      </c>
      <c r="G754" s="415" t="s">
        <v>1857</v>
      </c>
      <c r="H754" s="415" t="s">
        <v>1858</v>
      </c>
      <c r="I754" s="418">
        <v>5324</v>
      </c>
      <c r="J754" s="418">
        <v>1</v>
      </c>
      <c r="K754" s="419">
        <v>5324</v>
      </c>
    </row>
    <row r="755" spans="1:11" ht="14.45" customHeight="1" x14ac:dyDescent="0.2">
      <c r="A755" s="413" t="s">
        <v>408</v>
      </c>
      <c r="B755" s="414" t="s">
        <v>409</v>
      </c>
      <c r="C755" s="415" t="s">
        <v>422</v>
      </c>
      <c r="D755" s="416" t="s">
        <v>423</v>
      </c>
      <c r="E755" s="415" t="s">
        <v>536</v>
      </c>
      <c r="F755" s="416" t="s">
        <v>537</v>
      </c>
      <c r="G755" s="415" t="s">
        <v>541</v>
      </c>
      <c r="H755" s="415" t="s">
        <v>542</v>
      </c>
      <c r="I755" s="418">
        <v>15.529999732971191</v>
      </c>
      <c r="J755" s="418">
        <v>30</v>
      </c>
      <c r="K755" s="419">
        <v>465.89999389648438</v>
      </c>
    </row>
    <row r="756" spans="1:11" ht="14.45" customHeight="1" x14ac:dyDescent="0.2">
      <c r="A756" s="413" t="s">
        <v>408</v>
      </c>
      <c r="B756" s="414" t="s">
        <v>409</v>
      </c>
      <c r="C756" s="415" t="s">
        <v>422</v>
      </c>
      <c r="D756" s="416" t="s">
        <v>423</v>
      </c>
      <c r="E756" s="415" t="s">
        <v>536</v>
      </c>
      <c r="F756" s="416" t="s">
        <v>537</v>
      </c>
      <c r="G756" s="415" t="s">
        <v>541</v>
      </c>
      <c r="H756" s="415" t="s">
        <v>545</v>
      </c>
      <c r="I756" s="418">
        <v>15.529999732971191</v>
      </c>
      <c r="J756" s="418">
        <v>20</v>
      </c>
      <c r="K756" s="419">
        <v>310.60000610351563</v>
      </c>
    </row>
    <row r="757" spans="1:11" ht="14.45" customHeight="1" x14ac:dyDescent="0.2">
      <c r="A757" s="413" t="s">
        <v>408</v>
      </c>
      <c r="B757" s="414" t="s">
        <v>409</v>
      </c>
      <c r="C757" s="415" t="s">
        <v>422</v>
      </c>
      <c r="D757" s="416" t="s">
        <v>423</v>
      </c>
      <c r="E757" s="415" t="s">
        <v>536</v>
      </c>
      <c r="F757" s="416" t="s">
        <v>537</v>
      </c>
      <c r="G757" s="415" t="s">
        <v>551</v>
      </c>
      <c r="H757" s="415" t="s">
        <v>552</v>
      </c>
      <c r="I757" s="418">
        <v>6.2399997711181641</v>
      </c>
      <c r="J757" s="418">
        <v>600</v>
      </c>
      <c r="K757" s="419">
        <v>3744</v>
      </c>
    </row>
    <row r="758" spans="1:11" ht="14.45" customHeight="1" x14ac:dyDescent="0.2">
      <c r="A758" s="413" t="s">
        <v>408</v>
      </c>
      <c r="B758" s="414" t="s">
        <v>409</v>
      </c>
      <c r="C758" s="415" t="s">
        <v>422</v>
      </c>
      <c r="D758" s="416" t="s">
        <v>423</v>
      </c>
      <c r="E758" s="415" t="s">
        <v>536</v>
      </c>
      <c r="F758" s="416" t="s">
        <v>537</v>
      </c>
      <c r="G758" s="415" t="s">
        <v>1859</v>
      </c>
      <c r="H758" s="415" t="s">
        <v>1860</v>
      </c>
      <c r="I758" s="418">
        <v>0.625</v>
      </c>
      <c r="J758" s="418">
        <v>4800</v>
      </c>
      <c r="K758" s="419">
        <v>2982</v>
      </c>
    </row>
    <row r="759" spans="1:11" ht="14.45" customHeight="1" x14ac:dyDescent="0.2">
      <c r="A759" s="413" t="s">
        <v>408</v>
      </c>
      <c r="B759" s="414" t="s">
        <v>409</v>
      </c>
      <c r="C759" s="415" t="s">
        <v>422</v>
      </c>
      <c r="D759" s="416" t="s">
        <v>423</v>
      </c>
      <c r="E759" s="415" t="s">
        <v>536</v>
      </c>
      <c r="F759" s="416" t="s">
        <v>537</v>
      </c>
      <c r="G759" s="415" t="s">
        <v>559</v>
      </c>
      <c r="H759" s="415" t="s">
        <v>560</v>
      </c>
      <c r="I759" s="418">
        <v>5.6399998664855957</v>
      </c>
      <c r="J759" s="418">
        <v>3780</v>
      </c>
      <c r="K759" s="419">
        <v>21300.30029296875</v>
      </c>
    </row>
    <row r="760" spans="1:11" ht="14.45" customHeight="1" x14ac:dyDescent="0.2">
      <c r="A760" s="413" t="s">
        <v>408</v>
      </c>
      <c r="B760" s="414" t="s">
        <v>409</v>
      </c>
      <c r="C760" s="415" t="s">
        <v>422</v>
      </c>
      <c r="D760" s="416" t="s">
        <v>423</v>
      </c>
      <c r="E760" s="415" t="s">
        <v>536</v>
      </c>
      <c r="F760" s="416" t="s">
        <v>537</v>
      </c>
      <c r="G760" s="415" t="s">
        <v>559</v>
      </c>
      <c r="H760" s="415" t="s">
        <v>561</v>
      </c>
      <c r="I760" s="418">
        <v>5.6399998664855957</v>
      </c>
      <c r="J760" s="418">
        <v>3150</v>
      </c>
      <c r="K760" s="419">
        <v>17750.250091552734</v>
      </c>
    </row>
    <row r="761" spans="1:11" ht="14.45" customHeight="1" x14ac:dyDescent="0.2">
      <c r="A761" s="413" t="s">
        <v>408</v>
      </c>
      <c r="B761" s="414" t="s">
        <v>409</v>
      </c>
      <c r="C761" s="415" t="s">
        <v>422</v>
      </c>
      <c r="D761" s="416" t="s">
        <v>423</v>
      </c>
      <c r="E761" s="415" t="s">
        <v>536</v>
      </c>
      <c r="F761" s="416" t="s">
        <v>537</v>
      </c>
      <c r="G761" s="415" t="s">
        <v>572</v>
      </c>
      <c r="H761" s="415" t="s">
        <v>573</v>
      </c>
      <c r="I761" s="418">
        <v>109.01000213623047</v>
      </c>
      <c r="J761" s="418">
        <v>20</v>
      </c>
      <c r="K761" s="419">
        <v>2180.260009765625</v>
      </c>
    </row>
    <row r="762" spans="1:11" ht="14.45" customHeight="1" x14ac:dyDescent="0.2">
      <c r="A762" s="413" t="s">
        <v>408</v>
      </c>
      <c r="B762" s="414" t="s">
        <v>409</v>
      </c>
      <c r="C762" s="415" t="s">
        <v>422</v>
      </c>
      <c r="D762" s="416" t="s">
        <v>423</v>
      </c>
      <c r="E762" s="415" t="s">
        <v>536</v>
      </c>
      <c r="F762" s="416" t="s">
        <v>537</v>
      </c>
      <c r="G762" s="415" t="s">
        <v>576</v>
      </c>
      <c r="H762" s="415" t="s">
        <v>577</v>
      </c>
      <c r="I762" s="418">
        <v>352.27999877929688</v>
      </c>
      <c r="J762" s="418">
        <v>132</v>
      </c>
      <c r="K762" s="419">
        <v>46501.3994140625</v>
      </c>
    </row>
    <row r="763" spans="1:11" ht="14.45" customHeight="1" x14ac:dyDescent="0.2">
      <c r="A763" s="413" t="s">
        <v>408</v>
      </c>
      <c r="B763" s="414" t="s">
        <v>409</v>
      </c>
      <c r="C763" s="415" t="s">
        <v>422</v>
      </c>
      <c r="D763" s="416" t="s">
        <v>423</v>
      </c>
      <c r="E763" s="415" t="s">
        <v>536</v>
      </c>
      <c r="F763" s="416" t="s">
        <v>537</v>
      </c>
      <c r="G763" s="415" t="s">
        <v>580</v>
      </c>
      <c r="H763" s="415" t="s">
        <v>581</v>
      </c>
      <c r="I763" s="418">
        <v>659.90997314453125</v>
      </c>
      <c r="J763" s="418">
        <v>48</v>
      </c>
      <c r="K763" s="419">
        <v>31675.599609375</v>
      </c>
    </row>
    <row r="764" spans="1:11" ht="14.45" customHeight="1" x14ac:dyDescent="0.2">
      <c r="A764" s="413" t="s">
        <v>408</v>
      </c>
      <c r="B764" s="414" t="s">
        <v>409</v>
      </c>
      <c r="C764" s="415" t="s">
        <v>422</v>
      </c>
      <c r="D764" s="416" t="s">
        <v>423</v>
      </c>
      <c r="E764" s="415" t="s">
        <v>536</v>
      </c>
      <c r="F764" s="416" t="s">
        <v>537</v>
      </c>
      <c r="G764" s="415" t="s">
        <v>592</v>
      </c>
      <c r="H764" s="415" t="s">
        <v>593</v>
      </c>
      <c r="I764" s="418">
        <v>5.1700000762939453</v>
      </c>
      <c r="J764" s="418">
        <v>50</v>
      </c>
      <c r="K764" s="419">
        <v>258.5</v>
      </c>
    </row>
    <row r="765" spans="1:11" ht="14.45" customHeight="1" x14ac:dyDescent="0.2">
      <c r="A765" s="413" t="s">
        <v>408</v>
      </c>
      <c r="B765" s="414" t="s">
        <v>409</v>
      </c>
      <c r="C765" s="415" t="s">
        <v>422</v>
      </c>
      <c r="D765" s="416" t="s">
        <v>423</v>
      </c>
      <c r="E765" s="415" t="s">
        <v>536</v>
      </c>
      <c r="F765" s="416" t="s">
        <v>537</v>
      </c>
      <c r="G765" s="415" t="s">
        <v>610</v>
      </c>
      <c r="H765" s="415" t="s">
        <v>1861</v>
      </c>
      <c r="I765" s="418">
        <v>69</v>
      </c>
      <c r="J765" s="418">
        <v>70</v>
      </c>
      <c r="K765" s="419">
        <v>4830</v>
      </c>
    </row>
    <row r="766" spans="1:11" ht="14.45" customHeight="1" x14ac:dyDescent="0.2">
      <c r="A766" s="413" t="s">
        <v>408</v>
      </c>
      <c r="B766" s="414" t="s">
        <v>409</v>
      </c>
      <c r="C766" s="415" t="s">
        <v>422</v>
      </c>
      <c r="D766" s="416" t="s">
        <v>423</v>
      </c>
      <c r="E766" s="415" t="s">
        <v>536</v>
      </c>
      <c r="F766" s="416" t="s">
        <v>537</v>
      </c>
      <c r="G766" s="415" t="s">
        <v>1862</v>
      </c>
      <c r="H766" s="415" t="s">
        <v>1863</v>
      </c>
      <c r="I766" s="418">
        <v>85.419998168945313</v>
      </c>
      <c r="J766" s="418">
        <v>5</v>
      </c>
      <c r="K766" s="419">
        <v>427.10000610351563</v>
      </c>
    </row>
    <row r="767" spans="1:11" ht="14.45" customHeight="1" x14ac:dyDescent="0.2">
      <c r="A767" s="413" t="s">
        <v>408</v>
      </c>
      <c r="B767" s="414" t="s">
        <v>409</v>
      </c>
      <c r="C767" s="415" t="s">
        <v>422</v>
      </c>
      <c r="D767" s="416" t="s">
        <v>423</v>
      </c>
      <c r="E767" s="415" t="s">
        <v>536</v>
      </c>
      <c r="F767" s="416" t="s">
        <v>537</v>
      </c>
      <c r="G767" s="415" t="s">
        <v>610</v>
      </c>
      <c r="H767" s="415" t="s">
        <v>1864</v>
      </c>
      <c r="I767" s="418">
        <v>69</v>
      </c>
      <c r="J767" s="418">
        <v>100</v>
      </c>
      <c r="K767" s="419">
        <v>6900</v>
      </c>
    </row>
    <row r="768" spans="1:11" ht="14.45" customHeight="1" x14ac:dyDescent="0.2">
      <c r="A768" s="413" t="s">
        <v>408</v>
      </c>
      <c r="B768" s="414" t="s">
        <v>409</v>
      </c>
      <c r="C768" s="415" t="s">
        <v>422</v>
      </c>
      <c r="D768" s="416" t="s">
        <v>423</v>
      </c>
      <c r="E768" s="415" t="s">
        <v>536</v>
      </c>
      <c r="F768" s="416" t="s">
        <v>537</v>
      </c>
      <c r="G768" s="415" t="s">
        <v>1865</v>
      </c>
      <c r="H768" s="415" t="s">
        <v>1866</v>
      </c>
      <c r="I768" s="418">
        <v>113.27999877929688</v>
      </c>
      <c r="J768" s="418">
        <v>30</v>
      </c>
      <c r="K768" s="419">
        <v>3398.25</v>
      </c>
    </row>
    <row r="769" spans="1:11" ht="14.45" customHeight="1" x14ac:dyDescent="0.2">
      <c r="A769" s="413" t="s">
        <v>408</v>
      </c>
      <c r="B769" s="414" t="s">
        <v>409</v>
      </c>
      <c r="C769" s="415" t="s">
        <v>422</v>
      </c>
      <c r="D769" s="416" t="s">
        <v>423</v>
      </c>
      <c r="E769" s="415" t="s">
        <v>536</v>
      </c>
      <c r="F769" s="416" t="s">
        <v>537</v>
      </c>
      <c r="G769" s="415" t="s">
        <v>562</v>
      </c>
      <c r="H769" s="415" t="s">
        <v>596</v>
      </c>
      <c r="I769" s="418">
        <v>517.5</v>
      </c>
      <c r="J769" s="418">
        <v>100</v>
      </c>
      <c r="K769" s="419">
        <v>51750</v>
      </c>
    </row>
    <row r="770" spans="1:11" ht="14.45" customHeight="1" x14ac:dyDescent="0.2">
      <c r="A770" s="413" t="s">
        <v>408</v>
      </c>
      <c r="B770" s="414" t="s">
        <v>409</v>
      </c>
      <c r="C770" s="415" t="s">
        <v>422</v>
      </c>
      <c r="D770" s="416" t="s">
        <v>423</v>
      </c>
      <c r="E770" s="415" t="s">
        <v>536</v>
      </c>
      <c r="F770" s="416" t="s">
        <v>537</v>
      </c>
      <c r="G770" s="415" t="s">
        <v>572</v>
      </c>
      <c r="H770" s="415" t="s">
        <v>598</v>
      </c>
      <c r="I770" s="418">
        <v>108.66000366210938</v>
      </c>
      <c r="J770" s="418">
        <v>25</v>
      </c>
      <c r="K770" s="419">
        <v>2716.5</v>
      </c>
    </row>
    <row r="771" spans="1:11" ht="14.45" customHeight="1" x14ac:dyDescent="0.2">
      <c r="A771" s="413" t="s">
        <v>408</v>
      </c>
      <c r="B771" s="414" t="s">
        <v>409</v>
      </c>
      <c r="C771" s="415" t="s">
        <v>422</v>
      </c>
      <c r="D771" s="416" t="s">
        <v>423</v>
      </c>
      <c r="E771" s="415" t="s">
        <v>536</v>
      </c>
      <c r="F771" s="416" t="s">
        <v>537</v>
      </c>
      <c r="G771" s="415" t="s">
        <v>574</v>
      </c>
      <c r="H771" s="415" t="s">
        <v>599</v>
      </c>
      <c r="I771" s="418">
        <v>3031.169921875</v>
      </c>
      <c r="J771" s="418">
        <v>10</v>
      </c>
      <c r="K771" s="419">
        <v>30311.69921875</v>
      </c>
    </row>
    <row r="772" spans="1:11" ht="14.45" customHeight="1" x14ac:dyDescent="0.2">
      <c r="A772" s="413" t="s">
        <v>408</v>
      </c>
      <c r="B772" s="414" t="s">
        <v>409</v>
      </c>
      <c r="C772" s="415" t="s">
        <v>422</v>
      </c>
      <c r="D772" s="416" t="s">
        <v>423</v>
      </c>
      <c r="E772" s="415" t="s">
        <v>536</v>
      </c>
      <c r="F772" s="416" t="s">
        <v>537</v>
      </c>
      <c r="G772" s="415" t="s">
        <v>590</v>
      </c>
      <c r="H772" s="415" t="s">
        <v>606</v>
      </c>
      <c r="I772" s="418">
        <v>3.619999885559082</v>
      </c>
      <c r="J772" s="418">
        <v>20</v>
      </c>
      <c r="K772" s="419">
        <v>72.400001525878906</v>
      </c>
    </row>
    <row r="773" spans="1:11" ht="14.45" customHeight="1" x14ac:dyDescent="0.2">
      <c r="A773" s="413" t="s">
        <v>408</v>
      </c>
      <c r="B773" s="414" t="s">
        <v>409</v>
      </c>
      <c r="C773" s="415" t="s">
        <v>422</v>
      </c>
      <c r="D773" s="416" t="s">
        <v>423</v>
      </c>
      <c r="E773" s="415" t="s">
        <v>536</v>
      </c>
      <c r="F773" s="416" t="s">
        <v>537</v>
      </c>
      <c r="G773" s="415" t="s">
        <v>610</v>
      </c>
      <c r="H773" s="415" t="s">
        <v>611</v>
      </c>
      <c r="I773" s="418">
        <v>69</v>
      </c>
      <c r="J773" s="418">
        <v>270</v>
      </c>
      <c r="K773" s="419">
        <v>18630</v>
      </c>
    </row>
    <row r="774" spans="1:11" ht="14.45" customHeight="1" x14ac:dyDescent="0.2">
      <c r="A774" s="413" t="s">
        <v>408</v>
      </c>
      <c r="B774" s="414" t="s">
        <v>409</v>
      </c>
      <c r="C774" s="415" t="s">
        <v>422</v>
      </c>
      <c r="D774" s="416" t="s">
        <v>423</v>
      </c>
      <c r="E774" s="415" t="s">
        <v>536</v>
      </c>
      <c r="F774" s="416" t="s">
        <v>537</v>
      </c>
      <c r="G774" s="415" t="s">
        <v>1867</v>
      </c>
      <c r="H774" s="415" t="s">
        <v>1868</v>
      </c>
      <c r="I774" s="418">
        <v>80.5</v>
      </c>
      <c r="J774" s="418">
        <v>12</v>
      </c>
      <c r="K774" s="419">
        <v>966</v>
      </c>
    </row>
    <row r="775" spans="1:11" ht="14.45" customHeight="1" x14ac:dyDescent="0.2">
      <c r="A775" s="413" t="s">
        <v>408</v>
      </c>
      <c r="B775" s="414" t="s">
        <v>409</v>
      </c>
      <c r="C775" s="415" t="s">
        <v>422</v>
      </c>
      <c r="D775" s="416" t="s">
        <v>423</v>
      </c>
      <c r="E775" s="415" t="s">
        <v>536</v>
      </c>
      <c r="F775" s="416" t="s">
        <v>537</v>
      </c>
      <c r="G775" s="415" t="s">
        <v>628</v>
      </c>
      <c r="H775" s="415" t="s">
        <v>629</v>
      </c>
      <c r="I775" s="418">
        <v>23.920000076293945</v>
      </c>
      <c r="J775" s="418">
        <v>6</v>
      </c>
      <c r="K775" s="419">
        <v>143.52000427246094</v>
      </c>
    </row>
    <row r="776" spans="1:11" ht="14.45" customHeight="1" x14ac:dyDescent="0.2">
      <c r="A776" s="413" t="s">
        <v>408</v>
      </c>
      <c r="B776" s="414" t="s">
        <v>409</v>
      </c>
      <c r="C776" s="415" t="s">
        <v>422</v>
      </c>
      <c r="D776" s="416" t="s">
        <v>423</v>
      </c>
      <c r="E776" s="415" t="s">
        <v>536</v>
      </c>
      <c r="F776" s="416" t="s">
        <v>537</v>
      </c>
      <c r="G776" s="415" t="s">
        <v>1869</v>
      </c>
      <c r="H776" s="415" t="s">
        <v>1870</v>
      </c>
      <c r="I776" s="418">
        <v>13.079999923706055</v>
      </c>
      <c r="J776" s="418">
        <v>24</v>
      </c>
      <c r="K776" s="419">
        <v>313.92001342773438</v>
      </c>
    </row>
    <row r="777" spans="1:11" ht="14.45" customHeight="1" x14ac:dyDescent="0.2">
      <c r="A777" s="413" t="s">
        <v>408</v>
      </c>
      <c r="B777" s="414" t="s">
        <v>409</v>
      </c>
      <c r="C777" s="415" t="s">
        <v>422</v>
      </c>
      <c r="D777" s="416" t="s">
        <v>423</v>
      </c>
      <c r="E777" s="415" t="s">
        <v>536</v>
      </c>
      <c r="F777" s="416" t="s">
        <v>537</v>
      </c>
      <c r="G777" s="415" t="s">
        <v>614</v>
      </c>
      <c r="H777" s="415" t="s">
        <v>636</v>
      </c>
      <c r="I777" s="418">
        <v>0.85500001907348633</v>
      </c>
      <c r="J777" s="418">
        <v>300</v>
      </c>
      <c r="K777" s="419">
        <v>255.90000152587891</v>
      </c>
    </row>
    <row r="778" spans="1:11" ht="14.45" customHeight="1" x14ac:dyDescent="0.2">
      <c r="A778" s="413" t="s">
        <v>408</v>
      </c>
      <c r="B778" s="414" t="s">
        <v>409</v>
      </c>
      <c r="C778" s="415" t="s">
        <v>422</v>
      </c>
      <c r="D778" s="416" t="s">
        <v>423</v>
      </c>
      <c r="E778" s="415" t="s">
        <v>536</v>
      </c>
      <c r="F778" s="416" t="s">
        <v>537</v>
      </c>
      <c r="G778" s="415" t="s">
        <v>616</v>
      </c>
      <c r="H778" s="415" t="s">
        <v>637</v>
      </c>
      <c r="I778" s="418">
        <v>1.5199999809265137</v>
      </c>
      <c r="J778" s="418">
        <v>300</v>
      </c>
      <c r="K778" s="419">
        <v>456</v>
      </c>
    </row>
    <row r="779" spans="1:11" ht="14.45" customHeight="1" x14ac:dyDescent="0.2">
      <c r="A779" s="413" t="s">
        <v>408</v>
      </c>
      <c r="B779" s="414" t="s">
        <v>409</v>
      </c>
      <c r="C779" s="415" t="s">
        <v>422</v>
      </c>
      <c r="D779" s="416" t="s">
        <v>423</v>
      </c>
      <c r="E779" s="415" t="s">
        <v>536</v>
      </c>
      <c r="F779" s="416" t="s">
        <v>537</v>
      </c>
      <c r="G779" s="415" t="s">
        <v>634</v>
      </c>
      <c r="H779" s="415" t="s">
        <v>645</v>
      </c>
      <c r="I779" s="418">
        <v>18.889999389648438</v>
      </c>
      <c r="J779" s="418">
        <v>48</v>
      </c>
      <c r="K779" s="419">
        <v>906.719970703125</v>
      </c>
    </row>
    <row r="780" spans="1:11" ht="14.45" customHeight="1" x14ac:dyDescent="0.2">
      <c r="A780" s="413" t="s">
        <v>408</v>
      </c>
      <c r="B780" s="414" t="s">
        <v>409</v>
      </c>
      <c r="C780" s="415" t="s">
        <v>422</v>
      </c>
      <c r="D780" s="416" t="s">
        <v>423</v>
      </c>
      <c r="E780" s="415" t="s">
        <v>536</v>
      </c>
      <c r="F780" s="416" t="s">
        <v>537</v>
      </c>
      <c r="G780" s="415" t="s">
        <v>648</v>
      </c>
      <c r="H780" s="415" t="s">
        <v>649</v>
      </c>
      <c r="I780" s="418">
        <v>18.860000610351563</v>
      </c>
      <c r="J780" s="418">
        <v>100</v>
      </c>
      <c r="K780" s="419">
        <v>1886</v>
      </c>
    </row>
    <row r="781" spans="1:11" ht="14.45" customHeight="1" x14ac:dyDescent="0.2">
      <c r="A781" s="413" t="s">
        <v>408</v>
      </c>
      <c r="B781" s="414" t="s">
        <v>409</v>
      </c>
      <c r="C781" s="415" t="s">
        <v>422</v>
      </c>
      <c r="D781" s="416" t="s">
        <v>423</v>
      </c>
      <c r="E781" s="415" t="s">
        <v>536</v>
      </c>
      <c r="F781" s="416" t="s">
        <v>537</v>
      </c>
      <c r="G781" s="415" t="s">
        <v>665</v>
      </c>
      <c r="H781" s="415" t="s">
        <v>666</v>
      </c>
      <c r="I781" s="418">
        <v>3.2699999809265137</v>
      </c>
      <c r="J781" s="418">
        <v>80</v>
      </c>
      <c r="K781" s="419">
        <v>261.60000610351563</v>
      </c>
    </row>
    <row r="782" spans="1:11" ht="14.45" customHeight="1" x14ac:dyDescent="0.2">
      <c r="A782" s="413" t="s">
        <v>408</v>
      </c>
      <c r="B782" s="414" t="s">
        <v>409</v>
      </c>
      <c r="C782" s="415" t="s">
        <v>422</v>
      </c>
      <c r="D782" s="416" t="s">
        <v>423</v>
      </c>
      <c r="E782" s="415" t="s">
        <v>536</v>
      </c>
      <c r="F782" s="416" t="s">
        <v>537</v>
      </c>
      <c r="G782" s="415" t="s">
        <v>667</v>
      </c>
      <c r="H782" s="415" t="s">
        <v>668</v>
      </c>
      <c r="I782" s="418">
        <v>3.9700000286102295</v>
      </c>
      <c r="J782" s="418">
        <v>80</v>
      </c>
      <c r="K782" s="419">
        <v>317.60000610351563</v>
      </c>
    </row>
    <row r="783" spans="1:11" ht="14.45" customHeight="1" x14ac:dyDescent="0.2">
      <c r="A783" s="413" t="s">
        <v>408</v>
      </c>
      <c r="B783" s="414" t="s">
        <v>409</v>
      </c>
      <c r="C783" s="415" t="s">
        <v>422</v>
      </c>
      <c r="D783" s="416" t="s">
        <v>423</v>
      </c>
      <c r="E783" s="415" t="s">
        <v>536</v>
      </c>
      <c r="F783" s="416" t="s">
        <v>537</v>
      </c>
      <c r="G783" s="415" t="s">
        <v>701</v>
      </c>
      <c r="H783" s="415" t="s">
        <v>702</v>
      </c>
      <c r="I783" s="418">
        <v>16.219999313354492</v>
      </c>
      <c r="J783" s="418">
        <v>15120</v>
      </c>
      <c r="K783" s="419">
        <v>245181.59765625</v>
      </c>
    </row>
    <row r="784" spans="1:11" ht="14.45" customHeight="1" x14ac:dyDescent="0.2">
      <c r="A784" s="413" t="s">
        <v>408</v>
      </c>
      <c r="B784" s="414" t="s">
        <v>409</v>
      </c>
      <c r="C784" s="415" t="s">
        <v>422</v>
      </c>
      <c r="D784" s="416" t="s">
        <v>423</v>
      </c>
      <c r="E784" s="415" t="s">
        <v>536</v>
      </c>
      <c r="F784" s="416" t="s">
        <v>537</v>
      </c>
      <c r="G784" s="415" t="s">
        <v>703</v>
      </c>
      <c r="H784" s="415" t="s">
        <v>704</v>
      </c>
      <c r="I784" s="418">
        <v>29.100000381469727</v>
      </c>
      <c r="J784" s="418">
        <v>1728</v>
      </c>
      <c r="K784" s="419">
        <v>50276.1611328125</v>
      </c>
    </row>
    <row r="785" spans="1:11" ht="14.45" customHeight="1" x14ac:dyDescent="0.2">
      <c r="A785" s="413" t="s">
        <v>408</v>
      </c>
      <c r="B785" s="414" t="s">
        <v>409</v>
      </c>
      <c r="C785" s="415" t="s">
        <v>422</v>
      </c>
      <c r="D785" s="416" t="s">
        <v>423</v>
      </c>
      <c r="E785" s="415" t="s">
        <v>536</v>
      </c>
      <c r="F785" s="416" t="s">
        <v>537</v>
      </c>
      <c r="G785" s="415" t="s">
        <v>701</v>
      </c>
      <c r="H785" s="415" t="s">
        <v>707</v>
      </c>
      <c r="I785" s="418">
        <v>16.219999313354492</v>
      </c>
      <c r="J785" s="418">
        <v>13860</v>
      </c>
      <c r="K785" s="419">
        <v>224739.8984375</v>
      </c>
    </row>
    <row r="786" spans="1:11" ht="14.45" customHeight="1" x14ac:dyDescent="0.2">
      <c r="A786" s="413" t="s">
        <v>408</v>
      </c>
      <c r="B786" s="414" t="s">
        <v>409</v>
      </c>
      <c r="C786" s="415" t="s">
        <v>422</v>
      </c>
      <c r="D786" s="416" t="s">
        <v>423</v>
      </c>
      <c r="E786" s="415" t="s">
        <v>536</v>
      </c>
      <c r="F786" s="416" t="s">
        <v>537</v>
      </c>
      <c r="G786" s="415" t="s">
        <v>703</v>
      </c>
      <c r="H786" s="415" t="s">
        <v>708</v>
      </c>
      <c r="I786" s="418">
        <v>29.100000381469727</v>
      </c>
      <c r="J786" s="418">
        <v>1728</v>
      </c>
      <c r="K786" s="419">
        <v>50276.1611328125</v>
      </c>
    </row>
    <row r="787" spans="1:11" ht="14.45" customHeight="1" x14ac:dyDescent="0.2">
      <c r="A787" s="413" t="s">
        <v>408</v>
      </c>
      <c r="B787" s="414" t="s">
        <v>409</v>
      </c>
      <c r="C787" s="415" t="s">
        <v>422</v>
      </c>
      <c r="D787" s="416" t="s">
        <v>423</v>
      </c>
      <c r="E787" s="415" t="s">
        <v>536</v>
      </c>
      <c r="F787" s="416" t="s">
        <v>537</v>
      </c>
      <c r="G787" s="415" t="s">
        <v>1871</v>
      </c>
      <c r="H787" s="415" t="s">
        <v>1872</v>
      </c>
      <c r="I787" s="418">
        <v>8.630000114440918</v>
      </c>
      <c r="J787" s="418">
        <v>100</v>
      </c>
      <c r="K787" s="419">
        <v>862.5</v>
      </c>
    </row>
    <row r="788" spans="1:11" ht="14.45" customHeight="1" x14ac:dyDescent="0.2">
      <c r="A788" s="413" t="s">
        <v>408</v>
      </c>
      <c r="B788" s="414" t="s">
        <v>409</v>
      </c>
      <c r="C788" s="415" t="s">
        <v>422</v>
      </c>
      <c r="D788" s="416" t="s">
        <v>423</v>
      </c>
      <c r="E788" s="415" t="s">
        <v>536</v>
      </c>
      <c r="F788" s="416" t="s">
        <v>537</v>
      </c>
      <c r="G788" s="415" t="s">
        <v>721</v>
      </c>
      <c r="H788" s="415" t="s">
        <v>722</v>
      </c>
      <c r="I788" s="418">
        <v>2.5399999618530273</v>
      </c>
      <c r="J788" s="418">
        <v>2000</v>
      </c>
      <c r="K788" s="419">
        <v>5076.7998046875</v>
      </c>
    </row>
    <row r="789" spans="1:11" ht="14.45" customHeight="1" x14ac:dyDescent="0.2">
      <c r="A789" s="413" t="s">
        <v>408</v>
      </c>
      <c r="B789" s="414" t="s">
        <v>409</v>
      </c>
      <c r="C789" s="415" t="s">
        <v>422</v>
      </c>
      <c r="D789" s="416" t="s">
        <v>423</v>
      </c>
      <c r="E789" s="415" t="s">
        <v>536</v>
      </c>
      <c r="F789" s="416" t="s">
        <v>537</v>
      </c>
      <c r="G789" s="415" t="s">
        <v>723</v>
      </c>
      <c r="H789" s="415" t="s">
        <v>724</v>
      </c>
      <c r="I789" s="418">
        <v>0.52999997138977051</v>
      </c>
      <c r="J789" s="418">
        <v>6000</v>
      </c>
      <c r="K789" s="419">
        <v>3174</v>
      </c>
    </row>
    <row r="790" spans="1:11" ht="14.45" customHeight="1" x14ac:dyDescent="0.2">
      <c r="A790" s="413" t="s">
        <v>408</v>
      </c>
      <c r="B790" s="414" t="s">
        <v>409</v>
      </c>
      <c r="C790" s="415" t="s">
        <v>422</v>
      </c>
      <c r="D790" s="416" t="s">
        <v>423</v>
      </c>
      <c r="E790" s="415" t="s">
        <v>536</v>
      </c>
      <c r="F790" s="416" t="s">
        <v>537</v>
      </c>
      <c r="G790" s="415" t="s">
        <v>1873</v>
      </c>
      <c r="H790" s="415" t="s">
        <v>1874</v>
      </c>
      <c r="I790" s="418">
        <v>0.6600000262260437</v>
      </c>
      <c r="J790" s="418">
        <v>500</v>
      </c>
      <c r="K790" s="419">
        <v>330</v>
      </c>
    </row>
    <row r="791" spans="1:11" ht="14.45" customHeight="1" x14ac:dyDescent="0.2">
      <c r="A791" s="413" t="s">
        <v>408</v>
      </c>
      <c r="B791" s="414" t="s">
        <v>409</v>
      </c>
      <c r="C791" s="415" t="s">
        <v>422</v>
      </c>
      <c r="D791" s="416" t="s">
        <v>423</v>
      </c>
      <c r="E791" s="415" t="s">
        <v>536</v>
      </c>
      <c r="F791" s="416" t="s">
        <v>537</v>
      </c>
      <c r="G791" s="415" t="s">
        <v>721</v>
      </c>
      <c r="H791" s="415" t="s">
        <v>726</v>
      </c>
      <c r="I791" s="418">
        <v>2.5399999618530273</v>
      </c>
      <c r="J791" s="418">
        <v>2000</v>
      </c>
      <c r="K791" s="419">
        <v>5078.39990234375</v>
      </c>
    </row>
    <row r="792" spans="1:11" ht="14.45" customHeight="1" x14ac:dyDescent="0.2">
      <c r="A792" s="413" t="s">
        <v>408</v>
      </c>
      <c r="B792" s="414" t="s">
        <v>409</v>
      </c>
      <c r="C792" s="415" t="s">
        <v>422</v>
      </c>
      <c r="D792" s="416" t="s">
        <v>423</v>
      </c>
      <c r="E792" s="415" t="s">
        <v>536</v>
      </c>
      <c r="F792" s="416" t="s">
        <v>537</v>
      </c>
      <c r="G792" s="415" t="s">
        <v>728</v>
      </c>
      <c r="H792" s="415" t="s">
        <v>1875</v>
      </c>
      <c r="I792" s="418">
        <v>0.14000000059604645</v>
      </c>
      <c r="J792" s="418">
        <v>100</v>
      </c>
      <c r="K792" s="419">
        <v>14</v>
      </c>
    </row>
    <row r="793" spans="1:11" ht="14.45" customHeight="1" x14ac:dyDescent="0.2">
      <c r="A793" s="413" t="s">
        <v>408</v>
      </c>
      <c r="B793" s="414" t="s">
        <v>409</v>
      </c>
      <c r="C793" s="415" t="s">
        <v>422</v>
      </c>
      <c r="D793" s="416" t="s">
        <v>423</v>
      </c>
      <c r="E793" s="415" t="s">
        <v>536</v>
      </c>
      <c r="F793" s="416" t="s">
        <v>537</v>
      </c>
      <c r="G793" s="415" t="s">
        <v>728</v>
      </c>
      <c r="H793" s="415" t="s">
        <v>729</v>
      </c>
      <c r="I793" s="418">
        <v>0.14000000059604645</v>
      </c>
      <c r="J793" s="418">
        <v>100</v>
      </c>
      <c r="K793" s="419">
        <v>14</v>
      </c>
    </row>
    <row r="794" spans="1:11" ht="14.45" customHeight="1" x14ac:dyDescent="0.2">
      <c r="A794" s="413" t="s">
        <v>408</v>
      </c>
      <c r="B794" s="414" t="s">
        <v>409</v>
      </c>
      <c r="C794" s="415" t="s">
        <v>422</v>
      </c>
      <c r="D794" s="416" t="s">
        <v>423</v>
      </c>
      <c r="E794" s="415" t="s">
        <v>733</v>
      </c>
      <c r="F794" s="416" t="s">
        <v>734</v>
      </c>
      <c r="G794" s="415" t="s">
        <v>737</v>
      </c>
      <c r="H794" s="415" t="s">
        <v>738</v>
      </c>
      <c r="I794" s="418">
        <v>2.3299999237060547</v>
      </c>
      <c r="J794" s="418">
        <v>200</v>
      </c>
      <c r="K794" s="419">
        <v>466.80999755859375</v>
      </c>
    </row>
    <row r="795" spans="1:11" ht="14.45" customHeight="1" x14ac:dyDescent="0.2">
      <c r="A795" s="413" t="s">
        <v>408</v>
      </c>
      <c r="B795" s="414" t="s">
        <v>409</v>
      </c>
      <c r="C795" s="415" t="s">
        <v>422</v>
      </c>
      <c r="D795" s="416" t="s">
        <v>423</v>
      </c>
      <c r="E795" s="415" t="s">
        <v>733</v>
      </c>
      <c r="F795" s="416" t="s">
        <v>734</v>
      </c>
      <c r="G795" s="415" t="s">
        <v>745</v>
      </c>
      <c r="H795" s="415" t="s">
        <v>746</v>
      </c>
      <c r="I795" s="418">
        <v>2.9000000953674316</v>
      </c>
      <c r="J795" s="418">
        <v>200</v>
      </c>
      <c r="K795" s="419">
        <v>580</v>
      </c>
    </row>
    <row r="796" spans="1:11" ht="14.45" customHeight="1" x14ac:dyDescent="0.2">
      <c r="A796" s="413" t="s">
        <v>408</v>
      </c>
      <c r="B796" s="414" t="s">
        <v>409</v>
      </c>
      <c r="C796" s="415" t="s">
        <v>422</v>
      </c>
      <c r="D796" s="416" t="s">
        <v>423</v>
      </c>
      <c r="E796" s="415" t="s">
        <v>733</v>
      </c>
      <c r="F796" s="416" t="s">
        <v>734</v>
      </c>
      <c r="G796" s="415" t="s">
        <v>793</v>
      </c>
      <c r="H796" s="415" t="s">
        <v>794</v>
      </c>
      <c r="I796" s="418">
        <v>11.680000305175781</v>
      </c>
      <c r="J796" s="418">
        <v>80</v>
      </c>
      <c r="K796" s="419">
        <v>934.4000244140625</v>
      </c>
    </row>
    <row r="797" spans="1:11" ht="14.45" customHeight="1" x14ac:dyDescent="0.2">
      <c r="A797" s="413" t="s">
        <v>408</v>
      </c>
      <c r="B797" s="414" t="s">
        <v>409</v>
      </c>
      <c r="C797" s="415" t="s">
        <v>422</v>
      </c>
      <c r="D797" s="416" t="s">
        <v>423</v>
      </c>
      <c r="E797" s="415" t="s">
        <v>733</v>
      </c>
      <c r="F797" s="416" t="s">
        <v>734</v>
      </c>
      <c r="G797" s="415" t="s">
        <v>789</v>
      </c>
      <c r="H797" s="415" t="s">
        <v>795</v>
      </c>
      <c r="I797" s="418">
        <v>17.459999084472656</v>
      </c>
      <c r="J797" s="418">
        <v>40</v>
      </c>
      <c r="K797" s="419">
        <v>698.40997314453125</v>
      </c>
    </row>
    <row r="798" spans="1:11" ht="14.45" customHeight="1" x14ac:dyDescent="0.2">
      <c r="A798" s="413" t="s">
        <v>408</v>
      </c>
      <c r="B798" s="414" t="s">
        <v>409</v>
      </c>
      <c r="C798" s="415" t="s">
        <v>422</v>
      </c>
      <c r="D798" s="416" t="s">
        <v>423</v>
      </c>
      <c r="E798" s="415" t="s">
        <v>733</v>
      </c>
      <c r="F798" s="416" t="s">
        <v>734</v>
      </c>
      <c r="G798" s="415" t="s">
        <v>793</v>
      </c>
      <c r="H798" s="415" t="s">
        <v>796</v>
      </c>
      <c r="I798" s="418">
        <v>11.680000305175781</v>
      </c>
      <c r="J798" s="418">
        <v>40</v>
      </c>
      <c r="K798" s="419">
        <v>467.20001220703125</v>
      </c>
    </row>
    <row r="799" spans="1:11" ht="14.45" customHeight="1" x14ac:dyDescent="0.2">
      <c r="A799" s="413" t="s">
        <v>408</v>
      </c>
      <c r="B799" s="414" t="s">
        <v>409</v>
      </c>
      <c r="C799" s="415" t="s">
        <v>422</v>
      </c>
      <c r="D799" s="416" t="s">
        <v>423</v>
      </c>
      <c r="E799" s="415" t="s">
        <v>733</v>
      </c>
      <c r="F799" s="416" t="s">
        <v>734</v>
      </c>
      <c r="G799" s="415" t="s">
        <v>745</v>
      </c>
      <c r="H799" s="415" t="s">
        <v>797</v>
      </c>
      <c r="I799" s="418">
        <v>2.9000000953674316</v>
      </c>
      <c r="J799" s="418">
        <v>300</v>
      </c>
      <c r="K799" s="419">
        <v>870</v>
      </c>
    </row>
    <row r="800" spans="1:11" ht="14.45" customHeight="1" x14ac:dyDescent="0.2">
      <c r="A800" s="413" t="s">
        <v>408</v>
      </c>
      <c r="B800" s="414" t="s">
        <v>409</v>
      </c>
      <c r="C800" s="415" t="s">
        <v>422</v>
      </c>
      <c r="D800" s="416" t="s">
        <v>423</v>
      </c>
      <c r="E800" s="415" t="s">
        <v>733</v>
      </c>
      <c r="F800" s="416" t="s">
        <v>734</v>
      </c>
      <c r="G800" s="415" t="s">
        <v>747</v>
      </c>
      <c r="H800" s="415" t="s">
        <v>798</v>
      </c>
      <c r="I800" s="418">
        <v>2.9100000858306885</v>
      </c>
      <c r="J800" s="418">
        <v>300</v>
      </c>
      <c r="K800" s="419">
        <v>873</v>
      </c>
    </row>
    <row r="801" spans="1:11" ht="14.45" customHeight="1" x14ac:dyDescent="0.2">
      <c r="A801" s="413" t="s">
        <v>408</v>
      </c>
      <c r="B801" s="414" t="s">
        <v>409</v>
      </c>
      <c r="C801" s="415" t="s">
        <v>422</v>
      </c>
      <c r="D801" s="416" t="s">
        <v>423</v>
      </c>
      <c r="E801" s="415" t="s">
        <v>733</v>
      </c>
      <c r="F801" s="416" t="s">
        <v>734</v>
      </c>
      <c r="G801" s="415" t="s">
        <v>1876</v>
      </c>
      <c r="H801" s="415" t="s">
        <v>1877</v>
      </c>
      <c r="I801" s="418">
        <v>1482.25</v>
      </c>
      <c r="J801" s="418">
        <v>2</v>
      </c>
      <c r="K801" s="419">
        <v>2964.5</v>
      </c>
    </row>
    <row r="802" spans="1:11" ht="14.45" customHeight="1" x14ac:dyDescent="0.2">
      <c r="A802" s="413" t="s">
        <v>408</v>
      </c>
      <c r="B802" s="414" t="s">
        <v>409</v>
      </c>
      <c r="C802" s="415" t="s">
        <v>422</v>
      </c>
      <c r="D802" s="416" t="s">
        <v>423</v>
      </c>
      <c r="E802" s="415" t="s">
        <v>733</v>
      </c>
      <c r="F802" s="416" t="s">
        <v>734</v>
      </c>
      <c r="G802" s="415" t="s">
        <v>813</v>
      </c>
      <c r="H802" s="415" t="s">
        <v>814</v>
      </c>
      <c r="I802" s="418">
        <v>839.97998046875</v>
      </c>
      <c r="J802" s="418">
        <v>60</v>
      </c>
      <c r="K802" s="419">
        <v>50398.55859375</v>
      </c>
    </row>
    <row r="803" spans="1:11" ht="14.45" customHeight="1" x14ac:dyDescent="0.2">
      <c r="A803" s="413" t="s">
        <v>408</v>
      </c>
      <c r="B803" s="414" t="s">
        <v>409</v>
      </c>
      <c r="C803" s="415" t="s">
        <v>422</v>
      </c>
      <c r="D803" s="416" t="s">
        <v>423</v>
      </c>
      <c r="E803" s="415" t="s">
        <v>733</v>
      </c>
      <c r="F803" s="416" t="s">
        <v>734</v>
      </c>
      <c r="G803" s="415" t="s">
        <v>815</v>
      </c>
      <c r="H803" s="415" t="s">
        <v>816</v>
      </c>
      <c r="I803" s="418">
        <v>48.279998779296875</v>
      </c>
      <c r="J803" s="418">
        <v>40</v>
      </c>
      <c r="K803" s="419">
        <v>1931.06005859375</v>
      </c>
    </row>
    <row r="804" spans="1:11" ht="14.45" customHeight="1" x14ac:dyDescent="0.2">
      <c r="A804" s="413" t="s">
        <v>408</v>
      </c>
      <c r="B804" s="414" t="s">
        <v>409</v>
      </c>
      <c r="C804" s="415" t="s">
        <v>422</v>
      </c>
      <c r="D804" s="416" t="s">
        <v>423</v>
      </c>
      <c r="E804" s="415" t="s">
        <v>733</v>
      </c>
      <c r="F804" s="416" t="s">
        <v>734</v>
      </c>
      <c r="G804" s="415" t="s">
        <v>813</v>
      </c>
      <c r="H804" s="415" t="s">
        <v>822</v>
      </c>
      <c r="I804" s="418">
        <v>839.97998046875</v>
      </c>
      <c r="J804" s="418">
        <v>70</v>
      </c>
      <c r="K804" s="419">
        <v>58798.318359375</v>
      </c>
    </row>
    <row r="805" spans="1:11" ht="14.45" customHeight="1" x14ac:dyDescent="0.2">
      <c r="A805" s="413" t="s">
        <v>408</v>
      </c>
      <c r="B805" s="414" t="s">
        <v>409</v>
      </c>
      <c r="C805" s="415" t="s">
        <v>422</v>
      </c>
      <c r="D805" s="416" t="s">
        <v>423</v>
      </c>
      <c r="E805" s="415" t="s">
        <v>733</v>
      </c>
      <c r="F805" s="416" t="s">
        <v>734</v>
      </c>
      <c r="G805" s="415" t="s">
        <v>815</v>
      </c>
      <c r="H805" s="415" t="s">
        <v>823</v>
      </c>
      <c r="I805" s="418">
        <v>48.279998779296875</v>
      </c>
      <c r="J805" s="418">
        <v>150</v>
      </c>
      <c r="K805" s="419">
        <v>7242</v>
      </c>
    </row>
    <row r="806" spans="1:11" ht="14.45" customHeight="1" x14ac:dyDescent="0.2">
      <c r="A806" s="413" t="s">
        <v>408</v>
      </c>
      <c r="B806" s="414" t="s">
        <v>409</v>
      </c>
      <c r="C806" s="415" t="s">
        <v>422</v>
      </c>
      <c r="D806" s="416" t="s">
        <v>423</v>
      </c>
      <c r="E806" s="415" t="s">
        <v>733</v>
      </c>
      <c r="F806" s="416" t="s">
        <v>734</v>
      </c>
      <c r="G806" s="415" t="s">
        <v>825</v>
      </c>
      <c r="H806" s="415" t="s">
        <v>826</v>
      </c>
      <c r="I806" s="418">
        <v>130.67999267578125</v>
      </c>
      <c r="J806" s="418">
        <v>5</v>
      </c>
      <c r="K806" s="419">
        <v>653.39996337890625</v>
      </c>
    </row>
    <row r="807" spans="1:11" ht="14.45" customHeight="1" x14ac:dyDescent="0.2">
      <c r="A807" s="413" t="s">
        <v>408</v>
      </c>
      <c r="B807" s="414" t="s">
        <v>409</v>
      </c>
      <c r="C807" s="415" t="s">
        <v>422</v>
      </c>
      <c r="D807" s="416" t="s">
        <v>423</v>
      </c>
      <c r="E807" s="415" t="s">
        <v>733</v>
      </c>
      <c r="F807" s="416" t="s">
        <v>734</v>
      </c>
      <c r="G807" s="415" t="s">
        <v>1878</v>
      </c>
      <c r="H807" s="415" t="s">
        <v>1879</v>
      </c>
      <c r="I807" s="418">
        <v>149.82000732421875</v>
      </c>
      <c r="J807" s="418">
        <v>1</v>
      </c>
      <c r="K807" s="419">
        <v>149.82000732421875</v>
      </c>
    </row>
    <row r="808" spans="1:11" ht="14.45" customHeight="1" x14ac:dyDescent="0.2">
      <c r="A808" s="413" t="s">
        <v>408</v>
      </c>
      <c r="B808" s="414" t="s">
        <v>409</v>
      </c>
      <c r="C808" s="415" t="s">
        <v>422</v>
      </c>
      <c r="D808" s="416" t="s">
        <v>423</v>
      </c>
      <c r="E808" s="415" t="s">
        <v>733</v>
      </c>
      <c r="F808" s="416" t="s">
        <v>734</v>
      </c>
      <c r="G808" s="415" t="s">
        <v>1880</v>
      </c>
      <c r="H808" s="415" t="s">
        <v>1881</v>
      </c>
      <c r="I808" s="418">
        <v>138.63999938964844</v>
      </c>
      <c r="J808" s="418">
        <v>1</v>
      </c>
      <c r="K808" s="419">
        <v>138.63999938964844</v>
      </c>
    </row>
    <row r="809" spans="1:11" ht="14.45" customHeight="1" x14ac:dyDescent="0.2">
      <c r="A809" s="413" t="s">
        <v>408</v>
      </c>
      <c r="B809" s="414" t="s">
        <v>409</v>
      </c>
      <c r="C809" s="415" t="s">
        <v>422</v>
      </c>
      <c r="D809" s="416" t="s">
        <v>423</v>
      </c>
      <c r="E809" s="415" t="s">
        <v>733</v>
      </c>
      <c r="F809" s="416" t="s">
        <v>734</v>
      </c>
      <c r="G809" s="415" t="s">
        <v>827</v>
      </c>
      <c r="H809" s="415" t="s">
        <v>828</v>
      </c>
      <c r="I809" s="418">
        <v>140.36000061035156</v>
      </c>
      <c r="J809" s="418">
        <v>2</v>
      </c>
      <c r="K809" s="419">
        <v>280.72000122070313</v>
      </c>
    </row>
    <row r="810" spans="1:11" ht="14.45" customHeight="1" x14ac:dyDescent="0.2">
      <c r="A810" s="413" t="s">
        <v>408</v>
      </c>
      <c r="B810" s="414" t="s">
        <v>409</v>
      </c>
      <c r="C810" s="415" t="s">
        <v>422</v>
      </c>
      <c r="D810" s="416" t="s">
        <v>423</v>
      </c>
      <c r="E810" s="415" t="s">
        <v>733</v>
      </c>
      <c r="F810" s="416" t="s">
        <v>734</v>
      </c>
      <c r="G810" s="415" t="s">
        <v>833</v>
      </c>
      <c r="H810" s="415" t="s">
        <v>834</v>
      </c>
      <c r="I810" s="418">
        <v>87.480003356933594</v>
      </c>
      <c r="J810" s="418">
        <v>100</v>
      </c>
      <c r="K810" s="419">
        <v>8748.2998046875</v>
      </c>
    </row>
    <row r="811" spans="1:11" ht="14.45" customHeight="1" x14ac:dyDescent="0.2">
      <c r="A811" s="413" t="s">
        <v>408</v>
      </c>
      <c r="B811" s="414" t="s">
        <v>409</v>
      </c>
      <c r="C811" s="415" t="s">
        <v>422</v>
      </c>
      <c r="D811" s="416" t="s">
        <v>423</v>
      </c>
      <c r="E811" s="415" t="s">
        <v>733</v>
      </c>
      <c r="F811" s="416" t="s">
        <v>734</v>
      </c>
      <c r="G811" s="415" t="s">
        <v>839</v>
      </c>
      <c r="H811" s="415" t="s">
        <v>840</v>
      </c>
      <c r="I811" s="418">
        <v>57.479999542236328</v>
      </c>
      <c r="J811" s="418">
        <v>2350</v>
      </c>
      <c r="K811" s="419">
        <v>135066.25</v>
      </c>
    </row>
    <row r="812" spans="1:11" ht="14.45" customHeight="1" x14ac:dyDescent="0.2">
      <c r="A812" s="413" t="s">
        <v>408</v>
      </c>
      <c r="B812" s="414" t="s">
        <v>409</v>
      </c>
      <c r="C812" s="415" t="s">
        <v>422</v>
      </c>
      <c r="D812" s="416" t="s">
        <v>423</v>
      </c>
      <c r="E812" s="415" t="s">
        <v>733</v>
      </c>
      <c r="F812" s="416" t="s">
        <v>734</v>
      </c>
      <c r="G812" s="415" t="s">
        <v>833</v>
      </c>
      <c r="H812" s="415" t="s">
        <v>1882</v>
      </c>
      <c r="I812" s="418">
        <v>87.480003356933594</v>
      </c>
      <c r="J812" s="418">
        <v>250</v>
      </c>
      <c r="K812" s="419">
        <v>21870.75</v>
      </c>
    </row>
    <row r="813" spans="1:11" ht="14.45" customHeight="1" x14ac:dyDescent="0.2">
      <c r="A813" s="413" t="s">
        <v>408</v>
      </c>
      <c r="B813" s="414" t="s">
        <v>409</v>
      </c>
      <c r="C813" s="415" t="s">
        <v>422</v>
      </c>
      <c r="D813" s="416" t="s">
        <v>423</v>
      </c>
      <c r="E813" s="415" t="s">
        <v>733</v>
      </c>
      <c r="F813" s="416" t="s">
        <v>734</v>
      </c>
      <c r="G813" s="415" t="s">
        <v>835</v>
      </c>
      <c r="H813" s="415" t="s">
        <v>841</v>
      </c>
      <c r="I813" s="418">
        <v>62.560001373291016</v>
      </c>
      <c r="J813" s="418">
        <v>200</v>
      </c>
      <c r="K813" s="419">
        <v>12511.400390625</v>
      </c>
    </row>
    <row r="814" spans="1:11" ht="14.45" customHeight="1" x14ac:dyDescent="0.2">
      <c r="A814" s="413" t="s">
        <v>408</v>
      </c>
      <c r="B814" s="414" t="s">
        <v>409</v>
      </c>
      <c r="C814" s="415" t="s">
        <v>422</v>
      </c>
      <c r="D814" s="416" t="s">
        <v>423</v>
      </c>
      <c r="E814" s="415" t="s">
        <v>733</v>
      </c>
      <c r="F814" s="416" t="s">
        <v>734</v>
      </c>
      <c r="G814" s="415" t="s">
        <v>837</v>
      </c>
      <c r="H814" s="415" t="s">
        <v>1883</v>
      </c>
      <c r="I814" s="418">
        <v>87.480003356933594</v>
      </c>
      <c r="J814" s="418">
        <v>200</v>
      </c>
      <c r="K814" s="419">
        <v>17496.60009765625</v>
      </c>
    </row>
    <row r="815" spans="1:11" ht="14.45" customHeight="1" x14ac:dyDescent="0.2">
      <c r="A815" s="413" t="s">
        <v>408</v>
      </c>
      <c r="B815" s="414" t="s">
        <v>409</v>
      </c>
      <c r="C815" s="415" t="s">
        <v>422</v>
      </c>
      <c r="D815" s="416" t="s">
        <v>423</v>
      </c>
      <c r="E815" s="415" t="s">
        <v>733</v>
      </c>
      <c r="F815" s="416" t="s">
        <v>734</v>
      </c>
      <c r="G815" s="415" t="s">
        <v>839</v>
      </c>
      <c r="H815" s="415" t="s">
        <v>842</v>
      </c>
      <c r="I815" s="418">
        <v>57.479999542236328</v>
      </c>
      <c r="J815" s="418">
        <v>2100</v>
      </c>
      <c r="K815" s="419">
        <v>120698.75</v>
      </c>
    </row>
    <row r="816" spans="1:11" ht="14.45" customHeight="1" x14ac:dyDescent="0.2">
      <c r="A816" s="413" t="s">
        <v>408</v>
      </c>
      <c r="B816" s="414" t="s">
        <v>409</v>
      </c>
      <c r="C816" s="415" t="s">
        <v>422</v>
      </c>
      <c r="D816" s="416" t="s">
        <v>423</v>
      </c>
      <c r="E816" s="415" t="s">
        <v>733</v>
      </c>
      <c r="F816" s="416" t="s">
        <v>734</v>
      </c>
      <c r="G816" s="415" t="s">
        <v>1884</v>
      </c>
      <c r="H816" s="415" t="s">
        <v>1885</v>
      </c>
      <c r="I816" s="418">
        <v>1150.7099609375</v>
      </c>
      <c r="J816" s="418">
        <v>1</v>
      </c>
      <c r="K816" s="419">
        <v>1150.7099609375</v>
      </c>
    </row>
    <row r="817" spans="1:11" ht="14.45" customHeight="1" x14ac:dyDescent="0.2">
      <c r="A817" s="413" t="s">
        <v>408</v>
      </c>
      <c r="B817" s="414" t="s">
        <v>409</v>
      </c>
      <c r="C817" s="415" t="s">
        <v>422</v>
      </c>
      <c r="D817" s="416" t="s">
        <v>423</v>
      </c>
      <c r="E817" s="415" t="s">
        <v>733</v>
      </c>
      <c r="F817" s="416" t="s">
        <v>734</v>
      </c>
      <c r="G817" s="415" t="s">
        <v>873</v>
      </c>
      <c r="H817" s="415" t="s">
        <v>874</v>
      </c>
      <c r="I817" s="418">
        <v>1410.8599853515625</v>
      </c>
      <c r="J817" s="418">
        <v>2</v>
      </c>
      <c r="K817" s="419">
        <v>2821.719970703125</v>
      </c>
    </row>
    <row r="818" spans="1:11" ht="14.45" customHeight="1" x14ac:dyDescent="0.2">
      <c r="A818" s="413" t="s">
        <v>408</v>
      </c>
      <c r="B818" s="414" t="s">
        <v>409</v>
      </c>
      <c r="C818" s="415" t="s">
        <v>422</v>
      </c>
      <c r="D818" s="416" t="s">
        <v>423</v>
      </c>
      <c r="E818" s="415" t="s">
        <v>733</v>
      </c>
      <c r="F818" s="416" t="s">
        <v>734</v>
      </c>
      <c r="G818" s="415" t="s">
        <v>1886</v>
      </c>
      <c r="H818" s="415" t="s">
        <v>1887</v>
      </c>
      <c r="I818" s="418">
        <v>3512.7650146484375</v>
      </c>
      <c r="J818" s="418">
        <v>6</v>
      </c>
      <c r="K818" s="419">
        <v>20870.6103515625</v>
      </c>
    </row>
    <row r="819" spans="1:11" ht="14.45" customHeight="1" x14ac:dyDescent="0.2">
      <c r="A819" s="413" t="s">
        <v>408</v>
      </c>
      <c r="B819" s="414" t="s">
        <v>409</v>
      </c>
      <c r="C819" s="415" t="s">
        <v>422</v>
      </c>
      <c r="D819" s="416" t="s">
        <v>423</v>
      </c>
      <c r="E819" s="415" t="s">
        <v>733</v>
      </c>
      <c r="F819" s="416" t="s">
        <v>734</v>
      </c>
      <c r="G819" s="415" t="s">
        <v>1888</v>
      </c>
      <c r="H819" s="415" t="s">
        <v>1889</v>
      </c>
      <c r="I819" s="418">
        <v>2047.1649780273438</v>
      </c>
      <c r="J819" s="418">
        <v>6</v>
      </c>
      <c r="K819" s="419">
        <v>12162.28955078125</v>
      </c>
    </row>
    <row r="820" spans="1:11" ht="14.45" customHeight="1" x14ac:dyDescent="0.2">
      <c r="A820" s="413" t="s">
        <v>408</v>
      </c>
      <c r="B820" s="414" t="s">
        <v>409</v>
      </c>
      <c r="C820" s="415" t="s">
        <v>422</v>
      </c>
      <c r="D820" s="416" t="s">
        <v>423</v>
      </c>
      <c r="E820" s="415" t="s">
        <v>733</v>
      </c>
      <c r="F820" s="416" t="s">
        <v>734</v>
      </c>
      <c r="G820" s="415" t="s">
        <v>1890</v>
      </c>
      <c r="H820" s="415" t="s">
        <v>1891</v>
      </c>
      <c r="I820" s="418">
        <v>2315.9249267578125</v>
      </c>
      <c r="J820" s="418">
        <v>4</v>
      </c>
      <c r="K820" s="419">
        <v>9263.68994140625</v>
      </c>
    </row>
    <row r="821" spans="1:11" ht="14.45" customHeight="1" x14ac:dyDescent="0.2">
      <c r="A821" s="413" t="s">
        <v>408</v>
      </c>
      <c r="B821" s="414" t="s">
        <v>409</v>
      </c>
      <c r="C821" s="415" t="s">
        <v>422</v>
      </c>
      <c r="D821" s="416" t="s">
        <v>423</v>
      </c>
      <c r="E821" s="415" t="s">
        <v>733</v>
      </c>
      <c r="F821" s="416" t="s">
        <v>734</v>
      </c>
      <c r="G821" s="415" t="s">
        <v>1892</v>
      </c>
      <c r="H821" s="415" t="s">
        <v>1893</v>
      </c>
      <c r="I821" s="418">
        <v>1335.8399658203125</v>
      </c>
      <c r="J821" s="418">
        <v>2</v>
      </c>
      <c r="K821" s="419">
        <v>2671.679931640625</v>
      </c>
    </row>
    <row r="822" spans="1:11" ht="14.45" customHeight="1" x14ac:dyDescent="0.2">
      <c r="A822" s="413" t="s">
        <v>408</v>
      </c>
      <c r="B822" s="414" t="s">
        <v>409</v>
      </c>
      <c r="C822" s="415" t="s">
        <v>422</v>
      </c>
      <c r="D822" s="416" t="s">
        <v>423</v>
      </c>
      <c r="E822" s="415" t="s">
        <v>733</v>
      </c>
      <c r="F822" s="416" t="s">
        <v>734</v>
      </c>
      <c r="G822" s="415" t="s">
        <v>893</v>
      </c>
      <c r="H822" s="415" t="s">
        <v>894</v>
      </c>
      <c r="I822" s="418">
        <v>2155.4337768554688</v>
      </c>
      <c r="J822" s="418">
        <v>14</v>
      </c>
      <c r="K822" s="419">
        <v>30208.38037109375</v>
      </c>
    </row>
    <row r="823" spans="1:11" ht="14.45" customHeight="1" x14ac:dyDescent="0.2">
      <c r="A823" s="413" t="s">
        <v>408</v>
      </c>
      <c r="B823" s="414" t="s">
        <v>409</v>
      </c>
      <c r="C823" s="415" t="s">
        <v>422</v>
      </c>
      <c r="D823" s="416" t="s">
        <v>423</v>
      </c>
      <c r="E823" s="415" t="s">
        <v>733</v>
      </c>
      <c r="F823" s="416" t="s">
        <v>734</v>
      </c>
      <c r="G823" s="415" t="s">
        <v>895</v>
      </c>
      <c r="H823" s="415" t="s">
        <v>896</v>
      </c>
      <c r="I823" s="418">
        <v>2182.356689453125</v>
      </c>
      <c r="J823" s="418">
        <v>6</v>
      </c>
      <c r="K823" s="419">
        <v>13094.14013671875</v>
      </c>
    </row>
    <row r="824" spans="1:11" ht="14.45" customHeight="1" x14ac:dyDescent="0.2">
      <c r="A824" s="413" t="s">
        <v>408</v>
      </c>
      <c r="B824" s="414" t="s">
        <v>409</v>
      </c>
      <c r="C824" s="415" t="s">
        <v>422</v>
      </c>
      <c r="D824" s="416" t="s">
        <v>423</v>
      </c>
      <c r="E824" s="415" t="s">
        <v>733</v>
      </c>
      <c r="F824" s="416" t="s">
        <v>734</v>
      </c>
      <c r="G824" s="415" t="s">
        <v>1894</v>
      </c>
      <c r="H824" s="415" t="s">
        <v>1895</v>
      </c>
      <c r="I824" s="418">
        <v>1658.050048828125</v>
      </c>
      <c r="J824" s="418">
        <v>2</v>
      </c>
      <c r="K824" s="419">
        <v>3316.10009765625</v>
      </c>
    </row>
    <row r="825" spans="1:11" ht="14.45" customHeight="1" x14ac:dyDescent="0.2">
      <c r="A825" s="413" t="s">
        <v>408</v>
      </c>
      <c r="B825" s="414" t="s">
        <v>409</v>
      </c>
      <c r="C825" s="415" t="s">
        <v>422</v>
      </c>
      <c r="D825" s="416" t="s">
        <v>423</v>
      </c>
      <c r="E825" s="415" t="s">
        <v>733</v>
      </c>
      <c r="F825" s="416" t="s">
        <v>734</v>
      </c>
      <c r="G825" s="415" t="s">
        <v>1896</v>
      </c>
      <c r="H825" s="415" t="s">
        <v>1897</v>
      </c>
      <c r="I825" s="418">
        <v>1351.5699462890625</v>
      </c>
      <c r="J825" s="418">
        <v>2</v>
      </c>
      <c r="K825" s="419">
        <v>2703.139892578125</v>
      </c>
    </row>
    <row r="826" spans="1:11" ht="14.45" customHeight="1" x14ac:dyDescent="0.2">
      <c r="A826" s="413" t="s">
        <v>408</v>
      </c>
      <c r="B826" s="414" t="s">
        <v>409</v>
      </c>
      <c r="C826" s="415" t="s">
        <v>422</v>
      </c>
      <c r="D826" s="416" t="s">
        <v>423</v>
      </c>
      <c r="E826" s="415" t="s">
        <v>733</v>
      </c>
      <c r="F826" s="416" t="s">
        <v>734</v>
      </c>
      <c r="G826" s="415" t="s">
        <v>1898</v>
      </c>
      <c r="H826" s="415" t="s">
        <v>1899</v>
      </c>
      <c r="I826" s="418">
        <v>3115.75</v>
      </c>
      <c r="J826" s="418">
        <v>3</v>
      </c>
      <c r="K826" s="419">
        <v>9347.25</v>
      </c>
    </row>
    <row r="827" spans="1:11" ht="14.45" customHeight="1" x14ac:dyDescent="0.2">
      <c r="A827" s="413" t="s">
        <v>408</v>
      </c>
      <c r="B827" s="414" t="s">
        <v>409</v>
      </c>
      <c r="C827" s="415" t="s">
        <v>422</v>
      </c>
      <c r="D827" s="416" t="s">
        <v>423</v>
      </c>
      <c r="E827" s="415" t="s">
        <v>733</v>
      </c>
      <c r="F827" s="416" t="s">
        <v>734</v>
      </c>
      <c r="G827" s="415" t="s">
        <v>941</v>
      </c>
      <c r="H827" s="415" t="s">
        <v>942</v>
      </c>
      <c r="I827" s="418">
        <v>2334.090087890625</v>
      </c>
      <c r="J827" s="418">
        <v>6</v>
      </c>
      <c r="K827" s="419">
        <v>14004.5400390625</v>
      </c>
    </row>
    <row r="828" spans="1:11" ht="14.45" customHeight="1" x14ac:dyDescent="0.2">
      <c r="A828" s="413" t="s">
        <v>408</v>
      </c>
      <c r="B828" s="414" t="s">
        <v>409</v>
      </c>
      <c r="C828" s="415" t="s">
        <v>422</v>
      </c>
      <c r="D828" s="416" t="s">
        <v>423</v>
      </c>
      <c r="E828" s="415" t="s">
        <v>733</v>
      </c>
      <c r="F828" s="416" t="s">
        <v>734</v>
      </c>
      <c r="G828" s="415" t="s">
        <v>1900</v>
      </c>
      <c r="H828" s="415" t="s">
        <v>1901</v>
      </c>
      <c r="I828" s="418">
        <v>2388.5400390625</v>
      </c>
      <c r="J828" s="418">
        <v>4</v>
      </c>
      <c r="K828" s="419">
        <v>9554.16015625</v>
      </c>
    </row>
    <row r="829" spans="1:11" ht="14.45" customHeight="1" x14ac:dyDescent="0.2">
      <c r="A829" s="413" t="s">
        <v>408</v>
      </c>
      <c r="B829" s="414" t="s">
        <v>409</v>
      </c>
      <c r="C829" s="415" t="s">
        <v>422</v>
      </c>
      <c r="D829" s="416" t="s">
        <v>423</v>
      </c>
      <c r="E829" s="415" t="s">
        <v>733</v>
      </c>
      <c r="F829" s="416" t="s">
        <v>734</v>
      </c>
      <c r="G829" s="415" t="s">
        <v>1902</v>
      </c>
      <c r="H829" s="415" t="s">
        <v>1903</v>
      </c>
      <c r="I829" s="418">
        <v>3214.969970703125</v>
      </c>
      <c r="J829" s="418">
        <v>2</v>
      </c>
      <c r="K829" s="419">
        <v>6429.93994140625</v>
      </c>
    </row>
    <row r="830" spans="1:11" ht="14.45" customHeight="1" x14ac:dyDescent="0.2">
      <c r="A830" s="413" t="s">
        <v>408</v>
      </c>
      <c r="B830" s="414" t="s">
        <v>409</v>
      </c>
      <c r="C830" s="415" t="s">
        <v>422</v>
      </c>
      <c r="D830" s="416" t="s">
        <v>423</v>
      </c>
      <c r="E830" s="415" t="s">
        <v>733</v>
      </c>
      <c r="F830" s="416" t="s">
        <v>734</v>
      </c>
      <c r="G830" s="415" t="s">
        <v>1904</v>
      </c>
      <c r="H830" s="415" t="s">
        <v>1905</v>
      </c>
      <c r="I830" s="418">
        <v>851.489990234375</v>
      </c>
      <c r="J830" s="418">
        <v>8</v>
      </c>
      <c r="K830" s="419">
        <v>6711.6800537109375</v>
      </c>
    </row>
    <row r="831" spans="1:11" ht="14.45" customHeight="1" x14ac:dyDescent="0.2">
      <c r="A831" s="413" t="s">
        <v>408</v>
      </c>
      <c r="B831" s="414" t="s">
        <v>409</v>
      </c>
      <c r="C831" s="415" t="s">
        <v>422</v>
      </c>
      <c r="D831" s="416" t="s">
        <v>423</v>
      </c>
      <c r="E831" s="415" t="s">
        <v>733</v>
      </c>
      <c r="F831" s="416" t="s">
        <v>734</v>
      </c>
      <c r="G831" s="415" t="s">
        <v>945</v>
      </c>
      <c r="H831" s="415" t="s">
        <v>946</v>
      </c>
      <c r="I831" s="418">
        <v>2562.780029296875</v>
      </c>
      <c r="J831" s="418">
        <v>3</v>
      </c>
      <c r="K831" s="419">
        <v>7688.33984375</v>
      </c>
    </row>
    <row r="832" spans="1:11" ht="14.45" customHeight="1" x14ac:dyDescent="0.2">
      <c r="A832" s="413" t="s">
        <v>408</v>
      </c>
      <c r="B832" s="414" t="s">
        <v>409</v>
      </c>
      <c r="C832" s="415" t="s">
        <v>422</v>
      </c>
      <c r="D832" s="416" t="s">
        <v>423</v>
      </c>
      <c r="E832" s="415" t="s">
        <v>733</v>
      </c>
      <c r="F832" s="416" t="s">
        <v>734</v>
      </c>
      <c r="G832" s="415" t="s">
        <v>1906</v>
      </c>
      <c r="H832" s="415" t="s">
        <v>1907</v>
      </c>
      <c r="I832" s="418">
        <v>920.80999755859375</v>
      </c>
      <c r="J832" s="418">
        <v>2</v>
      </c>
      <c r="K832" s="419">
        <v>1841.6199951171875</v>
      </c>
    </row>
    <row r="833" spans="1:11" ht="14.45" customHeight="1" x14ac:dyDescent="0.2">
      <c r="A833" s="413" t="s">
        <v>408</v>
      </c>
      <c r="B833" s="414" t="s">
        <v>409</v>
      </c>
      <c r="C833" s="415" t="s">
        <v>422</v>
      </c>
      <c r="D833" s="416" t="s">
        <v>423</v>
      </c>
      <c r="E833" s="415" t="s">
        <v>733</v>
      </c>
      <c r="F833" s="416" t="s">
        <v>734</v>
      </c>
      <c r="G833" s="415" t="s">
        <v>1908</v>
      </c>
      <c r="H833" s="415" t="s">
        <v>1909</v>
      </c>
      <c r="I833" s="418">
        <v>968</v>
      </c>
      <c r="J833" s="418">
        <v>1</v>
      </c>
      <c r="K833" s="419">
        <v>968</v>
      </c>
    </row>
    <row r="834" spans="1:11" ht="14.45" customHeight="1" x14ac:dyDescent="0.2">
      <c r="A834" s="413" t="s">
        <v>408</v>
      </c>
      <c r="B834" s="414" t="s">
        <v>409</v>
      </c>
      <c r="C834" s="415" t="s">
        <v>422</v>
      </c>
      <c r="D834" s="416" t="s">
        <v>423</v>
      </c>
      <c r="E834" s="415" t="s">
        <v>733</v>
      </c>
      <c r="F834" s="416" t="s">
        <v>734</v>
      </c>
      <c r="G834" s="415" t="s">
        <v>1910</v>
      </c>
      <c r="H834" s="415" t="s">
        <v>1911</v>
      </c>
      <c r="I834" s="418">
        <v>709.05999755859375</v>
      </c>
      <c r="J834" s="418">
        <v>1</v>
      </c>
      <c r="K834" s="419">
        <v>709.05999755859375</v>
      </c>
    </row>
    <row r="835" spans="1:11" ht="14.45" customHeight="1" x14ac:dyDescent="0.2">
      <c r="A835" s="413" t="s">
        <v>408</v>
      </c>
      <c r="B835" s="414" t="s">
        <v>409</v>
      </c>
      <c r="C835" s="415" t="s">
        <v>422</v>
      </c>
      <c r="D835" s="416" t="s">
        <v>423</v>
      </c>
      <c r="E835" s="415" t="s">
        <v>733</v>
      </c>
      <c r="F835" s="416" t="s">
        <v>734</v>
      </c>
      <c r="G835" s="415" t="s">
        <v>1912</v>
      </c>
      <c r="H835" s="415" t="s">
        <v>1913</v>
      </c>
      <c r="I835" s="418">
        <v>980.0999755859375</v>
      </c>
      <c r="J835" s="418">
        <v>1</v>
      </c>
      <c r="K835" s="419">
        <v>980.0999755859375</v>
      </c>
    </row>
    <row r="836" spans="1:11" ht="14.45" customHeight="1" x14ac:dyDescent="0.2">
      <c r="A836" s="413" t="s">
        <v>408</v>
      </c>
      <c r="B836" s="414" t="s">
        <v>409</v>
      </c>
      <c r="C836" s="415" t="s">
        <v>422</v>
      </c>
      <c r="D836" s="416" t="s">
        <v>423</v>
      </c>
      <c r="E836" s="415" t="s">
        <v>733</v>
      </c>
      <c r="F836" s="416" t="s">
        <v>734</v>
      </c>
      <c r="G836" s="415" t="s">
        <v>1914</v>
      </c>
      <c r="H836" s="415" t="s">
        <v>1915</v>
      </c>
      <c r="I836" s="418">
        <v>2041.27001953125</v>
      </c>
      <c r="J836" s="418">
        <v>1</v>
      </c>
      <c r="K836" s="419">
        <v>2041.27001953125</v>
      </c>
    </row>
    <row r="837" spans="1:11" ht="14.45" customHeight="1" x14ac:dyDescent="0.2">
      <c r="A837" s="413" t="s">
        <v>408</v>
      </c>
      <c r="B837" s="414" t="s">
        <v>409</v>
      </c>
      <c r="C837" s="415" t="s">
        <v>422</v>
      </c>
      <c r="D837" s="416" t="s">
        <v>423</v>
      </c>
      <c r="E837" s="415" t="s">
        <v>733</v>
      </c>
      <c r="F837" s="416" t="s">
        <v>734</v>
      </c>
      <c r="G837" s="415" t="s">
        <v>1916</v>
      </c>
      <c r="H837" s="415" t="s">
        <v>1917</v>
      </c>
      <c r="I837" s="418">
        <v>1208.7900390625</v>
      </c>
      <c r="J837" s="418">
        <v>1</v>
      </c>
      <c r="K837" s="419">
        <v>1208.7900390625</v>
      </c>
    </row>
    <row r="838" spans="1:11" ht="14.45" customHeight="1" x14ac:dyDescent="0.2">
      <c r="A838" s="413" t="s">
        <v>408</v>
      </c>
      <c r="B838" s="414" t="s">
        <v>409</v>
      </c>
      <c r="C838" s="415" t="s">
        <v>422</v>
      </c>
      <c r="D838" s="416" t="s">
        <v>423</v>
      </c>
      <c r="E838" s="415" t="s">
        <v>733</v>
      </c>
      <c r="F838" s="416" t="s">
        <v>734</v>
      </c>
      <c r="G838" s="415" t="s">
        <v>951</v>
      </c>
      <c r="H838" s="415" t="s">
        <v>952</v>
      </c>
      <c r="I838" s="418">
        <v>2087</v>
      </c>
      <c r="J838" s="418">
        <v>1</v>
      </c>
      <c r="K838" s="419">
        <v>2087</v>
      </c>
    </row>
    <row r="839" spans="1:11" ht="14.45" customHeight="1" x14ac:dyDescent="0.2">
      <c r="A839" s="413" t="s">
        <v>408</v>
      </c>
      <c r="B839" s="414" t="s">
        <v>409</v>
      </c>
      <c r="C839" s="415" t="s">
        <v>422</v>
      </c>
      <c r="D839" s="416" t="s">
        <v>423</v>
      </c>
      <c r="E839" s="415" t="s">
        <v>733</v>
      </c>
      <c r="F839" s="416" t="s">
        <v>734</v>
      </c>
      <c r="G839" s="415" t="s">
        <v>1918</v>
      </c>
      <c r="H839" s="415" t="s">
        <v>1919</v>
      </c>
      <c r="I839" s="418">
        <v>442.8599853515625</v>
      </c>
      <c r="J839" s="418">
        <v>3</v>
      </c>
      <c r="K839" s="419">
        <v>1328.5799560546875</v>
      </c>
    </row>
    <row r="840" spans="1:11" ht="14.45" customHeight="1" x14ac:dyDescent="0.2">
      <c r="A840" s="413" t="s">
        <v>408</v>
      </c>
      <c r="B840" s="414" t="s">
        <v>409</v>
      </c>
      <c r="C840" s="415" t="s">
        <v>422</v>
      </c>
      <c r="D840" s="416" t="s">
        <v>423</v>
      </c>
      <c r="E840" s="415" t="s">
        <v>733</v>
      </c>
      <c r="F840" s="416" t="s">
        <v>734</v>
      </c>
      <c r="G840" s="415" t="s">
        <v>1920</v>
      </c>
      <c r="H840" s="415" t="s">
        <v>1921</v>
      </c>
      <c r="I840" s="418">
        <v>442.8599853515625</v>
      </c>
      <c r="J840" s="418">
        <v>3</v>
      </c>
      <c r="K840" s="419">
        <v>1328.5799560546875</v>
      </c>
    </row>
    <row r="841" spans="1:11" ht="14.45" customHeight="1" x14ac:dyDescent="0.2">
      <c r="A841" s="413" t="s">
        <v>408</v>
      </c>
      <c r="B841" s="414" t="s">
        <v>409</v>
      </c>
      <c r="C841" s="415" t="s">
        <v>422</v>
      </c>
      <c r="D841" s="416" t="s">
        <v>423</v>
      </c>
      <c r="E841" s="415" t="s">
        <v>733</v>
      </c>
      <c r="F841" s="416" t="s">
        <v>734</v>
      </c>
      <c r="G841" s="415" t="s">
        <v>1922</v>
      </c>
      <c r="H841" s="415" t="s">
        <v>1923</v>
      </c>
      <c r="I841" s="418">
        <v>444.07000732421875</v>
      </c>
      <c r="J841" s="418">
        <v>3</v>
      </c>
      <c r="K841" s="419">
        <v>1332.2099609375</v>
      </c>
    </row>
    <row r="842" spans="1:11" ht="14.45" customHeight="1" x14ac:dyDescent="0.2">
      <c r="A842" s="413" t="s">
        <v>408</v>
      </c>
      <c r="B842" s="414" t="s">
        <v>409</v>
      </c>
      <c r="C842" s="415" t="s">
        <v>422</v>
      </c>
      <c r="D842" s="416" t="s">
        <v>423</v>
      </c>
      <c r="E842" s="415" t="s">
        <v>733</v>
      </c>
      <c r="F842" s="416" t="s">
        <v>734</v>
      </c>
      <c r="G842" s="415" t="s">
        <v>1924</v>
      </c>
      <c r="H842" s="415" t="s">
        <v>1925</v>
      </c>
      <c r="I842" s="418">
        <v>468.26998901367188</v>
      </c>
      <c r="J842" s="418">
        <v>3</v>
      </c>
      <c r="K842" s="419">
        <v>1404.81005859375</v>
      </c>
    </row>
    <row r="843" spans="1:11" ht="14.45" customHeight="1" x14ac:dyDescent="0.2">
      <c r="A843" s="413" t="s">
        <v>408</v>
      </c>
      <c r="B843" s="414" t="s">
        <v>409</v>
      </c>
      <c r="C843" s="415" t="s">
        <v>422</v>
      </c>
      <c r="D843" s="416" t="s">
        <v>423</v>
      </c>
      <c r="E843" s="415" t="s">
        <v>733</v>
      </c>
      <c r="F843" s="416" t="s">
        <v>734</v>
      </c>
      <c r="G843" s="415" t="s">
        <v>1926</v>
      </c>
      <c r="H843" s="415" t="s">
        <v>1927</v>
      </c>
      <c r="I843" s="418">
        <v>1202.739990234375</v>
      </c>
      <c r="J843" s="418">
        <v>1</v>
      </c>
      <c r="K843" s="419">
        <v>1202.739990234375</v>
      </c>
    </row>
    <row r="844" spans="1:11" ht="14.45" customHeight="1" x14ac:dyDescent="0.2">
      <c r="A844" s="413" t="s">
        <v>408</v>
      </c>
      <c r="B844" s="414" t="s">
        <v>409</v>
      </c>
      <c r="C844" s="415" t="s">
        <v>422</v>
      </c>
      <c r="D844" s="416" t="s">
        <v>423</v>
      </c>
      <c r="E844" s="415" t="s">
        <v>733</v>
      </c>
      <c r="F844" s="416" t="s">
        <v>734</v>
      </c>
      <c r="G844" s="415" t="s">
        <v>968</v>
      </c>
      <c r="H844" s="415" t="s">
        <v>969</v>
      </c>
      <c r="I844" s="418">
        <v>1762.030029296875</v>
      </c>
      <c r="J844" s="418">
        <v>4</v>
      </c>
      <c r="K844" s="419">
        <v>7048.10009765625</v>
      </c>
    </row>
    <row r="845" spans="1:11" ht="14.45" customHeight="1" x14ac:dyDescent="0.2">
      <c r="A845" s="413" t="s">
        <v>408</v>
      </c>
      <c r="B845" s="414" t="s">
        <v>409</v>
      </c>
      <c r="C845" s="415" t="s">
        <v>422</v>
      </c>
      <c r="D845" s="416" t="s">
        <v>423</v>
      </c>
      <c r="E845" s="415" t="s">
        <v>733</v>
      </c>
      <c r="F845" s="416" t="s">
        <v>734</v>
      </c>
      <c r="G845" s="415" t="s">
        <v>1928</v>
      </c>
      <c r="H845" s="415" t="s">
        <v>1929</v>
      </c>
      <c r="I845" s="418">
        <v>3702.5499267578125</v>
      </c>
      <c r="J845" s="418">
        <v>5</v>
      </c>
      <c r="K845" s="419">
        <v>18186.19970703125</v>
      </c>
    </row>
    <row r="846" spans="1:11" ht="14.45" customHeight="1" x14ac:dyDescent="0.2">
      <c r="A846" s="413" t="s">
        <v>408</v>
      </c>
      <c r="B846" s="414" t="s">
        <v>409</v>
      </c>
      <c r="C846" s="415" t="s">
        <v>422</v>
      </c>
      <c r="D846" s="416" t="s">
        <v>423</v>
      </c>
      <c r="E846" s="415" t="s">
        <v>733</v>
      </c>
      <c r="F846" s="416" t="s">
        <v>734</v>
      </c>
      <c r="G846" s="415" t="s">
        <v>1930</v>
      </c>
      <c r="H846" s="415" t="s">
        <v>1931</v>
      </c>
      <c r="I846" s="418">
        <v>4892.02978515625</v>
      </c>
      <c r="J846" s="418">
        <v>5</v>
      </c>
      <c r="K846" s="419">
        <v>24460.150390625</v>
      </c>
    </row>
    <row r="847" spans="1:11" ht="14.45" customHeight="1" x14ac:dyDescent="0.2">
      <c r="A847" s="413" t="s">
        <v>408</v>
      </c>
      <c r="B847" s="414" t="s">
        <v>409</v>
      </c>
      <c r="C847" s="415" t="s">
        <v>422</v>
      </c>
      <c r="D847" s="416" t="s">
        <v>423</v>
      </c>
      <c r="E847" s="415" t="s">
        <v>733</v>
      </c>
      <c r="F847" s="416" t="s">
        <v>734</v>
      </c>
      <c r="G847" s="415" t="s">
        <v>1932</v>
      </c>
      <c r="H847" s="415" t="s">
        <v>1933</v>
      </c>
      <c r="I847" s="418">
        <v>4892.02978515625</v>
      </c>
      <c r="J847" s="418">
        <v>5</v>
      </c>
      <c r="K847" s="419">
        <v>24460.150390625</v>
      </c>
    </row>
    <row r="848" spans="1:11" ht="14.45" customHeight="1" x14ac:dyDescent="0.2">
      <c r="A848" s="413" t="s">
        <v>408</v>
      </c>
      <c r="B848" s="414" t="s">
        <v>409</v>
      </c>
      <c r="C848" s="415" t="s">
        <v>422</v>
      </c>
      <c r="D848" s="416" t="s">
        <v>423</v>
      </c>
      <c r="E848" s="415" t="s">
        <v>733</v>
      </c>
      <c r="F848" s="416" t="s">
        <v>734</v>
      </c>
      <c r="G848" s="415" t="s">
        <v>1934</v>
      </c>
      <c r="H848" s="415" t="s">
        <v>1935</v>
      </c>
      <c r="I848" s="418">
        <v>4892.02978515625</v>
      </c>
      <c r="J848" s="418">
        <v>5</v>
      </c>
      <c r="K848" s="419">
        <v>24460.150390625</v>
      </c>
    </row>
    <row r="849" spans="1:11" ht="14.45" customHeight="1" x14ac:dyDescent="0.2">
      <c r="A849" s="413" t="s">
        <v>408</v>
      </c>
      <c r="B849" s="414" t="s">
        <v>409</v>
      </c>
      <c r="C849" s="415" t="s">
        <v>422</v>
      </c>
      <c r="D849" s="416" t="s">
        <v>423</v>
      </c>
      <c r="E849" s="415" t="s">
        <v>733</v>
      </c>
      <c r="F849" s="416" t="s">
        <v>734</v>
      </c>
      <c r="G849" s="415" t="s">
        <v>1936</v>
      </c>
      <c r="H849" s="415" t="s">
        <v>1937</v>
      </c>
      <c r="I849" s="418">
        <v>4892.02978515625</v>
      </c>
      <c r="J849" s="418">
        <v>5</v>
      </c>
      <c r="K849" s="419">
        <v>24460.150390625</v>
      </c>
    </row>
    <row r="850" spans="1:11" ht="14.45" customHeight="1" x14ac:dyDescent="0.2">
      <c r="A850" s="413" t="s">
        <v>408</v>
      </c>
      <c r="B850" s="414" t="s">
        <v>409</v>
      </c>
      <c r="C850" s="415" t="s">
        <v>422</v>
      </c>
      <c r="D850" s="416" t="s">
        <v>423</v>
      </c>
      <c r="E850" s="415" t="s">
        <v>733</v>
      </c>
      <c r="F850" s="416" t="s">
        <v>734</v>
      </c>
      <c r="G850" s="415" t="s">
        <v>1938</v>
      </c>
      <c r="H850" s="415" t="s">
        <v>1939</v>
      </c>
      <c r="I850" s="418">
        <v>481.57998657226563</v>
      </c>
      <c r="J850" s="418">
        <v>1</v>
      </c>
      <c r="K850" s="419">
        <v>481.57998657226563</v>
      </c>
    </row>
    <row r="851" spans="1:11" ht="14.45" customHeight="1" x14ac:dyDescent="0.2">
      <c r="A851" s="413" t="s">
        <v>408</v>
      </c>
      <c r="B851" s="414" t="s">
        <v>409</v>
      </c>
      <c r="C851" s="415" t="s">
        <v>422</v>
      </c>
      <c r="D851" s="416" t="s">
        <v>423</v>
      </c>
      <c r="E851" s="415" t="s">
        <v>733</v>
      </c>
      <c r="F851" s="416" t="s">
        <v>734</v>
      </c>
      <c r="G851" s="415" t="s">
        <v>985</v>
      </c>
      <c r="H851" s="415" t="s">
        <v>986</v>
      </c>
      <c r="I851" s="418">
        <v>80.572500228881836</v>
      </c>
      <c r="J851" s="418">
        <v>480</v>
      </c>
      <c r="K851" s="419">
        <v>38676.7998046875</v>
      </c>
    </row>
    <row r="852" spans="1:11" ht="14.45" customHeight="1" x14ac:dyDescent="0.2">
      <c r="A852" s="413" t="s">
        <v>408</v>
      </c>
      <c r="B852" s="414" t="s">
        <v>409</v>
      </c>
      <c r="C852" s="415" t="s">
        <v>422</v>
      </c>
      <c r="D852" s="416" t="s">
        <v>423</v>
      </c>
      <c r="E852" s="415" t="s">
        <v>733</v>
      </c>
      <c r="F852" s="416" t="s">
        <v>734</v>
      </c>
      <c r="G852" s="415" t="s">
        <v>985</v>
      </c>
      <c r="H852" s="415" t="s">
        <v>987</v>
      </c>
      <c r="I852" s="418">
        <v>80.580001831054688</v>
      </c>
      <c r="J852" s="418">
        <v>400</v>
      </c>
      <c r="K852" s="419">
        <v>32232.000244140625</v>
      </c>
    </row>
    <row r="853" spans="1:11" ht="14.45" customHeight="1" x14ac:dyDescent="0.2">
      <c r="A853" s="413" t="s">
        <v>408</v>
      </c>
      <c r="B853" s="414" t="s">
        <v>409</v>
      </c>
      <c r="C853" s="415" t="s">
        <v>422</v>
      </c>
      <c r="D853" s="416" t="s">
        <v>423</v>
      </c>
      <c r="E853" s="415" t="s">
        <v>733</v>
      </c>
      <c r="F853" s="416" t="s">
        <v>734</v>
      </c>
      <c r="G853" s="415" t="s">
        <v>1940</v>
      </c>
      <c r="H853" s="415" t="s">
        <v>1941</v>
      </c>
      <c r="I853" s="418">
        <v>3536.830078125</v>
      </c>
      <c r="J853" s="418">
        <v>1</v>
      </c>
      <c r="K853" s="419">
        <v>3536.830078125</v>
      </c>
    </row>
    <row r="854" spans="1:11" ht="14.45" customHeight="1" x14ac:dyDescent="0.2">
      <c r="A854" s="413" t="s">
        <v>408</v>
      </c>
      <c r="B854" s="414" t="s">
        <v>409</v>
      </c>
      <c r="C854" s="415" t="s">
        <v>422</v>
      </c>
      <c r="D854" s="416" t="s">
        <v>423</v>
      </c>
      <c r="E854" s="415" t="s">
        <v>733</v>
      </c>
      <c r="F854" s="416" t="s">
        <v>734</v>
      </c>
      <c r="G854" s="415" t="s">
        <v>1942</v>
      </c>
      <c r="H854" s="415" t="s">
        <v>1943</v>
      </c>
      <c r="I854" s="418">
        <v>955.41998291015625</v>
      </c>
      <c r="J854" s="418">
        <v>1</v>
      </c>
      <c r="K854" s="419">
        <v>955.41998291015625</v>
      </c>
    </row>
    <row r="855" spans="1:11" ht="14.45" customHeight="1" x14ac:dyDescent="0.2">
      <c r="A855" s="413" t="s">
        <v>408</v>
      </c>
      <c r="B855" s="414" t="s">
        <v>409</v>
      </c>
      <c r="C855" s="415" t="s">
        <v>422</v>
      </c>
      <c r="D855" s="416" t="s">
        <v>423</v>
      </c>
      <c r="E855" s="415" t="s">
        <v>733</v>
      </c>
      <c r="F855" s="416" t="s">
        <v>734</v>
      </c>
      <c r="G855" s="415" t="s">
        <v>1944</v>
      </c>
      <c r="H855" s="415" t="s">
        <v>1945</v>
      </c>
      <c r="I855" s="418">
        <v>368.95999145507813</v>
      </c>
      <c r="J855" s="418">
        <v>2</v>
      </c>
      <c r="K855" s="419">
        <v>737.90997314453125</v>
      </c>
    </row>
    <row r="856" spans="1:11" ht="14.45" customHeight="1" x14ac:dyDescent="0.2">
      <c r="A856" s="413" t="s">
        <v>408</v>
      </c>
      <c r="B856" s="414" t="s">
        <v>409</v>
      </c>
      <c r="C856" s="415" t="s">
        <v>422</v>
      </c>
      <c r="D856" s="416" t="s">
        <v>423</v>
      </c>
      <c r="E856" s="415" t="s">
        <v>733</v>
      </c>
      <c r="F856" s="416" t="s">
        <v>734</v>
      </c>
      <c r="G856" s="415" t="s">
        <v>1010</v>
      </c>
      <c r="H856" s="415" t="s">
        <v>1011</v>
      </c>
      <c r="I856" s="418">
        <v>347.26998901367188</v>
      </c>
      <c r="J856" s="418">
        <v>6</v>
      </c>
      <c r="K856" s="419">
        <v>2083.6201171875</v>
      </c>
    </row>
    <row r="857" spans="1:11" ht="14.45" customHeight="1" x14ac:dyDescent="0.2">
      <c r="A857" s="413" t="s">
        <v>408</v>
      </c>
      <c r="B857" s="414" t="s">
        <v>409</v>
      </c>
      <c r="C857" s="415" t="s">
        <v>422</v>
      </c>
      <c r="D857" s="416" t="s">
        <v>423</v>
      </c>
      <c r="E857" s="415" t="s">
        <v>733</v>
      </c>
      <c r="F857" s="416" t="s">
        <v>734</v>
      </c>
      <c r="G857" s="415" t="s">
        <v>1014</v>
      </c>
      <c r="H857" s="415" t="s">
        <v>1015</v>
      </c>
      <c r="I857" s="418">
        <v>97.739997863769531</v>
      </c>
      <c r="J857" s="418">
        <v>50</v>
      </c>
      <c r="K857" s="419">
        <v>4887.0400390625</v>
      </c>
    </row>
    <row r="858" spans="1:11" ht="14.45" customHeight="1" x14ac:dyDescent="0.2">
      <c r="A858" s="413" t="s">
        <v>408</v>
      </c>
      <c r="B858" s="414" t="s">
        <v>409</v>
      </c>
      <c r="C858" s="415" t="s">
        <v>422</v>
      </c>
      <c r="D858" s="416" t="s">
        <v>423</v>
      </c>
      <c r="E858" s="415" t="s">
        <v>733</v>
      </c>
      <c r="F858" s="416" t="s">
        <v>734</v>
      </c>
      <c r="G858" s="415" t="s">
        <v>1946</v>
      </c>
      <c r="H858" s="415" t="s">
        <v>1947</v>
      </c>
      <c r="I858" s="418">
        <v>97.739997863769531</v>
      </c>
      <c r="J858" s="418">
        <v>40</v>
      </c>
      <c r="K858" s="419">
        <v>3909.6298828125</v>
      </c>
    </row>
    <row r="859" spans="1:11" ht="14.45" customHeight="1" x14ac:dyDescent="0.2">
      <c r="A859" s="413" t="s">
        <v>408</v>
      </c>
      <c r="B859" s="414" t="s">
        <v>409</v>
      </c>
      <c r="C859" s="415" t="s">
        <v>422</v>
      </c>
      <c r="D859" s="416" t="s">
        <v>423</v>
      </c>
      <c r="E859" s="415" t="s">
        <v>733</v>
      </c>
      <c r="F859" s="416" t="s">
        <v>734</v>
      </c>
      <c r="G859" s="415" t="s">
        <v>1030</v>
      </c>
      <c r="H859" s="415" t="s">
        <v>1031</v>
      </c>
      <c r="I859" s="418">
        <v>23.350000381469727</v>
      </c>
      <c r="J859" s="418">
        <v>35</v>
      </c>
      <c r="K859" s="419">
        <v>817.3599853515625</v>
      </c>
    </row>
    <row r="860" spans="1:11" ht="14.45" customHeight="1" x14ac:dyDescent="0.2">
      <c r="A860" s="413" t="s">
        <v>408</v>
      </c>
      <c r="B860" s="414" t="s">
        <v>409</v>
      </c>
      <c r="C860" s="415" t="s">
        <v>422</v>
      </c>
      <c r="D860" s="416" t="s">
        <v>423</v>
      </c>
      <c r="E860" s="415" t="s">
        <v>733</v>
      </c>
      <c r="F860" s="416" t="s">
        <v>734</v>
      </c>
      <c r="G860" s="415" t="s">
        <v>1032</v>
      </c>
      <c r="H860" s="415" t="s">
        <v>1033</v>
      </c>
      <c r="I860" s="418">
        <v>7.8400001525878906</v>
      </c>
      <c r="J860" s="418">
        <v>100</v>
      </c>
      <c r="K860" s="419">
        <v>784.08001708984375</v>
      </c>
    </row>
    <row r="861" spans="1:11" ht="14.45" customHeight="1" x14ac:dyDescent="0.2">
      <c r="A861" s="413" t="s">
        <v>408</v>
      </c>
      <c r="B861" s="414" t="s">
        <v>409</v>
      </c>
      <c r="C861" s="415" t="s">
        <v>422</v>
      </c>
      <c r="D861" s="416" t="s">
        <v>423</v>
      </c>
      <c r="E861" s="415" t="s">
        <v>733</v>
      </c>
      <c r="F861" s="416" t="s">
        <v>734</v>
      </c>
      <c r="G861" s="415" t="s">
        <v>1028</v>
      </c>
      <c r="H861" s="415" t="s">
        <v>1046</v>
      </c>
      <c r="I861" s="418">
        <v>13.359999656677246</v>
      </c>
      <c r="J861" s="418">
        <v>70</v>
      </c>
      <c r="K861" s="419">
        <v>935.09002685546875</v>
      </c>
    </row>
    <row r="862" spans="1:11" ht="14.45" customHeight="1" x14ac:dyDescent="0.2">
      <c r="A862" s="413" t="s">
        <v>408</v>
      </c>
      <c r="B862" s="414" t="s">
        <v>409</v>
      </c>
      <c r="C862" s="415" t="s">
        <v>422</v>
      </c>
      <c r="D862" s="416" t="s">
        <v>423</v>
      </c>
      <c r="E862" s="415" t="s">
        <v>733</v>
      </c>
      <c r="F862" s="416" t="s">
        <v>734</v>
      </c>
      <c r="G862" s="415" t="s">
        <v>1030</v>
      </c>
      <c r="H862" s="415" t="s">
        <v>1047</v>
      </c>
      <c r="I862" s="418">
        <v>22.460000038146973</v>
      </c>
      <c r="J862" s="418">
        <v>245</v>
      </c>
      <c r="K862" s="419">
        <v>5659.14990234375</v>
      </c>
    </row>
    <row r="863" spans="1:11" ht="14.45" customHeight="1" x14ac:dyDescent="0.2">
      <c r="A863" s="413" t="s">
        <v>408</v>
      </c>
      <c r="B863" s="414" t="s">
        <v>409</v>
      </c>
      <c r="C863" s="415" t="s">
        <v>422</v>
      </c>
      <c r="D863" s="416" t="s">
        <v>423</v>
      </c>
      <c r="E863" s="415" t="s">
        <v>733</v>
      </c>
      <c r="F863" s="416" t="s">
        <v>734</v>
      </c>
      <c r="G863" s="415" t="s">
        <v>1032</v>
      </c>
      <c r="H863" s="415" t="s">
        <v>1050</v>
      </c>
      <c r="I863" s="418">
        <v>7.25</v>
      </c>
      <c r="J863" s="418">
        <v>100</v>
      </c>
      <c r="K863" s="419">
        <v>724.78997802734375</v>
      </c>
    </row>
    <row r="864" spans="1:11" ht="14.45" customHeight="1" x14ac:dyDescent="0.2">
      <c r="A864" s="413" t="s">
        <v>408</v>
      </c>
      <c r="B864" s="414" t="s">
        <v>409</v>
      </c>
      <c r="C864" s="415" t="s">
        <v>422</v>
      </c>
      <c r="D864" s="416" t="s">
        <v>423</v>
      </c>
      <c r="E864" s="415" t="s">
        <v>733</v>
      </c>
      <c r="F864" s="416" t="s">
        <v>734</v>
      </c>
      <c r="G864" s="415" t="s">
        <v>1034</v>
      </c>
      <c r="H864" s="415" t="s">
        <v>1051</v>
      </c>
      <c r="I864" s="418">
        <v>91.129997253417969</v>
      </c>
      <c r="J864" s="418">
        <v>128</v>
      </c>
      <c r="K864" s="419">
        <v>11664.009765625</v>
      </c>
    </row>
    <row r="865" spans="1:11" ht="14.45" customHeight="1" x14ac:dyDescent="0.2">
      <c r="A865" s="413" t="s">
        <v>408</v>
      </c>
      <c r="B865" s="414" t="s">
        <v>409</v>
      </c>
      <c r="C865" s="415" t="s">
        <v>422</v>
      </c>
      <c r="D865" s="416" t="s">
        <v>423</v>
      </c>
      <c r="E865" s="415" t="s">
        <v>733</v>
      </c>
      <c r="F865" s="416" t="s">
        <v>734</v>
      </c>
      <c r="G865" s="415" t="s">
        <v>1948</v>
      </c>
      <c r="H865" s="415" t="s">
        <v>1949</v>
      </c>
      <c r="I865" s="418">
        <v>6066.93994140625</v>
      </c>
      <c r="J865" s="418">
        <v>2</v>
      </c>
      <c r="K865" s="419">
        <v>12133.8798828125</v>
      </c>
    </row>
    <row r="866" spans="1:11" ht="14.45" customHeight="1" x14ac:dyDescent="0.2">
      <c r="A866" s="413" t="s">
        <v>408</v>
      </c>
      <c r="B866" s="414" t="s">
        <v>409</v>
      </c>
      <c r="C866" s="415" t="s">
        <v>422</v>
      </c>
      <c r="D866" s="416" t="s">
        <v>423</v>
      </c>
      <c r="E866" s="415" t="s">
        <v>733</v>
      </c>
      <c r="F866" s="416" t="s">
        <v>734</v>
      </c>
      <c r="G866" s="415" t="s">
        <v>1068</v>
      </c>
      <c r="H866" s="415" t="s">
        <v>1069</v>
      </c>
      <c r="I866" s="418">
        <v>5412.43017578125</v>
      </c>
      <c r="J866" s="418">
        <v>1</v>
      </c>
      <c r="K866" s="419">
        <v>5412.43017578125</v>
      </c>
    </row>
    <row r="867" spans="1:11" ht="14.45" customHeight="1" x14ac:dyDescent="0.2">
      <c r="A867" s="413" t="s">
        <v>408</v>
      </c>
      <c r="B867" s="414" t="s">
        <v>409</v>
      </c>
      <c r="C867" s="415" t="s">
        <v>422</v>
      </c>
      <c r="D867" s="416" t="s">
        <v>423</v>
      </c>
      <c r="E867" s="415" t="s">
        <v>733</v>
      </c>
      <c r="F867" s="416" t="s">
        <v>734</v>
      </c>
      <c r="G867" s="415" t="s">
        <v>1070</v>
      </c>
      <c r="H867" s="415" t="s">
        <v>1071</v>
      </c>
      <c r="I867" s="418">
        <v>4061.969970703125</v>
      </c>
      <c r="J867" s="418">
        <v>2</v>
      </c>
      <c r="K867" s="419">
        <v>8123.93994140625</v>
      </c>
    </row>
    <row r="868" spans="1:11" ht="14.45" customHeight="1" x14ac:dyDescent="0.2">
      <c r="A868" s="413" t="s">
        <v>408</v>
      </c>
      <c r="B868" s="414" t="s">
        <v>409</v>
      </c>
      <c r="C868" s="415" t="s">
        <v>422</v>
      </c>
      <c r="D868" s="416" t="s">
        <v>423</v>
      </c>
      <c r="E868" s="415" t="s">
        <v>733</v>
      </c>
      <c r="F868" s="416" t="s">
        <v>734</v>
      </c>
      <c r="G868" s="415" t="s">
        <v>1950</v>
      </c>
      <c r="H868" s="415" t="s">
        <v>1951</v>
      </c>
      <c r="I868" s="418">
        <v>678.80999755859375</v>
      </c>
      <c r="J868" s="418">
        <v>1</v>
      </c>
      <c r="K868" s="419">
        <v>678.80999755859375</v>
      </c>
    </row>
    <row r="869" spans="1:11" ht="14.45" customHeight="1" x14ac:dyDescent="0.2">
      <c r="A869" s="413" t="s">
        <v>408</v>
      </c>
      <c r="B869" s="414" t="s">
        <v>409</v>
      </c>
      <c r="C869" s="415" t="s">
        <v>422</v>
      </c>
      <c r="D869" s="416" t="s">
        <v>423</v>
      </c>
      <c r="E869" s="415" t="s">
        <v>733</v>
      </c>
      <c r="F869" s="416" t="s">
        <v>734</v>
      </c>
      <c r="G869" s="415" t="s">
        <v>1952</v>
      </c>
      <c r="H869" s="415" t="s">
        <v>1953</v>
      </c>
      <c r="I869" s="418">
        <v>890.55999755859375</v>
      </c>
      <c r="J869" s="418">
        <v>4</v>
      </c>
      <c r="K869" s="419">
        <v>3562.239990234375</v>
      </c>
    </row>
    <row r="870" spans="1:11" ht="14.45" customHeight="1" x14ac:dyDescent="0.2">
      <c r="A870" s="413" t="s">
        <v>408</v>
      </c>
      <c r="B870" s="414" t="s">
        <v>409</v>
      </c>
      <c r="C870" s="415" t="s">
        <v>422</v>
      </c>
      <c r="D870" s="416" t="s">
        <v>423</v>
      </c>
      <c r="E870" s="415" t="s">
        <v>733</v>
      </c>
      <c r="F870" s="416" t="s">
        <v>734</v>
      </c>
      <c r="G870" s="415" t="s">
        <v>1954</v>
      </c>
      <c r="H870" s="415" t="s">
        <v>1955</v>
      </c>
      <c r="I870" s="418">
        <v>4576.10498046875</v>
      </c>
      <c r="J870" s="418">
        <v>7</v>
      </c>
      <c r="K870" s="419">
        <v>31630.150390625</v>
      </c>
    </row>
    <row r="871" spans="1:11" ht="14.45" customHeight="1" x14ac:dyDescent="0.2">
      <c r="A871" s="413" t="s">
        <v>408</v>
      </c>
      <c r="B871" s="414" t="s">
        <v>409</v>
      </c>
      <c r="C871" s="415" t="s">
        <v>422</v>
      </c>
      <c r="D871" s="416" t="s">
        <v>423</v>
      </c>
      <c r="E871" s="415" t="s">
        <v>733</v>
      </c>
      <c r="F871" s="416" t="s">
        <v>734</v>
      </c>
      <c r="G871" s="415" t="s">
        <v>1956</v>
      </c>
      <c r="H871" s="415" t="s">
        <v>1957</v>
      </c>
      <c r="I871" s="418">
        <v>3814.580078125</v>
      </c>
      <c r="J871" s="418">
        <v>3</v>
      </c>
      <c r="K871" s="419">
        <v>11331.76025390625</v>
      </c>
    </row>
    <row r="872" spans="1:11" ht="14.45" customHeight="1" x14ac:dyDescent="0.2">
      <c r="A872" s="413" t="s">
        <v>408</v>
      </c>
      <c r="B872" s="414" t="s">
        <v>409</v>
      </c>
      <c r="C872" s="415" t="s">
        <v>422</v>
      </c>
      <c r="D872" s="416" t="s">
        <v>423</v>
      </c>
      <c r="E872" s="415" t="s">
        <v>733</v>
      </c>
      <c r="F872" s="416" t="s">
        <v>734</v>
      </c>
      <c r="G872" s="415" t="s">
        <v>1958</v>
      </c>
      <c r="H872" s="415" t="s">
        <v>1959</v>
      </c>
      <c r="I872" s="418">
        <v>4386.320068359375</v>
      </c>
      <c r="J872" s="418">
        <v>7</v>
      </c>
      <c r="K872" s="419">
        <v>30319.2392578125</v>
      </c>
    </row>
    <row r="873" spans="1:11" ht="14.45" customHeight="1" x14ac:dyDescent="0.2">
      <c r="A873" s="413" t="s">
        <v>408</v>
      </c>
      <c r="B873" s="414" t="s">
        <v>409</v>
      </c>
      <c r="C873" s="415" t="s">
        <v>422</v>
      </c>
      <c r="D873" s="416" t="s">
        <v>423</v>
      </c>
      <c r="E873" s="415" t="s">
        <v>733</v>
      </c>
      <c r="F873" s="416" t="s">
        <v>734</v>
      </c>
      <c r="G873" s="415" t="s">
        <v>1960</v>
      </c>
      <c r="H873" s="415" t="s">
        <v>1961</v>
      </c>
      <c r="I873" s="418">
        <v>4029.300048828125</v>
      </c>
      <c r="J873" s="418">
        <v>4</v>
      </c>
      <c r="K873" s="419">
        <v>16117.2001953125</v>
      </c>
    </row>
    <row r="874" spans="1:11" ht="14.45" customHeight="1" x14ac:dyDescent="0.2">
      <c r="A874" s="413" t="s">
        <v>408</v>
      </c>
      <c r="B874" s="414" t="s">
        <v>409</v>
      </c>
      <c r="C874" s="415" t="s">
        <v>422</v>
      </c>
      <c r="D874" s="416" t="s">
        <v>423</v>
      </c>
      <c r="E874" s="415" t="s">
        <v>733</v>
      </c>
      <c r="F874" s="416" t="s">
        <v>734</v>
      </c>
      <c r="G874" s="415" t="s">
        <v>1962</v>
      </c>
      <c r="H874" s="415" t="s">
        <v>1963</v>
      </c>
      <c r="I874" s="418">
        <v>1692.719970703125</v>
      </c>
      <c r="J874" s="418">
        <v>1</v>
      </c>
      <c r="K874" s="419">
        <v>1692.719970703125</v>
      </c>
    </row>
    <row r="875" spans="1:11" ht="14.45" customHeight="1" x14ac:dyDescent="0.2">
      <c r="A875" s="413" t="s">
        <v>408</v>
      </c>
      <c r="B875" s="414" t="s">
        <v>409</v>
      </c>
      <c r="C875" s="415" t="s">
        <v>422</v>
      </c>
      <c r="D875" s="416" t="s">
        <v>423</v>
      </c>
      <c r="E875" s="415" t="s">
        <v>733</v>
      </c>
      <c r="F875" s="416" t="s">
        <v>734</v>
      </c>
      <c r="G875" s="415" t="s">
        <v>1086</v>
      </c>
      <c r="H875" s="415" t="s">
        <v>1087</v>
      </c>
      <c r="I875" s="418">
        <v>569.989990234375</v>
      </c>
      <c r="J875" s="418">
        <v>11</v>
      </c>
      <c r="K875" s="419">
        <v>6116.710205078125</v>
      </c>
    </row>
    <row r="876" spans="1:11" ht="14.45" customHeight="1" x14ac:dyDescent="0.2">
      <c r="A876" s="413" t="s">
        <v>408</v>
      </c>
      <c r="B876" s="414" t="s">
        <v>409</v>
      </c>
      <c r="C876" s="415" t="s">
        <v>422</v>
      </c>
      <c r="D876" s="416" t="s">
        <v>423</v>
      </c>
      <c r="E876" s="415" t="s">
        <v>733</v>
      </c>
      <c r="F876" s="416" t="s">
        <v>734</v>
      </c>
      <c r="G876" s="415" t="s">
        <v>1964</v>
      </c>
      <c r="H876" s="415" t="s">
        <v>1965</v>
      </c>
      <c r="I876" s="418">
        <v>1333.4200439453125</v>
      </c>
      <c r="J876" s="418">
        <v>2</v>
      </c>
      <c r="K876" s="419">
        <v>2666.840087890625</v>
      </c>
    </row>
    <row r="877" spans="1:11" ht="14.45" customHeight="1" x14ac:dyDescent="0.2">
      <c r="A877" s="413" t="s">
        <v>408</v>
      </c>
      <c r="B877" s="414" t="s">
        <v>409</v>
      </c>
      <c r="C877" s="415" t="s">
        <v>422</v>
      </c>
      <c r="D877" s="416" t="s">
        <v>423</v>
      </c>
      <c r="E877" s="415" t="s">
        <v>733</v>
      </c>
      <c r="F877" s="416" t="s">
        <v>734</v>
      </c>
      <c r="G877" s="415" t="s">
        <v>1088</v>
      </c>
      <c r="H877" s="415" t="s">
        <v>1089</v>
      </c>
      <c r="I877" s="418">
        <v>4213.22021484375</v>
      </c>
      <c r="J877" s="418">
        <v>6</v>
      </c>
      <c r="K877" s="419">
        <v>25279.3203125</v>
      </c>
    </row>
    <row r="878" spans="1:11" ht="14.45" customHeight="1" x14ac:dyDescent="0.2">
      <c r="A878" s="413" t="s">
        <v>408</v>
      </c>
      <c r="B878" s="414" t="s">
        <v>409</v>
      </c>
      <c r="C878" s="415" t="s">
        <v>422</v>
      </c>
      <c r="D878" s="416" t="s">
        <v>423</v>
      </c>
      <c r="E878" s="415" t="s">
        <v>733</v>
      </c>
      <c r="F878" s="416" t="s">
        <v>734</v>
      </c>
      <c r="G878" s="415" t="s">
        <v>1966</v>
      </c>
      <c r="H878" s="415" t="s">
        <v>1967</v>
      </c>
      <c r="I878" s="418">
        <v>5614.39990234375</v>
      </c>
      <c r="J878" s="418">
        <v>2</v>
      </c>
      <c r="K878" s="419">
        <v>11228.7998046875</v>
      </c>
    </row>
    <row r="879" spans="1:11" ht="14.45" customHeight="1" x14ac:dyDescent="0.2">
      <c r="A879" s="413" t="s">
        <v>408</v>
      </c>
      <c r="B879" s="414" t="s">
        <v>409</v>
      </c>
      <c r="C879" s="415" t="s">
        <v>422</v>
      </c>
      <c r="D879" s="416" t="s">
        <v>423</v>
      </c>
      <c r="E879" s="415" t="s">
        <v>733</v>
      </c>
      <c r="F879" s="416" t="s">
        <v>734</v>
      </c>
      <c r="G879" s="415" t="s">
        <v>1092</v>
      </c>
      <c r="H879" s="415" t="s">
        <v>1093</v>
      </c>
      <c r="I879" s="418">
        <v>6462.60986328125</v>
      </c>
      <c r="J879" s="418">
        <v>2</v>
      </c>
      <c r="K879" s="419">
        <v>12925.2197265625</v>
      </c>
    </row>
    <row r="880" spans="1:11" ht="14.45" customHeight="1" x14ac:dyDescent="0.2">
      <c r="A880" s="413" t="s">
        <v>408</v>
      </c>
      <c r="B880" s="414" t="s">
        <v>409</v>
      </c>
      <c r="C880" s="415" t="s">
        <v>422</v>
      </c>
      <c r="D880" s="416" t="s">
        <v>423</v>
      </c>
      <c r="E880" s="415" t="s">
        <v>733</v>
      </c>
      <c r="F880" s="416" t="s">
        <v>734</v>
      </c>
      <c r="G880" s="415" t="s">
        <v>1968</v>
      </c>
      <c r="H880" s="415" t="s">
        <v>1969</v>
      </c>
      <c r="I880" s="418">
        <v>4474.580078125</v>
      </c>
      <c r="J880" s="418">
        <v>4</v>
      </c>
      <c r="K880" s="419">
        <v>17898.3203125</v>
      </c>
    </row>
    <row r="881" spans="1:11" ht="14.45" customHeight="1" x14ac:dyDescent="0.2">
      <c r="A881" s="413" t="s">
        <v>408</v>
      </c>
      <c r="B881" s="414" t="s">
        <v>409</v>
      </c>
      <c r="C881" s="415" t="s">
        <v>422</v>
      </c>
      <c r="D881" s="416" t="s">
        <v>423</v>
      </c>
      <c r="E881" s="415" t="s">
        <v>733</v>
      </c>
      <c r="F881" s="416" t="s">
        <v>734</v>
      </c>
      <c r="G881" s="415" t="s">
        <v>1094</v>
      </c>
      <c r="H881" s="415" t="s">
        <v>1095</v>
      </c>
      <c r="I881" s="418">
        <v>597.739990234375</v>
      </c>
      <c r="J881" s="418">
        <v>2</v>
      </c>
      <c r="K881" s="419">
        <v>1195.47998046875</v>
      </c>
    </row>
    <row r="882" spans="1:11" ht="14.45" customHeight="1" x14ac:dyDescent="0.2">
      <c r="A882" s="413" t="s">
        <v>408</v>
      </c>
      <c r="B882" s="414" t="s">
        <v>409</v>
      </c>
      <c r="C882" s="415" t="s">
        <v>422</v>
      </c>
      <c r="D882" s="416" t="s">
        <v>423</v>
      </c>
      <c r="E882" s="415" t="s">
        <v>733</v>
      </c>
      <c r="F882" s="416" t="s">
        <v>734</v>
      </c>
      <c r="G882" s="415" t="s">
        <v>1970</v>
      </c>
      <c r="H882" s="415" t="s">
        <v>1971</v>
      </c>
      <c r="I882" s="418">
        <v>2485.340087890625</v>
      </c>
      <c r="J882" s="418">
        <v>3</v>
      </c>
      <c r="K882" s="419">
        <v>7456.02001953125</v>
      </c>
    </row>
    <row r="883" spans="1:11" ht="14.45" customHeight="1" x14ac:dyDescent="0.2">
      <c r="A883" s="413" t="s">
        <v>408</v>
      </c>
      <c r="B883" s="414" t="s">
        <v>409</v>
      </c>
      <c r="C883" s="415" t="s">
        <v>422</v>
      </c>
      <c r="D883" s="416" t="s">
        <v>423</v>
      </c>
      <c r="E883" s="415" t="s">
        <v>733</v>
      </c>
      <c r="F883" s="416" t="s">
        <v>734</v>
      </c>
      <c r="G883" s="415" t="s">
        <v>1972</v>
      </c>
      <c r="H883" s="415" t="s">
        <v>1973</v>
      </c>
      <c r="I883" s="418">
        <v>3051.6201171875</v>
      </c>
      <c r="J883" s="418">
        <v>2</v>
      </c>
      <c r="K883" s="419">
        <v>6103.240234375</v>
      </c>
    </row>
    <row r="884" spans="1:11" ht="14.45" customHeight="1" x14ac:dyDescent="0.2">
      <c r="A884" s="413" t="s">
        <v>408</v>
      </c>
      <c r="B884" s="414" t="s">
        <v>409</v>
      </c>
      <c r="C884" s="415" t="s">
        <v>422</v>
      </c>
      <c r="D884" s="416" t="s">
        <v>423</v>
      </c>
      <c r="E884" s="415" t="s">
        <v>733</v>
      </c>
      <c r="F884" s="416" t="s">
        <v>734</v>
      </c>
      <c r="G884" s="415" t="s">
        <v>1974</v>
      </c>
      <c r="H884" s="415" t="s">
        <v>1975</v>
      </c>
      <c r="I884" s="418">
        <v>3909.510009765625</v>
      </c>
      <c r="J884" s="418">
        <v>4</v>
      </c>
      <c r="K884" s="419">
        <v>15638.0400390625</v>
      </c>
    </row>
    <row r="885" spans="1:11" ht="14.45" customHeight="1" x14ac:dyDescent="0.2">
      <c r="A885" s="413" t="s">
        <v>408</v>
      </c>
      <c r="B885" s="414" t="s">
        <v>409</v>
      </c>
      <c r="C885" s="415" t="s">
        <v>422</v>
      </c>
      <c r="D885" s="416" t="s">
        <v>423</v>
      </c>
      <c r="E885" s="415" t="s">
        <v>733</v>
      </c>
      <c r="F885" s="416" t="s">
        <v>734</v>
      </c>
      <c r="G885" s="415" t="s">
        <v>1976</v>
      </c>
      <c r="H885" s="415" t="s">
        <v>1977</v>
      </c>
      <c r="I885" s="418">
        <v>1637.1300048828125</v>
      </c>
      <c r="J885" s="418">
        <v>4</v>
      </c>
      <c r="K885" s="419">
        <v>6548.52001953125</v>
      </c>
    </row>
    <row r="886" spans="1:11" ht="14.45" customHeight="1" x14ac:dyDescent="0.2">
      <c r="A886" s="413" t="s">
        <v>408</v>
      </c>
      <c r="B886" s="414" t="s">
        <v>409</v>
      </c>
      <c r="C886" s="415" t="s">
        <v>422</v>
      </c>
      <c r="D886" s="416" t="s">
        <v>423</v>
      </c>
      <c r="E886" s="415" t="s">
        <v>733</v>
      </c>
      <c r="F886" s="416" t="s">
        <v>734</v>
      </c>
      <c r="G886" s="415" t="s">
        <v>1978</v>
      </c>
      <c r="H886" s="415" t="s">
        <v>1979</v>
      </c>
      <c r="I886" s="418">
        <v>714</v>
      </c>
      <c r="J886" s="418">
        <v>1</v>
      </c>
      <c r="K886" s="419">
        <v>714</v>
      </c>
    </row>
    <row r="887" spans="1:11" ht="14.45" customHeight="1" x14ac:dyDescent="0.2">
      <c r="A887" s="413" t="s">
        <v>408</v>
      </c>
      <c r="B887" s="414" t="s">
        <v>409</v>
      </c>
      <c r="C887" s="415" t="s">
        <v>422</v>
      </c>
      <c r="D887" s="416" t="s">
        <v>423</v>
      </c>
      <c r="E887" s="415" t="s">
        <v>733</v>
      </c>
      <c r="F887" s="416" t="s">
        <v>734</v>
      </c>
      <c r="G887" s="415" t="s">
        <v>1980</v>
      </c>
      <c r="H887" s="415" t="s">
        <v>1981</v>
      </c>
      <c r="I887" s="418">
        <v>714</v>
      </c>
      <c r="J887" s="418">
        <v>1</v>
      </c>
      <c r="K887" s="419">
        <v>714</v>
      </c>
    </row>
    <row r="888" spans="1:11" ht="14.45" customHeight="1" x14ac:dyDescent="0.2">
      <c r="A888" s="413" t="s">
        <v>408</v>
      </c>
      <c r="B888" s="414" t="s">
        <v>409</v>
      </c>
      <c r="C888" s="415" t="s">
        <v>422</v>
      </c>
      <c r="D888" s="416" t="s">
        <v>423</v>
      </c>
      <c r="E888" s="415" t="s">
        <v>733</v>
      </c>
      <c r="F888" s="416" t="s">
        <v>734</v>
      </c>
      <c r="G888" s="415" t="s">
        <v>1115</v>
      </c>
      <c r="H888" s="415" t="s">
        <v>1123</v>
      </c>
      <c r="I888" s="418">
        <v>72.80999755859375</v>
      </c>
      <c r="J888" s="418">
        <v>72</v>
      </c>
      <c r="K888" s="419">
        <v>5242.6201171875</v>
      </c>
    </row>
    <row r="889" spans="1:11" ht="14.45" customHeight="1" x14ac:dyDescent="0.2">
      <c r="A889" s="413" t="s">
        <v>408</v>
      </c>
      <c r="B889" s="414" t="s">
        <v>409</v>
      </c>
      <c r="C889" s="415" t="s">
        <v>422</v>
      </c>
      <c r="D889" s="416" t="s">
        <v>423</v>
      </c>
      <c r="E889" s="415" t="s">
        <v>733</v>
      </c>
      <c r="F889" s="416" t="s">
        <v>734</v>
      </c>
      <c r="G889" s="415" t="s">
        <v>1982</v>
      </c>
      <c r="H889" s="415" t="s">
        <v>1983</v>
      </c>
      <c r="I889" s="418">
        <v>904.5</v>
      </c>
      <c r="J889" s="418">
        <v>4</v>
      </c>
      <c r="K889" s="419">
        <v>3618</v>
      </c>
    </row>
    <row r="890" spans="1:11" ht="14.45" customHeight="1" x14ac:dyDescent="0.2">
      <c r="A890" s="413" t="s">
        <v>408</v>
      </c>
      <c r="B890" s="414" t="s">
        <v>409</v>
      </c>
      <c r="C890" s="415" t="s">
        <v>422</v>
      </c>
      <c r="D890" s="416" t="s">
        <v>423</v>
      </c>
      <c r="E890" s="415" t="s">
        <v>733</v>
      </c>
      <c r="F890" s="416" t="s">
        <v>734</v>
      </c>
      <c r="G890" s="415" t="s">
        <v>1984</v>
      </c>
      <c r="H890" s="415" t="s">
        <v>1985</v>
      </c>
      <c r="I890" s="418">
        <v>227.47999572753906</v>
      </c>
      <c r="J890" s="418">
        <v>1</v>
      </c>
      <c r="K890" s="419">
        <v>227.47999572753906</v>
      </c>
    </row>
    <row r="891" spans="1:11" ht="14.45" customHeight="1" x14ac:dyDescent="0.2">
      <c r="A891" s="413" t="s">
        <v>408</v>
      </c>
      <c r="B891" s="414" t="s">
        <v>409</v>
      </c>
      <c r="C891" s="415" t="s">
        <v>422</v>
      </c>
      <c r="D891" s="416" t="s">
        <v>423</v>
      </c>
      <c r="E891" s="415" t="s">
        <v>733</v>
      </c>
      <c r="F891" s="416" t="s">
        <v>734</v>
      </c>
      <c r="G891" s="415" t="s">
        <v>1986</v>
      </c>
      <c r="H891" s="415" t="s">
        <v>1142</v>
      </c>
      <c r="I891" s="418">
        <v>276.16000366210938</v>
      </c>
      <c r="J891" s="418">
        <v>1</v>
      </c>
      <c r="K891" s="419">
        <v>276.16000366210938</v>
      </c>
    </row>
    <row r="892" spans="1:11" ht="14.45" customHeight="1" x14ac:dyDescent="0.2">
      <c r="A892" s="413" t="s">
        <v>408</v>
      </c>
      <c r="B892" s="414" t="s">
        <v>409</v>
      </c>
      <c r="C892" s="415" t="s">
        <v>422</v>
      </c>
      <c r="D892" s="416" t="s">
        <v>423</v>
      </c>
      <c r="E892" s="415" t="s">
        <v>733</v>
      </c>
      <c r="F892" s="416" t="s">
        <v>734</v>
      </c>
      <c r="G892" s="415" t="s">
        <v>1145</v>
      </c>
      <c r="H892" s="415" t="s">
        <v>1146</v>
      </c>
      <c r="I892" s="418">
        <v>1812.6799926757813</v>
      </c>
      <c r="J892" s="418">
        <v>8</v>
      </c>
      <c r="K892" s="419">
        <v>14288.070068359375</v>
      </c>
    </row>
    <row r="893" spans="1:11" ht="14.45" customHeight="1" x14ac:dyDescent="0.2">
      <c r="A893" s="413" t="s">
        <v>408</v>
      </c>
      <c r="B893" s="414" t="s">
        <v>409</v>
      </c>
      <c r="C893" s="415" t="s">
        <v>422</v>
      </c>
      <c r="D893" s="416" t="s">
        <v>423</v>
      </c>
      <c r="E893" s="415" t="s">
        <v>733</v>
      </c>
      <c r="F893" s="416" t="s">
        <v>734</v>
      </c>
      <c r="G893" s="415" t="s">
        <v>1147</v>
      </c>
      <c r="H893" s="415" t="s">
        <v>1148</v>
      </c>
      <c r="I893" s="418">
        <v>2003.0699462890625</v>
      </c>
      <c r="J893" s="418">
        <v>5</v>
      </c>
      <c r="K893" s="419">
        <v>9956.75</v>
      </c>
    </row>
    <row r="894" spans="1:11" ht="14.45" customHeight="1" x14ac:dyDescent="0.2">
      <c r="A894" s="413" t="s">
        <v>408</v>
      </c>
      <c r="B894" s="414" t="s">
        <v>409</v>
      </c>
      <c r="C894" s="415" t="s">
        <v>422</v>
      </c>
      <c r="D894" s="416" t="s">
        <v>423</v>
      </c>
      <c r="E894" s="415" t="s">
        <v>733</v>
      </c>
      <c r="F894" s="416" t="s">
        <v>734</v>
      </c>
      <c r="G894" s="415" t="s">
        <v>1987</v>
      </c>
      <c r="H894" s="415" t="s">
        <v>1988</v>
      </c>
      <c r="I894" s="418">
        <v>2573.669921875</v>
      </c>
      <c r="J894" s="418">
        <v>3</v>
      </c>
      <c r="K894" s="419">
        <v>7721.009765625</v>
      </c>
    </row>
    <row r="895" spans="1:11" ht="14.45" customHeight="1" x14ac:dyDescent="0.2">
      <c r="A895" s="413" t="s">
        <v>408</v>
      </c>
      <c r="B895" s="414" t="s">
        <v>409</v>
      </c>
      <c r="C895" s="415" t="s">
        <v>422</v>
      </c>
      <c r="D895" s="416" t="s">
        <v>423</v>
      </c>
      <c r="E895" s="415" t="s">
        <v>733</v>
      </c>
      <c r="F895" s="416" t="s">
        <v>734</v>
      </c>
      <c r="G895" s="415" t="s">
        <v>1989</v>
      </c>
      <c r="H895" s="415" t="s">
        <v>1990</v>
      </c>
      <c r="I895" s="418">
        <v>4575.009765625</v>
      </c>
      <c r="J895" s="418">
        <v>4</v>
      </c>
      <c r="K895" s="419">
        <v>18300.0390625</v>
      </c>
    </row>
    <row r="896" spans="1:11" ht="14.45" customHeight="1" x14ac:dyDescent="0.2">
      <c r="A896" s="413" t="s">
        <v>408</v>
      </c>
      <c r="B896" s="414" t="s">
        <v>409</v>
      </c>
      <c r="C896" s="415" t="s">
        <v>422</v>
      </c>
      <c r="D896" s="416" t="s">
        <v>423</v>
      </c>
      <c r="E896" s="415" t="s">
        <v>733</v>
      </c>
      <c r="F896" s="416" t="s">
        <v>734</v>
      </c>
      <c r="G896" s="415" t="s">
        <v>1991</v>
      </c>
      <c r="H896" s="415" t="s">
        <v>1992</v>
      </c>
      <c r="I896" s="418">
        <v>705.42999267578125</v>
      </c>
      <c r="J896" s="418">
        <v>5</v>
      </c>
      <c r="K896" s="419">
        <v>3527.1499633789063</v>
      </c>
    </row>
    <row r="897" spans="1:11" ht="14.45" customHeight="1" x14ac:dyDescent="0.2">
      <c r="A897" s="413" t="s">
        <v>408</v>
      </c>
      <c r="B897" s="414" t="s">
        <v>409</v>
      </c>
      <c r="C897" s="415" t="s">
        <v>422</v>
      </c>
      <c r="D897" s="416" t="s">
        <v>423</v>
      </c>
      <c r="E897" s="415" t="s">
        <v>733</v>
      </c>
      <c r="F897" s="416" t="s">
        <v>734</v>
      </c>
      <c r="G897" s="415" t="s">
        <v>1155</v>
      </c>
      <c r="H897" s="415" t="s">
        <v>1156</v>
      </c>
      <c r="I897" s="418">
        <v>302.5</v>
      </c>
      <c r="J897" s="418">
        <v>3</v>
      </c>
      <c r="K897" s="419">
        <v>907.5</v>
      </c>
    </row>
    <row r="898" spans="1:11" ht="14.45" customHeight="1" x14ac:dyDescent="0.2">
      <c r="A898" s="413" t="s">
        <v>408</v>
      </c>
      <c r="B898" s="414" t="s">
        <v>409</v>
      </c>
      <c r="C898" s="415" t="s">
        <v>422</v>
      </c>
      <c r="D898" s="416" t="s">
        <v>423</v>
      </c>
      <c r="E898" s="415" t="s">
        <v>733</v>
      </c>
      <c r="F898" s="416" t="s">
        <v>734</v>
      </c>
      <c r="G898" s="415" t="s">
        <v>1159</v>
      </c>
      <c r="H898" s="415" t="s">
        <v>1160</v>
      </c>
      <c r="I898" s="418">
        <v>401.72000122070313</v>
      </c>
      <c r="J898" s="418">
        <v>4</v>
      </c>
      <c r="K898" s="419">
        <v>1606.8800048828125</v>
      </c>
    </row>
    <row r="899" spans="1:11" ht="14.45" customHeight="1" x14ac:dyDescent="0.2">
      <c r="A899" s="413" t="s">
        <v>408</v>
      </c>
      <c r="B899" s="414" t="s">
        <v>409</v>
      </c>
      <c r="C899" s="415" t="s">
        <v>422</v>
      </c>
      <c r="D899" s="416" t="s">
        <v>423</v>
      </c>
      <c r="E899" s="415" t="s">
        <v>733</v>
      </c>
      <c r="F899" s="416" t="s">
        <v>734</v>
      </c>
      <c r="G899" s="415" t="s">
        <v>1993</v>
      </c>
      <c r="H899" s="415" t="s">
        <v>1994</v>
      </c>
      <c r="I899" s="418">
        <v>301.82000732421875</v>
      </c>
      <c r="J899" s="418">
        <v>6</v>
      </c>
      <c r="K899" s="419">
        <v>1792.9100341796875</v>
      </c>
    </row>
    <row r="900" spans="1:11" ht="14.45" customHeight="1" x14ac:dyDescent="0.2">
      <c r="A900" s="413" t="s">
        <v>408</v>
      </c>
      <c r="B900" s="414" t="s">
        <v>409</v>
      </c>
      <c r="C900" s="415" t="s">
        <v>422</v>
      </c>
      <c r="D900" s="416" t="s">
        <v>423</v>
      </c>
      <c r="E900" s="415" t="s">
        <v>733</v>
      </c>
      <c r="F900" s="416" t="s">
        <v>734</v>
      </c>
      <c r="G900" s="415" t="s">
        <v>1995</v>
      </c>
      <c r="H900" s="415" t="s">
        <v>1996</v>
      </c>
      <c r="I900" s="418">
        <v>434.3900146484375</v>
      </c>
      <c r="J900" s="418">
        <v>2</v>
      </c>
      <c r="K900" s="419">
        <v>868.780029296875</v>
      </c>
    </row>
    <row r="901" spans="1:11" ht="14.45" customHeight="1" x14ac:dyDescent="0.2">
      <c r="A901" s="413" t="s">
        <v>408</v>
      </c>
      <c r="B901" s="414" t="s">
        <v>409</v>
      </c>
      <c r="C901" s="415" t="s">
        <v>422</v>
      </c>
      <c r="D901" s="416" t="s">
        <v>423</v>
      </c>
      <c r="E901" s="415" t="s">
        <v>733</v>
      </c>
      <c r="F901" s="416" t="s">
        <v>734</v>
      </c>
      <c r="G901" s="415" t="s">
        <v>1167</v>
      </c>
      <c r="H901" s="415" t="s">
        <v>1168</v>
      </c>
      <c r="I901" s="418">
        <v>633.92999267578125</v>
      </c>
      <c r="J901" s="418">
        <v>2</v>
      </c>
      <c r="K901" s="419">
        <v>1267.8599853515625</v>
      </c>
    </row>
    <row r="902" spans="1:11" ht="14.45" customHeight="1" x14ac:dyDescent="0.2">
      <c r="A902" s="413" t="s">
        <v>408</v>
      </c>
      <c r="B902" s="414" t="s">
        <v>409</v>
      </c>
      <c r="C902" s="415" t="s">
        <v>422</v>
      </c>
      <c r="D902" s="416" t="s">
        <v>423</v>
      </c>
      <c r="E902" s="415" t="s">
        <v>733</v>
      </c>
      <c r="F902" s="416" t="s">
        <v>734</v>
      </c>
      <c r="G902" s="415" t="s">
        <v>1997</v>
      </c>
      <c r="H902" s="415" t="s">
        <v>1998</v>
      </c>
      <c r="I902" s="418">
        <v>814.33001708984375</v>
      </c>
      <c r="J902" s="418">
        <v>3</v>
      </c>
      <c r="K902" s="419">
        <v>2442.9900512695313</v>
      </c>
    </row>
    <row r="903" spans="1:11" ht="14.45" customHeight="1" x14ac:dyDescent="0.2">
      <c r="A903" s="413" t="s">
        <v>408</v>
      </c>
      <c r="B903" s="414" t="s">
        <v>409</v>
      </c>
      <c r="C903" s="415" t="s">
        <v>422</v>
      </c>
      <c r="D903" s="416" t="s">
        <v>423</v>
      </c>
      <c r="E903" s="415" t="s">
        <v>733</v>
      </c>
      <c r="F903" s="416" t="s">
        <v>734</v>
      </c>
      <c r="G903" s="415" t="s">
        <v>1999</v>
      </c>
      <c r="H903" s="415" t="s">
        <v>2000</v>
      </c>
      <c r="I903" s="418">
        <v>920.80999755859375</v>
      </c>
      <c r="J903" s="418">
        <v>1</v>
      </c>
      <c r="K903" s="419">
        <v>920.80999755859375</v>
      </c>
    </row>
    <row r="904" spans="1:11" ht="14.45" customHeight="1" x14ac:dyDescent="0.2">
      <c r="A904" s="413" t="s">
        <v>408</v>
      </c>
      <c r="B904" s="414" t="s">
        <v>409</v>
      </c>
      <c r="C904" s="415" t="s">
        <v>422</v>
      </c>
      <c r="D904" s="416" t="s">
        <v>423</v>
      </c>
      <c r="E904" s="415" t="s">
        <v>733</v>
      </c>
      <c r="F904" s="416" t="s">
        <v>734</v>
      </c>
      <c r="G904" s="415" t="s">
        <v>1171</v>
      </c>
      <c r="H904" s="415" t="s">
        <v>1175</v>
      </c>
      <c r="I904" s="418">
        <v>21.180000305175781</v>
      </c>
      <c r="J904" s="418">
        <v>50</v>
      </c>
      <c r="K904" s="419">
        <v>1058.75</v>
      </c>
    </row>
    <row r="905" spans="1:11" ht="14.45" customHeight="1" x14ac:dyDescent="0.2">
      <c r="A905" s="413" t="s">
        <v>408</v>
      </c>
      <c r="B905" s="414" t="s">
        <v>409</v>
      </c>
      <c r="C905" s="415" t="s">
        <v>422</v>
      </c>
      <c r="D905" s="416" t="s">
        <v>423</v>
      </c>
      <c r="E905" s="415" t="s">
        <v>733</v>
      </c>
      <c r="F905" s="416" t="s">
        <v>734</v>
      </c>
      <c r="G905" s="415" t="s">
        <v>2001</v>
      </c>
      <c r="H905" s="415" t="s">
        <v>2002</v>
      </c>
      <c r="I905" s="418">
        <v>6260.5400390625</v>
      </c>
      <c r="J905" s="418">
        <v>1</v>
      </c>
      <c r="K905" s="419">
        <v>6260.5400390625</v>
      </c>
    </row>
    <row r="906" spans="1:11" ht="14.45" customHeight="1" x14ac:dyDescent="0.2">
      <c r="A906" s="413" t="s">
        <v>408</v>
      </c>
      <c r="B906" s="414" t="s">
        <v>409</v>
      </c>
      <c r="C906" s="415" t="s">
        <v>422</v>
      </c>
      <c r="D906" s="416" t="s">
        <v>423</v>
      </c>
      <c r="E906" s="415" t="s">
        <v>733</v>
      </c>
      <c r="F906" s="416" t="s">
        <v>734</v>
      </c>
      <c r="G906" s="415" t="s">
        <v>2003</v>
      </c>
      <c r="H906" s="415" t="s">
        <v>2004</v>
      </c>
      <c r="I906" s="418">
        <v>1835.5699462890625</v>
      </c>
      <c r="J906" s="418">
        <v>1</v>
      </c>
      <c r="K906" s="419">
        <v>1835.5699462890625</v>
      </c>
    </row>
    <row r="907" spans="1:11" ht="14.45" customHeight="1" x14ac:dyDescent="0.2">
      <c r="A907" s="413" t="s">
        <v>408</v>
      </c>
      <c r="B907" s="414" t="s">
        <v>409</v>
      </c>
      <c r="C907" s="415" t="s">
        <v>422</v>
      </c>
      <c r="D907" s="416" t="s">
        <v>423</v>
      </c>
      <c r="E907" s="415" t="s">
        <v>733</v>
      </c>
      <c r="F907" s="416" t="s">
        <v>734</v>
      </c>
      <c r="G907" s="415" t="s">
        <v>2005</v>
      </c>
      <c r="H907" s="415" t="s">
        <v>2006</v>
      </c>
      <c r="I907" s="418">
        <v>1835.5699462890625</v>
      </c>
      <c r="J907" s="418">
        <v>1</v>
      </c>
      <c r="K907" s="419">
        <v>1835.5699462890625</v>
      </c>
    </row>
    <row r="908" spans="1:11" ht="14.45" customHeight="1" x14ac:dyDescent="0.2">
      <c r="A908" s="413" t="s">
        <v>408</v>
      </c>
      <c r="B908" s="414" t="s">
        <v>409</v>
      </c>
      <c r="C908" s="415" t="s">
        <v>422</v>
      </c>
      <c r="D908" s="416" t="s">
        <v>423</v>
      </c>
      <c r="E908" s="415" t="s">
        <v>733</v>
      </c>
      <c r="F908" s="416" t="s">
        <v>734</v>
      </c>
      <c r="G908" s="415" t="s">
        <v>1186</v>
      </c>
      <c r="H908" s="415" t="s">
        <v>1187</v>
      </c>
      <c r="I908" s="418">
        <v>3486.010009765625</v>
      </c>
      <c r="J908" s="418">
        <v>1</v>
      </c>
      <c r="K908" s="419">
        <v>3486.010009765625</v>
      </c>
    </row>
    <row r="909" spans="1:11" ht="14.45" customHeight="1" x14ac:dyDescent="0.2">
      <c r="A909" s="413" t="s">
        <v>408</v>
      </c>
      <c r="B909" s="414" t="s">
        <v>409</v>
      </c>
      <c r="C909" s="415" t="s">
        <v>422</v>
      </c>
      <c r="D909" s="416" t="s">
        <v>423</v>
      </c>
      <c r="E909" s="415" t="s">
        <v>733</v>
      </c>
      <c r="F909" s="416" t="s">
        <v>734</v>
      </c>
      <c r="G909" s="415" t="s">
        <v>1188</v>
      </c>
      <c r="H909" s="415" t="s">
        <v>1189</v>
      </c>
      <c r="I909" s="418">
        <v>496.35000610351563</v>
      </c>
      <c r="J909" s="418">
        <v>60</v>
      </c>
      <c r="K909" s="419">
        <v>29781.1201171875</v>
      </c>
    </row>
    <row r="910" spans="1:11" ht="14.45" customHeight="1" x14ac:dyDescent="0.2">
      <c r="A910" s="413" t="s">
        <v>408</v>
      </c>
      <c r="B910" s="414" t="s">
        <v>409</v>
      </c>
      <c r="C910" s="415" t="s">
        <v>422</v>
      </c>
      <c r="D910" s="416" t="s">
        <v>423</v>
      </c>
      <c r="E910" s="415" t="s">
        <v>733</v>
      </c>
      <c r="F910" s="416" t="s">
        <v>734</v>
      </c>
      <c r="G910" s="415" t="s">
        <v>1188</v>
      </c>
      <c r="H910" s="415" t="s">
        <v>1190</v>
      </c>
      <c r="I910" s="418">
        <v>496.35000610351563</v>
      </c>
      <c r="J910" s="418">
        <v>70</v>
      </c>
      <c r="K910" s="419">
        <v>34744.7802734375</v>
      </c>
    </row>
    <row r="911" spans="1:11" ht="14.45" customHeight="1" x14ac:dyDescent="0.2">
      <c r="A911" s="413" t="s">
        <v>408</v>
      </c>
      <c r="B911" s="414" t="s">
        <v>409</v>
      </c>
      <c r="C911" s="415" t="s">
        <v>422</v>
      </c>
      <c r="D911" s="416" t="s">
        <v>423</v>
      </c>
      <c r="E911" s="415" t="s">
        <v>733</v>
      </c>
      <c r="F911" s="416" t="s">
        <v>734</v>
      </c>
      <c r="G911" s="415" t="s">
        <v>2007</v>
      </c>
      <c r="H911" s="415" t="s">
        <v>2008</v>
      </c>
      <c r="I911" s="418">
        <v>7127.509765625</v>
      </c>
      <c r="J911" s="418">
        <v>2</v>
      </c>
      <c r="K911" s="419">
        <v>14255.009765625</v>
      </c>
    </row>
    <row r="912" spans="1:11" ht="14.45" customHeight="1" x14ac:dyDescent="0.2">
      <c r="A912" s="413" t="s">
        <v>408</v>
      </c>
      <c r="B912" s="414" t="s">
        <v>409</v>
      </c>
      <c r="C912" s="415" t="s">
        <v>422</v>
      </c>
      <c r="D912" s="416" t="s">
        <v>423</v>
      </c>
      <c r="E912" s="415" t="s">
        <v>733</v>
      </c>
      <c r="F912" s="416" t="s">
        <v>734</v>
      </c>
      <c r="G912" s="415" t="s">
        <v>1193</v>
      </c>
      <c r="H912" s="415" t="s">
        <v>1194</v>
      </c>
      <c r="I912" s="418">
        <v>2309.889892578125</v>
      </c>
      <c r="J912" s="418">
        <v>40</v>
      </c>
      <c r="K912" s="419">
        <v>92395.6015625</v>
      </c>
    </row>
    <row r="913" spans="1:11" ht="14.45" customHeight="1" x14ac:dyDescent="0.2">
      <c r="A913" s="413" t="s">
        <v>408</v>
      </c>
      <c r="B913" s="414" t="s">
        <v>409</v>
      </c>
      <c r="C913" s="415" t="s">
        <v>422</v>
      </c>
      <c r="D913" s="416" t="s">
        <v>423</v>
      </c>
      <c r="E913" s="415" t="s">
        <v>733</v>
      </c>
      <c r="F913" s="416" t="s">
        <v>734</v>
      </c>
      <c r="G913" s="415" t="s">
        <v>2009</v>
      </c>
      <c r="H913" s="415" t="s">
        <v>2010</v>
      </c>
      <c r="I913" s="418">
        <v>253.80000305175781</v>
      </c>
      <c r="J913" s="418">
        <v>1</v>
      </c>
      <c r="K913" s="419">
        <v>253.80000305175781</v>
      </c>
    </row>
    <row r="914" spans="1:11" ht="14.45" customHeight="1" x14ac:dyDescent="0.2">
      <c r="A914" s="413" t="s">
        <v>408</v>
      </c>
      <c r="B914" s="414" t="s">
        <v>409</v>
      </c>
      <c r="C914" s="415" t="s">
        <v>422</v>
      </c>
      <c r="D914" s="416" t="s">
        <v>423</v>
      </c>
      <c r="E914" s="415" t="s">
        <v>733</v>
      </c>
      <c r="F914" s="416" t="s">
        <v>734</v>
      </c>
      <c r="G914" s="415" t="s">
        <v>2011</v>
      </c>
      <c r="H914" s="415" t="s">
        <v>2012</v>
      </c>
      <c r="I914" s="418">
        <v>6.6599998474121094</v>
      </c>
      <c r="J914" s="418">
        <v>50</v>
      </c>
      <c r="K914" s="419">
        <v>333</v>
      </c>
    </row>
    <row r="915" spans="1:11" ht="14.45" customHeight="1" x14ac:dyDescent="0.2">
      <c r="A915" s="413" t="s">
        <v>408</v>
      </c>
      <c r="B915" s="414" t="s">
        <v>409</v>
      </c>
      <c r="C915" s="415" t="s">
        <v>422</v>
      </c>
      <c r="D915" s="416" t="s">
        <v>423</v>
      </c>
      <c r="E915" s="415" t="s">
        <v>733</v>
      </c>
      <c r="F915" s="416" t="s">
        <v>734</v>
      </c>
      <c r="G915" s="415" t="s">
        <v>2013</v>
      </c>
      <c r="H915" s="415" t="s">
        <v>2014</v>
      </c>
      <c r="I915" s="418">
        <v>13.310000419616699</v>
      </c>
      <c r="J915" s="418">
        <v>50</v>
      </c>
      <c r="K915" s="419">
        <v>665.469970703125</v>
      </c>
    </row>
    <row r="916" spans="1:11" ht="14.45" customHeight="1" x14ac:dyDescent="0.2">
      <c r="A916" s="413" t="s">
        <v>408</v>
      </c>
      <c r="B916" s="414" t="s">
        <v>409</v>
      </c>
      <c r="C916" s="415" t="s">
        <v>422</v>
      </c>
      <c r="D916" s="416" t="s">
        <v>423</v>
      </c>
      <c r="E916" s="415" t="s">
        <v>733</v>
      </c>
      <c r="F916" s="416" t="s">
        <v>734</v>
      </c>
      <c r="G916" s="415" t="s">
        <v>2015</v>
      </c>
      <c r="H916" s="415" t="s">
        <v>2016</v>
      </c>
      <c r="I916" s="418">
        <v>313.08999633789063</v>
      </c>
      <c r="J916" s="418">
        <v>20</v>
      </c>
      <c r="K916" s="419">
        <v>6261.75</v>
      </c>
    </row>
    <row r="917" spans="1:11" ht="14.45" customHeight="1" x14ac:dyDescent="0.2">
      <c r="A917" s="413" t="s">
        <v>408</v>
      </c>
      <c r="B917" s="414" t="s">
        <v>409</v>
      </c>
      <c r="C917" s="415" t="s">
        <v>422</v>
      </c>
      <c r="D917" s="416" t="s">
        <v>423</v>
      </c>
      <c r="E917" s="415" t="s">
        <v>733</v>
      </c>
      <c r="F917" s="416" t="s">
        <v>734</v>
      </c>
      <c r="G917" s="415" t="s">
        <v>2015</v>
      </c>
      <c r="H917" s="415" t="s">
        <v>2017</v>
      </c>
      <c r="I917" s="418">
        <v>313.08999633789063</v>
      </c>
      <c r="J917" s="418">
        <v>10</v>
      </c>
      <c r="K917" s="419">
        <v>3130.8798828125</v>
      </c>
    </row>
    <row r="918" spans="1:11" ht="14.45" customHeight="1" x14ac:dyDescent="0.2">
      <c r="A918" s="413" t="s">
        <v>408</v>
      </c>
      <c r="B918" s="414" t="s">
        <v>409</v>
      </c>
      <c r="C918" s="415" t="s">
        <v>422</v>
      </c>
      <c r="D918" s="416" t="s">
        <v>423</v>
      </c>
      <c r="E918" s="415" t="s">
        <v>733</v>
      </c>
      <c r="F918" s="416" t="s">
        <v>734</v>
      </c>
      <c r="G918" s="415" t="s">
        <v>1228</v>
      </c>
      <c r="H918" s="415" t="s">
        <v>1229</v>
      </c>
      <c r="I918" s="418">
        <v>1.0900000333786011</v>
      </c>
      <c r="J918" s="418">
        <v>200</v>
      </c>
      <c r="K918" s="419">
        <v>218</v>
      </c>
    </row>
    <row r="919" spans="1:11" ht="14.45" customHeight="1" x14ac:dyDescent="0.2">
      <c r="A919" s="413" t="s">
        <v>408</v>
      </c>
      <c r="B919" s="414" t="s">
        <v>409</v>
      </c>
      <c r="C919" s="415" t="s">
        <v>422</v>
      </c>
      <c r="D919" s="416" t="s">
        <v>423</v>
      </c>
      <c r="E919" s="415" t="s">
        <v>733</v>
      </c>
      <c r="F919" s="416" t="s">
        <v>734</v>
      </c>
      <c r="G919" s="415" t="s">
        <v>1235</v>
      </c>
      <c r="H919" s="415" t="s">
        <v>1236</v>
      </c>
      <c r="I919" s="418">
        <v>1.1299999952316284</v>
      </c>
      <c r="J919" s="418">
        <v>160</v>
      </c>
      <c r="K919" s="419">
        <v>180.80000305175781</v>
      </c>
    </row>
    <row r="920" spans="1:11" ht="14.45" customHeight="1" x14ac:dyDescent="0.2">
      <c r="A920" s="413" t="s">
        <v>408</v>
      </c>
      <c r="B920" s="414" t="s">
        <v>409</v>
      </c>
      <c r="C920" s="415" t="s">
        <v>422</v>
      </c>
      <c r="D920" s="416" t="s">
        <v>423</v>
      </c>
      <c r="E920" s="415" t="s">
        <v>733</v>
      </c>
      <c r="F920" s="416" t="s">
        <v>734</v>
      </c>
      <c r="G920" s="415" t="s">
        <v>2018</v>
      </c>
      <c r="H920" s="415" t="s">
        <v>2019</v>
      </c>
      <c r="I920" s="418">
        <v>0.57999998331069946</v>
      </c>
      <c r="J920" s="418">
        <v>200</v>
      </c>
      <c r="K920" s="419">
        <v>116</v>
      </c>
    </row>
    <row r="921" spans="1:11" ht="14.45" customHeight="1" x14ac:dyDescent="0.2">
      <c r="A921" s="413" t="s">
        <v>408</v>
      </c>
      <c r="B921" s="414" t="s">
        <v>409</v>
      </c>
      <c r="C921" s="415" t="s">
        <v>422</v>
      </c>
      <c r="D921" s="416" t="s">
        <v>423</v>
      </c>
      <c r="E921" s="415" t="s">
        <v>733</v>
      </c>
      <c r="F921" s="416" t="s">
        <v>734</v>
      </c>
      <c r="G921" s="415" t="s">
        <v>1244</v>
      </c>
      <c r="H921" s="415" t="s">
        <v>1245</v>
      </c>
      <c r="I921" s="418">
        <v>6.2399997711181641</v>
      </c>
      <c r="J921" s="418">
        <v>60</v>
      </c>
      <c r="K921" s="419">
        <v>374.39999389648438</v>
      </c>
    </row>
    <row r="922" spans="1:11" ht="14.45" customHeight="1" x14ac:dyDescent="0.2">
      <c r="A922" s="413" t="s">
        <v>408</v>
      </c>
      <c r="B922" s="414" t="s">
        <v>409</v>
      </c>
      <c r="C922" s="415" t="s">
        <v>422</v>
      </c>
      <c r="D922" s="416" t="s">
        <v>423</v>
      </c>
      <c r="E922" s="415" t="s">
        <v>733</v>
      </c>
      <c r="F922" s="416" t="s">
        <v>734</v>
      </c>
      <c r="G922" s="415" t="s">
        <v>1273</v>
      </c>
      <c r="H922" s="415" t="s">
        <v>1274</v>
      </c>
      <c r="I922" s="418">
        <v>836.1099853515625</v>
      </c>
      <c r="J922" s="418">
        <v>1</v>
      </c>
      <c r="K922" s="419">
        <v>836.1099853515625</v>
      </c>
    </row>
    <row r="923" spans="1:11" ht="14.45" customHeight="1" x14ac:dyDescent="0.2">
      <c r="A923" s="413" t="s">
        <v>408</v>
      </c>
      <c r="B923" s="414" t="s">
        <v>409</v>
      </c>
      <c r="C923" s="415" t="s">
        <v>422</v>
      </c>
      <c r="D923" s="416" t="s">
        <v>423</v>
      </c>
      <c r="E923" s="415" t="s">
        <v>733</v>
      </c>
      <c r="F923" s="416" t="s">
        <v>734</v>
      </c>
      <c r="G923" s="415" t="s">
        <v>2020</v>
      </c>
      <c r="H923" s="415" t="s">
        <v>2021</v>
      </c>
      <c r="I923" s="418">
        <v>8141.56982421875</v>
      </c>
      <c r="J923" s="418">
        <v>1</v>
      </c>
      <c r="K923" s="419">
        <v>8141.56982421875</v>
      </c>
    </row>
    <row r="924" spans="1:11" ht="14.45" customHeight="1" x14ac:dyDescent="0.2">
      <c r="A924" s="413" t="s">
        <v>408</v>
      </c>
      <c r="B924" s="414" t="s">
        <v>409</v>
      </c>
      <c r="C924" s="415" t="s">
        <v>422</v>
      </c>
      <c r="D924" s="416" t="s">
        <v>423</v>
      </c>
      <c r="E924" s="415" t="s">
        <v>733</v>
      </c>
      <c r="F924" s="416" t="s">
        <v>734</v>
      </c>
      <c r="G924" s="415" t="s">
        <v>2022</v>
      </c>
      <c r="H924" s="415" t="s">
        <v>2023</v>
      </c>
      <c r="I924" s="418">
        <v>1551.8399658203125</v>
      </c>
      <c r="J924" s="418">
        <v>4</v>
      </c>
      <c r="K924" s="419">
        <v>6207.35009765625</v>
      </c>
    </row>
    <row r="925" spans="1:11" ht="14.45" customHeight="1" x14ac:dyDescent="0.2">
      <c r="A925" s="413" t="s">
        <v>408</v>
      </c>
      <c r="B925" s="414" t="s">
        <v>409</v>
      </c>
      <c r="C925" s="415" t="s">
        <v>422</v>
      </c>
      <c r="D925" s="416" t="s">
        <v>423</v>
      </c>
      <c r="E925" s="415" t="s">
        <v>733</v>
      </c>
      <c r="F925" s="416" t="s">
        <v>734</v>
      </c>
      <c r="G925" s="415" t="s">
        <v>1309</v>
      </c>
      <c r="H925" s="415" t="s">
        <v>1310</v>
      </c>
      <c r="I925" s="418">
        <v>857.8900146484375</v>
      </c>
      <c r="J925" s="418">
        <v>2</v>
      </c>
      <c r="K925" s="419">
        <v>1715.780029296875</v>
      </c>
    </row>
    <row r="926" spans="1:11" ht="14.45" customHeight="1" x14ac:dyDescent="0.2">
      <c r="A926" s="413" t="s">
        <v>408</v>
      </c>
      <c r="B926" s="414" t="s">
        <v>409</v>
      </c>
      <c r="C926" s="415" t="s">
        <v>422</v>
      </c>
      <c r="D926" s="416" t="s">
        <v>423</v>
      </c>
      <c r="E926" s="415" t="s">
        <v>733</v>
      </c>
      <c r="F926" s="416" t="s">
        <v>734</v>
      </c>
      <c r="G926" s="415" t="s">
        <v>1311</v>
      </c>
      <c r="H926" s="415" t="s">
        <v>1312</v>
      </c>
      <c r="I926" s="418">
        <v>999.46002197265625</v>
      </c>
      <c r="J926" s="418">
        <v>1</v>
      </c>
      <c r="K926" s="419">
        <v>999.46002197265625</v>
      </c>
    </row>
    <row r="927" spans="1:11" ht="14.45" customHeight="1" x14ac:dyDescent="0.2">
      <c r="A927" s="413" t="s">
        <v>408</v>
      </c>
      <c r="B927" s="414" t="s">
        <v>409</v>
      </c>
      <c r="C927" s="415" t="s">
        <v>422</v>
      </c>
      <c r="D927" s="416" t="s">
        <v>423</v>
      </c>
      <c r="E927" s="415" t="s">
        <v>733</v>
      </c>
      <c r="F927" s="416" t="s">
        <v>734</v>
      </c>
      <c r="G927" s="415" t="s">
        <v>1313</v>
      </c>
      <c r="H927" s="415" t="s">
        <v>1314</v>
      </c>
      <c r="I927" s="418">
        <v>1218.413330078125</v>
      </c>
      <c r="J927" s="418">
        <v>6</v>
      </c>
      <c r="K927" s="419">
        <v>7455.33984375</v>
      </c>
    </row>
    <row r="928" spans="1:11" ht="14.45" customHeight="1" x14ac:dyDescent="0.2">
      <c r="A928" s="413" t="s">
        <v>408</v>
      </c>
      <c r="B928" s="414" t="s">
        <v>409</v>
      </c>
      <c r="C928" s="415" t="s">
        <v>422</v>
      </c>
      <c r="D928" s="416" t="s">
        <v>423</v>
      </c>
      <c r="E928" s="415" t="s">
        <v>733</v>
      </c>
      <c r="F928" s="416" t="s">
        <v>734</v>
      </c>
      <c r="G928" s="415" t="s">
        <v>2024</v>
      </c>
      <c r="H928" s="415" t="s">
        <v>2025</v>
      </c>
      <c r="I928" s="418">
        <v>967.1099853515625</v>
      </c>
      <c r="J928" s="418">
        <v>4</v>
      </c>
      <c r="K928" s="419">
        <v>3868.419921875</v>
      </c>
    </row>
    <row r="929" spans="1:11" ht="14.45" customHeight="1" x14ac:dyDescent="0.2">
      <c r="A929" s="413" t="s">
        <v>408</v>
      </c>
      <c r="B929" s="414" t="s">
        <v>409</v>
      </c>
      <c r="C929" s="415" t="s">
        <v>422</v>
      </c>
      <c r="D929" s="416" t="s">
        <v>423</v>
      </c>
      <c r="E929" s="415" t="s">
        <v>733</v>
      </c>
      <c r="F929" s="416" t="s">
        <v>734</v>
      </c>
      <c r="G929" s="415" t="s">
        <v>1317</v>
      </c>
      <c r="H929" s="415" t="s">
        <v>1318</v>
      </c>
      <c r="I929" s="418">
        <v>879.66998291015625</v>
      </c>
      <c r="J929" s="418">
        <v>2</v>
      </c>
      <c r="K929" s="419">
        <v>1759.3399658203125</v>
      </c>
    </row>
    <row r="930" spans="1:11" ht="14.45" customHeight="1" x14ac:dyDescent="0.2">
      <c r="A930" s="413" t="s">
        <v>408</v>
      </c>
      <c r="B930" s="414" t="s">
        <v>409</v>
      </c>
      <c r="C930" s="415" t="s">
        <v>422</v>
      </c>
      <c r="D930" s="416" t="s">
        <v>423</v>
      </c>
      <c r="E930" s="415" t="s">
        <v>733</v>
      </c>
      <c r="F930" s="416" t="s">
        <v>734</v>
      </c>
      <c r="G930" s="415" t="s">
        <v>2026</v>
      </c>
      <c r="H930" s="415" t="s">
        <v>2027</v>
      </c>
      <c r="I930" s="418">
        <v>1129.2099609375</v>
      </c>
      <c r="J930" s="418">
        <v>4</v>
      </c>
      <c r="K930" s="419">
        <v>4516.830078125</v>
      </c>
    </row>
    <row r="931" spans="1:11" ht="14.45" customHeight="1" x14ac:dyDescent="0.2">
      <c r="A931" s="413" t="s">
        <v>408</v>
      </c>
      <c r="B931" s="414" t="s">
        <v>409</v>
      </c>
      <c r="C931" s="415" t="s">
        <v>422</v>
      </c>
      <c r="D931" s="416" t="s">
        <v>423</v>
      </c>
      <c r="E931" s="415" t="s">
        <v>733</v>
      </c>
      <c r="F931" s="416" t="s">
        <v>734</v>
      </c>
      <c r="G931" s="415" t="s">
        <v>2028</v>
      </c>
      <c r="H931" s="415" t="s">
        <v>2029</v>
      </c>
      <c r="I931" s="418">
        <v>895.0250244140625</v>
      </c>
      <c r="J931" s="418">
        <v>9</v>
      </c>
      <c r="K931" s="419">
        <v>8028.97998046875</v>
      </c>
    </row>
    <row r="932" spans="1:11" ht="14.45" customHeight="1" x14ac:dyDescent="0.2">
      <c r="A932" s="413" t="s">
        <v>408</v>
      </c>
      <c r="B932" s="414" t="s">
        <v>409</v>
      </c>
      <c r="C932" s="415" t="s">
        <v>422</v>
      </c>
      <c r="D932" s="416" t="s">
        <v>423</v>
      </c>
      <c r="E932" s="415" t="s">
        <v>733</v>
      </c>
      <c r="F932" s="416" t="s">
        <v>734</v>
      </c>
      <c r="G932" s="415" t="s">
        <v>1331</v>
      </c>
      <c r="H932" s="415" t="s">
        <v>1332</v>
      </c>
      <c r="I932" s="418">
        <v>768.3499755859375</v>
      </c>
      <c r="J932" s="418">
        <v>10</v>
      </c>
      <c r="K932" s="419">
        <v>7683.5</v>
      </c>
    </row>
    <row r="933" spans="1:11" ht="14.45" customHeight="1" x14ac:dyDescent="0.2">
      <c r="A933" s="413" t="s">
        <v>408</v>
      </c>
      <c r="B933" s="414" t="s">
        <v>409</v>
      </c>
      <c r="C933" s="415" t="s">
        <v>422</v>
      </c>
      <c r="D933" s="416" t="s">
        <v>423</v>
      </c>
      <c r="E933" s="415" t="s">
        <v>733</v>
      </c>
      <c r="F933" s="416" t="s">
        <v>734</v>
      </c>
      <c r="G933" s="415" t="s">
        <v>1337</v>
      </c>
      <c r="H933" s="415" t="s">
        <v>1338</v>
      </c>
      <c r="I933" s="418">
        <v>703.010009765625</v>
      </c>
      <c r="J933" s="418">
        <v>6</v>
      </c>
      <c r="K933" s="419">
        <v>4218.06005859375</v>
      </c>
    </row>
    <row r="934" spans="1:11" ht="14.45" customHeight="1" x14ac:dyDescent="0.2">
      <c r="A934" s="413" t="s">
        <v>408</v>
      </c>
      <c r="B934" s="414" t="s">
        <v>409</v>
      </c>
      <c r="C934" s="415" t="s">
        <v>422</v>
      </c>
      <c r="D934" s="416" t="s">
        <v>423</v>
      </c>
      <c r="E934" s="415" t="s">
        <v>733</v>
      </c>
      <c r="F934" s="416" t="s">
        <v>734</v>
      </c>
      <c r="G934" s="415" t="s">
        <v>1341</v>
      </c>
      <c r="H934" s="415" t="s">
        <v>1342</v>
      </c>
      <c r="I934" s="418">
        <v>2182.840087890625</v>
      </c>
      <c r="J934" s="418">
        <v>2</v>
      </c>
      <c r="K934" s="419">
        <v>4365.68017578125</v>
      </c>
    </row>
    <row r="935" spans="1:11" ht="14.45" customHeight="1" x14ac:dyDescent="0.2">
      <c r="A935" s="413" t="s">
        <v>408</v>
      </c>
      <c r="B935" s="414" t="s">
        <v>409</v>
      </c>
      <c r="C935" s="415" t="s">
        <v>422</v>
      </c>
      <c r="D935" s="416" t="s">
        <v>423</v>
      </c>
      <c r="E935" s="415" t="s">
        <v>733</v>
      </c>
      <c r="F935" s="416" t="s">
        <v>734</v>
      </c>
      <c r="G935" s="415" t="s">
        <v>1343</v>
      </c>
      <c r="H935" s="415" t="s">
        <v>1344</v>
      </c>
      <c r="I935" s="418">
        <v>1660.60498046875</v>
      </c>
      <c r="J935" s="418">
        <v>8</v>
      </c>
      <c r="K935" s="419">
        <v>13089.30029296875</v>
      </c>
    </row>
    <row r="936" spans="1:11" ht="14.45" customHeight="1" x14ac:dyDescent="0.2">
      <c r="A936" s="413" t="s">
        <v>408</v>
      </c>
      <c r="B936" s="414" t="s">
        <v>409</v>
      </c>
      <c r="C936" s="415" t="s">
        <v>422</v>
      </c>
      <c r="D936" s="416" t="s">
        <v>423</v>
      </c>
      <c r="E936" s="415" t="s">
        <v>733</v>
      </c>
      <c r="F936" s="416" t="s">
        <v>734</v>
      </c>
      <c r="G936" s="415" t="s">
        <v>2030</v>
      </c>
      <c r="H936" s="415" t="s">
        <v>2031</v>
      </c>
      <c r="I936" s="418">
        <v>2076.360107421875</v>
      </c>
      <c r="J936" s="418">
        <v>1</v>
      </c>
      <c r="K936" s="419">
        <v>2076.360107421875</v>
      </c>
    </row>
    <row r="937" spans="1:11" ht="14.45" customHeight="1" x14ac:dyDescent="0.2">
      <c r="A937" s="413" t="s">
        <v>408</v>
      </c>
      <c r="B937" s="414" t="s">
        <v>409</v>
      </c>
      <c r="C937" s="415" t="s">
        <v>422</v>
      </c>
      <c r="D937" s="416" t="s">
        <v>423</v>
      </c>
      <c r="E937" s="415" t="s">
        <v>733</v>
      </c>
      <c r="F937" s="416" t="s">
        <v>734</v>
      </c>
      <c r="G937" s="415" t="s">
        <v>1347</v>
      </c>
      <c r="H937" s="415" t="s">
        <v>1348</v>
      </c>
      <c r="I937" s="418">
        <v>829.5999755859375</v>
      </c>
      <c r="J937" s="418">
        <v>4</v>
      </c>
      <c r="K937" s="419">
        <v>3318.39990234375</v>
      </c>
    </row>
    <row r="938" spans="1:11" ht="14.45" customHeight="1" x14ac:dyDescent="0.2">
      <c r="A938" s="413" t="s">
        <v>408</v>
      </c>
      <c r="B938" s="414" t="s">
        <v>409</v>
      </c>
      <c r="C938" s="415" t="s">
        <v>422</v>
      </c>
      <c r="D938" s="416" t="s">
        <v>423</v>
      </c>
      <c r="E938" s="415" t="s">
        <v>733</v>
      </c>
      <c r="F938" s="416" t="s">
        <v>734</v>
      </c>
      <c r="G938" s="415" t="s">
        <v>1349</v>
      </c>
      <c r="H938" s="415" t="s">
        <v>1350</v>
      </c>
      <c r="I938" s="418">
        <v>868.89999389648438</v>
      </c>
      <c r="J938" s="418">
        <v>16</v>
      </c>
      <c r="K938" s="419">
        <v>13800.2900390625</v>
      </c>
    </row>
    <row r="939" spans="1:11" ht="14.45" customHeight="1" x14ac:dyDescent="0.2">
      <c r="A939" s="413" t="s">
        <v>408</v>
      </c>
      <c r="B939" s="414" t="s">
        <v>409</v>
      </c>
      <c r="C939" s="415" t="s">
        <v>422</v>
      </c>
      <c r="D939" s="416" t="s">
        <v>423</v>
      </c>
      <c r="E939" s="415" t="s">
        <v>733</v>
      </c>
      <c r="F939" s="416" t="s">
        <v>734</v>
      </c>
      <c r="G939" s="415" t="s">
        <v>2032</v>
      </c>
      <c r="H939" s="415" t="s">
        <v>2033</v>
      </c>
      <c r="I939" s="418">
        <v>843.3699951171875</v>
      </c>
      <c r="J939" s="418">
        <v>2</v>
      </c>
      <c r="K939" s="419">
        <v>1686.739990234375</v>
      </c>
    </row>
    <row r="940" spans="1:11" ht="14.45" customHeight="1" x14ac:dyDescent="0.2">
      <c r="A940" s="413" t="s">
        <v>408</v>
      </c>
      <c r="B940" s="414" t="s">
        <v>409</v>
      </c>
      <c r="C940" s="415" t="s">
        <v>422</v>
      </c>
      <c r="D940" s="416" t="s">
        <v>423</v>
      </c>
      <c r="E940" s="415" t="s">
        <v>733</v>
      </c>
      <c r="F940" s="416" t="s">
        <v>734</v>
      </c>
      <c r="G940" s="415" t="s">
        <v>1351</v>
      </c>
      <c r="H940" s="415" t="s">
        <v>1352</v>
      </c>
      <c r="I940" s="418">
        <v>897.63332112630212</v>
      </c>
      <c r="J940" s="418">
        <v>24</v>
      </c>
      <c r="K940" s="419">
        <v>21435.399658203125</v>
      </c>
    </row>
    <row r="941" spans="1:11" ht="14.45" customHeight="1" x14ac:dyDescent="0.2">
      <c r="A941" s="413" t="s">
        <v>408</v>
      </c>
      <c r="B941" s="414" t="s">
        <v>409</v>
      </c>
      <c r="C941" s="415" t="s">
        <v>422</v>
      </c>
      <c r="D941" s="416" t="s">
        <v>423</v>
      </c>
      <c r="E941" s="415" t="s">
        <v>733</v>
      </c>
      <c r="F941" s="416" t="s">
        <v>734</v>
      </c>
      <c r="G941" s="415" t="s">
        <v>2034</v>
      </c>
      <c r="H941" s="415" t="s">
        <v>2035</v>
      </c>
      <c r="I941" s="418">
        <v>9270.7900390625</v>
      </c>
      <c r="J941" s="418">
        <v>2</v>
      </c>
      <c r="K941" s="419">
        <v>18541.580078125</v>
      </c>
    </row>
    <row r="942" spans="1:11" ht="14.45" customHeight="1" x14ac:dyDescent="0.2">
      <c r="A942" s="413" t="s">
        <v>408</v>
      </c>
      <c r="B942" s="414" t="s">
        <v>409</v>
      </c>
      <c r="C942" s="415" t="s">
        <v>422</v>
      </c>
      <c r="D942" s="416" t="s">
        <v>423</v>
      </c>
      <c r="E942" s="415" t="s">
        <v>733</v>
      </c>
      <c r="F942" s="416" t="s">
        <v>734</v>
      </c>
      <c r="G942" s="415" t="s">
        <v>2036</v>
      </c>
      <c r="H942" s="415" t="s">
        <v>2037</v>
      </c>
      <c r="I942" s="418">
        <v>9270.7900390625</v>
      </c>
      <c r="J942" s="418">
        <v>2</v>
      </c>
      <c r="K942" s="419">
        <v>18541.580078125</v>
      </c>
    </row>
    <row r="943" spans="1:11" ht="14.45" customHeight="1" x14ac:dyDescent="0.2">
      <c r="A943" s="413" t="s">
        <v>408</v>
      </c>
      <c r="B943" s="414" t="s">
        <v>409</v>
      </c>
      <c r="C943" s="415" t="s">
        <v>422</v>
      </c>
      <c r="D943" s="416" t="s">
        <v>423</v>
      </c>
      <c r="E943" s="415" t="s">
        <v>733</v>
      </c>
      <c r="F943" s="416" t="s">
        <v>734</v>
      </c>
      <c r="G943" s="415" t="s">
        <v>1379</v>
      </c>
      <c r="H943" s="415" t="s">
        <v>1380</v>
      </c>
      <c r="I943" s="418">
        <v>3259.090087890625</v>
      </c>
      <c r="J943" s="418">
        <v>1</v>
      </c>
      <c r="K943" s="419">
        <v>3259.090087890625</v>
      </c>
    </row>
    <row r="944" spans="1:11" ht="14.45" customHeight="1" x14ac:dyDescent="0.2">
      <c r="A944" s="413" t="s">
        <v>408</v>
      </c>
      <c r="B944" s="414" t="s">
        <v>409</v>
      </c>
      <c r="C944" s="415" t="s">
        <v>422</v>
      </c>
      <c r="D944" s="416" t="s">
        <v>423</v>
      </c>
      <c r="E944" s="415" t="s">
        <v>733</v>
      </c>
      <c r="F944" s="416" t="s">
        <v>734</v>
      </c>
      <c r="G944" s="415" t="s">
        <v>2038</v>
      </c>
      <c r="H944" s="415" t="s">
        <v>2039</v>
      </c>
      <c r="I944" s="418">
        <v>1654.8599853515625</v>
      </c>
      <c r="J944" s="418">
        <v>2</v>
      </c>
      <c r="K944" s="419">
        <v>3309.7099609375</v>
      </c>
    </row>
    <row r="945" spans="1:11" ht="14.45" customHeight="1" x14ac:dyDescent="0.2">
      <c r="A945" s="413" t="s">
        <v>408</v>
      </c>
      <c r="B945" s="414" t="s">
        <v>409</v>
      </c>
      <c r="C945" s="415" t="s">
        <v>422</v>
      </c>
      <c r="D945" s="416" t="s">
        <v>423</v>
      </c>
      <c r="E945" s="415" t="s">
        <v>733</v>
      </c>
      <c r="F945" s="416" t="s">
        <v>734</v>
      </c>
      <c r="G945" s="415" t="s">
        <v>2040</v>
      </c>
      <c r="H945" s="415" t="s">
        <v>2041</v>
      </c>
      <c r="I945" s="418">
        <v>3235.6201171875</v>
      </c>
      <c r="J945" s="418">
        <v>2</v>
      </c>
      <c r="K945" s="419">
        <v>6471.22998046875</v>
      </c>
    </row>
    <row r="946" spans="1:11" ht="14.45" customHeight="1" x14ac:dyDescent="0.2">
      <c r="A946" s="413" t="s">
        <v>408</v>
      </c>
      <c r="B946" s="414" t="s">
        <v>409</v>
      </c>
      <c r="C946" s="415" t="s">
        <v>422</v>
      </c>
      <c r="D946" s="416" t="s">
        <v>423</v>
      </c>
      <c r="E946" s="415" t="s">
        <v>733</v>
      </c>
      <c r="F946" s="416" t="s">
        <v>734</v>
      </c>
      <c r="G946" s="415" t="s">
        <v>2042</v>
      </c>
      <c r="H946" s="415" t="s">
        <v>2043</v>
      </c>
      <c r="I946" s="418">
        <v>4610.7900390625</v>
      </c>
      <c r="J946" s="418">
        <v>2</v>
      </c>
      <c r="K946" s="419">
        <v>9221.580078125</v>
      </c>
    </row>
    <row r="947" spans="1:11" ht="14.45" customHeight="1" x14ac:dyDescent="0.2">
      <c r="A947" s="413" t="s">
        <v>408</v>
      </c>
      <c r="B947" s="414" t="s">
        <v>409</v>
      </c>
      <c r="C947" s="415" t="s">
        <v>422</v>
      </c>
      <c r="D947" s="416" t="s">
        <v>423</v>
      </c>
      <c r="E947" s="415" t="s">
        <v>733</v>
      </c>
      <c r="F947" s="416" t="s">
        <v>734</v>
      </c>
      <c r="G947" s="415" t="s">
        <v>2044</v>
      </c>
      <c r="H947" s="415" t="s">
        <v>2045</v>
      </c>
      <c r="I947" s="418">
        <v>4847.81982421875</v>
      </c>
      <c r="J947" s="418">
        <v>2</v>
      </c>
      <c r="K947" s="419">
        <v>9695.6298828125</v>
      </c>
    </row>
    <row r="948" spans="1:11" ht="14.45" customHeight="1" x14ac:dyDescent="0.2">
      <c r="A948" s="413" t="s">
        <v>408</v>
      </c>
      <c r="B948" s="414" t="s">
        <v>409</v>
      </c>
      <c r="C948" s="415" t="s">
        <v>422</v>
      </c>
      <c r="D948" s="416" t="s">
        <v>423</v>
      </c>
      <c r="E948" s="415" t="s">
        <v>733</v>
      </c>
      <c r="F948" s="416" t="s">
        <v>734</v>
      </c>
      <c r="G948" s="415" t="s">
        <v>1395</v>
      </c>
      <c r="H948" s="415" t="s">
        <v>1396</v>
      </c>
      <c r="I948" s="418">
        <v>911.1300048828125</v>
      </c>
      <c r="J948" s="418">
        <v>2</v>
      </c>
      <c r="K948" s="419">
        <v>1822.260009765625</v>
      </c>
    </row>
    <row r="949" spans="1:11" ht="14.45" customHeight="1" x14ac:dyDescent="0.2">
      <c r="A949" s="413" t="s">
        <v>408</v>
      </c>
      <c r="B949" s="414" t="s">
        <v>409</v>
      </c>
      <c r="C949" s="415" t="s">
        <v>422</v>
      </c>
      <c r="D949" s="416" t="s">
        <v>423</v>
      </c>
      <c r="E949" s="415" t="s">
        <v>733</v>
      </c>
      <c r="F949" s="416" t="s">
        <v>734</v>
      </c>
      <c r="G949" s="415" t="s">
        <v>2046</v>
      </c>
      <c r="H949" s="415" t="s">
        <v>2047</v>
      </c>
      <c r="I949" s="418">
        <v>2.0199999809265137</v>
      </c>
      <c r="J949" s="418">
        <v>40</v>
      </c>
      <c r="K949" s="419">
        <v>80.970001220703125</v>
      </c>
    </row>
    <row r="950" spans="1:11" ht="14.45" customHeight="1" x14ac:dyDescent="0.2">
      <c r="A950" s="413" t="s">
        <v>408</v>
      </c>
      <c r="B950" s="414" t="s">
        <v>409</v>
      </c>
      <c r="C950" s="415" t="s">
        <v>422</v>
      </c>
      <c r="D950" s="416" t="s">
        <v>423</v>
      </c>
      <c r="E950" s="415" t="s">
        <v>733</v>
      </c>
      <c r="F950" s="416" t="s">
        <v>734</v>
      </c>
      <c r="G950" s="415" t="s">
        <v>1415</v>
      </c>
      <c r="H950" s="415" t="s">
        <v>1417</v>
      </c>
      <c r="I950" s="418">
        <v>21.239999771118164</v>
      </c>
      <c r="J950" s="418">
        <v>60</v>
      </c>
      <c r="K950" s="419">
        <v>1274.4000244140625</v>
      </c>
    </row>
    <row r="951" spans="1:11" ht="14.45" customHeight="1" x14ac:dyDescent="0.2">
      <c r="A951" s="413" t="s">
        <v>408</v>
      </c>
      <c r="B951" s="414" t="s">
        <v>409</v>
      </c>
      <c r="C951" s="415" t="s">
        <v>422</v>
      </c>
      <c r="D951" s="416" t="s">
        <v>423</v>
      </c>
      <c r="E951" s="415" t="s">
        <v>733</v>
      </c>
      <c r="F951" s="416" t="s">
        <v>734</v>
      </c>
      <c r="G951" s="415" t="s">
        <v>2048</v>
      </c>
      <c r="H951" s="415" t="s">
        <v>2049</v>
      </c>
      <c r="I951" s="418">
        <v>338.79998779296875</v>
      </c>
      <c r="J951" s="418">
        <v>1</v>
      </c>
      <c r="K951" s="419">
        <v>338.79998779296875</v>
      </c>
    </row>
    <row r="952" spans="1:11" ht="14.45" customHeight="1" x14ac:dyDescent="0.2">
      <c r="A952" s="413" t="s">
        <v>408</v>
      </c>
      <c r="B952" s="414" t="s">
        <v>409</v>
      </c>
      <c r="C952" s="415" t="s">
        <v>422</v>
      </c>
      <c r="D952" s="416" t="s">
        <v>423</v>
      </c>
      <c r="E952" s="415" t="s">
        <v>733</v>
      </c>
      <c r="F952" s="416" t="s">
        <v>734</v>
      </c>
      <c r="G952" s="415" t="s">
        <v>2050</v>
      </c>
      <c r="H952" s="415" t="s">
        <v>2051</v>
      </c>
      <c r="I952" s="418">
        <v>338.79998779296875</v>
      </c>
      <c r="J952" s="418">
        <v>1</v>
      </c>
      <c r="K952" s="419">
        <v>338.79998779296875</v>
      </c>
    </row>
    <row r="953" spans="1:11" ht="14.45" customHeight="1" x14ac:dyDescent="0.2">
      <c r="A953" s="413" t="s">
        <v>408</v>
      </c>
      <c r="B953" s="414" t="s">
        <v>409</v>
      </c>
      <c r="C953" s="415" t="s">
        <v>422</v>
      </c>
      <c r="D953" s="416" t="s">
        <v>423</v>
      </c>
      <c r="E953" s="415" t="s">
        <v>733</v>
      </c>
      <c r="F953" s="416" t="s">
        <v>734</v>
      </c>
      <c r="G953" s="415" t="s">
        <v>2052</v>
      </c>
      <c r="H953" s="415" t="s">
        <v>2053</v>
      </c>
      <c r="I953" s="418">
        <v>338.79998779296875</v>
      </c>
      <c r="J953" s="418">
        <v>1</v>
      </c>
      <c r="K953" s="419">
        <v>338.79998779296875</v>
      </c>
    </row>
    <row r="954" spans="1:11" ht="14.45" customHeight="1" x14ac:dyDescent="0.2">
      <c r="A954" s="413" t="s">
        <v>408</v>
      </c>
      <c r="B954" s="414" t="s">
        <v>409</v>
      </c>
      <c r="C954" s="415" t="s">
        <v>422</v>
      </c>
      <c r="D954" s="416" t="s">
        <v>423</v>
      </c>
      <c r="E954" s="415" t="s">
        <v>733</v>
      </c>
      <c r="F954" s="416" t="s">
        <v>734</v>
      </c>
      <c r="G954" s="415" t="s">
        <v>2054</v>
      </c>
      <c r="H954" s="415" t="s">
        <v>2055</v>
      </c>
      <c r="I954" s="418">
        <v>338.79998779296875</v>
      </c>
      <c r="J954" s="418">
        <v>1</v>
      </c>
      <c r="K954" s="419">
        <v>338.79998779296875</v>
      </c>
    </row>
    <row r="955" spans="1:11" ht="14.45" customHeight="1" x14ac:dyDescent="0.2">
      <c r="A955" s="413" t="s">
        <v>408</v>
      </c>
      <c r="B955" s="414" t="s">
        <v>409</v>
      </c>
      <c r="C955" s="415" t="s">
        <v>422</v>
      </c>
      <c r="D955" s="416" t="s">
        <v>423</v>
      </c>
      <c r="E955" s="415" t="s">
        <v>733</v>
      </c>
      <c r="F955" s="416" t="s">
        <v>734</v>
      </c>
      <c r="G955" s="415" t="s">
        <v>2056</v>
      </c>
      <c r="H955" s="415" t="s">
        <v>2057</v>
      </c>
      <c r="I955" s="418">
        <v>338.79998779296875</v>
      </c>
      <c r="J955" s="418">
        <v>1</v>
      </c>
      <c r="K955" s="419">
        <v>338.79998779296875</v>
      </c>
    </row>
    <row r="956" spans="1:11" ht="14.45" customHeight="1" x14ac:dyDescent="0.2">
      <c r="A956" s="413" t="s">
        <v>408</v>
      </c>
      <c r="B956" s="414" t="s">
        <v>409</v>
      </c>
      <c r="C956" s="415" t="s">
        <v>422</v>
      </c>
      <c r="D956" s="416" t="s">
        <v>423</v>
      </c>
      <c r="E956" s="415" t="s">
        <v>1503</v>
      </c>
      <c r="F956" s="416" t="s">
        <v>1504</v>
      </c>
      <c r="G956" s="415" t="s">
        <v>1505</v>
      </c>
      <c r="H956" s="415" t="s">
        <v>2058</v>
      </c>
      <c r="I956" s="418">
        <v>6125.1298828125</v>
      </c>
      <c r="J956" s="418">
        <v>2</v>
      </c>
      <c r="K956" s="419">
        <v>12250.259765625</v>
      </c>
    </row>
    <row r="957" spans="1:11" ht="14.45" customHeight="1" x14ac:dyDescent="0.2">
      <c r="A957" s="413" t="s">
        <v>408</v>
      </c>
      <c r="B957" s="414" t="s">
        <v>409</v>
      </c>
      <c r="C957" s="415" t="s">
        <v>422</v>
      </c>
      <c r="D957" s="416" t="s">
        <v>423</v>
      </c>
      <c r="E957" s="415" t="s">
        <v>1513</v>
      </c>
      <c r="F957" s="416" t="s">
        <v>1514</v>
      </c>
      <c r="G957" s="415" t="s">
        <v>1517</v>
      </c>
      <c r="H957" s="415" t="s">
        <v>1518</v>
      </c>
      <c r="I957" s="418">
        <v>27.229999542236328</v>
      </c>
      <c r="J957" s="418">
        <v>72</v>
      </c>
      <c r="K957" s="419">
        <v>1960.56005859375</v>
      </c>
    </row>
    <row r="958" spans="1:11" ht="14.45" customHeight="1" x14ac:dyDescent="0.2">
      <c r="A958" s="413" t="s">
        <v>408</v>
      </c>
      <c r="B958" s="414" t="s">
        <v>409</v>
      </c>
      <c r="C958" s="415" t="s">
        <v>422</v>
      </c>
      <c r="D958" s="416" t="s">
        <v>423</v>
      </c>
      <c r="E958" s="415" t="s">
        <v>1513</v>
      </c>
      <c r="F958" s="416" t="s">
        <v>1514</v>
      </c>
      <c r="G958" s="415" t="s">
        <v>1643</v>
      </c>
      <c r="H958" s="415" t="s">
        <v>2059</v>
      </c>
      <c r="I958" s="418">
        <v>26.569999694824219</v>
      </c>
      <c r="J958" s="418">
        <v>72</v>
      </c>
      <c r="K958" s="419">
        <v>1912.6800537109375</v>
      </c>
    </row>
    <row r="959" spans="1:11" ht="14.45" customHeight="1" x14ac:dyDescent="0.2">
      <c r="A959" s="413" t="s">
        <v>408</v>
      </c>
      <c r="B959" s="414" t="s">
        <v>409</v>
      </c>
      <c r="C959" s="415" t="s">
        <v>422</v>
      </c>
      <c r="D959" s="416" t="s">
        <v>423</v>
      </c>
      <c r="E959" s="415" t="s">
        <v>1513</v>
      </c>
      <c r="F959" s="416" t="s">
        <v>1514</v>
      </c>
      <c r="G959" s="415" t="s">
        <v>1523</v>
      </c>
      <c r="H959" s="415" t="s">
        <v>1524</v>
      </c>
      <c r="I959" s="418">
        <v>148.58000183105469</v>
      </c>
      <c r="J959" s="418">
        <v>96</v>
      </c>
      <c r="K959" s="419">
        <v>14263.6796875</v>
      </c>
    </row>
    <row r="960" spans="1:11" ht="14.45" customHeight="1" x14ac:dyDescent="0.2">
      <c r="A960" s="413" t="s">
        <v>408</v>
      </c>
      <c r="B960" s="414" t="s">
        <v>409</v>
      </c>
      <c r="C960" s="415" t="s">
        <v>422</v>
      </c>
      <c r="D960" s="416" t="s">
        <v>423</v>
      </c>
      <c r="E960" s="415" t="s">
        <v>1513</v>
      </c>
      <c r="F960" s="416" t="s">
        <v>1514</v>
      </c>
      <c r="G960" s="415" t="s">
        <v>2060</v>
      </c>
      <c r="H960" s="415" t="s">
        <v>2061</v>
      </c>
      <c r="I960" s="418">
        <v>113.38999938964844</v>
      </c>
      <c r="J960" s="418">
        <v>24</v>
      </c>
      <c r="K960" s="419">
        <v>2721.360107421875</v>
      </c>
    </row>
    <row r="961" spans="1:11" ht="14.45" customHeight="1" x14ac:dyDescent="0.2">
      <c r="A961" s="413" t="s">
        <v>408</v>
      </c>
      <c r="B961" s="414" t="s">
        <v>409</v>
      </c>
      <c r="C961" s="415" t="s">
        <v>422</v>
      </c>
      <c r="D961" s="416" t="s">
        <v>423</v>
      </c>
      <c r="E961" s="415" t="s">
        <v>1513</v>
      </c>
      <c r="F961" s="416" t="s">
        <v>1514</v>
      </c>
      <c r="G961" s="415" t="s">
        <v>1535</v>
      </c>
      <c r="H961" s="415" t="s">
        <v>1536</v>
      </c>
      <c r="I961" s="418">
        <v>108.22000122070313</v>
      </c>
      <c r="J961" s="418">
        <v>48</v>
      </c>
      <c r="K961" s="419">
        <v>5194.31982421875</v>
      </c>
    </row>
    <row r="962" spans="1:11" ht="14.45" customHeight="1" x14ac:dyDescent="0.2">
      <c r="A962" s="413" t="s">
        <v>408</v>
      </c>
      <c r="B962" s="414" t="s">
        <v>409</v>
      </c>
      <c r="C962" s="415" t="s">
        <v>422</v>
      </c>
      <c r="D962" s="416" t="s">
        <v>423</v>
      </c>
      <c r="E962" s="415" t="s">
        <v>1513</v>
      </c>
      <c r="F962" s="416" t="s">
        <v>1514</v>
      </c>
      <c r="G962" s="415" t="s">
        <v>2062</v>
      </c>
      <c r="H962" s="415" t="s">
        <v>2063</v>
      </c>
      <c r="I962" s="418">
        <v>98.459999084472656</v>
      </c>
      <c r="J962" s="418">
        <v>180</v>
      </c>
      <c r="K962" s="419">
        <v>17722.650390625</v>
      </c>
    </row>
    <row r="963" spans="1:11" ht="14.45" customHeight="1" x14ac:dyDescent="0.2">
      <c r="A963" s="413" t="s">
        <v>408</v>
      </c>
      <c r="B963" s="414" t="s">
        <v>409</v>
      </c>
      <c r="C963" s="415" t="s">
        <v>422</v>
      </c>
      <c r="D963" s="416" t="s">
        <v>423</v>
      </c>
      <c r="E963" s="415" t="s">
        <v>1513</v>
      </c>
      <c r="F963" s="416" t="s">
        <v>1514</v>
      </c>
      <c r="G963" s="415" t="s">
        <v>2064</v>
      </c>
      <c r="H963" s="415" t="s">
        <v>2065</v>
      </c>
      <c r="I963" s="418">
        <v>110.61000061035156</v>
      </c>
      <c r="J963" s="418">
        <v>72</v>
      </c>
      <c r="K963" s="419">
        <v>7964.2099609375</v>
      </c>
    </row>
    <row r="964" spans="1:11" ht="14.45" customHeight="1" x14ac:dyDescent="0.2">
      <c r="A964" s="413" t="s">
        <v>408</v>
      </c>
      <c r="B964" s="414" t="s">
        <v>409</v>
      </c>
      <c r="C964" s="415" t="s">
        <v>422</v>
      </c>
      <c r="D964" s="416" t="s">
        <v>423</v>
      </c>
      <c r="E964" s="415" t="s">
        <v>1513</v>
      </c>
      <c r="F964" s="416" t="s">
        <v>1514</v>
      </c>
      <c r="G964" s="415" t="s">
        <v>2066</v>
      </c>
      <c r="H964" s="415" t="s">
        <v>2067</v>
      </c>
      <c r="I964" s="418">
        <v>65.169998168945313</v>
      </c>
      <c r="J964" s="418">
        <v>180</v>
      </c>
      <c r="K964" s="419">
        <v>11731.14990234375</v>
      </c>
    </row>
    <row r="965" spans="1:11" ht="14.45" customHeight="1" x14ac:dyDescent="0.2">
      <c r="A965" s="413" t="s">
        <v>408</v>
      </c>
      <c r="B965" s="414" t="s">
        <v>409</v>
      </c>
      <c r="C965" s="415" t="s">
        <v>422</v>
      </c>
      <c r="D965" s="416" t="s">
        <v>423</v>
      </c>
      <c r="E965" s="415" t="s">
        <v>1513</v>
      </c>
      <c r="F965" s="416" t="s">
        <v>1514</v>
      </c>
      <c r="G965" s="415" t="s">
        <v>2068</v>
      </c>
      <c r="H965" s="415" t="s">
        <v>2069</v>
      </c>
      <c r="I965" s="418">
        <v>103.40000152587891</v>
      </c>
      <c r="J965" s="418">
        <v>108</v>
      </c>
      <c r="K965" s="419">
        <v>11166.960205078125</v>
      </c>
    </row>
    <row r="966" spans="1:11" ht="14.45" customHeight="1" x14ac:dyDescent="0.2">
      <c r="A966" s="413" t="s">
        <v>408</v>
      </c>
      <c r="B966" s="414" t="s">
        <v>409</v>
      </c>
      <c r="C966" s="415" t="s">
        <v>422</v>
      </c>
      <c r="D966" s="416" t="s">
        <v>423</v>
      </c>
      <c r="E966" s="415" t="s">
        <v>1513</v>
      </c>
      <c r="F966" s="416" t="s">
        <v>1514</v>
      </c>
      <c r="G966" s="415" t="s">
        <v>1561</v>
      </c>
      <c r="H966" s="415" t="s">
        <v>1562</v>
      </c>
      <c r="I966" s="418">
        <v>100.68000030517578</v>
      </c>
      <c r="J966" s="418">
        <v>144</v>
      </c>
      <c r="K966" s="419">
        <v>14498.2802734375</v>
      </c>
    </row>
    <row r="967" spans="1:11" ht="14.45" customHeight="1" x14ac:dyDescent="0.2">
      <c r="A967" s="413" t="s">
        <v>408</v>
      </c>
      <c r="B967" s="414" t="s">
        <v>409</v>
      </c>
      <c r="C967" s="415" t="s">
        <v>422</v>
      </c>
      <c r="D967" s="416" t="s">
        <v>423</v>
      </c>
      <c r="E967" s="415" t="s">
        <v>1513</v>
      </c>
      <c r="F967" s="416" t="s">
        <v>1514</v>
      </c>
      <c r="G967" s="415" t="s">
        <v>2070</v>
      </c>
      <c r="H967" s="415" t="s">
        <v>2071</v>
      </c>
      <c r="I967" s="418">
        <v>39.740001678466797</v>
      </c>
      <c r="J967" s="418">
        <v>108</v>
      </c>
      <c r="K967" s="419">
        <v>4291.7998046875</v>
      </c>
    </row>
    <row r="968" spans="1:11" ht="14.45" customHeight="1" x14ac:dyDescent="0.2">
      <c r="A968" s="413" t="s">
        <v>408</v>
      </c>
      <c r="B968" s="414" t="s">
        <v>409</v>
      </c>
      <c r="C968" s="415" t="s">
        <v>422</v>
      </c>
      <c r="D968" s="416" t="s">
        <v>423</v>
      </c>
      <c r="E968" s="415" t="s">
        <v>1513</v>
      </c>
      <c r="F968" s="416" t="s">
        <v>1514</v>
      </c>
      <c r="G968" s="415" t="s">
        <v>1573</v>
      </c>
      <c r="H968" s="415" t="s">
        <v>1574</v>
      </c>
      <c r="I968" s="418">
        <v>40.139999389648438</v>
      </c>
      <c r="J968" s="418">
        <v>144</v>
      </c>
      <c r="K968" s="419">
        <v>5780.35986328125</v>
      </c>
    </row>
    <row r="969" spans="1:11" ht="14.45" customHeight="1" x14ac:dyDescent="0.2">
      <c r="A969" s="413" t="s">
        <v>408</v>
      </c>
      <c r="B969" s="414" t="s">
        <v>409</v>
      </c>
      <c r="C969" s="415" t="s">
        <v>422</v>
      </c>
      <c r="D969" s="416" t="s">
        <v>423</v>
      </c>
      <c r="E969" s="415" t="s">
        <v>1513</v>
      </c>
      <c r="F969" s="416" t="s">
        <v>1514</v>
      </c>
      <c r="G969" s="415" t="s">
        <v>2072</v>
      </c>
      <c r="H969" s="415" t="s">
        <v>2073</v>
      </c>
      <c r="I969" s="418">
        <v>135.8699951171875</v>
      </c>
      <c r="J969" s="418">
        <v>48</v>
      </c>
      <c r="K969" s="419">
        <v>6521.8798828125</v>
      </c>
    </row>
    <row r="970" spans="1:11" ht="14.45" customHeight="1" x14ac:dyDescent="0.2">
      <c r="A970" s="413" t="s">
        <v>408</v>
      </c>
      <c r="B970" s="414" t="s">
        <v>409</v>
      </c>
      <c r="C970" s="415" t="s">
        <v>422</v>
      </c>
      <c r="D970" s="416" t="s">
        <v>423</v>
      </c>
      <c r="E970" s="415" t="s">
        <v>1513</v>
      </c>
      <c r="F970" s="416" t="s">
        <v>1514</v>
      </c>
      <c r="G970" s="415" t="s">
        <v>1602</v>
      </c>
      <c r="H970" s="415" t="s">
        <v>1603</v>
      </c>
      <c r="I970" s="418">
        <v>77.910003662109375</v>
      </c>
      <c r="J970" s="418">
        <v>48</v>
      </c>
      <c r="K970" s="419">
        <v>3739.6201171875</v>
      </c>
    </row>
    <row r="971" spans="1:11" ht="14.45" customHeight="1" x14ac:dyDescent="0.2">
      <c r="A971" s="413" t="s">
        <v>408</v>
      </c>
      <c r="B971" s="414" t="s">
        <v>409</v>
      </c>
      <c r="C971" s="415" t="s">
        <v>422</v>
      </c>
      <c r="D971" s="416" t="s">
        <v>423</v>
      </c>
      <c r="E971" s="415" t="s">
        <v>1513</v>
      </c>
      <c r="F971" s="416" t="s">
        <v>1514</v>
      </c>
      <c r="G971" s="415" t="s">
        <v>2074</v>
      </c>
      <c r="H971" s="415" t="s">
        <v>2075</v>
      </c>
      <c r="I971" s="418">
        <v>45.029998779296875</v>
      </c>
      <c r="J971" s="418">
        <v>108</v>
      </c>
      <c r="K971" s="419">
        <v>4862.77978515625</v>
      </c>
    </row>
    <row r="972" spans="1:11" ht="14.45" customHeight="1" x14ac:dyDescent="0.2">
      <c r="A972" s="413" t="s">
        <v>408</v>
      </c>
      <c r="B972" s="414" t="s">
        <v>409</v>
      </c>
      <c r="C972" s="415" t="s">
        <v>422</v>
      </c>
      <c r="D972" s="416" t="s">
        <v>423</v>
      </c>
      <c r="E972" s="415" t="s">
        <v>1513</v>
      </c>
      <c r="F972" s="416" t="s">
        <v>1514</v>
      </c>
      <c r="G972" s="415" t="s">
        <v>1615</v>
      </c>
      <c r="H972" s="415" t="s">
        <v>1616</v>
      </c>
      <c r="I972" s="418">
        <v>75.650001525878906</v>
      </c>
      <c r="J972" s="418">
        <v>48</v>
      </c>
      <c r="K972" s="419">
        <v>3631.239990234375</v>
      </c>
    </row>
    <row r="973" spans="1:11" ht="14.45" customHeight="1" x14ac:dyDescent="0.2">
      <c r="A973" s="413" t="s">
        <v>408</v>
      </c>
      <c r="B973" s="414" t="s">
        <v>409</v>
      </c>
      <c r="C973" s="415" t="s">
        <v>422</v>
      </c>
      <c r="D973" s="416" t="s">
        <v>423</v>
      </c>
      <c r="E973" s="415" t="s">
        <v>1513</v>
      </c>
      <c r="F973" s="416" t="s">
        <v>1514</v>
      </c>
      <c r="G973" s="415" t="s">
        <v>1621</v>
      </c>
      <c r="H973" s="415" t="s">
        <v>1622</v>
      </c>
      <c r="I973" s="418">
        <v>40.630001068115234</v>
      </c>
      <c r="J973" s="418">
        <v>144</v>
      </c>
      <c r="K973" s="419">
        <v>5850.91015625</v>
      </c>
    </row>
    <row r="974" spans="1:11" ht="14.45" customHeight="1" x14ac:dyDescent="0.2">
      <c r="A974" s="413" t="s">
        <v>408</v>
      </c>
      <c r="B974" s="414" t="s">
        <v>409</v>
      </c>
      <c r="C974" s="415" t="s">
        <v>422</v>
      </c>
      <c r="D974" s="416" t="s">
        <v>423</v>
      </c>
      <c r="E974" s="415" t="s">
        <v>1513</v>
      </c>
      <c r="F974" s="416" t="s">
        <v>1514</v>
      </c>
      <c r="G974" s="415" t="s">
        <v>2076</v>
      </c>
      <c r="H974" s="415" t="s">
        <v>2077</v>
      </c>
      <c r="I974" s="418">
        <v>48.610000610351563</v>
      </c>
      <c r="J974" s="418">
        <v>144</v>
      </c>
      <c r="K974" s="419">
        <v>6999.81982421875</v>
      </c>
    </row>
    <row r="975" spans="1:11" ht="14.45" customHeight="1" x14ac:dyDescent="0.2">
      <c r="A975" s="413" t="s">
        <v>408</v>
      </c>
      <c r="B975" s="414" t="s">
        <v>409</v>
      </c>
      <c r="C975" s="415" t="s">
        <v>422</v>
      </c>
      <c r="D975" s="416" t="s">
        <v>423</v>
      </c>
      <c r="E975" s="415" t="s">
        <v>1513</v>
      </c>
      <c r="F975" s="416" t="s">
        <v>1514</v>
      </c>
      <c r="G975" s="415" t="s">
        <v>2078</v>
      </c>
      <c r="H975" s="415" t="s">
        <v>2079</v>
      </c>
      <c r="I975" s="418">
        <v>59.424999237060547</v>
      </c>
      <c r="J975" s="418">
        <v>288</v>
      </c>
      <c r="K975" s="419">
        <v>17114.759765625</v>
      </c>
    </row>
    <row r="976" spans="1:11" ht="14.45" customHeight="1" x14ac:dyDescent="0.2">
      <c r="A976" s="413" t="s">
        <v>408</v>
      </c>
      <c r="B976" s="414" t="s">
        <v>409</v>
      </c>
      <c r="C976" s="415" t="s">
        <v>422</v>
      </c>
      <c r="D976" s="416" t="s">
        <v>423</v>
      </c>
      <c r="E976" s="415" t="s">
        <v>1513</v>
      </c>
      <c r="F976" s="416" t="s">
        <v>1514</v>
      </c>
      <c r="G976" s="415" t="s">
        <v>2080</v>
      </c>
      <c r="H976" s="415" t="s">
        <v>2081</v>
      </c>
      <c r="I976" s="418">
        <v>158.36000061035156</v>
      </c>
      <c r="J976" s="418">
        <v>72</v>
      </c>
      <c r="K976" s="419">
        <v>11401.5595703125</v>
      </c>
    </row>
    <row r="977" spans="1:11" ht="14.45" customHeight="1" x14ac:dyDescent="0.2">
      <c r="A977" s="413" t="s">
        <v>408</v>
      </c>
      <c r="B977" s="414" t="s">
        <v>409</v>
      </c>
      <c r="C977" s="415" t="s">
        <v>422</v>
      </c>
      <c r="D977" s="416" t="s">
        <v>423</v>
      </c>
      <c r="E977" s="415" t="s">
        <v>1513</v>
      </c>
      <c r="F977" s="416" t="s">
        <v>1514</v>
      </c>
      <c r="G977" s="415" t="s">
        <v>2082</v>
      </c>
      <c r="H977" s="415" t="s">
        <v>2083</v>
      </c>
      <c r="I977" s="418">
        <v>356.79000854492188</v>
      </c>
      <c r="J977" s="418">
        <v>48</v>
      </c>
      <c r="K977" s="419">
        <v>17125.80078125</v>
      </c>
    </row>
    <row r="978" spans="1:11" ht="14.45" customHeight="1" x14ac:dyDescent="0.2">
      <c r="A978" s="413" t="s">
        <v>408</v>
      </c>
      <c r="B978" s="414" t="s">
        <v>409</v>
      </c>
      <c r="C978" s="415" t="s">
        <v>422</v>
      </c>
      <c r="D978" s="416" t="s">
        <v>423</v>
      </c>
      <c r="E978" s="415" t="s">
        <v>1513</v>
      </c>
      <c r="F978" s="416" t="s">
        <v>1514</v>
      </c>
      <c r="G978" s="415" t="s">
        <v>2084</v>
      </c>
      <c r="H978" s="415" t="s">
        <v>2085</v>
      </c>
      <c r="I978" s="418">
        <v>90.910003662109375</v>
      </c>
      <c r="J978" s="418">
        <v>36</v>
      </c>
      <c r="K978" s="419">
        <v>3272.669921875</v>
      </c>
    </row>
    <row r="979" spans="1:11" ht="14.45" customHeight="1" x14ac:dyDescent="0.2">
      <c r="A979" s="413" t="s">
        <v>408</v>
      </c>
      <c r="B979" s="414" t="s">
        <v>409</v>
      </c>
      <c r="C979" s="415" t="s">
        <v>422</v>
      </c>
      <c r="D979" s="416" t="s">
        <v>423</v>
      </c>
      <c r="E979" s="415" t="s">
        <v>1513</v>
      </c>
      <c r="F979" s="416" t="s">
        <v>1514</v>
      </c>
      <c r="G979" s="415" t="s">
        <v>1531</v>
      </c>
      <c r="H979" s="415" t="s">
        <v>2086</v>
      </c>
      <c r="I979" s="418">
        <v>147.60000610351563</v>
      </c>
      <c r="J979" s="418">
        <v>72</v>
      </c>
      <c r="K979" s="419">
        <v>10627.3798828125</v>
      </c>
    </row>
    <row r="980" spans="1:11" ht="14.45" customHeight="1" x14ac:dyDescent="0.2">
      <c r="A980" s="413" t="s">
        <v>408</v>
      </c>
      <c r="B980" s="414" t="s">
        <v>409</v>
      </c>
      <c r="C980" s="415" t="s">
        <v>422</v>
      </c>
      <c r="D980" s="416" t="s">
        <v>423</v>
      </c>
      <c r="E980" s="415" t="s">
        <v>1513</v>
      </c>
      <c r="F980" s="416" t="s">
        <v>1514</v>
      </c>
      <c r="G980" s="415" t="s">
        <v>2066</v>
      </c>
      <c r="H980" s="415" t="s">
        <v>2087</v>
      </c>
      <c r="I980" s="418">
        <v>65.169998168945313</v>
      </c>
      <c r="J980" s="418">
        <v>108</v>
      </c>
      <c r="K980" s="419">
        <v>7038.68994140625</v>
      </c>
    </row>
    <row r="981" spans="1:11" ht="14.45" customHeight="1" x14ac:dyDescent="0.2">
      <c r="A981" s="413" t="s">
        <v>408</v>
      </c>
      <c r="B981" s="414" t="s">
        <v>409</v>
      </c>
      <c r="C981" s="415" t="s">
        <v>422</v>
      </c>
      <c r="D981" s="416" t="s">
        <v>423</v>
      </c>
      <c r="E981" s="415" t="s">
        <v>1513</v>
      </c>
      <c r="F981" s="416" t="s">
        <v>1514</v>
      </c>
      <c r="G981" s="415" t="s">
        <v>1563</v>
      </c>
      <c r="H981" s="415" t="s">
        <v>1664</v>
      </c>
      <c r="I981" s="418">
        <v>142.72000122070313</v>
      </c>
      <c r="J981" s="418">
        <v>72</v>
      </c>
      <c r="K981" s="419">
        <v>10275.48046875</v>
      </c>
    </row>
    <row r="982" spans="1:11" ht="14.45" customHeight="1" x14ac:dyDescent="0.2">
      <c r="A982" s="413" t="s">
        <v>408</v>
      </c>
      <c r="B982" s="414" t="s">
        <v>409</v>
      </c>
      <c r="C982" s="415" t="s">
        <v>422</v>
      </c>
      <c r="D982" s="416" t="s">
        <v>423</v>
      </c>
      <c r="E982" s="415" t="s">
        <v>1513</v>
      </c>
      <c r="F982" s="416" t="s">
        <v>1514</v>
      </c>
      <c r="G982" s="415" t="s">
        <v>2070</v>
      </c>
      <c r="H982" s="415" t="s">
        <v>2088</v>
      </c>
      <c r="I982" s="418">
        <v>39.740001678466797</v>
      </c>
      <c r="J982" s="418">
        <v>108</v>
      </c>
      <c r="K982" s="419">
        <v>4291.7998046875</v>
      </c>
    </row>
    <row r="983" spans="1:11" ht="14.45" customHeight="1" x14ac:dyDescent="0.2">
      <c r="A983" s="413" t="s">
        <v>408</v>
      </c>
      <c r="B983" s="414" t="s">
        <v>409</v>
      </c>
      <c r="C983" s="415" t="s">
        <v>422</v>
      </c>
      <c r="D983" s="416" t="s">
        <v>423</v>
      </c>
      <c r="E983" s="415" t="s">
        <v>1513</v>
      </c>
      <c r="F983" s="416" t="s">
        <v>1514</v>
      </c>
      <c r="G983" s="415" t="s">
        <v>2074</v>
      </c>
      <c r="H983" s="415" t="s">
        <v>2089</v>
      </c>
      <c r="I983" s="418">
        <v>45.029998779296875</v>
      </c>
      <c r="J983" s="418">
        <v>72</v>
      </c>
      <c r="K983" s="419">
        <v>3241.85009765625</v>
      </c>
    </row>
    <row r="984" spans="1:11" ht="14.45" customHeight="1" x14ac:dyDescent="0.2">
      <c r="A984" s="413" t="s">
        <v>408</v>
      </c>
      <c r="B984" s="414" t="s">
        <v>409</v>
      </c>
      <c r="C984" s="415" t="s">
        <v>422</v>
      </c>
      <c r="D984" s="416" t="s">
        <v>423</v>
      </c>
      <c r="E984" s="415" t="s">
        <v>1513</v>
      </c>
      <c r="F984" s="416" t="s">
        <v>1514</v>
      </c>
      <c r="G984" s="415" t="s">
        <v>1605</v>
      </c>
      <c r="H984" s="415" t="s">
        <v>1689</v>
      </c>
      <c r="I984" s="418">
        <v>45.029998779296875</v>
      </c>
      <c r="J984" s="418">
        <v>108</v>
      </c>
      <c r="K984" s="419">
        <v>4862.77978515625</v>
      </c>
    </row>
    <row r="985" spans="1:11" ht="14.45" customHeight="1" x14ac:dyDescent="0.2">
      <c r="A985" s="413" t="s">
        <v>408</v>
      </c>
      <c r="B985" s="414" t="s">
        <v>409</v>
      </c>
      <c r="C985" s="415" t="s">
        <v>422</v>
      </c>
      <c r="D985" s="416" t="s">
        <v>423</v>
      </c>
      <c r="E985" s="415" t="s">
        <v>1513</v>
      </c>
      <c r="F985" s="416" t="s">
        <v>1514</v>
      </c>
      <c r="G985" s="415" t="s">
        <v>2090</v>
      </c>
      <c r="H985" s="415" t="s">
        <v>2091</v>
      </c>
      <c r="I985" s="418">
        <v>106.55000305175781</v>
      </c>
      <c r="J985" s="418">
        <v>72</v>
      </c>
      <c r="K985" s="419">
        <v>7671.419921875</v>
      </c>
    </row>
    <row r="986" spans="1:11" ht="14.45" customHeight="1" x14ac:dyDescent="0.2">
      <c r="A986" s="413" t="s">
        <v>408</v>
      </c>
      <c r="B986" s="414" t="s">
        <v>409</v>
      </c>
      <c r="C986" s="415" t="s">
        <v>422</v>
      </c>
      <c r="D986" s="416" t="s">
        <v>423</v>
      </c>
      <c r="E986" s="415" t="s">
        <v>1513</v>
      </c>
      <c r="F986" s="416" t="s">
        <v>1514</v>
      </c>
      <c r="G986" s="415" t="s">
        <v>2082</v>
      </c>
      <c r="H986" s="415" t="s">
        <v>2092</v>
      </c>
      <c r="I986" s="418">
        <v>356.79000854492188</v>
      </c>
      <c r="J986" s="418">
        <v>48</v>
      </c>
      <c r="K986" s="419">
        <v>17125.80078125</v>
      </c>
    </row>
    <row r="987" spans="1:11" ht="14.45" customHeight="1" x14ac:dyDescent="0.2">
      <c r="A987" s="413" t="s">
        <v>408</v>
      </c>
      <c r="B987" s="414" t="s">
        <v>409</v>
      </c>
      <c r="C987" s="415" t="s">
        <v>422</v>
      </c>
      <c r="D987" s="416" t="s">
        <v>423</v>
      </c>
      <c r="E987" s="415" t="s">
        <v>1711</v>
      </c>
      <c r="F987" s="416" t="s">
        <v>1712</v>
      </c>
      <c r="G987" s="415" t="s">
        <v>1713</v>
      </c>
      <c r="H987" s="415" t="s">
        <v>1717</v>
      </c>
      <c r="I987" s="418">
        <v>925.6500244140625</v>
      </c>
      <c r="J987" s="418">
        <v>15</v>
      </c>
      <c r="K987" s="419">
        <v>13884.75</v>
      </c>
    </row>
    <row r="988" spans="1:11" ht="14.45" customHeight="1" x14ac:dyDescent="0.2">
      <c r="A988" s="413" t="s">
        <v>408</v>
      </c>
      <c r="B988" s="414" t="s">
        <v>409</v>
      </c>
      <c r="C988" s="415" t="s">
        <v>422</v>
      </c>
      <c r="D988" s="416" t="s">
        <v>423</v>
      </c>
      <c r="E988" s="415" t="s">
        <v>1711</v>
      </c>
      <c r="F988" s="416" t="s">
        <v>1712</v>
      </c>
      <c r="G988" s="415" t="s">
        <v>1715</v>
      </c>
      <c r="H988" s="415" t="s">
        <v>1718</v>
      </c>
      <c r="I988" s="418">
        <v>925.6500244140625</v>
      </c>
      <c r="J988" s="418">
        <v>15</v>
      </c>
      <c r="K988" s="419">
        <v>13884.75</v>
      </c>
    </row>
    <row r="989" spans="1:11" ht="14.45" customHeight="1" x14ac:dyDescent="0.2">
      <c r="A989" s="413" t="s">
        <v>408</v>
      </c>
      <c r="B989" s="414" t="s">
        <v>409</v>
      </c>
      <c r="C989" s="415" t="s">
        <v>422</v>
      </c>
      <c r="D989" s="416" t="s">
        <v>423</v>
      </c>
      <c r="E989" s="415" t="s">
        <v>1711</v>
      </c>
      <c r="F989" s="416" t="s">
        <v>1712</v>
      </c>
      <c r="G989" s="415" t="s">
        <v>1766</v>
      </c>
      <c r="H989" s="415" t="s">
        <v>2093</v>
      </c>
      <c r="I989" s="418">
        <v>0.47999998927116394</v>
      </c>
      <c r="J989" s="418">
        <v>200</v>
      </c>
      <c r="K989" s="419">
        <v>96</v>
      </c>
    </row>
    <row r="990" spans="1:11" ht="14.45" customHeight="1" x14ac:dyDescent="0.2">
      <c r="A990" s="413" t="s">
        <v>408</v>
      </c>
      <c r="B990" s="414" t="s">
        <v>409</v>
      </c>
      <c r="C990" s="415" t="s">
        <v>422</v>
      </c>
      <c r="D990" s="416" t="s">
        <v>423</v>
      </c>
      <c r="E990" s="415" t="s">
        <v>1711</v>
      </c>
      <c r="F990" s="416" t="s">
        <v>1712</v>
      </c>
      <c r="G990" s="415" t="s">
        <v>1756</v>
      </c>
      <c r="H990" s="415" t="s">
        <v>1757</v>
      </c>
      <c r="I990" s="418">
        <v>0.31000000238418579</v>
      </c>
      <c r="J990" s="418">
        <v>200</v>
      </c>
      <c r="K990" s="419">
        <v>62</v>
      </c>
    </row>
    <row r="991" spans="1:11" ht="14.45" customHeight="1" x14ac:dyDescent="0.2">
      <c r="A991" s="413" t="s">
        <v>408</v>
      </c>
      <c r="B991" s="414" t="s">
        <v>409</v>
      </c>
      <c r="C991" s="415" t="s">
        <v>422</v>
      </c>
      <c r="D991" s="416" t="s">
        <v>423</v>
      </c>
      <c r="E991" s="415" t="s">
        <v>1711</v>
      </c>
      <c r="F991" s="416" t="s">
        <v>1712</v>
      </c>
      <c r="G991" s="415" t="s">
        <v>1758</v>
      </c>
      <c r="H991" s="415" t="s">
        <v>1759</v>
      </c>
      <c r="I991" s="418">
        <v>0.30000001192092896</v>
      </c>
      <c r="J991" s="418">
        <v>200</v>
      </c>
      <c r="K991" s="419">
        <v>60</v>
      </c>
    </row>
    <row r="992" spans="1:11" ht="14.45" customHeight="1" x14ac:dyDescent="0.2">
      <c r="A992" s="413" t="s">
        <v>408</v>
      </c>
      <c r="B992" s="414" t="s">
        <v>409</v>
      </c>
      <c r="C992" s="415" t="s">
        <v>422</v>
      </c>
      <c r="D992" s="416" t="s">
        <v>423</v>
      </c>
      <c r="E992" s="415" t="s">
        <v>1711</v>
      </c>
      <c r="F992" s="416" t="s">
        <v>1712</v>
      </c>
      <c r="G992" s="415" t="s">
        <v>1764</v>
      </c>
      <c r="H992" s="415" t="s">
        <v>1765</v>
      </c>
      <c r="I992" s="418">
        <v>0.54000002145767212</v>
      </c>
      <c r="J992" s="418">
        <v>200</v>
      </c>
      <c r="K992" s="419">
        <v>108</v>
      </c>
    </row>
    <row r="993" spans="1:11" ht="14.45" customHeight="1" x14ac:dyDescent="0.2">
      <c r="A993" s="413" t="s">
        <v>408</v>
      </c>
      <c r="B993" s="414" t="s">
        <v>409</v>
      </c>
      <c r="C993" s="415" t="s">
        <v>422</v>
      </c>
      <c r="D993" s="416" t="s">
        <v>423</v>
      </c>
      <c r="E993" s="415" t="s">
        <v>1711</v>
      </c>
      <c r="F993" s="416" t="s">
        <v>1712</v>
      </c>
      <c r="G993" s="415" t="s">
        <v>1766</v>
      </c>
      <c r="H993" s="415" t="s">
        <v>1767</v>
      </c>
      <c r="I993" s="418">
        <v>0.47999998927116394</v>
      </c>
      <c r="J993" s="418">
        <v>300</v>
      </c>
      <c r="K993" s="419">
        <v>144</v>
      </c>
    </row>
    <row r="994" spans="1:11" ht="14.45" customHeight="1" x14ac:dyDescent="0.2">
      <c r="A994" s="413" t="s">
        <v>408</v>
      </c>
      <c r="B994" s="414" t="s">
        <v>409</v>
      </c>
      <c r="C994" s="415" t="s">
        <v>422</v>
      </c>
      <c r="D994" s="416" t="s">
        <v>423</v>
      </c>
      <c r="E994" s="415" t="s">
        <v>1711</v>
      </c>
      <c r="F994" s="416" t="s">
        <v>1712</v>
      </c>
      <c r="G994" s="415" t="s">
        <v>2094</v>
      </c>
      <c r="H994" s="415" t="s">
        <v>2095</v>
      </c>
      <c r="I994" s="418">
        <v>0.31000000238418579</v>
      </c>
      <c r="J994" s="418">
        <v>100</v>
      </c>
      <c r="K994" s="419">
        <v>31</v>
      </c>
    </row>
    <row r="995" spans="1:11" ht="14.45" customHeight="1" x14ac:dyDescent="0.2">
      <c r="A995" s="413" t="s">
        <v>408</v>
      </c>
      <c r="B995" s="414" t="s">
        <v>409</v>
      </c>
      <c r="C995" s="415" t="s">
        <v>422</v>
      </c>
      <c r="D995" s="416" t="s">
        <v>423</v>
      </c>
      <c r="E995" s="415" t="s">
        <v>1711</v>
      </c>
      <c r="F995" s="416" t="s">
        <v>1712</v>
      </c>
      <c r="G995" s="415" t="s">
        <v>1756</v>
      </c>
      <c r="H995" s="415" t="s">
        <v>1768</v>
      </c>
      <c r="I995" s="418">
        <v>0.31000000238418579</v>
      </c>
      <c r="J995" s="418">
        <v>200</v>
      </c>
      <c r="K995" s="419">
        <v>62</v>
      </c>
    </row>
    <row r="996" spans="1:11" ht="14.45" customHeight="1" x14ac:dyDescent="0.2">
      <c r="A996" s="413" t="s">
        <v>408</v>
      </c>
      <c r="B996" s="414" t="s">
        <v>409</v>
      </c>
      <c r="C996" s="415" t="s">
        <v>422</v>
      </c>
      <c r="D996" s="416" t="s">
        <v>423</v>
      </c>
      <c r="E996" s="415" t="s">
        <v>1711</v>
      </c>
      <c r="F996" s="416" t="s">
        <v>1712</v>
      </c>
      <c r="G996" s="415" t="s">
        <v>1758</v>
      </c>
      <c r="H996" s="415" t="s">
        <v>2096</v>
      </c>
      <c r="I996" s="418">
        <v>0.31000000238418579</v>
      </c>
      <c r="J996" s="418">
        <v>100</v>
      </c>
      <c r="K996" s="419">
        <v>31</v>
      </c>
    </row>
    <row r="997" spans="1:11" ht="14.45" customHeight="1" x14ac:dyDescent="0.2">
      <c r="A997" s="413" t="s">
        <v>408</v>
      </c>
      <c r="B997" s="414" t="s">
        <v>409</v>
      </c>
      <c r="C997" s="415" t="s">
        <v>422</v>
      </c>
      <c r="D997" s="416" t="s">
        <v>423</v>
      </c>
      <c r="E997" s="415" t="s">
        <v>1711</v>
      </c>
      <c r="F997" s="416" t="s">
        <v>1712</v>
      </c>
      <c r="G997" s="415" t="s">
        <v>1764</v>
      </c>
      <c r="H997" s="415" t="s">
        <v>1770</v>
      </c>
      <c r="I997" s="418">
        <v>0.55000001192092896</v>
      </c>
      <c r="J997" s="418">
        <v>200</v>
      </c>
      <c r="K997" s="419">
        <v>110</v>
      </c>
    </row>
    <row r="998" spans="1:11" ht="14.45" customHeight="1" x14ac:dyDescent="0.2">
      <c r="A998" s="413" t="s">
        <v>408</v>
      </c>
      <c r="B998" s="414" t="s">
        <v>409</v>
      </c>
      <c r="C998" s="415" t="s">
        <v>422</v>
      </c>
      <c r="D998" s="416" t="s">
        <v>423</v>
      </c>
      <c r="E998" s="415" t="s">
        <v>1771</v>
      </c>
      <c r="F998" s="416" t="s">
        <v>1772</v>
      </c>
      <c r="G998" s="415" t="s">
        <v>2097</v>
      </c>
      <c r="H998" s="415" t="s">
        <v>2098</v>
      </c>
      <c r="I998" s="418">
        <v>16.940000534057617</v>
      </c>
      <c r="J998" s="418">
        <v>200</v>
      </c>
      <c r="K998" s="419">
        <v>3388</v>
      </c>
    </row>
    <row r="999" spans="1:11" ht="14.45" customHeight="1" x14ac:dyDescent="0.2">
      <c r="A999" s="413" t="s">
        <v>408</v>
      </c>
      <c r="B999" s="414" t="s">
        <v>409</v>
      </c>
      <c r="C999" s="415" t="s">
        <v>422</v>
      </c>
      <c r="D999" s="416" t="s">
        <v>423</v>
      </c>
      <c r="E999" s="415" t="s">
        <v>1771</v>
      </c>
      <c r="F999" s="416" t="s">
        <v>1772</v>
      </c>
      <c r="G999" s="415" t="s">
        <v>1785</v>
      </c>
      <c r="H999" s="415" t="s">
        <v>1786</v>
      </c>
      <c r="I999" s="418">
        <v>16.940000534057617</v>
      </c>
      <c r="J999" s="418">
        <v>200</v>
      </c>
      <c r="K999" s="419">
        <v>3388</v>
      </c>
    </row>
    <row r="1000" spans="1:11" ht="14.45" customHeight="1" x14ac:dyDescent="0.2">
      <c r="A1000" s="413" t="s">
        <v>408</v>
      </c>
      <c r="B1000" s="414" t="s">
        <v>409</v>
      </c>
      <c r="C1000" s="415" t="s">
        <v>422</v>
      </c>
      <c r="D1000" s="416" t="s">
        <v>423</v>
      </c>
      <c r="E1000" s="415" t="s">
        <v>1771</v>
      </c>
      <c r="F1000" s="416" t="s">
        <v>1772</v>
      </c>
      <c r="G1000" s="415" t="s">
        <v>1787</v>
      </c>
      <c r="H1000" s="415" t="s">
        <v>1788</v>
      </c>
      <c r="I1000" s="418">
        <v>15.729999542236328</v>
      </c>
      <c r="J1000" s="418">
        <v>150</v>
      </c>
      <c r="K1000" s="419">
        <v>2359.5</v>
      </c>
    </row>
    <row r="1001" spans="1:11" ht="14.45" customHeight="1" x14ac:dyDescent="0.2">
      <c r="A1001" s="413" t="s">
        <v>408</v>
      </c>
      <c r="B1001" s="414" t="s">
        <v>409</v>
      </c>
      <c r="C1001" s="415" t="s">
        <v>422</v>
      </c>
      <c r="D1001" s="416" t="s">
        <v>423</v>
      </c>
      <c r="E1001" s="415" t="s">
        <v>1771</v>
      </c>
      <c r="F1001" s="416" t="s">
        <v>1772</v>
      </c>
      <c r="G1001" s="415" t="s">
        <v>1789</v>
      </c>
      <c r="H1001" s="415" t="s">
        <v>1790</v>
      </c>
      <c r="I1001" s="418">
        <v>15.729999542236328</v>
      </c>
      <c r="J1001" s="418">
        <v>700</v>
      </c>
      <c r="K1001" s="419">
        <v>11011</v>
      </c>
    </row>
    <row r="1002" spans="1:11" ht="14.45" customHeight="1" x14ac:dyDescent="0.2">
      <c r="A1002" s="413" t="s">
        <v>408</v>
      </c>
      <c r="B1002" s="414" t="s">
        <v>409</v>
      </c>
      <c r="C1002" s="415" t="s">
        <v>422</v>
      </c>
      <c r="D1002" s="416" t="s">
        <v>423</v>
      </c>
      <c r="E1002" s="415" t="s">
        <v>1771</v>
      </c>
      <c r="F1002" s="416" t="s">
        <v>1772</v>
      </c>
      <c r="G1002" s="415" t="s">
        <v>1791</v>
      </c>
      <c r="H1002" s="415" t="s">
        <v>1792</v>
      </c>
      <c r="I1002" s="418">
        <v>15.729999542236328</v>
      </c>
      <c r="J1002" s="418">
        <v>400</v>
      </c>
      <c r="K1002" s="419">
        <v>6292</v>
      </c>
    </row>
    <row r="1003" spans="1:11" ht="14.45" customHeight="1" x14ac:dyDescent="0.2">
      <c r="A1003" s="413" t="s">
        <v>408</v>
      </c>
      <c r="B1003" s="414" t="s">
        <v>409</v>
      </c>
      <c r="C1003" s="415" t="s">
        <v>422</v>
      </c>
      <c r="D1003" s="416" t="s">
        <v>423</v>
      </c>
      <c r="E1003" s="415" t="s">
        <v>1771</v>
      </c>
      <c r="F1003" s="416" t="s">
        <v>1772</v>
      </c>
      <c r="G1003" s="415" t="s">
        <v>1793</v>
      </c>
      <c r="H1003" s="415" t="s">
        <v>1794</v>
      </c>
      <c r="I1003" s="418">
        <v>15.729999542236328</v>
      </c>
      <c r="J1003" s="418">
        <v>650</v>
      </c>
      <c r="K1003" s="419">
        <v>10224.5</v>
      </c>
    </row>
    <row r="1004" spans="1:11" ht="14.45" customHeight="1" x14ac:dyDescent="0.2">
      <c r="A1004" s="413" t="s">
        <v>408</v>
      </c>
      <c r="B1004" s="414" t="s">
        <v>409</v>
      </c>
      <c r="C1004" s="415" t="s">
        <v>422</v>
      </c>
      <c r="D1004" s="416" t="s">
        <v>423</v>
      </c>
      <c r="E1004" s="415" t="s">
        <v>1771</v>
      </c>
      <c r="F1004" s="416" t="s">
        <v>1772</v>
      </c>
      <c r="G1004" s="415" t="s">
        <v>1795</v>
      </c>
      <c r="H1004" s="415" t="s">
        <v>1796</v>
      </c>
      <c r="I1004" s="418">
        <v>15.729999542236328</v>
      </c>
      <c r="J1004" s="418">
        <v>500</v>
      </c>
      <c r="K1004" s="419">
        <v>7865</v>
      </c>
    </row>
    <row r="1005" spans="1:11" ht="14.45" customHeight="1" x14ac:dyDescent="0.2">
      <c r="A1005" s="413" t="s">
        <v>408</v>
      </c>
      <c r="B1005" s="414" t="s">
        <v>409</v>
      </c>
      <c r="C1005" s="415" t="s">
        <v>422</v>
      </c>
      <c r="D1005" s="416" t="s">
        <v>423</v>
      </c>
      <c r="E1005" s="415" t="s">
        <v>1771</v>
      </c>
      <c r="F1005" s="416" t="s">
        <v>1772</v>
      </c>
      <c r="G1005" s="415" t="s">
        <v>1799</v>
      </c>
      <c r="H1005" s="415" t="s">
        <v>1800</v>
      </c>
      <c r="I1005" s="418">
        <v>15.729999542236328</v>
      </c>
      <c r="J1005" s="418">
        <v>250</v>
      </c>
      <c r="K1005" s="419">
        <v>3932.5</v>
      </c>
    </row>
    <row r="1006" spans="1:11" ht="14.45" customHeight="1" x14ac:dyDescent="0.2">
      <c r="A1006" s="413" t="s">
        <v>408</v>
      </c>
      <c r="B1006" s="414" t="s">
        <v>409</v>
      </c>
      <c r="C1006" s="415" t="s">
        <v>422</v>
      </c>
      <c r="D1006" s="416" t="s">
        <v>423</v>
      </c>
      <c r="E1006" s="415" t="s">
        <v>1771</v>
      </c>
      <c r="F1006" s="416" t="s">
        <v>1772</v>
      </c>
      <c r="G1006" s="415" t="s">
        <v>1785</v>
      </c>
      <c r="H1006" s="415" t="s">
        <v>2099</v>
      </c>
      <c r="I1006" s="418">
        <v>16.940000534057617</v>
      </c>
      <c r="J1006" s="418">
        <v>100</v>
      </c>
      <c r="K1006" s="419">
        <v>1694</v>
      </c>
    </row>
    <row r="1007" spans="1:11" ht="14.45" customHeight="1" x14ac:dyDescent="0.2">
      <c r="A1007" s="413" t="s">
        <v>408</v>
      </c>
      <c r="B1007" s="414" t="s">
        <v>409</v>
      </c>
      <c r="C1007" s="415" t="s">
        <v>422</v>
      </c>
      <c r="D1007" s="416" t="s">
        <v>423</v>
      </c>
      <c r="E1007" s="415" t="s">
        <v>1771</v>
      </c>
      <c r="F1007" s="416" t="s">
        <v>1772</v>
      </c>
      <c r="G1007" s="415" t="s">
        <v>1787</v>
      </c>
      <c r="H1007" s="415" t="s">
        <v>1806</v>
      </c>
      <c r="I1007" s="418">
        <v>15.729999542236328</v>
      </c>
      <c r="J1007" s="418">
        <v>300</v>
      </c>
      <c r="K1007" s="419">
        <v>4719</v>
      </c>
    </row>
    <row r="1008" spans="1:11" ht="14.45" customHeight="1" x14ac:dyDescent="0.2">
      <c r="A1008" s="413" t="s">
        <v>408</v>
      </c>
      <c r="B1008" s="414" t="s">
        <v>409</v>
      </c>
      <c r="C1008" s="415" t="s">
        <v>422</v>
      </c>
      <c r="D1008" s="416" t="s">
        <v>423</v>
      </c>
      <c r="E1008" s="415" t="s">
        <v>1771</v>
      </c>
      <c r="F1008" s="416" t="s">
        <v>1772</v>
      </c>
      <c r="G1008" s="415" t="s">
        <v>1789</v>
      </c>
      <c r="H1008" s="415" t="s">
        <v>1807</v>
      </c>
      <c r="I1008" s="418">
        <v>15.729999542236328</v>
      </c>
      <c r="J1008" s="418">
        <v>423</v>
      </c>
      <c r="K1008" s="419">
        <v>6653.7900390625</v>
      </c>
    </row>
    <row r="1009" spans="1:11" ht="14.45" customHeight="1" x14ac:dyDescent="0.2">
      <c r="A1009" s="413" t="s">
        <v>408</v>
      </c>
      <c r="B1009" s="414" t="s">
        <v>409</v>
      </c>
      <c r="C1009" s="415" t="s">
        <v>422</v>
      </c>
      <c r="D1009" s="416" t="s">
        <v>423</v>
      </c>
      <c r="E1009" s="415" t="s">
        <v>1771</v>
      </c>
      <c r="F1009" s="416" t="s">
        <v>1772</v>
      </c>
      <c r="G1009" s="415" t="s">
        <v>1791</v>
      </c>
      <c r="H1009" s="415" t="s">
        <v>1808</v>
      </c>
      <c r="I1009" s="418">
        <v>15.729999542236328</v>
      </c>
      <c r="J1009" s="418">
        <v>250</v>
      </c>
      <c r="K1009" s="419">
        <v>3932.5</v>
      </c>
    </row>
    <row r="1010" spans="1:11" ht="14.45" customHeight="1" x14ac:dyDescent="0.2">
      <c r="A1010" s="413" t="s">
        <v>408</v>
      </c>
      <c r="B1010" s="414" t="s">
        <v>409</v>
      </c>
      <c r="C1010" s="415" t="s">
        <v>422</v>
      </c>
      <c r="D1010" s="416" t="s">
        <v>423</v>
      </c>
      <c r="E1010" s="415" t="s">
        <v>1771</v>
      </c>
      <c r="F1010" s="416" t="s">
        <v>1772</v>
      </c>
      <c r="G1010" s="415" t="s">
        <v>1793</v>
      </c>
      <c r="H1010" s="415" t="s">
        <v>1809</v>
      </c>
      <c r="I1010" s="418">
        <v>15.729999542236328</v>
      </c>
      <c r="J1010" s="418">
        <v>200</v>
      </c>
      <c r="K1010" s="419">
        <v>3146</v>
      </c>
    </row>
    <row r="1011" spans="1:11" ht="14.45" customHeight="1" x14ac:dyDescent="0.2">
      <c r="A1011" s="413" t="s">
        <v>408</v>
      </c>
      <c r="B1011" s="414" t="s">
        <v>409</v>
      </c>
      <c r="C1011" s="415" t="s">
        <v>422</v>
      </c>
      <c r="D1011" s="416" t="s">
        <v>423</v>
      </c>
      <c r="E1011" s="415" t="s">
        <v>1771</v>
      </c>
      <c r="F1011" s="416" t="s">
        <v>1772</v>
      </c>
      <c r="G1011" s="415" t="s">
        <v>1795</v>
      </c>
      <c r="H1011" s="415" t="s">
        <v>1810</v>
      </c>
      <c r="I1011" s="418">
        <v>15.729999542236328</v>
      </c>
      <c r="J1011" s="418">
        <v>200</v>
      </c>
      <c r="K1011" s="419">
        <v>3146</v>
      </c>
    </row>
    <row r="1012" spans="1:11" ht="14.45" customHeight="1" x14ac:dyDescent="0.2">
      <c r="A1012" s="413" t="s">
        <v>408</v>
      </c>
      <c r="B1012" s="414" t="s">
        <v>409</v>
      </c>
      <c r="C1012" s="415" t="s">
        <v>422</v>
      </c>
      <c r="D1012" s="416" t="s">
        <v>423</v>
      </c>
      <c r="E1012" s="415" t="s">
        <v>1771</v>
      </c>
      <c r="F1012" s="416" t="s">
        <v>1772</v>
      </c>
      <c r="G1012" s="415" t="s">
        <v>1799</v>
      </c>
      <c r="H1012" s="415" t="s">
        <v>1812</v>
      </c>
      <c r="I1012" s="418">
        <v>15.729999542236328</v>
      </c>
      <c r="J1012" s="418">
        <v>250</v>
      </c>
      <c r="K1012" s="419">
        <v>3932.5</v>
      </c>
    </row>
    <row r="1013" spans="1:11" ht="14.45" customHeight="1" x14ac:dyDescent="0.2">
      <c r="A1013" s="413" t="s">
        <v>408</v>
      </c>
      <c r="B1013" s="414" t="s">
        <v>409</v>
      </c>
      <c r="C1013" s="415" t="s">
        <v>422</v>
      </c>
      <c r="D1013" s="416" t="s">
        <v>423</v>
      </c>
      <c r="E1013" s="415" t="s">
        <v>1771</v>
      </c>
      <c r="F1013" s="416" t="s">
        <v>1772</v>
      </c>
      <c r="G1013" s="415" t="s">
        <v>2100</v>
      </c>
      <c r="H1013" s="415" t="s">
        <v>2101</v>
      </c>
      <c r="I1013" s="418">
        <v>7.0199999809265137</v>
      </c>
      <c r="J1013" s="418">
        <v>50</v>
      </c>
      <c r="K1013" s="419">
        <v>351</v>
      </c>
    </row>
    <row r="1014" spans="1:11" ht="14.45" customHeight="1" x14ac:dyDescent="0.2">
      <c r="A1014" s="413" t="s">
        <v>408</v>
      </c>
      <c r="B1014" s="414" t="s">
        <v>409</v>
      </c>
      <c r="C1014" s="415" t="s">
        <v>422</v>
      </c>
      <c r="D1014" s="416" t="s">
        <v>423</v>
      </c>
      <c r="E1014" s="415" t="s">
        <v>1829</v>
      </c>
      <c r="F1014" s="416" t="s">
        <v>1830</v>
      </c>
      <c r="G1014" s="415" t="s">
        <v>1831</v>
      </c>
      <c r="H1014" s="415" t="s">
        <v>1832</v>
      </c>
      <c r="I1014" s="418">
        <v>10.739999771118164</v>
      </c>
      <c r="J1014" s="418">
        <v>175</v>
      </c>
      <c r="K1014" s="419">
        <v>1880.3399658203125</v>
      </c>
    </row>
    <row r="1015" spans="1:11" ht="14.45" customHeight="1" x14ac:dyDescent="0.2">
      <c r="A1015" s="413" t="s">
        <v>408</v>
      </c>
      <c r="B1015" s="414" t="s">
        <v>409</v>
      </c>
      <c r="C1015" s="415" t="s">
        <v>422</v>
      </c>
      <c r="D1015" s="416" t="s">
        <v>423</v>
      </c>
      <c r="E1015" s="415" t="s">
        <v>1829</v>
      </c>
      <c r="F1015" s="416" t="s">
        <v>1830</v>
      </c>
      <c r="G1015" s="415" t="s">
        <v>1831</v>
      </c>
      <c r="H1015" s="415" t="s">
        <v>1833</v>
      </c>
      <c r="I1015" s="418">
        <v>10.739999771118164</v>
      </c>
      <c r="J1015" s="418">
        <v>75</v>
      </c>
      <c r="K1015" s="419">
        <v>805.8599853515625</v>
      </c>
    </row>
    <row r="1016" spans="1:11" ht="14.45" customHeight="1" x14ac:dyDescent="0.2">
      <c r="A1016" s="413" t="s">
        <v>408</v>
      </c>
      <c r="B1016" s="414" t="s">
        <v>409</v>
      </c>
      <c r="C1016" s="415" t="s">
        <v>422</v>
      </c>
      <c r="D1016" s="416" t="s">
        <v>423</v>
      </c>
      <c r="E1016" s="415" t="s">
        <v>1829</v>
      </c>
      <c r="F1016" s="416" t="s">
        <v>1830</v>
      </c>
      <c r="G1016" s="415" t="s">
        <v>1839</v>
      </c>
      <c r="H1016" s="415" t="s">
        <v>1840</v>
      </c>
      <c r="I1016" s="418">
        <v>74.919998168945313</v>
      </c>
      <c r="J1016" s="418">
        <v>60</v>
      </c>
      <c r="K1016" s="419">
        <v>4495.39990234375</v>
      </c>
    </row>
    <row r="1017" spans="1:11" ht="14.45" customHeight="1" x14ac:dyDescent="0.2">
      <c r="A1017" s="413" t="s">
        <v>408</v>
      </c>
      <c r="B1017" s="414" t="s">
        <v>409</v>
      </c>
      <c r="C1017" s="415" t="s">
        <v>422</v>
      </c>
      <c r="D1017" s="416" t="s">
        <v>423</v>
      </c>
      <c r="E1017" s="415" t="s">
        <v>1829</v>
      </c>
      <c r="F1017" s="416" t="s">
        <v>1830</v>
      </c>
      <c r="G1017" s="415" t="s">
        <v>1839</v>
      </c>
      <c r="H1017" s="415" t="s">
        <v>1841</v>
      </c>
      <c r="I1017" s="418">
        <v>74.924999237060547</v>
      </c>
      <c r="J1017" s="418">
        <v>70</v>
      </c>
      <c r="K1017" s="419">
        <v>5244.780029296875</v>
      </c>
    </row>
    <row r="1018" spans="1:11" ht="14.45" customHeight="1" x14ac:dyDescent="0.2">
      <c r="A1018" s="413" t="s">
        <v>408</v>
      </c>
      <c r="B1018" s="414" t="s">
        <v>409</v>
      </c>
      <c r="C1018" s="415" t="s">
        <v>422</v>
      </c>
      <c r="D1018" s="416" t="s">
        <v>423</v>
      </c>
      <c r="E1018" s="415" t="s">
        <v>1829</v>
      </c>
      <c r="F1018" s="416" t="s">
        <v>1830</v>
      </c>
      <c r="G1018" s="415" t="s">
        <v>1846</v>
      </c>
      <c r="H1018" s="415" t="s">
        <v>1848</v>
      </c>
      <c r="I1018" s="418">
        <v>56.389999389648438</v>
      </c>
      <c r="J1018" s="418">
        <v>300</v>
      </c>
      <c r="K1018" s="419">
        <v>16915.80078125</v>
      </c>
    </row>
    <row r="1019" spans="1:11" ht="14.45" customHeight="1" x14ac:dyDescent="0.2">
      <c r="A1019" s="413" t="s">
        <v>408</v>
      </c>
      <c r="B1019" s="414" t="s">
        <v>409</v>
      </c>
      <c r="C1019" s="415" t="s">
        <v>422</v>
      </c>
      <c r="D1019" s="416" t="s">
        <v>423</v>
      </c>
      <c r="E1019" s="415" t="s">
        <v>1849</v>
      </c>
      <c r="F1019" s="416" t="s">
        <v>1850</v>
      </c>
      <c r="G1019" s="415" t="s">
        <v>2102</v>
      </c>
      <c r="H1019" s="415" t="s">
        <v>2103</v>
      </c>
      <c r="I1019" s="418">
        <v>11000.1103515625</v>
      </c>
      <c r="J1019" s="418">
        <v>1</v>
      </c>
      <c r="K1019" s="419">
        <v>11000.1103515625</v>
      </c>
    </row>
    <row r="1020" spans="1:11" ht="14.45" customHeight="1" thickBot="1" x14ac:dyDescent="0.25">
      <c r="A1020" s="420" t="s">
        <v>408</v>
      </c>
      <c r="B1020" s="421" t="s">
        <v>409</v>
      </c>
      <c r="C1020" s="422" t="s">
        <v>422</v>
      </c>
      <c r="D1020" s="423" t="s">
        <v>423</v>
      </c>
      <c r="E1020" s="422" t="s">
        <v>1849</v>
      </c>
      <c r="F1020" s="423" t="s">
        <v>1850</v>
      </c>
      <c r="G1020" s="422" t="s">
        <v>1855</v>
      </c>
      <c r="H1020" s="422" t="s">
        <v>2104</v>
      </c>
      <c r="I1020" s="425">
        <v>58408.51953125</v>
      </c>
      <c r="J1020" s="425">
        <v>2</v>
      </c>
      <c r="K1020" s="426">
        <v>116817.0390625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3BEF032-5D88-4204-BDC7-B634451709FE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364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180</v>
      </c>
      <c r="Q3" s="359"/>
      <c r="R3" s="359"/>
      <c r="S3" s="360"/>
    </row>
    <row r="4" spans="1:19" ht="15.75" thickBot="1" x14ac:dyDescent="0.3">
      <c r="A4" s="333">
        <v>2019</v>
      </c>
      <c r="B4" s="334"/>
      <c r="C4" s="335" t="s">
        <v>179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178</v>
      </c>
      <c r="J4" s="331" t="s">
        <v>124</v>
      </c>
      <c r="K4" s="350" t="s">
        <v>177</v>
      </c>
      <c r="L4" s="351"/>
      <c r="M4" s="351"/>
      <c r="N4" s="352"/>
      <c r="O4" s="339" t="s">
        <v>176</v>
      </c>
      <c r="P4" s="342" t="s">
        <v>175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174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173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52.841666666666676</v>
      </c>
      <c r="D6" s="249"/>
      <c r="E6" s="249"/>
      <c r="F6" s="248"/>
      <c r="G6" s="250">
        <f ca="1">SUM(Tabulka[05 h_vram])/2</f>
        <v>91902.099999999991</v>
      </c>
      <c r="H6" s="249">
        <f ca="1">SUM(Tabulka[06 h_naduv])/2</f>
        <v>7387.5</v>
      </c>
      <c r="I6" s="249">
        <f ca="1">SUM(Tabulka[07 h_nadzk])/2</f>
        <v>166.79999999999998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1275740</v>
      </c>
      <c r="N6" s="249">
        <f ca="1">SUM(Tabulka[12 m_oc])/2</f>
        <v>1275740</v>
      </c>
      <c r="O6" s="248">
        <f ca="1">SUM(Tabulka[13 m_sk])/2</f>
        <v>29021213</v>
      </c>
      <c r="P6" s="247">
        <f ca="1">SUM(Tabulka[14_vzsk])/2</f>
        <v>31085</v>
      </c>
      <c r="Q6" s="247">
        <f ca="1">SUM(Tabulka[15_vzpl])/2</f>
        <v>35568.914956011737</v>
      </c>
      <c r="R6" s="246">
        <f ca="1">IF(Q6=0,0,P6/Q6)</f>
        <v>0.87393725781185572</v>
      </c>
      <c r="S6" s="245">
        <f ca="1">Q6-P6</f>
        <v>4483.9149560117366</v>
      </c>
    </row>
    <row r="7" spans="1:19" hidden="1" x14ac:dyDescent="0.25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25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374.40000000000003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231815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568.91495601173006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568.91495601173006</v>
      </c>
    </row>
    <row r="9" spans="1:19" x14ac:dyDescent="0.25">
      <c r="A9" s="227">
        <v>99</v>
      </c>
      <c r="B9" s="226" t="s">
        <v>2120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568.91495601173006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568.91495601173006</v>
      </c>
    </row>
    <row r="10" spans="1:19" x14ac:dyDescent="0.25">
      <c r="A10" s="227">
        <v>101</v>
      </c>
      <c r="B10" s="226" t="s">
        <v>2121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374.40000000000003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231815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2106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52.64166666666668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91527.7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7387.5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166.8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1275740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1275740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28789398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31085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35000.000000000007</v>
      </c>
      <c r="R11" s="229">
        <f ca="1">IF(Tabulka[[#This Row],[15_vzpl]]=0,"",Tabulka[[#This Row],[14_vzsk]]/Tabulka[[#This Row],[15_vzpl]])</f>
        <v>0.88814285714285701</v>
      </c>
      <c r="S11" s="228">
        <f ca="1">IF(Tabulka[[#This Row],[15_vzpl]]-Tabulka[[#This Row],[14_vzsk]]=0,"",Tabulka[[#This Row],[15_vzpl]]-Tabulka[[#This Row],[14_vzsk]])</f>
        <v>3915.0000000000073</v>
      </c>
    </row>
    <row r="12" spans="1:19" x14ac:dyDescent="0.25">
      <c r="A12" s="227">
        <v>303</v>
      </c>
      <c r="B12" s="226" t="s">
        <v>2122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16.166666666666668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28116.15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1845.75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155.6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332061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332061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8644057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31085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35000.000000000007</v>
      </c>
      <c r="R12" s="229">
        <f ca="1">IF(Tabulka[[#This Row],[15_vzpl]]=0,"",Tabulka[[#This Row],[14_vzsk]]/Tabulka[[#This Row],[15_vzpl]])</f>
        <v>0.88814285714285701</v>
      </c>
      <c r="S12" s="228">
        <f ca="1">IF(Tabulka[[#This Row],[15_vzpl]]-Tabulka[[#This Row],[14_vzsk]]=0,"",Tabulka[[#This Row],[15_vzpl]]-Tabulka[[#This Row],[14_vzsk]])</f>
        <v>3915.0000000000073</v>
      </c>
    </row>
    <row r="13" spans="1:19" x14ac:dyDescent="0.25">
      <c r="A13" s="227">
        <v>304</v>
      </c>
      <c r="B13" s="226" t="s">
        <v>2123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18.141666666666662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31459.3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1970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11.2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490326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490326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11016280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2124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4.166666666666667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6992.75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468.75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192604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192604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3096640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306</v>
      </c>
      <c r="B15" s="226" t="s">
        <v>2125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s="227">
        <v>642</v>
      </c>
      <c r="B16" s="226" t="s">
        <v>2126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13.916666666666666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24508.5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3039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260749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260749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5846135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182</v>
      </c>
    </row>
    <row r="18" spans="1:1" x14ac:dyDescent="0.25">
      <c r="A18" s="90" t="s">
        <v>102</v>
      </c>
    </row>
    <row r="19" spans="1:1" x14ac:dyDescent="0.25">
      <c r="A19" s="91" t="s">
        <v>152</v>
      </c>
    </row>
    <row r="20" spans="1:1" x14ac:dyDescent="0.25">
      <c r="A20" s="219" t="s">
        <v>151</v>
      </c>
    </row>
    <row r="21" spans="1:1" x14ac:dyDescent="0.25">
      <c r="A21" s="186" t="s">
        <v>130</v>
      </c>
    </row>
    <row r="22" spans="1:1" x14ac:dyDescent="0.25">
      <c r="A22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CAB7B27-8658-4099-B65F-9B0E6387F24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2119</v>
      </c>
    </row>
    <row r="2" spans="1:19" x14ac:dyDescent="0.25">
      <c r="A2" s="364" t="s">
        <v>205</v>
      </c>
    </row>
    <row r="3" spans="1:19" x14ac:dyDescent="0.25">
      <c r="A3" s="265" t="s">
        <v>107</v>
      </c>
      <c r="B3" s="264">
        <v>2019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20080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20080</v>
      </c>
    </row>
    <row r="7" spans="1:19" x14ac:dyDescent="0.25">
      <c r="A7" s="261" t="s">
        <v>111</v>
      </c>
      <c r="B7" s="260">
        <v>4</v>
      </c>
      <c r="C7">
        <v>1</v>
      </c>
      <c r="D7" t="s">
        <v>2106</v>
      </c>
      <c r="E7">
        <v>53.85</v>
      </c>
      <c r="I7">
        <v>8363.5</v>
      </c>
      <c r="J7">
        <v>312</v>
      </c>
      <c r="O7">
        <v>29832</v>
      </c>
      <c r="P7">
        <v>29832</v>
      </c>
      <c r="Q7">
        <v>2137247</v>
      </c>
      <c r="R7">
        <v>13148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16.25</v>
      </c>
      <c r="I8">
        <v>2508.5</v>
      </c>
      <c r="J8">
        <v>10</v>
      </c>
      <c r="O8">
        <v>13500</v>
      </c>
      <c r="P8">
        <v>13500</v>
      </c>
      <c r="Q8">
        <v>601434</v>
      </c>
      <c r="R8">
        <v>13148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18.600000000000001</v>
      </c>
      <c r="I9">
        <v>2995</v>
      </c>
      <c r="J9">
        <v>57</v>
      </c>
      <c r="O9">
        <v>7500</v>
      </c>
      <c r="P9">
        <v>7500</v>
      </c>
      <c r="Q9">
        <v>829224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648.5</v>
      </c>
      <c r="J10">
        <v>19</v>
      </c>
      <c r="O10">
        <v>1500</v>
      </c>
      <c r="P10">
        <v>1500</v>
      </c>
      <c r="Q10">
        <v>234699</v>
      </c>
    </row>
    <row r="11" spans="1:19" x14ac:dyDescent="0.25">
      <c r="A11" s="261" t="s">
        <v>115</v>
      </c>
      <c r="B11" s="260">
        <v>8</v>
      </c>
      <c r="C11">
        <v>1</v>
      </c>
      <c r="D11">
        <v>306</v>
      </c>
      <c r="E11">
        <v>1</v>
      </c>
      <c r="I11">
        <v>173.5</v>
      </c>
      <c r="Q11">
        <v>54895</v>
      </c>
    </row>
    <row r="12" spans="1:19" x14ac:dyDescent="0.25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2038</v>
      </c>
      <c r="J12">
        <v>226</v>
      </c>
      <c r="O12">
        <v>7332</v>
      </c>
      <c r="P12">
        <v>7332</v>
      </c>
      <c r="Q12">
        <v>416995</v>
      </c>
    </row>
    <row r="13" spans="1:19" x14ac:dyDescent="0.25">
      <c r="A13" s="261" t="s">
        <v>117</v>
      </c>
      <c r="B13" s="260">
        <v>10</v>
      </c>
      <c r="C13" t="s">
        <v>2107</v>
      </c>
      <c r="E13">
        <v>54.05</v>
      </c>
      <c r="I13">
        <v>8400.2999999999993</v>
      </c>
      <c r="J13">
        <v>312</v>
      </c>
      <c r="O13">
        <v>29832</v>
      </c>
      <c r="P13">
        <v>29832</v>
      </c>
      <c r="Q13">
        <v>2157327</v>
      </c>
      <c r="R13">
        <v>13148</v>
      </c>
      <c r="S13">
        <v>2964.0762463343108</v>
      </c>
    </row>
    <row r="14" spans="1:19" x14ac:dyDescent="0.25">
      <c r="A14" s="263" t="s">
        <v>118</v>
      </c>
      <c r="B14" s="262">
        <v>11</v>
      </c>
      <c r="C14">
        <v>2</v>
      </c>
      <c r="D14" t="s">
        <v>153</v>
      </c>
      <c r="E14">
        <v>0.2</v>
      </c>
      <c r="I14">
        <v>27.2</v>
      </c>
      <c r="Q14">
        <v>19735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>
        <v>99</v>
      </c>
      <c r="S15">
        <v>47.409579667644181</v>
      </c>
    </row>
    <row r="16" spans="1:19" x14ac:dyDescent="0.25">
      <c r="A16" s="259" t="s">
        <v>107</v>
      </c>
      <c r="B16" s="258">
        <v>2019</v>
      </c>
      <c r="C16">
        <v>2</v>
      </c>
      <c r="D16">
        <v>101</v>
      </c>
      <c r="E16">
        <v>0.2</v>
      </c>
      <c r="I16">
        <v>27.2</v>
      </c>
      <c r="Q16">
        <v>19735</v>
      </c>
    </row>
    <row r="17" spans="3:19" x14ac:dyDescent="0.25">
      <c r="C17">
        <v>2</v>
      </c>
      <c r="D17" t="s">
        <v>2106</v>
      </c>
      <c r="E17">
        <v>53.85</v>
      </c>
      <c r="I17">
        <v>7550.75</v>
      </c>
      <c r="J17">
        <v>590.25</v>
      </c>
      <c r="K17">
        <v>13</v>
      </c>
      <c r="O17">
        <v>23328</v>
      </c>
      <c r="P17">
        <v>23328</v>
      </c>
      <c r="Q17">
        <v>2230033</v>
      </c>
      <c r="S17">
        <v>2916.6666666666665</v>
      </c>
    </row>
    <row r="18" spans="3:19" x14ac:dyDescent="0.25">
      <c r="C18">
        <v>2</v>
      </c>
      <c r="D18">
        <v>303</v>
      </c>
      <c r="E18">
        <v>16.25</v>
      </c>
      <c r="I18">
        <v>2246.75</v>
      </c>
      <c r="J18">
        <v>108.75</v>
      </c>
      <c r="K18">
        <v>13</v>
      </c>
      <c r="Q18">
        <v>613003</v>
      </c>
      <c r="S18">
        <v>2916.6666666666665</v>
      </c>
    </row>
    <row r="19" spans="3:19" x14ac:dyDescent="0.25">
      <c r="C19">
        <v>2</v>
      </c>
      <c r="D19">
        <v>304</v>
      </c>
      <c r="E19">
        <v>18.600000000000001</v>
      </c>
      <c r="I19">
        <v>2566.5</v>
      </c>
      <c r="J19">
        <v>140</v>
      </c>
      <c r="O19">
        <v>9000</v>
      </c>
      <c r="P19">
        <v>9000</v>
      </c>
      <c r="Q19">
        <v>843586</v>
      </c>
    </row>
    <row r="20" spans="3:19" x14ac:dyDescent="0.25">
      <c r="C20">
        <v>2</v>
      </c>
      <c r="D20">
        <v>305</v>
      </c>
      <c r="E20">
        <v>4</v>
      </c>
      <c r="I20">
        <v>560</v>
      </c>
      <c r="J20">
        <v>20.5</v>
      </c>
      <c r="O20">
        <v>4000</v>
      </c>
      <c r="P20">
        <v>4000</v>
      </c>
      <c r="Q20">
        <v>228663</v>
      </c>
    </row>
    <row r="21" spans="3:19" x14ac:dyDescent="0.25">
      <c r="C21">
        <v>2</v>
      </c>
      <c r="D21">
        <v>306</v>
      </c>
      <c r="E21">
        <v>1</v>
      </c>
      <c r="I21">
        <v>146</v>
      </c>
      <c r="J21">
        <v>34</v>
      </c>
      <c r="Q21">
        <v>65204</v>
      </c>
    </row>
    <row r="22" spans="3:19" x14ac:dyDescent="0.25">
      <c r="C22">
        <v>2</v>
      </c>
      <c r="D22">
        <v>642</v>
      </c>
      <c r="E22">
        <v>14</v>
      </c>
      <c r="I22">
        <v>2031.5</v>
      </c>
      <c r="J22">
        <v>287</v>
      </c>
      <c r="O22">
        <v>10328</v>
      </c>
      <c r="P22">
        <v>10328</v>
      </c>
      <c r="Q22">
        <v>479577</v>
      </c>
    </row>
    <row r="23" spans="3:19" x14ac:dyDescent="0.25">
      <c r="C23" t="s">
        <v>2108</v>
      </c>
      <c r="E23">
        <v>54.05</v>
      </c>
      <c r="I23">
        <v>7577.95</v>
      </c>
      <c r="J23">
        <v>590.25</v>
      </c>
      <c r="K23">
        <v>13</v>
      </c>
      <c r="O23">
        <v>23328</v>
      </c>
      <c r="P23">
        <v>23328</v>
      </c>
      <c r="Q23">
        <v>2249768</v>
      </c>
      <c r="S23">
        <v>2964.0762463343108</v>
      </c>
    </row>
    <row r="24" spans="3:19" x14ac:dyDescent="0.25">
      <c r="C24">
        <v>3</v>
      </c>
      <c r="D24" t="s">
        <v>153</v>
      </c>
      <c r="E24">
        <v>0.2</v>
      </c>
      <c r="I24">
        <v>33.6</v>
      </c>
      <c r="Q24">
        <v>20080</v>
      </c>
      <c r="S24">
        <v>47.409579667644181</v>
      </c>
    </row>
    <row r="25" spans="3:19" x14ac:dyDescent="0.25">
      <c r="C25">
        <v>3</v>
      </c>
      <c r="D25">
        <v>99</v>
      </c>
      <c r="S25">
        <v>47.409579667644181</v>
      </c>
    </row>
    <row r="26" spans="3:19" x14ac:dyDescent="0.25">
      <c r="C26">
        <v>3</v>
      </c>
      <c r="D26">
        <v>101</v>
      </c>
      <c r="E26">
        <v>0.2</v>
      </c>
      <c r="I26">
        <v>33.6</v>
      </c>
      <c r="Q26">
        <v>20080</v>
      </c>
    </row>
    <row r="27" spans="3:19" x14ac:dyDescent="0.25">
      <c r="C27">
        <v>3</v>
      </c>
      <c r="D27" t="s">
        <v>2106</v>
      </c>
      <c r="E27">
        <v>53.85</v>
      </c>
      <c r="I27">
        <v>7711.5</v>
      </c>
      <c r="J27">
        <v>650</v>
      </c>
      <c r="K27">
        <v>6.5</v>
      </c>
      <c r="O27">
        <v>11500</v>
      </c>
      <c r="P27">
        <v>11500</v>
      </c>
      <c r="Q27">
        <v>2318974</v>
      </c>
      <c r="S27">
        <v>2916.6666666666665</v>
      </c>
    </row>
    <row r="28" spans="3:19" x14ac:dyDescent="0.25">
      <c r="C28">
        <v>3</v>
      </c>
      <c r="D28">
        <v>303</v>
      </c>
      <c r="E28">
        <v>16.25</v>
      </c>
      <c r="I28">
        <v>2427.5</v>
      </c>
      <c r="J28">
        <v>144</v>
      </c>
      <c r="K28">
        <v>6.5</v>
      </c>
      <c r="O28">
        <v>4500</v>
      </c>
      <c r="P28">
        <v>4500</v>
      </c>
      <c r="Q28">
        <v>685879</v>
      </c>
      <c r="S28">
        <v>2916.6666666666665</v>
      </c>
    </row>
    <row r="29" spans="3:19" x14ac:dyDescent="0.25">
      <c r="C29">
        <v>3</v>
      </c>
      <c r="D29">
        <v>304</v>
      </c>
      <c r="E29">
        <v>18.600000000000001</v>
      </c>
      <c r="I29">
        <v>2532.5</v>
      </c>
      <c r="J29">
        <v>155</v>
      </c>
      <c r="O29">
        <v>4500</v>
      </c>
      <c r="P29">
        <v>4500</v>
      </c>
      <c r="Q29">
        <v>845090</v>
      </c>
    </row>
    <row r="30" spans="3:19" x14ac:dyDescent="0.25">
      <c r="C30">
        <v>3</v>
      </c>
      <c r="D30">
        <v>305</v>
      </c>
      <c r="E30">
        <v>4</v>
      </c>
      <c r="I30">
        <v>536</v>
      </c>
      <c r="J30">
        <v>35</v>
      </c>
      <c r="O30">
        <v>1500</v>
      </c>
      <c r="P30">
        <v>1500</v>
      </c>
      <c r="Q30">
        <v>242050</v>
      </c>
    </row>
    <row r="31" spans="3:19" x14ac:dyDescent="0.25">
      <c r="C31">
        <v>3</v>
      </c>
      <c r="D31">
        <v>306</v>
      </c>
      <c r="E31">
        <v>1</v>
      </c>
      <c r="I31">
        <v>131.5</v>
      </c>
      <c r="J31">
        <v>30</v>
      </c>
      <c r="Q31">
        <v>66187</v>
      </c>
    </row>
    <row r="32" spans="3:19" x14ac:dyDescent="0.25">
      <c r="C32">
        <v>3</v>
      </c>
      <c r="D32">
        <v>642</v>
      </c>
      <c r="E32">
        <v>14</v>
      </c>
      <c r="I32">
        <v>2084</v>
      </c>
      <c r="J32">
        <v>286</v>
      </c>
      <c r="O32">
        <v>1000</v>
      </c>
      <c r="P32">
        <v>1000</v>
      </c>
      <c r="Q32">
        <v>479768</v>
      </c>
    </row>
    <row r="33" spans="3:19" x14ac:dyDescent="0.25">
      <c r="C33" t="s">
        <v>2109</v>
      </c>
      <c r="E33">
        <v>54.05</v>
      </c>
      <c r="I33">
        <v>7745.1</v>
      </c>
      <c r="J33">
        <v>650</v>
      </c>
      <c r="K33">
        <v>6.5</v>
      </c>
      <c r="O33">
        <v>11500</v>
      </c>
      <c r="P33">
        <v>11500</v>
      </c>
      <c r="Q33">
        <v>2339054</v>
      </c>
      <c r="S33">
        <v>2964.0762463343108</v>
      </c>
    </row>
    <row r="34" spans="3:19" x14ac:dyDescent="0.25">
      <c r="C34">
        <v>4</v>
      </c>
      <c r="D34" t="s">
        <v>153</v>
      </c>
      <c r="E34">
        <v>0.2</v>
      </c>
      <c r="I34">
        <v>35.200000000000003</v>
      </c>
      <c r="Q34">
        <v>11865</v>
      </c>
      <c r="S34">
        <v>47.409579667644181</v>
      </c>
    </row>
    <row r="35" spans="3:19" x14ac:dyDescent="0.25">
      <c r="C35">
        <v>4</v>
      </c>
      <c r="D35">
        <v>99</v>
      </c>
      <c r="S35">
        <v>47.409579667644181</v>
      </c>
    </row>
    <row r="36" spans="3:19" x14ac:dyDescent="0.25">
      <c r="C36">
        <v>4</v>
      </c>
      <c r="D36">
        <v>101</v>
      </c>
      <c r="E36">
        <v>0.2</v>
      </c>
      <c r="I36">
        <v>35.200000000000003</v>
      </c>
      <c r="Q36">
        <v>11865</v>
      </c>
    </row>
    <row r="37" spans="3:19" x14ac:dyDescent="0.25">
      <c r="C37">
        <v>4</v>
      </c>
      <c r="D37" t="s">
        <v>2106</v>
      </c>
      <c r="E37">
        <v>53.85</v>
      </c>
      <c r="I37">
        <v>8034</v>
      </c>
      <c r="J37">
        <v>538.5</v>
      </c>
      <c r="K37">
        <v>50</v>
      </c>
      <c r="O37">
        <v>21328</v>
      </c>
      <c r="P37">
        <v>21328</v>
      </c>
      <c r="Q37">
        <v>2326841</v>
      </c>
      <c r="R37">
        <v>4987</v>
      </c>
      <c r="S37">
        <v>2916.6666666666665</v>
      </c>
    </row>
    <row r="38" spans="3:19" x14ac:dyDescent="0.25">
      <c r="C38">
        <v>4</v>
      </c>
      <c r="D38">
        <v>303</v>
      </c>
      <c r="E38">
        <v>16.25</v>
      </c>
      <c r="I38">
        <v>2301.5</v>
      </c>
      <c r="J38">
        <v>105</v>
      </c>
      <c r="K38">
        <v>50</v>
      </c>
      <c r="O38">
        <v>13628</v>
      </c>
      <c r="P38">
        <v>13628</v>
      </c>
      <c r="Q38">
        <v>701269</v>
      </c>
      <c r="R38">
        <v>4987</v>
      </c>
      <c r="S38">
        <v>2916.6666666666665</v>
      </c>
    </row>
    <row r="39" spans="3:19" x14ac:dyDescent="0.25">
      <c r="C39">
        <v>4</v>
      </c>
      <c r="D39">
        <v>304</v>
      </c>
      <c r="E39">
        <v>18.600000000000001</v>
      </c>
      <c r="I39">
        <v>2771</v>
      </c>
      <c r="J39">
        <v>185</v>
      </c>
      <c r="O39">
        <v>6700</v>
      </c>
      <c r="P39">
        <v>6700</v>
      </c>
      <c r="Q39">
        <v>902533</v>
      </c>
    </row>
    <row r="40" spans="3:19" x14ac:dyDescent="0.25">
      <c r="C40">
        <v>4</v>
      </c>
      <c r="D40">
        <v>305</v>
      </c>
      <c r="E40">
        <v>5</v>
      </c>
      <c r="I40">
        <v>669</v>
      </c>
      <c r="J40">
        <v>13.5</v>
      </c>
      <c r="Q40">
        <v>244900</v>
      </c>
    </row>
    <row r="41" spans="3:19" x14ac:dyDescent="0.25">
      <c r="C41">
        <v>4</v>
      </c>
      <c r="D41">
        <v>642</v>
      </c>
      <c r="E41">
        <v>14</v>
      </c>
      <c r="I41">
        <v>2292.5</v>
      </c>
      <c r="J41">
        <v>235</v>
      </c>
      <c r="O41">
        <v>1000</v>
      </c>
      <c r="P41">
        <v>1000</v>
      </c>
      <c r="Q41">
        <v>478139</v>
      </c>
    </row>
    <row r="42" spans="3:19" x14ac:dyDescent="0.25">
      <c r="C42" t="s">
        <v>2110</v>
      </c>
      <c r="E42">
        <v>54.05</v>
      </c>
      <c r="I42">
        <v>8069.2</v>
      </c>
      <c r="J42">
        <v>538.5</v>
      </c>
      <c r="K42">
        <v>50</v>
      </c>
      <c r="O42">
        <v>21328</v>
      </c>
      <c r="P42">
        <v>21328</v>
      </c>
      <c r="Q42">
        <v>2338706</v>
      </c>
      <c r="R42">
        <v>4987</v>
      </c>
      <c r="S42">
        <v>2964.0762463343108</v>
      </c>
    </row>
    <row r="43" spans="3:19" x14ac:dyDescent="0.25">
      <c r="C43">
        <v>5</v>
      </c>
      <c r="D43" t="s">
        <v>153</v>
      </c>
      <c r="E43">
        <v>0.2</v>
      </c>
      <c r="I43">
        <v>36.799999999999997</v>
      </c>
      <c r="Q43">
        <v>20080</v>
      </c>
      <c r="S43">
        <v>47.409579667644181</v>
      </c>
    </row>
    <row r="44" spans="3:19" x14ac:dyDescent="0.25">
      <c r="C44">
        <v>5</v>
      </c>
      <c r="D44">
        <v>99</v>
      </c>
      <c r="S44">
        <v>47.409579667644181</v>
      </c>
    </row>
    <row r="45" spans="3:19" x14ac:dyDescent="0.25">
      <c r="C45">
        <v>5</v>
      </c>
      <c r="D45">
        <v>101</v>
      </c>
      <c r="E45">
        <v>0.2</v>
      </c>
      <c r="I45">
        <v>36.799999999999997</v>
      </c>
      <c r="Q45">
        <v>20080</v>
      </c>
    </row>
    <row r="46" spans="3:19" x14ac:dyDescent="0.25">
      <c r="C46">
        <v>5</v>
      </c>
      <c r="D46" t="s">
        <v>2106</v>
      </c>
      <c r="E46">
        <v>53.85</v>
      </c>
      <c r="I46">
        <v>8609.5</v>
      </c>
      <c r="J46">
        <v>582.5</v>
      </c>
      <c r="K46">
        <v>25</v>
      </c>
      <c r="O46">
        <v>12250</v>
      </c>
      <c r="P46">
        <v>12250</v>
      </c>
      <c r="Q46">
        <v>2431251</v>
      </c>
      <c r="R46">
        <v>800</v>
      </c>
      <c r="S46">
        <v>2916.6666666666665</v>
      </c>
    </row>
    <row r="47" spans="3:19" x14ac:dyDescent="0.25">
      <c r="C47">
        <v>5</v>
      </c>
      <c r="D47">
        <v>303</v>
      </c>
      <c r="E47">
        <v>16.25</v>
      </c>
      <c r="I47">
        <v>2489.5</v>
      </c>
      <c r="J47">
        <v>213.5</v>
      </c>
      <c r="K47">
        <v>25</v>
      </c>
      <c r="O47">
        <v>1500</v>
      </c>
      <c r="P47">
        <v>1500</v>
      </c>
      <c r="Q47">
        <v>757915</v>
      </c>
      <c r="R47">
        <v>800</v>
      </c>
      <c r="S47">
        <v>2916.6666666666665</v>
      </c>
    </row>
    <row r="48" spans="3:19" x14ac:dyDescent="0.25">
      <c r="C48">
        <v>5</v>
      </c>
      <c r="D48">
        <v>304</v>
      </c>
      <c r="E48">
        <v>18.600000000000001</v>
      </c>
      <c r="I48">
        <v>3108</v>
      </c>
      <c r="J48">
        <v>147.5</v>
      </c>
      <c r="O48">
        <v>7250</v>
      </c>
      <c r="P48">
        <v>7250</v>
      </c>
      <c r="Q48">
        <v>925070</v>
      </c>
    </row>
    <row r="49" spans="3:19" x14ac:dyDescent="0.25">
      <c r="C49">
        <v>5</v>
      </c>
      <c r="D49">
        <v>305</v>
      </c>
      <c r="E49">
        <v>5</v>
      </c>
      <c r="I49">
        <v>685.5</v>
      </c>
      <c r="J49">
        <v>50</v>
      </c>
      <c r="O49">
        <v>750</v>
      </c>
      <c r="P49">
        <v>750</v>
      </c>
      <c r="Q49">
        <v>280814</v>
      </c>
    </row>
    <row r="50" spans="3:19" x14ac:dyDescent="0.25">
      <c r="C50">
        <v>5</v>
      </c>
      <c r="D50">
        <v>642</v>
      </c>
      <c r="E50">
        <v>14</v>
      </c>
      <c r="I50">
        <v>2326.5</v>
      </c>
      <c r="J50">
        <v>171.5</v>
      </c>
      <c r="O50">
        <v>2750</v>
      </c>
      <c r="P50">
        <v>2750</v>
      </c>
      <c r="Q50">
        <v>467452</v>
      </c>
    </row>
    <row r="51" spans="3:19" x14ac:dyDescent="0.25">
      <c r="C51" t="s">
        <v>2111</v>
      </c>
      <c r="E51">
        <v>54.05</v>
      </c>
      <c r="I51">
        <v>8646.2999999999993</v>
      </c>
      <c r="J51">
        <v>582.5</v>
      </c>
      <c r="K51">
        <v>25</v>
      </c>
      <c r="O51">
        <v>12250</v>
      </c>
      <c r="P51">
        <v>12250</v>
      </c>
      <c r="Q51">
        <v>2451331</v>
      </c>
      <c r="R51">
        <v>800</v>
      </c>
      <c r="S51">
        <v>2964.0762463343108</v>
      </c>
    </row>
    <row r="52" spans="3:19" x14ac:dyDescent="0.25">
      <c r="C52">
        <v>6</v>
      </c>
      <c r="D52" t="s">
        <v>153</v>
      </c>
      <c r="E52">
        <v>0.2</v>
      </c>
      <c r="I52">
        <v>17.600000000000001</v>
      </c>
      <c r="Q52">
        <v>19487</v>
      </c>
      <c r="S52">
        <v>47.409579667644181</v>
      </c>
    </row>
    <row r="53" spans="3:19" x14ac:dyDescent="0.25">
      <c r="C53">
        <v>6</v>
      </c>
      <c r="D53">
        <v>99</v>
      </c>
      <c r="S53">
        <v>47.409579667644181</v>
      </c>
    </row>
    <row r="54" spans="3:19" x14ac:dyDescent="0.25">
      <c r="C54">
        <v>6</v>
      </c>
      <c r="D54">
        <v>101</v>
      </c>
      <c r="E54">
        <v>0.2</v>
      </c>
      <c r="I54">
        <v>17.600000000000001</v>
      </c>
      <c r="Q54">
        <v>19487</v>
      </c>
    </row>
    <row r="55" spans="3:19" x14ac:dyDescent="0.25">
      <c r="C55">
        <v>6</v>
      </c>
      <c r="D55" t="s">
        <v>2106</v>
      </c>
      <c r="E55">
        <v>52.85</v>
      </c>
      <c r="I55">
        <v>7305</v>
      </c>
      <c r="J55">
        <v>906</v>
      </c>
      <c r="K55">
        <v>20</v>
      </c>
      <c r="O55">
        <v>750</v>
      </c>
      <c r="P55">
        <v>750</v>
      </c>
      <c r="Q55">
        <v>2349685</v>
      </c>
      <c r="R55">
        <v>800</v>
      </c>
      <c r="S55">
        <v>2916.6666666666665</v>
      </c>
    </row>
    <row r="56" spans="3:19" x14ac:dyDescent="0.25">
      <c r="C56">
        <v>6</v>
      </c>
      <c r="D56">
        <v>303</v>
      </c>
      <c r="E56">
        <v>16.25</v>
      </c>
      <c r="I56">
        <v>2259</v>
      </c>
      <c r="J56">
        <v>300.5</v>
      </c>
      <c r="K56">
        <v>20</v>
      </c>
      <c r="Q56">
        <v>720846</v>
      </c>
      <c r="R56">
        <v>800</v>
      </c>
      <c r="S56">
        <v>2916.6666666666665</v>
      </c>
    </row>
    <row r="57" spans="3:19" x14ac:dyDescent="0.25">
      <c r="C57">
        <v>6</v>
      </c>
      <c r="D57">
        <v>304</v>
      </c>
      <c r="E57">
        <v>18.600000000000001</v>
      </c>
      <c r="I57">
        <v>2458</v>
      </c>
      <c r="J57">
        <v>253.5</v>
      </c>
      <c r="O57">
        <v>750</v>
      </c>
      <c r="P57">
        <v>750</v>
      </c>
      <c r="Q57">
        <v>920550</v>
      </c>
    </row>
    <row r="58" spans="3:19" x14ac:dyDescent="0.25">
      <c r="C58">
        <v>6</v>
      </c>
      <c r="D58">
        <v>305</v>
      </c>
      <c r="E58">
        <v>4</v>
      </c>
      <c r="I58">
        <v>610.5</v>
      </c>
      <c r="J58">
        <v>45</v>
      </c>
      <c r="Q58">
        <v>236721</v>
      </c>
    </row>
    <row r="59" spans="3:19" x14ac:dyDescent="0.25">
      <c r="C59">
        <v>6</v>
      </c>
      <c r="D59">
        <v>642</v>
      </c>
      <c r="E59">
        <v>14</v>
      </c>
      <c r="I59">
        <v>1977.5</v>
      </c>
      <c r="J59">
        <v>307</v>
      </c>
      <c r="Q59">
        <v>471568</v>
      </c>
    </row>
    <row r="60" spans="3:19" x14ac:dyDescent="0.25">
      <c r="C60" t="s">
        <v>2112</v>
      </c>
      <c r="E60">
        <v>53.05</v>
      </c>
      <c r="I60">
        <v>7322.6</v>
      </c>
      <c r="J60">
        <v>906</v>
      </c>
      <c r="K60">
        <v>20</v>
      </c>
      <c r="O60">
        <v>750</v>
      </c>
      <c r="P60">
        <v>750</v>
      </c>
      <c r="Q60">
        <v>2369172</v>
      </c>
      <c r="R60">
        <v>800</v>
      </c>
      <c r="S60">
        <v>2964.0762463343108</v>
      </c>
    </row>
    <row r="61" spans="3:19" x14ac:dyDescent="0.25">
      <c r="C61">
        <v>7</v>
      </c>
      <c r="D61" t="s">
        <v>153</v>
      </c>
      <c r="E61">
        <v>0.2</v>
      </c>
      <c r="I61">
        <v>28.8</v>
      </c>
      <c r="Q61">
        <v>20287</v>
      </c>
      <c r="S61">
        <v>47.409579667644181</v>
      </c>
    </row>
    <row r="62" spans="3:19" x14ac:dyDescent="0.25">
      <c r="C62">
        <v>7</v>
      </c>
      <c r="D62">
        <v>99</v>
      </c>
      <c r="S62">
        <v>47.409579667644181</v>
      </c>
    </row>
    <row r="63" spans="3:19" x14ac:dyDescent="0.25">
      <c r="C63">
        <v>7</v>
      </c>
      <c r="D63">
        <v>101</v>
      </c>
      <c r="E63">
        <v>0.2</v>
      </c>
      <c r="I63">
        <v>28.8</v>
      </c>
      <c r="Q63">
        <v>20287</v>
      </c>
    </row>
    <row r="64" spans="3:19" x14ac:dyDescent="0.25">
      <c r="C64">
        <v>7</v>
      </c>
      <c r="D64" t="s">
        <v>2106</v>
      </c>
      <c r="E64">
        <v>51.85</v>
      </c>
      <c r="I64">
        <v>6772</v>
      </c>
      <c r="J64">
        <v>391.5</v>
      </c>
      <c r="O64">
        <v>598237</v>
      </c>
      <c r="P64">
        <v>598237</v>
      </c>
      <c r="Q64">
        <v>2910717</v>
      </c>
      <c r="S64">
        <v>2916.6666666666665</v>
      </c>
    </row>
    <row r="65" spans="3:19" x14ac:dyDescent="0.25">
      <c r="C65">
        <v>7</v>
      </c>
      <c r="D65">
        <v>303</v>
      </c>
      <c r="E65">
        <v>16.25</v>
      </c>
      <c r="I65">
        <v>2041</v>
      </c>
      <c r="J65">
        <v>25.5</v>
      </c>
      <c r="O65">
        <v>152841</v>
      </c>
      <c r="P65">
        <v>152841</v>
      </c>
      <c r="Q65">
        <v>857814</v>
      </c>
      <c r="S65">
        <v>2916.6666666666665</v>
      </c>
    </row>
    <row r="66" spans="3:19" x14ac:dyDescent="0.25">
      <c r="C66">
        <v>7</v>
      </c>
      <c r="D66">
        <v>304</v>
      </c>
      <c r="E66">
        <v>17.600000000000001</v>
      </c>
      <c r="I66">
        <v>2430</v>
      </c>
      <c r="J66">
        <v>148.5</v>
      </c>
      <c r="O66">
        <v>235075</v>
      </c>
      <c r="P66">
        <v>235075</v>
      </c>
      <c r="Q66">
        <v>1119397</v>
      </c>
    </row>
    <row r="67" spans="3:19" x14ac:dyDescent="0.25">
      <c r="C67">
        <v>7</v>
      </c>
      <c r="D67">
        <v>305</v>
      </c>
      <c r="E67">
        <v>4</v>
      </c>
      <c r="I67">
        <v>476.5</v>
      </c>
      <c r="J67">
        <v>35</v>
      </c>
      <c r="O67">
        <v>92452</v>
      </c>
      <c r="P67">
        <v>92452</v>
      </c>
      <c r="Q67">
        <v>340113</v>
      </c>
    </row>
    <row r="68" spans="3:19" x14ac:dyDescent="0.25">
      <c r="C68">
        <v>7</v>
      </c>
      <c r="D68">
        <v>642</v>
      </c>
      <c r="E68">
        <v>14</v>
      </c>
      <c r="I68">
        <v>1824.5</v>
      </c>
      <c r="J68">
        <v>182.5</v>
      </c>
      <c r="O68">
        <v>117869</v>
      </c>
      <c r="P68">
        <v>117869</v>
      </c>
      <c r="Q68">
        <v>593393</v>
      </c>
    </row>
    <row r="69" spans="3:19" x14ac:dyDescent="0.25">
      <c r="C69" t="s">
        <v>2113</v>
      </c>
      <c r="E69">
        <v>52.05</v>
      </c>
      <c r="I69">
        <v>6800.8</v>
      </c>
      <c r="J69">
        <v>391.5</v>
      </c>
      <c r="O69">
        <v>598237</v>
      </c>
      <c r="P69">
        <v>598237</v>
      </c>
      <c r="Q69">
        <v>2931004</v>
      </c>
      <c r="S69">
        <v>2964.0762463343108</v>
      </c>
    </row>
    <row r="70" spans="3:19" x14ac:dyDescent="0.25">
      <c r="C70">
        <v>8</v>
      </c>
      <c r="D70" t="s">
        <v>153</v>
      </c>
      <c r="E70">
        <v>0.2</v>
      </c>
      <c r="I70">
        <v>27.2</v>
      </c>
      <c r="Q70">
        <v>20089</v>
      </c>
      <c r="S70">
        <v>47.409579667644181</v>
      </c>
    </row>
    <row r="71" spans="3:19" x14ac:dyDescent="0.25">
      <c r="C71">
        <v>8</v>
      </c>
      <c r="D71">
        <v>99</v>
      </c>
      <c r="S71">
        <v>47.409579667644181</v>
      </c>
    </row>
    <row r="72" spans="3:19" x14ac:dyDescent="0.25">
      <c r="C72">
        <v>8</v>
      </c>
      <c r="D72">
        <v>101</v>
      </c>
      <c r="E72">
        <v>0.2</v>
      </c>
      <c r="I72">
        <v>27.2</v>
      </c>
      <c r="Q72">
        <v>20089</v>
      </c>
    </row>
    <row r="73" spans="3:19" x14ac:dyDescent="0.25">
      <c r="C73">
        <v>8</v>
      </c>
      <c r="D73" t="s">
        <v>2106</v>
      </c>
      <c r="E73">
        <v>50.85</v>
      </c>
      <c r="I73">
        <v>6259.5</v>
      </c>
      <c r="J73">
        <v>632.5</v>
      </c>
      <c r="K73">
        <v>37.5</v>
      </c>
      <c r="Q73">
        <v>2303189</v>
      </c>
      <c r="S73">
        <v>2916.6666666666665</v>
      </c>
    </row>
    <row r="74" spans="3:19" x14ac:dyDescent="0.25">
      <c r="C74">
        <v>8</v>
      </c>
      <c r="D74">
        <v>303</v>
      </c>
      <c r="E74">
        <v>15.25</v>
      </c>
      <c r="I74">
        <v>1929.5</v>
      </c>
      <c r="J74">
        <v>185.5</v>
      </c>
      <c r="K74">
        <v>37.5</v>
      </c>
      <c r="Q74">
        <v>725166</v>
      </c>
      <c r="S74">
        <v>2916.6666666666665</v>
      </c>
    </row>
    <row r="75" spans="3:19" x14ac:dyDescent="0.25">
      <c r="C75">
        <v>8</v>
      </c>
      <c r="D75">
        <v>304</v>
      </c>
      <c r="E75">
        <v>17.600000000000001</v>
      </c>
      <c r="I75">
        <v>1994.5</v>
      </c>
      <c r="J75">
        <v>134.5</v>
      </c>
      <c r="Q75">
        <v>860319</v>
      </c>
    </row>
    <row r="76" spans="3:19" x14ac:dyDescent="0.25">
      <c r="C76">
        <v>8</v>
      </c>
      <c r="D76">
        <v>305</v>
      </c>
      <c r="E76">
        <v>4</v>
      </c>
      <c r="I76">
        <v>592</v>
      </c>
      <c r="J76">
        <v>45</v>
      </c>
      <c r="Q76">
        <v>236404</v>
      </c>
    </row>
    <row r="77" spans="3:19" x14ac:dyDescent="0.25">
      <c r="C77">
        <v>8</v>
      </c>
      <c r="D77">
        <v>642</v>
      </c>
      <c r="E77">
        <v>14</v>
      </c>
      <c r="I77">
        <v>1743.5</v>
      </c>
      <c r="J77">
        <v>267.5</v>
      </c>
      <c r="Q77">
        <v>481300</v>
      </c>
    </row>
    <row r="78" spans="3:19" x14ac:dyDescent="0.25">
      <c r="C78" t="s">
        <v>2114</v>
      </c>
      <c r="E78">
        <v>51.05</v>
      </c>
      <c r="I78">
        <v>6286.7</v>
      </c>
      <c r="J78">
        <v>632.5</v>
      </c>
      <c r="K78">
        <v>37.5</v>
      </c>
      <c r="Q78">
        <v>2323278</v>
      </c>
      <c r="S78">
        <v>2964.0762463343108</v>
      </c>
    </row>
    <row r="79" spans="3:19" x14ac:dyDescent="0.25">
      <c r="C79">
        <v>9</v>
      </c>
      <c r="D79" t="s">
        <v>153</v>
      </c>
      <c r="E79">
        <v>0.2</v>
      </c>
      <c r="I79">
        <v>25.6</v>
      </c>
      <c r="Q79">
        <v>19872</v>
      </c>
      <c r="S79">
        <v>47.409579667644181</v>
      </c>
    </row>
    <row r="80" spans="3:19" x14ac:dyDescent="0.25">
      <c r="C80">
        <v>9</v>
      </c>
      <c r="D80">
        <v>99</v>
      </c>
      <c r="S80">
        <v>47.409579667644181</v>
      </c>
    </row>
    <row r="81" spans="3:19" x14ac:dyDescent="0.25">
      <c r="C81">
        <v>9</v>
      </c>
      <c r="D81">
        <v>101</v>
      </c>
      <c r="E81">
        <v>0.2</v>
      </c>
      <c r="I81">
        <v>25.6</v>
      </c>
      <c r="Q81">
        <v>19872</v>
      </c>
    </row>
    <row r="82" spans="3:19" x14ac:dyDescent="0.25">
      <c r="C82">
        <v>9</v>
      </c>
      <c r="D82" t="s">
        <v>2106</v>
      </c>
      <c r="E82">
        <v>50.35</v>
      </c>
      <c r="I82">
        <v>7360.5</v>
      </c>
      <c r="J82">
        <v>705</v>
      </c>
      <c r="Q82">
        <v>2301914</v>
      </c>
      <c r="S82">
        <v>2916.6666666666665</v>
      </c>
    </row>
    <row r="83" spans="3:19" x14ac:dyDescent="0.25">
      <c r="C83">
        <v>9</v>
      </c>
      <c r="D83">
        <v>303</v>
      </c>
      <c r="E83">
        <v>15.75</v>
      </c>
      <c r="I83">
        <v>2376.5</v>
      </c>
      <c r="J83">
        <v>195</v>
      </c>
      <c r="Q83">
        <v>716042</v>
      </c>
      <c r="S83">
        <v>2916.6666666666665</v>
      </c>
    </row>
    <row r="84" spans="3:19" x14ac:dyDescent="0.25">
      <c r="C84">
        <v>9</v>
      </c>
      <c r="D84">
        <v>304</v>
      </c>
      <c r="E84">
        <v>17.600000000000001</v>
      </c>
      <c r="I84">
        <v>2531.5</v>
      </c>
      <c r="J84">
        <v>186</v>
      </c>
      <c r="Q84">
        <v>890146</v>
      </c>
    </row>
    <row r="85" spans="3:19" x14ac:dyDescent="0.25">
      <c r="C85">
        <v>9</v>
      </c>
      <c r="D85">
        <v>305</v>
      </c>
      <c r="E85">
        <v>4</v>
      </c>
      <c r="I85">
        <v>501</v>
      </c>
      <c r="J85">
        <v>65</v>
      </c>
      <c r="Q85">
        <v>245008</v>
      </c>
    </row>
    <row r="86" spans="3:19" x14ac:dyDescent="0.25">
      <c r="C86">
        <v>9</v>
      </c>
      <c r="D86">
        <v>642</v>
      </c>
      <c r="E86">
        <v>13</v>
      </c>
      <c r="I86">
        <v>1951.5</v>
      </c>
      <c r="J86">
        <v>259</v>
      </c>
      <c r="Q86">
        <v>450718</v>
      </c>
    </row>
    <row r="87" spans="3:19" x14ac:dyDescent="0.25">
      <c r="C87" t="s">
        <v>2115</v>
      </c>
      <c r="E87">
        <v>50.55</v>
      </c>
      <c r="I87">
        <v>7386.1</v>
      </c>
      <c r="J87">
        <v>705</v>
      </c>
      <c r="Q87">
        <v>2321786</v>
      </c>
      <c r="S87">
        <v>2964.0762463343108</v>
      </c>
    </row>
    <row r="88" spans="3:19" x14ac:dyDescent="0.25">
      <c r="C88">
        <v>10</v>
      </c>
      <c r="D88" t="s">
        <v>153</v>
      </c>
      <c r="E88">
        <v>0.2</v>
      </c>
      <c r="I88">
        <v>36.799999999999997</v>
      </c>
      <c r="Q88">
        <v>20080</v>
      </c>
      <c r="S88">
        <v>47.409579667644181</v>
      </c>
    </row>
    <row r="89" spans="3:19" x14ac:dyDescent="0.25">
      <c r="C89">
        <v>10</v>
      </c>
      <c r="D89">
        <v>99</v>
      </c>
      <c r="S89">
        <v>47.409579667644181</v>
      </c>
    </row>
    <row r="90" spans="3:19" x14ac:dyDescent="0.25">
      <c r="C90">
        <v>10</v>
      </c>
      <c r="D90">
        <v>101</v>
      </c>
      <c r="E90">
        <v>0.2</v>
      </c>
      <c r="I90">
        <v>36.799999999999997</v>
      </c>
      <c r="Q90">
        <v>20080</v>
      </c>
    </row>
    <row r="91" spans="3:19" x14ac:dyDescent="0.25">
      <c r="C91">
        <v>10</v>
      </c>
      <c r="D91" t="s">
        <v>2106</v>
      </c>
      <c r="E91">
        <v>53.35</v>
      </c>
      <c r="I91">
        <v>8619.5</v>
      </c>
      <c r="J91">
        <v>751</v>
      </c>
      <c r="K91">
        <v>5</v>
      </c>
      <c r="O91">
        <v>1500</v>
      </c>
      <c r="P91">
        <v>1500</v>
      </c>
      <c r="Q91">
        <v>2348051</v>
      </c>
      <c r="R91">
        <v>2750</v>
      </c>
      <c r="S91">
        <v>2916.6666666666665</v>
      </c>
    </row>
    <row r="92" spans="3:19" x14ac:dyDescent="0.25">
      <c r="C92">
        <v>10</v>
      </c>
      <c r="D92">
        <v>303</v>
      </c>
      <c r="E92">
        <v>17.75</v>
      </c>
      <c r="I92">
        <v>2913</v>
      </c>
      <c r="J92">
        <v>195</v>
      </c>
      <c r="Q92">
        <v>770827</v>
      </c>
      <c r="R92">
        <v>2750</v>
      </c>
      <c r="S92">
        <v>2916.6666666666665</v>
      </c>
    </row>
    <row r="93" spans="3:19" x14ac:dyDescent="0.25">
      <c r="C93">
        <v>10</v>
      </c>
      <c r="D93">
        <v>304</v>
      </c>
      <c r="E93">
        <v>17.600000000000001</v>
      </c>
      <c r="I93">
        <v>2910.5</v>
      </c>
      <c r="J93">
        <v>179</v>
      </c>
      <c r="K93">
        <v>5</v>
      </c>
      <c r="O93">
        <v>750</v>
      </c>
      <c r="P93">
        <v>750</v>
      </c>
      <c r="Q93">
        <v>865457</v>
      </c>
    </row>
    <row r="94" spans="3:19" x14ac:dyDescent="0.25">
      <c r="C94">
        <v>10</v>
      </c>
      <c r="D94">
        <v>305</v>
      </c>
      <c r="E94">
        <v>4</v>
      </c>
      <c r="I94">
        <v>616</v>
      </c>
      <c r="J94">
        <v>64</v>
      </c>
      <c r="O94">
        <v>750</v>
      </c>
      <c r="P94">
        <v>750</v>
      </c>
      <c r="Q94">
        <v>247134</v>
      </c>
    </row>
    <row r="95" spans="3:19" x14ac:dyDescent="0.25">
      <c r="C95">
        <v>10</v>
      </c>
      <c r="D95">
        <v>642</v>
      </c>
      <c r="E95">
        <v>14</v>
      </c>
      <c r="I95">
        <v>2180</v>
      </c>
      <c r="J95">
        <v>313</v>
      </c>
      <c r="Q95">
        <v>464633</v>
      </c>
    </row>
    <row r="96" spans="3:19" x14ac:dyDescent="0.25">
      <c r="C96" t="s">
        <v>2116</v>
      </c>
      <c r="E96">
        <v>53.55</v>
      </c>
      <c r="I96">
        <v>8656.2999999999993</v>
      </c>
      <c r="J96">
        <v>751</v>
      </c>
      <c r="K96">
        <v>5</v>
      </c>
      <c r="O96">
        <v>1500</v>
      </c>
      <c r="P96">
        <v>1500</v>
      </c>
      <c r="Q96">
        <v>2368131</v>
      </c>
      <c r="R96">
        <v>2750</v>
      </c>
      <c r="S96">
        <v>2964.0762463343108</v>
      </c>
    </row>
    <row r="97" spans="3:19" x14ac:dyDescent="0.25">
      <c r="C97">
        <v>11</v>
      </c>
      <c r="D97" t="s">
        <v>153</v>
      </c>
      <c r="E97">
        <v>0.2</v>
      </c>
      <c r="I97">
        <v>33.6</v>
      </c>
      <c r="Q97">
        <v>20080</v>
      </c>
      <c r="S97">
        <v>47.409579667644181</v>
      </c>
    </row>
    <row r="98" spans="3:19" x14ac:dyDescent="0.25">
      <c r="C98">
        <v>11</v>
      </c>
      <c r="D98">
        <v>99</v>
      </c>
      <c r="S98">
        <v>47.409579667644181</v>
      </c>
    </row>
    <row r="99" spans="3:19" x14ac:dyDescent="0.25">
      <c r="C99">
        <v>11</v>
      </c>
      <c r="D99">
        <v>101</v>
      </c>
      <c r="E99">
        <v>0.2</v>
      </c>
      <c r="I99">
        <v>33.6</v>
      </c>
      <c r="Q99">
        <v>20080</v>
      </c>
    </row>
    <row r="100" spans="3:19" x14ac:dyDescent="0.25">
      <c r="C100">
        <v>11</v>
      </c>
      <c r="D100" t="s">
        <v>2106</v>
      </c>
      <c r="E100">
        <v>51.1</v>
      </c>
      <c r="I100">
        <v>7628.5</v>
      </c>
      <c r="J100">
        <v>1009</v>
      </c>
      <c r="O100">
        <v>577015</v>
      </c>
      <c r="P100">
        <v>577015</v>
      </c>
      <c r="Q100">
        <v>2900781</v>
      </c>
      <c r="R100">
        <v>8600</v>
      </c>
      <c r="S100">
        <v>2916.6666666666665</v>
      </c>
    </row>
    <row r="101" spans="3:19" x14ac:dyDescent="0.25">
      <c r="C101">
        <v>11</v>
      </c>
      <c r="D101">
        <v>303</v>
      </c>
      <c r="E101">
        <v>15.75</v>
      </c>
      <c r="I101">
        <v>2361.5</v>
      </c>
      <c r="J101">
        <v>294</v>
      </c>
      <c r="O101">
        <v>146092</v>
      </c>
      <c r="P101">
        <v>146092</v>
      </c>
      <c r="Q101">
        <v>825219</v>
      </c>
      <c r="R101">
        <v>8600</v>
      </c>
      <c r="S101">
        <v>2916.6666666666665</v>
      </c>
    </row>
    <row r="102" spans="3:19" x14ac:dyDescent="0.25">
      <c r="C102">
        <v>11</v>
      </c>
      <c r="D102">
        <v>304</v>
      </c>
      <c r="E102">
        <v>17.350000000000001</v>
      </c>
      <c r="I102">
        <v>2660</v>
      </c>
      <c r="J102">
        <v>315.5</v>
      </c>
      <c r="O102">
        <v>218801</v>
      </c>
      <c r="P102">
        <v>218801</v>
      </c>
      <c r="Q102">
        <v>1152073</v>
      </c>
    </row>
    <row r="103" spans="3:19" x14ac:dyDescent="0.25">
      <c r="C103">
        <v>11</v>
      </c>
      <c r="D103">
        <v>305</v>
      </c>
      <c r="E103">
        <v>4</v>
      </c>
      <c r="I103">
        <v>451.5</v>
      </c>
      <c r="J103">
        <v>61.5</v>
      </c>
      <c r="O103">
        <v>91652</v>
      </c>
      <c r="P103">
        <v>91652</v>
      </c>
      <c r="Q103">
        <v>325462</v>
      </c>
    </row>
    <row r="104" spans="3:19" x14ac:dyDescent="0.25">
      <c r="C104">
        <v>11</v>
      </c>
      <c r="D104">
        <v>642</v>
      </c>
      <c r="E104">
        <v>14</v>
      </c>
      <c r="I104">
        <v>2155.5</v>
      </c>
      <c r="J104">
        <v>338</v>
      </c>
      <c r="O104">
        <v>120470</v>
      </c>
      <c r="P104">
        <v>120470</v>
      </c>
      <c r="Q104">
        <v>598027</v>
      </c>
    </row>
    <row r="105" spans="3:19" x14ac:dyDescent="0.25">
      <c r="C105" t="s">
        <v>2117</v>
      </c>
      <c r="E105">
        <v>51.3</v>
      </c>
      <c r="I105">
        <v>7662.1</v>
      </c>
      <c r="J105">
        <v>1009</v>
      </c>
      <c r="O105">
        <v>577015</v>
      </c>
      <c r="P105">
        <v>577015</v>
      </c>
      <c r="Q105">
        <v>2920861</v>
      </c>
      <c r="R105">
        <v>8600</v>
      </c>
      <c r="S105">
        <v>2964.0762463343108</v>
      </c>
    </row>
    <row r="106" spans="3:19" x14ac:dyDescent="0.25">
      <c r="C106">
        <v>12</v>
      </c>
      <c r="D106" t="s">
        <v>153</v>
      </c>
      <c r="E106">
        <v>0.2</v>
      </c>
      <c r="I106">
        <v>35.200000000000003</v>
      </c>
      <c r="Q106">
        <v>20080</v>
      </c>
      <c r="S106">
        <v>47.409579667644181</v>
      </c>
    </row>
    <row r="107" spans="3:19" x14ac:dyDescent="0.25">
      <c r="C107">
        <v>12</v>
      </c>
      <c r="D107">
        <v>99</v>
      </c>
      <c r="S107">
        <v>47.409579667644181</v>
      </c>
    </row>
    <row r="108" spans="3:19" x14ac:dyDescent="0.25">
      <c r="C108">
        <v>12</v>
      </c>
      <c r="D108">
        <v>101</v>
      </c>
      <c r="E108">
        <v>0.2</v>
      </c>
      <c r="I108">
        <v>35.200000000000003</v>
      </c>
      <c r="Q108">
        <v>20080</v>
      </c>
    </row>
    <row r="109" spans="3:19" x14ac:dyDescent="0.25">
      <c r="C109">
        <v>12</v>
      </c>
      <c r="D109" t="s">
        <v>2106</v>
      </c>
      <c r="E109">
        <v>52.1</v>
      </c>
      <c r="I109">
        <v>7313.4500000000007</v>
      </c>
      <c r="J109">
        <v>319.25</v>
      </c>
      <c r="K109">
        <v>9.8000000000000007</v>
      </c>
      <c r="Q109">
        <v>2230715</v>
      </c>
      <c r="S109">
        <v>2916.6666666666665</v>
      </c>
    </row>
    <row r="110" spans="3:19" x14ac:dyDescent="0.25">
      <c r="C110">
        <v>12</v>
      </c>
      <c r="D110">
        <v>303</v>
      </c>
      <c r="E110">
        <v>15.75</v>
      </c>
      <c r="I110">
        <v>2261.9</v>
      </c>
      <c r="J110">
        <v>69</v>
      </c>
      <c r="K110">
        <v>3.6</v>
      </c>
      <c r="Q110">
        <v>668643</v>
      </c>
      <c r="S110">
        <v>2916.6666666666665</v>
      </c>
    </row>
    <row r="111" spans="3:19" x14ac:dyDescent="0.25">
      <c r="C111">
        <v>12</v>
      </c>
      <c r="D111">
        <v>304</v>
      </c>
      <c r="E111">
        <v>18.350000000000001</v>
      </c>
      <c r="I111">
        <v>2501.8000000000002</v>
      </c>
      <c r="J111">
        <v>68.5</v>
      </c>
      <c r="K111">
        <v>6.2</v>
      </c>
      <c r="Q111">
        <v>862835</v>
      </c>
    </row>
    <row r="112" spans="3:19" x14ac:dyDescent="0.25">
      <c r="C112">
        <v>12</v>
      </c>
      <c r="D112">
        <v>305</v>
      </c>
      <c r="E112">
        <v>4</v>
      </c>
      <c r="I112">
        <v>646.25</v>
      </c>
      <c r="J112">
        <v>15.25</v>
      </c>
      <c r="Q112">
        <v>234672</v>
      </c>
    </row>
    <row r="113" spans="3:19" x14ac:dyDescent="0.25">
      <c r="C113">
        <v>12</v>
      </c>
      <c r="D113">
        <v>642</v>
      </c>
      <c r="E113">
        <v>14</v>
      </c>
      <c r="I113">
        <v>1903.5</v>
      </c>
      <c r="J113">
        <v>166.5</v>
      </c>
      <c r="Q113">
        <v>464565</v>
      </c>
    </row>
    <row r="114" spans="3:19" x14ac:dyDescent="0.25">
      <c r="C114" t="s">
        <v>2118</v>
      </c>
      <c r="E114">
        <v>52.3</v>
      </c>
      <c r="I114">
        <v>7348.65</v>
      </c>
      <c r="J114">
        <v>319.25</v>
      </c>
      <c r="K114">
        <v>9.8000000000000007</v>
      </c>
      <c r="Q114">
        <v>2250795</v>
      </c>
      <c r="S114">
        <v>2964.0762463343108</v>
      </c>
    </row>
  </sheetData>
  <hyperlinks>
    <hyperlink ref="A2" location="Obsah!A1" display="Zpět na Obsah  KL 01  1.-4.měsíc" xr:uid="{6A6ACFA5-2662-48FA-A60A-5963814AFB1A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364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84651.857304718025</v>
      </c>
      <c r="D4" s="134">
        <f ca="1">IF(ISERROR(VLOOKUP("Náklady celkem",INDIRECT("HI!$A:$G"),5,0)),0,VLOOKUP("Náklady celkem",INDIRECT("HI!$A:$G"),5,0))</f>
        <v>95168.776440000001</v>
      </c>
      <c r="E4" s="135">
        <f ca="1">IF(C4=0,0,D4/C4)</f>
        <v>1.1242373111487043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949.99999658203126</v>
      </c>
      <c r="D7" s="142">
        <f>IF(ISERROR(HI!E5),"",HI!E5)</f>
        <v>891.32525000000066</v>
      </c>
      <c r="E7" s="139">
        <f t="shared" ref="E7:E13" si="0">IF(C7=0,0,D7/C7)</f>
        <v>0.93823710863880605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1.4511873350923483E-2</v>
      </c>
      <c r="E9" s="139">
        <f>IF(C9=0,0,D9/C9)</f>
        <v>4.8372911169744945E-2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10328.999565673828</v>
      </c>
      <c r="D13" s="142">
        <f>IF(ISERROR(HI!E6),"",HI!E6)</f>
        <v>14230.216770000001</v>
      </c>
      <c r="E13" s="139">
        <f t="shared" si="0"/>
        <v>1.3776955531386617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37116.631713500981</v>
      </c>
      <c r="D14" s="138">
        <f ca="1">IF(ISERROR(VLOOKUP("Osobní náklady (Kč) *",INDIRECT("HI!$A:$G"),5,0)),0,VLOOKUP("Osobní náklady (Kč) *",INDIRECT("HI!$A:$G"),5,0))</f>
        <v>39418.598870000002</v>
      </c>
      <c r="E14" s="139">
        <f ca="1">IF(C14=0,0,D14/C14)</f>
        <v>1.0620198291231715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C653BAA-EBDC-4BF8-8A15-3E71CE5F4E87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364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2015</v>
      </c>
      <c r="C3" s="40">
        <v>2018</v>
      </c>
      <c r="D3" s="7"/>
      <c r="E3" s="276">
        <v>2019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5" customHeight="1" x14ac:dyDescent="0.2">
      <c r="A5" s="89" t="str">
        <f>HYPERLINK("#'Léky Žádanky'!A1","Léky (Kč)")</f>
        <v>Léky (Kč)</v>
      </c>
      <c r="B5" s="27">
        <v>858.49964</v>
      </c>
      <c r="C5" s="29">
        <v>938.87398999999948</v>
      </c>
      <c r="D5" s="8"/>
      <c r="E5" s="94">
        <v>891.32525000000066</v>
      </c>
      <c r="F5" s="28">
        <v>949.99999658203126</v>
      </c>
      <c r="G5" s="93">
        <f>E5-F5</f>
        <v>-58.674746582030593</v>
      </c>
      <c r="H5" s="99">
        <f>IF(F5&lt;0.00000001,"",E5/F5)</f>
        <v>0.93823710863880605</v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14830.270469999996</v>
      </c>
      <c r="C6" s="31">
        <v>13524.953909999987</v>
      </c>
      <c r="D6" s="8"/>
      <c r="E6" s="95">
        <v>14230.216770000001</v>
      </c>
      <c r="F6" s="30">
        <v>10328.999565673828</v>
      </c>
      <c r="G6" s="96">
        <f>E6-F6</f>
        <v>3901.2172043261726</v>
      </c>
      <c r="H6" s="100">
        <f>IF(F6&lt;0.00000001,"",E6/F6)</f>
        <v>1.3776955531386617</v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30154.527840000002</v>
      </c>
      <c r="C7" s="31">
        <v>34597.174740000002</v>
      </c>
      <c r="D7" s="8"/>
      <c r="E7" s="95">
        <v>39418.598870000002</v>
      </c>
      <c r="F7" s="30">
        <v>37116.631713500981</v>
      </c>
      <c r="G7" s="96">
        <f>E7-F7</f>
        <v>2301.9671564990203</v>
      </c>
      <c r="H7" s="100">
        <f>IF(F7&lt;0.00000001,"",E7/F7)</f>
        <v>1.0620198291231715</v>
      </c>
    </row>
    <row r="8" spans="1:10" ht="14.45" customHeight="1" thickBot="1" x14ac:dyDescent="0.25">
      <c r="A8" s="1" t="s">
        <v>60</v>
      </c>
      <c r="B8" s="11">
        <v>34368.318599999977</v>
      </c>
      <c r="C8" s="33">
        <v>33333.776859999984</v>
      </c>
      <c r="D8" s="8"/>
      <c r="E8" s="97">
        <v>40628.635549999999</v>
      </c>
      <c r="F8" s="32">
        <v>36256.226028961188</v>
      </c>
      <c r="G8" s="98">
        <f>E8-F8</f>
        <v>4372.4095210388114</v>
      </c>
      <c r="H8" s="101">
        <f>IF(F8&lt;0.00000001,"",E8/F8)</f>
        <v>1.1205974807622328</v>
      </c>
    </row>
    <row r="9" spans="1:10" ht="14.45" customHeight="1" thickBot="1" x14ac:dyDescent="0.25">
      <c r="A9" s="2" t="s">
        <v>61</v>
      </c>
      <c r="B9" s="3">
        <v>80211.616549999977</v>
      </c>
      <c r="C9" s="35">
        <v>82394.779499999975</v>
      </c>
      <c r="D9" s="8"/>
      <c r="E9" s="3">
        <v>95168.776440000001</v>
      </c>
      <c r="F9" s="34">
        <v>84651.857304718025</v>
      </c>
      <c r="G9" s="34">
        <f>E9-F9</f>
        <v>10516.919135281976</v>
      </c>
      <c r="H9" s="102">
        <f>IF(F9&lt;0.00000001,"",E9/F9)</f>
        <v>1.1242373111487043</v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184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 xr:uid="{74949381-4091-4885-9689-343595FBA46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364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2019</v>
      </c>
      <c r="C4" s="115" t="s">
        <v>17</v>
      </c>
      <c r="D4" s="210" t="s">
        <v>185</v>
      </c>
      <c r="E4" s="210" t="s">
        <v>186</v>
      </c>
      <c r="F4" s="210" t="s">
        <v>187</v>
      </c>
      <c r="G4" s="210" t="s">
        <v>188</v>
      </c>
      <c r="H4" s="210" t="s">
        <v>189</v>
      </c>
      <c r="I4" s="210" t="s">
        <v>190</v>
      </c>
      <c r="J4" s="210" t="s">
        <v>191</v>
      </c>
      <c r="K4" s="210" t="s">
        <v>192</v>
      </c>
      <c r="L4" s="210" t="s">
        <v>193</v>
      </c>
      <c r="M4" s="210" t="s">
        <v>194</v>
      </c>
      <c r="N4" s="210" t="s">
        <v>195</v>
      </c>
      <c r="O4" s="210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950</v>
      </c>
      <c r="C7" s="52">
        <v>79.166666666666003</v>
      </c>
      <c r="D7" s="52">
        <v>66.816119999999998</v>
      </c>
      <c r="E7" s="52">
        <v>100.42615000000001</v>
      </c>
      <c r="F7" s="52">
        <v>92.245869999999002</v>
      </c>
      <c r="G7" s="52">
        <v>113.44240000000001</v>
      </c>
      <c r="H7" s="52">
        <v>72.867769999999993</v>
      </c>
      <c r="I7" s="52">
        <v>66.228849999998999</v>
      </c>
      <c r="J7" s="52">
        <v>57.570920000000001</v>
      </c>
      <c r="K7" s="52">
        <v>52.6586</v>
      </c>
      <c r="L7" s="52">
        <v>120.26678</v>
      </c>
      <c r="M7" s="52">
        <v>2.5863100000000001</v>
      </c>
      <c r="N7" s="52">
        <v>75.523200000000003</v>
      </c>
      <c r="O7" s="52">
        <v>70.692279999999002</v>
      </c>
      <c r="P7" s="53">
        <v>891.32524999999896</v>
      </c>
      <c r="Q7" s="78">
        <v>0.93823710526299997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10329</v>
      </c>
      <c r="C9" s="52">
        <v>860.75</v>
      </c>
      <c r="D9" s="52">
        <v>1770.14571</v>
      </c>
      <c r="E9" s="52">
        <v>808.53677000000198</v>
      </c>
      <c r="F9" s="52">
        <v>864.61327999999799</v>
      </c>
      <c r="G9" s="52">
        <v>593.72060999999803</v>
      </c>
      <c r="H9" s="52">
        <v>661.70968000000005</v>
      </c>
      <c r="I9" s="52">
        <v>1374.2157999999899</v>
      </c>
      <c r="J9" s="52">
        <v>307.15159999999997</v>
      </c>
      <c r="K9" s="52">
        <v>1711.4439500000001</v>
      </c>
      <c r="L9" s="52">
        <v>1425.6279899999899</v>
      </c>
      <c r="M9" s="52">
        <v>1224.2755</v>
      </c>
      <c r="N9" s="52">
        <v>3842.6437099999998</v>
      </c>
      <c r="O9" s="52">
        <v>-353.86783000000003</v>
      </c>
      <c r="P9" s="53">
        <v>14230.216770000001</v>
      </c>
      <c r="Q9" s="78">
        <v>1.377695495207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745.56952670936198</v>
      </c>
      <c r="C11" s="52">
        <v>62.130793892446</v>
      </c>
      <c r="D11" s="52">
        <v>66.099059999999994</v>
      </c>
      <c r="E11" s="52">
        <v>56.409019999999998</v>
      </c>
      <c r="F11" s="52">
        <v>31.571849999998999</v>
      </c>
      <c r="G11" s="52">
        <v>69.884079999999003</v>
      </c>
      <c r="H11" s="52">
        <v>60.418349999999997</v>
      </c>
      <c r="I11" s="52">
        <v>92.064299999998994</v>
      </c>
      <c r="J11" s="52">
        <v>54.685839999999999</v>
      </c>
      <c r="K11" s="52">
        <v>56.799230000000001</v>
      </c>
      <c r="L11" s="52">
        <v>81.350019999999006</v>
      </c>
      <c r="M11" s="52">
        <v>100.22846</v>
      </c>
      <c r="N11" s="52">
        <v>83.148809999999997</v>
      </c>
      <c r="O11" s="52">
        <v>73.005959999999007</v>
      </c>
      <c r="P11" s="53">
        <v>825.66497999999899</v>
      </c>
      <c r="Q11" s="78">
        <v>1.1074285501500001</v>
      </c>
    </row>
    <row r="12" spans="1:17" ht="14.45" customHeight="1" x14ac:dyDescent="0.2">
      <c r="A12" s="15" t="s">
        <v>27</v>
      </c>
      <c r="B12" s="51">
        <v>524.87615801854804</v>
      </c>
      <c r="C12" s="52">
        <v>43.739679834878999</v>
      </c>
      <c r="D12" s="52">
        <v>24.0503</v>
      </c>
      <c r="E12" s="52">
        <v>179.12724</v>
      </c>
      <c r="F12" s="52">
        <v>18.688559999999999</v>
      </c>
      <c r="G12" s="52">
        <v>-16.156799999998999</v>
      </c>
      <c r="H12" s="52">
        <v>8.2400000000000001E-2</v>
      </c>
      <c r="I12" s="52">
        <v>5.4282899999990004</v>
      </c>
      <c r="J12" s="52">
        <v>76.608530000000002</v>
      </c>
      <c r="K12" s="52">
        <v>118.41792</v>
      </c>
      <c r="L12" s="52">
        <v>121.392299999999</v>
      </c>
      <c r="M12" s="52">
        <v>1.1916899999999999</v>
      </c>
      <c r="N12" s="52">
        <v>1.5952500000000001</v>
      </c>
      <c r="O12" s="52">
        <v>0.45288</v>
      </c>
      <c r="P12" s="53">
        <v>530.87855999999999</v>
      </c>
      <c r="Q12" s="78">
        <v>1.0114358442260001</v>
      </c>
    </row>
    <row r="13" spans="1:17" ht="14.45" customHeight="1" x14ac:dyDescent="0.2">
      <c r="A13" s="15" t="s">
        <v>28</v>
      </c>
      <c r="B13" s="51">
        <v>6684.6329353912897</v>
      </c>
      <c r="C13" s="52">
        <v>557.05274461594104</v>
      </c>
      <c r="D13" s="52">
        <v>769.60760000000198</v>
      </c>
      <c r="E13" s="52">
        <v>473.240960000001</v>
      </c>
      <c r="F13" s="52">
        <v>584.00046999999802</v>
      </c>
      <c r="G13" s="52">
        <v>775.79322999999704</v>
      </c>
      <c r="H13" s="52">
        <v>548.98546999999996</v>
      </c>
      <c r="I13" s="52">
        <v>633.31697999999801</v>
      </c>
      <c r="J13" s="52">
        <v>380.92471</v>
      </c>
      <c r="K13" s="52">
        <v>488.911370000001</v>
      </c>
      <c r="L13" s="52">
        <v>664.39934999999696</v>
      </c>
      <c r="M13" s="52">
        <v>701.98523999999998</v>
      </c>
      <c r="N13" s="52">
        <v>638.17876999999999</v>
      </c>
      <c r="O13" s="52">
        <v>552.80492999999899</v>
      </c>
      <c r="P13" s="53">
        <v>7212.1490799999901</v>
      </c>
      <c r="Q13" s="78">
        <v>1.0789147511470001</v>
      </c>
    </row>
    <row r="14" spans="1:17" ht="14.45" customHeight="1" x14ac:dyDescent="0.2">
      <c r="A14" s="15" t="s">
        <v>29</v>
      </c>
      <c r="B14" s="51">
        <v>2505.5156903978</v>
      </c>
      <c r="C14" s="52">
        <v>208.792974199817</v>
      </c>
      <c r="D14" s="52">
        <v>289.85600000000102</v>
      </c>
      <c r="E14" s="52">
        <v>225.09299999999999</v>
      </c>
      <c r="F14" s="52">
        <v>220.52599999999899</v>
      </c>
      <c r="G14" s="52">
        <v>202.76999999999899</v>
      </c>
      <c r="H14" s="52">
        <v>191.566</v>
      </c>
      <c r="I14" s="52">
        <v>172.28299999999899</v>
      </c>
      <c r="J14" s="52">
        <v>176.18299999999999</v>
      </c>
      <c r="K14" s="52">
        <v>170.792</v>
      </c>
      <c r="L14" s="52">
        <v>176.54799999999901</v>
      </c>
      <c r="M14" s="52">
        <v>215.434</v>
      </c>
      <c r="N14" s="52">
        <v>218.54400000000001</v>
      </c>
      <c r="O14" s="52">
        <v>216.786</v>
      </c>
      <c r="P14" s="53">
        <v>2476.3809999999999</v>
      </c>
      <c r="Q14" s="78">
        <v>0.98837177890700001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4342.8557989605997</v>
      </c>
      <c r="C17" s="52">
        <v>361.90464991338303</v>
      </c>
      <c r="D17" s="52">
        <v>148.64663999999999</v>
      </c>
      <c r="E17" s="52">
        <v>242.87200000000101</v>
      </c>
      <c r="F17" s="52">
        <v>195.76886999999999</v>
      </c>
      <c r="G17" s="52">
        <v>13.839579999999</v>
      </c>
      <c r="H17" s="52">
        <v>119.46760999999999</v>
      </c>
      <c r="I17" s="52">
        <v>114.31918</v>
      </c>
      <c r="J17" s="52">
        <v>111.56853</v>
      </c>
      <c r="K17" s="52">
        <v>105.27952000000001</v>
      </c>
      <c r="L17" s="52">
        <v>234.733319999999</v>
      </c>
      <c r="M17" s="52">
        <v>1779.6657499999999</v>
      </c>
      <c r="N17" s="52">
        <v>42.890369999999997</v>
      </c>
      <c r="O17" s="52">
        <v>138.31956</v>
      </c>
      <c r="P17" s="53">
        <v>3247.37093</v>
      </c>
      <c r="Q17" s="78">
        <v>0.74775011658799995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9.3160000000000007</v>
      </c>
      <c r="F18" s="52">
        <v>-1.486</v>
      </c>
      <c r="G18" s="52">
        <v>3.9409999999990002</v>
      </c>
      <c r="H18" s="52">
        <v>2.5000000000000001E-2</v>
      </c>
      <c r="I18" s="52">
        <v>0.32599999999899998</v>
      </c>
      <c r="J18" s="52">
        <v>0</v>
      </c>
      <c r="K18" s="52">
        <v>1.1000000000000001</v>
      </c>
      <c r="L18" s="52">
        <v>0.129999999999</v>
      </c>
      <c r="M18" s="52">
        <v>0.47699999999999998</v>
      </c>
      <c r="N18" s="52">
        <v>0.15</v>
      </c>
      <c r="O18" s="52">
        <v>2.75</v>
      </c>
      <c r="P18" s="53">
        <v>16.728999999999999</v>
      </c>
      <c r="Q18" s="78" t="s">
        <v>206</v>
      </c>
    </row>
    <row r="19" spans="1:17" ht="14.45" customHeight="1" x14ac:dyDescent="0.2">
      <c r="A19" s="15" t="s">
        <v>34</v>
      </c>
      <c r="B19" s="51">
        <v>4837.4508898145205</v>
      </c>
      <c r="C19" s="52">
        <v>403.12090748454301</v>
      </c>
      <c r="D19" s="52">
        <v>479.434830000001</v>
      </c>
      <c r="E19" s="52">
        <v>443.24608000000097</v>
      </c>
      <c r="F19" s="52">
        <v>3881.7818399999901</v>
      </c>
      <c r="G19" s="52">
        <v>368.01234999999798</v>
      </c>
      <c r="H19" s="52">
        <v>654.86019999999996</v>
      </c>
      <c r="I19" s="52">
        <v>550.17238999999802</v>
      </c>
      <c r="J19" s="52">
        <v>379.15346</v>
      </c>
      <c r="K19" s="52">
        <v>391.32991000000101</v>
      </c>
      <c r="L19" s="52">
        <v>334.52322999999899</v>
      </c>
      <c r="M19" s="52">
        <v>482.41185999999999</v>
      </c>
      <c r="N19" s="52">
        <v>656.46294999999998</v>
      </c>
      <c r="O19" s="52">
        <v>409.26758999999998</v>
      </c>
      <c r="P19" s="53">
        <v>9030.6566899999907</v>
      </c>
      <c r="Q19" s="78">
        <v>1.866821368463</v>
      </c>
    </row>
    <row r="20" spans="1:17" ht="14.45" customHeight="1" x14ac:dyDescent="0.2">
      <c r="A20" s="15" t="s">
        <v>35</v>
      </c>
      <c r="B20" s="51">
        <v>37116.629716000098</v>
      </c>
      <c r="C20" s="52">
        <v>3093.0524763333401</v>
      </c>
      <c r="D20" s="52">
        <v>2933.95991000001</v>
      </c>
      <c r="E20" s="52">
        <v>3058.2907700000101</v>
      </c>
      <c r="F20" s="52">
        <v>3180.4717399999899</v>
      </c>
      <c r="G20" s="52">
        <v>3178.89382999999</v>
      </c>
      <c r="H20" s="52">
        <v>3334.8192899999999</v>
      </c>
      <c r="I20" s="52">
        <v>3221.7451299999898</v>
      </c>
      <c r="J20" s="52">
        <v>4001.3575599999999</v>
      </c>
      <c r="K20" s="52">
        <v>3151.6851000000102</v>
      </c>
      <c r="L20" s="52">
        <v>3152.71116999999</v>
      </c>
      <c r="M20" s="52">
        <v>3205.26532</v>
      </c>
      <c r="N20" s="52">
        <v>3958.7857399999998</v>
      </c>
      <c r="O20" s="52">
        <v>3040.6133100000002</v>
      </c>
      <c r="P20" s="53">
        <v>39418.598870000002</v>
      </c>
      <c r="Q20" s="78">
        <v>1.0620198862770001</v>
      </c>
    </row>
    <row r="21" spans="1:17" ht="14.45" customHeight="1" x14ac:dyDescent="0.2">
      <c r="A21" s="16" t="s">
        <v>36</v>
      </c>
      <c r="B21" s="51">
        <v>15461.9999999998</v>
      </c>
      <c r="C21" s="52">
        <v>1288.49999999998</v>
      </c>
      <c r="D21" s="52">
        <v>1265.37772</v>
      </c>
      <c r="E21" s="52">
        <v>1262.8212699999999</v>
      </c>
      <c r="F21" s="52">
        <v>1266.74224</v>
      </c>
      <c r="G21" s="52">
        <v>1298.39029999999</v>
      </c>
      <c r="H21" s="52">
        <v>1298.3902499999999</v>
      </c>
      <c r="I21" s="52">
        <v>1298.3902399999999</v>
      </c>
      <c r="J21" s="52">
        <v>1297.6452400000001</v>
      </c>
      <c r="K21" s="52">
        <v>1297.53981</v>
      </c>
      <c r="L21" s="52">
        <v>1353.77522999999</v>
      </c>
      <c r="M21" s="52">
        <v>1299.7632100000001</v>
      </c>
      <c r="N21" s="52">
        <v>1305.67373</v>
      </c>
      <c r="O21" s="52">
        <v>1276.8469700000001</v>
      </c>
      <c r="P21" s="53">
        <v>15521.35621</v>
      </c>
      <c r="Q21" s="78">
        <v>1.003838844263</v>
      </c>
    </row>
    <row r="22" spans="1:17" ht="14.45" customHeight="1" x14ac:dyDescent="0.2">
      <c r="A22" s="15" t="s">
        <v>37</v>
      </c>
      <c r="B22" s="51">
        <v>1153.325</v>
      </c>
      <c r="C22" s="52">
        <v>96.110416666665998</v>
      </c>
      <c r="D22" s="52">
        <v>16.940000000000001</v>
      </c>
      <c r="E22" s="52">
        <v>0</v>
      </c>
      <c r="F22" s="52">
        <v>214.97346999999999</v>
      </c>
      <c r="G22" s="52">
        <v>129.44225999999901</v>
      </c>
      <c r="H22" s="52">
        <v>27.055599999999998</v>
      </c>
      <c r="I22" s="52">
        <v>122.42299</v>
      </c>
      <c r="J22" s="52">
        <v>19.273389999999999</v>
      </c>
      <c r="K22" s="52">
        <v>23.38083</v>
      </c>
      <c r="L22" s="52">
        <v>701.618219999997</v>
      </c>
      <c r="M22" s="52">
        <v>4.1139999999999999</v>
      </c>
      <c r="N22" s="52">
        <v>362.34681999999998</v>
      </c>
      <c r="O22" s="52">
        <v>10.799250000000001</v>
      </c>
      <c r="P22" s="53">
        <v>1632.3668299999999</v>
      </c>
      <c r="Q22" s="78">
        <v>1.415357188997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1.45519152283669E-11</v>
      </c>
      <c r="C24" s="52">
        <v>0</v>
      </c>
      <c r="D24" s="52">
        <v>0.75316999999900003</v>
      </c>
      <c r="E24" s="52">
        <v>30.175829999998999</v>
      </c>
      <c r="F24" s="52">
        <v>2.8719800000009998</v>
      </c>
      <c r="G24" s="52">
        <v>35.787799999996999</v>
      </c>
      <c r="H24" s="52">
        <v>12.053240000000001</v>
      </c>
      <c r="I24" s="52">
        <v>3.83575</v>
      </c>
      <c r="J24" s="52">
        <v>3.1941700000000002</v>
      </c>
      <c r="K24" s="52">
        <v>10.550029999997999</v>
      </c>
      <c r="L24" s="52">
        <v>11.124909999998</v>
      </c>
      <c r="M24" s="52">
        <v>3.180959999997</v>
      </c>
      <c r="N24" s="52">
        <v>6.7527299999980004</v>
      </c>
      <c r="O24" s="52">
        <v>14.8017</v>
      </c>
      <c r="P24" s="53">
        <v>135.082269999993</v>
      </c>
      <c r="Q24" s="78"/>
    </row>
    <row r="25" spans="1:17" ht="14.45" customHeight="1" x14ac:dyDescent="0.2">
      <c r="A25" s="17" t="s">
        <v>40</v>
      </c>
      <c r="B25" s="54">
        <v>84651.855715291895</v>
      </c>
      <c r="C25" s="55">
        <v>7054.3213096076597</v>
      </c>
      <c r="D25" s="55">
        <v>7831.6870600000202</v>
      </c>
      <c r="E25" s="55">
        <v>6889.5550900000098</v>
      </c>
      <c r="F25" s="55">
        <v>10552.77017</v>
      </c>
      <c r="G25" s="55">
        <v>6767.7606399999704</v>
      </c>
      <c r="H25" s="55">
        <v>6982.3008600000003</v>
      </c>
      <c r="I25" s="55">
        <v>7654.7488999999696</v>
      </c>
      <c r="J25" s="55">
        <v>6865.3169500000004</v>
      </c>
      <c r="K25" s="55">
        <v>7579.8882700000104</v>
      </c>
      <c r="L25" s="55">
        <v>8378.2005199999603</v>
      </c>
      <c r="M25" s="55">
        <v>9020.5792999999994</v>
      </c>
      <c r="N25" s="55">
        <v>11192.69608</v>
      </c>
      <c r="O25" s="55">
        <v>5453.2725999999902</v>
      </c>
      <c r="P25" s="56">
        <v>95168.7764399999</v>
      </c>
      <c r="Q25" s="79">
        <v>1.1242373322570001</v>
      </c>
    </row>
    <row r="26" spans="1:17" ht="14.45" customHeight="1" x14ac:dyDescent="0.2">
      <c r="A26" s="15" t="s">
        <v>41</v>
      </c>
      <c r="B26" s="51">
        <v>4836.4880016182897</v>
      </c>
      <c r="C26" s="52">
        <v>403.04066680152403</v>
      </c>
      <c r="D26" s="52">
        <v>381.55144000000098</v>
      </c>
      <c r="E26" s="52">
        <v>444.06193000000002</v>
      </c>
      <c r="F26" s="52">
        <v>404.6902</v>
      </c>
      <c r="G26" s="52">
        <v>494.06123000000002</v>
      </c>
      <c r="H26" s="52">
        <v>417.09327000000002</v>
      </c>
      <c r="I26" s="52">
        <v>571.81152999999995</v>
      </c>
      <c r="J26" s="52">
        <v>480.00743999999997</v>
      </c>
      <c r="K26" s="52">
        <v>377.43738000000002</v>
      </c>
      <c r="L26" s="52">
        <v>383.53843000000001</v>
      </c>
      <c r="M26" s="52">
        <v>465.0686</v>
      </c>
      <c r="N26" s="52">
        <v>321.60683</v>
      </c>
      <c r="O26" s="52">
        <v>354.652950000001</v>
      </c>
      <c r="P26" s="53">
        <v>5095.5812299999998</v>
      </c>
      <c r="Q26" s="78">
        <v>1.0535705305780001</v>
      </c>
    </row>
    <row r="27" spans="1:17" ht="14.45" customHeight="1" x14ac:dyDescent="0.2">
      <c r="A27" s="18" t="s">
        <v>42</v>
      </c>
      <c r="B27" s="54">
        <v>89488.343716910196</v>
      </c>
      <c r="C27" s="55">
        <v>7457.36197640919</v>
      </c>
      <c r="D27" s="55">
        <v>8213.2385000000195</v>
      </c>
      <c r="E27" s="55">
        <v>7333.6170200000097</v>
      </c>
      <c r="F27" s="55">
        <v>10957.460370000001</v>
      </c>
      <c r="G27" s="55">
        <v>7261.8218699999697</v>
      </c>
      <c r="H27" s="55">
        <v>7399.3941299999997</v>
      </c>
      <c r="I27" s="55">
        <v>8226.5604299999704</v>
      </c>
      <c r="J27" s="55">
        <v>7345.3243899999998</v>
      </c>
      <c r="K27" s="55">
        <v>7957.3256500000098</v>
      </c>
      <c r="L27" s="55">
        <v>8761.7389499999608</v>
      </c>
      <c r="M27" s="55">
        <v>9485.6478999999999</v>
      </c>
      <c r="N27" s="55">
        <v>11514.30291</v>
      </c>
      <c r="O27" s="55">
        <v>5807.9255499999899</v>
      </c>
      <c r="P27" s="56">
        <v>100264.35767</v>
      </c>
      <c r="Q27" s="79">
        <v>1.120418073522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DF95651-2121-4FFA-AB37-58CF3AC8FA9C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1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5" customHeight="1" thickBot="1" x14ac:dyDescent="0.25">
      <c r="A2" s="364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5" customHeight="1" x14ac:dyDescent="0.2">
      <c r="A4" s="67"/>
      <c r="B4" s="288"/>
      <c r="C4" s="289"/>
      <c r="D4" s="289"/>
      <c r="E4" s="289"/>
      <c r="F4" s="292" t="s">
        <v>201</v>
      </c>
      <c r="G4" s="294" t="s">
        <v>51</v>
      </c>
      <c r="H4" s="117" t="s">
        <v>89</v>
      </c>
      <c r="I4" s="292" t="s">
        <v>52</v>
      </c>
      <c r="J4" s="294" t="s">
        <v>203</v>
      </c>
      <c r="K4" s="295" t="s">
        <v>204</v>
      </c>
    </row>
    <row r="5" spans="1:11" ht="39" thickBot="1" x14ac:dyDescent="0.25">
      <c r="A5" s="68"/>
      <c r="B5" s="24" t="s">
        <v>197</v>
      </c>
      <c r="C5" s="25" t="s">
        <v>198</v>
      </c>
      <c r="D5" s="26" t="s">
        <v>199</v>
      </c>
      <c r="E5" s="26" t="s">
        <v>200</v>
      </c>
      <c r="F5" s="293"/>
      <c r="G5" s="293"/>
      <c r="H5" s="25" t="s">
        <v>202</v>
      </c>
      <c r="I5" s="293"/>
      <c r="J5" s="293"/>
      <c r="K5" s="296"/>
    </row>
    <row r="6" spans="1:11" ht="14.45" customHeight="1" thickBot="1" x14ac:dyDescent="0.25">
      <c r="A6" s="383" t="s">
        <v>208</v>
      </c>
      <c r="B6" s="365">
        <v>78677.483471735395</v>
      </c>
      <c r="C6" s="365">
        <v>82394.779500000193</v>
      </c>
      <c r="D6" s="366">
        <v>3717.29602826474</v>
      </c>
      <c r="E6" s="367">
        <v>1.0472472664879999</v>
      </c>
      <c r="F6" s="365">
        <v>84651.855715291895</v>
      </c>
      <c r="G6" s="366">
        <v>84651.855715291895</v>
      </c>
      <c r="H6" s="368">
        <v>5453.2725999999902</v>
      </c>
      <c r="I6" s="365">
        <v>95168.7764399999</v>
      </c>
      <c r="J6" s="366">
        <v>10516.920724707999</v>
      </c>
      <c r="K6" s="369">
        <v>1.1242373322570001</v>
      </c>
    </row>
    <row r="7" spans="1:11" ht="14.45" customHeight="1" thickBot="1" x14ac:dyDescent="0.25">
      <c r="A7" s="384" t="s">
        <v>209</v>
      </c>
      <c r="B7" s="365">
        <v>22079.7952783045</v>
      </c>
      <c r="C7" s="365">
        <v>25448.423560000101</v>
      </c>
      <c r="D7" s="366">
        <v>3368.6282816955299</v>
      </c>
      <c r="E7" s="367">
        <v>1.1525661012349999</v>
      </c>
      <c r="F7" s="365">
        <v>21739.594310517001</v>
      </c>
      <c r="G7" s="366">
        <v>21739.594310517001</v>
      </c>
      <c r="H7" s="368">
        <v>559.87388999999905</v>
      </c>
      <c r="I7" s="365">
        <v>26166.637340000001</v>
      </c>
      <c r="J7" s="366">
        <v>4427.0430294829903</v>
      </c>
      <c r="K7" s="369">
        <v>1.203639634035</v>
      </c>
    </row>
    <row r="8" spans="1:11" ht="14.45" customHeight="1" thickBot="1" x14ac:dyDescent="0.25">
      <c r="A8" s="385" t="s">
        <v>210</v>
      </c>
      <c r="B8" s="365">
        <v>19819.428228790701</v>
      </c>
      <c r="C8" s="365">
        <v>23153.920559999999</v>
      </c>
      <c r="D8" s="366">
        <v>3334.4923312093101</v>
      </c>
      <c r="E8" s="367">
        <v>1.168243618974</v>
      </c>
      <c r="F8" s="365">
        <v>19234.078620119199</v>
      </c>
      <c r="G8" s="366">
        <v>19234.078620119199</v>
      </c>
      <c r="H8" s="368">
        <v>343.08788999999899</v>
      </c>
      <c r="I8" s="365">
        <v>23690.25634</v>
      </c>
      <c r="J8" s="366">
        <v>4456.1777198807804</v>
      </c>
      <c r="K8" s="369">
        <v>1.2316813717920001</v>
      </c>
    </row>
    <row r="9" spans="1:11" ht="14.45" customHeight="1" thickBot="1" x14ac:dyDescent="0.25">
      <c r="A9" s="386" t="s">
        <v>211</v>
      </c>
      <c r="B9" s="370">
        <v>0</v>
      </c>
      <c r="C9" s="370">
        <v>3.9530000000000003E-2</v>
      </c>
      <c r="D9" s="371">
        <v>3.9530000000000003E-2</v>
      </c>
      <c r="E9" s="372" t="s">
        <v>206</v>
      </c>
      <c r="F9" s="370">
        <v>0</v>
      </c>
      <c r="G9" s="371">
        <v>0</v>
      </c>
      <c r="H9" s="373">
        <v>-3.3E-4</v>
      </c>
      <c r="I9" s="370">
        <v>2.1700000000000001E-2</v>
      </c>
      <c r="J9" s="371">
        <v>2.1700000000000001E-2</v>
      </c>
      <c r="K9" s="374" t="s">
        <v>206</v>
      </c>
    </row>
    <row r="10" spans="1:11" ht="14.45" customHeight="1" thickBot="1" x14ac:dyDescent="0.25">
      <c r="A10" s="387" t="s">
        <v>212</v>
      </c>
      <c r="B10" s="365">
        <v>0</v>
      </c>
      <c r="C10" s="365">
        <v>3.9530000000000003E-2</v>
      </c>
      <c r="D10" s="366">
        <v>3.9530000000000003E-2</v>
      </c>
      <c r="E10" s="375" t="s">
        <v>206</v>
      </c>
      <c r="F10" s="365">
        <v>0</v>
      </c>
      <c r="G10" s="366">
        <v>0</v>
      </c>
      <c r="H10" s="368">
        <v>-3.3E-4</v>
      </c>
      <c r="I10" s="365">
        <v>2.1700000000000001E-2</v>
      </c>
      <c r="J10" s="366">
        <v>2.1700000000000001E-2</v>
      </c>
      <c r="K10" s="376" t="s">
        <v>206</v>
      </c>
    </row>
    <row r="11" spans="1:11" ht="14.45" customHeight="1" thickBot="1" x14ac:dyDescent="0.25">
      <c r="A11" s="386" t="s">
        <v>213</v>
      </c>
      <c r="B11" s="370">
        <v>903</v>
      </c>
      <c r="C11" s="370">
        <v>938.87399000000198</v>
      </c>
      <c r="D11" s="371">
        <v>35.873990000001001</v>
      </c>
      <c r="E11" s="377">
        <v>1.0397275636759999</v>
      </c>
      <c r="F11" s="370">
        <v>950</v>
      </c>
      <c r="G11" s="371">
        <v>950</v>
      </c>
      <c r="H11" s="373">
        <v>70.692279999999002</v>
      </c>
      <c r="I11" s="370">
        <v>891.32524999999896</v>
      </c>
      <c r="J11" s="371">
        <v>-58.674750000000998</v>
      </c>
      <c r="K11" s="378">
        <v>0.93823710526299997</v>
      </c>
    </row>
    <row r="12" spans="1:11" ht="14.45" customHeight="1" thickBot="1" x14ac:dyDescent="0.25">
      <c r="A12" s="387" t="s">
        <v>214</v>
      </c>
      <c r="B12" s="365">
        <v>673</v>
      </c>
      <c r="C12" s="365">
        <v>757.57550000000106</v>
      </c>
      <c r="D12" s="366">
        <v>84.575500000001</v>
      </c>
      <c r="E12" s="367">
        <v>1.1256693907869999</v>
      </c>
      <c r="F12" s="365">
        <v>745</v>
      </c>
      <c r="G12" s="366">
        <v>745</v>
      </c>
      <c r="H12" s="368">
        <v>57.824509999999002</v>
      </c>
      <c r="I12" s="365">
        <v>748.97549999999899</v>
      </c>
      <c r="J12" s="366">
        <v>3.9754999999990002</v>
      </c>
      <c r="K12" s="369">
        <v>1.00533624161</v>
      </c>
    </row>
    <row r="13" spans="1:11" ht="14.45" customHeight="1" thickBot="1" x14ac:dyDescent="0.25">
      <c r="A13" s="387" t="s">
        <v>215</v>
      </c>
      <c r="B13" s="365">
        <v>40</v>
      </c>
      <c r="C13" s="365">
        <v>9.7262699999999995</v>
      </c>
      <c r="D13" s="366">
        <v>-30.27373</v>
      </c>
      <c r="E13" s="367">
        <v>0.24315675</v>
      </c>
      <c r="F13" s="365">
        <v>15</v>
      </c>
      <c r="G13" s="366">
        <v>15</v>
      </c>
      <c r="H13" s="368">
        <v>0</v>
      </c>
      <c r="I13" s="365">
        <v>0</v>
      </c>
      <c r="J13" s="366">
        <v>-15</v>
      </c>
      <c r="K13" s="369">
        <v>0</v>
      </c>
    </row>
    <row r="14" spans="1:11" ht="14.45" customHeight="1" thickBot="1" x14ac:dyDescent="0.25">
      <c r="A14" s="387" t="s">
        <v>216</v>
      </c>
      <c r="B14" s="365">
        <v>15</v>
      </c>
      <c r="C14" s="365">
        <v>26.808440000000001</v>
      </c>
      <c r="D14" s="366">
        <v>11.808439999999999</v>
      </c>
      <c r="E14" s="367">
        <v>1.787229333333</v>
      </c>
      <c r="F14" s="365">
        <v>20</v>
      </c>
      <c r="G14" s="366">
        <v>20</v>
      </c>
      <c r="H14" s="368">
        <v>1.31063</v>
      </c>
      <c r="I14" s="365">
        <v>16.711030000000001</v>
      </c>
      <c r="J14" s="366">
        <v>-3.2889699999999999</v>
      </c>
      <c r="K14" s="369">
        <v>0.83555149999900002</v>
      </c>
    </row>
    <row r="15" spans="1:11" ht="14.45" customHeight="1" thickBot="1" x14ac:dyDescent="0.25">
      <c r="A15" s="387" t="s">
        <v>217</v>
      </c>
      <c r="B15" s="365">
        <v>175</v>
      </c>
      <c r="C15" s="365">
        <v>144.76378</v>
      </c>
      <c r="D15" s="366">
        <v>-30.236219999999001</v>
      </c>
      <c r="E15" s="367">
        <v>0.8272216</v>
      </c>
      <c r="F15" s="365">
        <v>170</v>
      </c>
      <c r="G15" s="366">
        <v>170</v>
      </c>
      <c r="H15" s="368">
        <v>11.55714</v>
      </c>
      <c r="I15" s="365">
        <v>125.63872000000001</v>
      </c>
      <c r="J15" s="366">
        <v>-44.361280000000001</v>
      </c>
      <c r="K15" s="369">
        <v>0.73905129411699999</v>
      </c>
    </row>
    <row r="16" spans="1:11" ht="14.45" customHeight="1" thickBot="1" x14ac:dyDescent="0.25">
      <c r="A16" s="386" t="s">
        <v>218</v>
      </c>
      <c r="B16" s="370">
        <v>10735</v>
      </c>
      <c r="C16" s="370">
        <v>13524.95391</v>
      </c>
      <c r="D16" s="371">
        <v>2789.9539100000302</v>
      </c>
      <c r="E16" s="377">
        <v>1.2598932380059999</v>
      </c>
      <c r="F16" s="370">
        <v>10329</v>
      </c>
      <c r="G16" s="371">
        <v>10329</v>
      </c>
      <c r="H16" s="373">
        <v>-353.86783000000003</v>
      </c>
      <c r="I16" s="370">
        <v>14230.216770000001</v>
      </c>
      <c r="J16" s="371">
        <v>3901.21677</v>
      </c>
      <c r="K16" s="378">
        <v>1.377695495207</v>
      </c>
    </row>
    <row r="17" spans="1:11" ht="14.45" customHeight="1" thickBot="1" x14ac:dyDescent="0.25">
      <c r="A17" s="387" t="s">
        <v>219</v>
      </c>
      <c r="B17" s="365">
        <v>0</v>
      </c>
      <c r="C17" s="365">
        <v>0</v>
      </c>
      <c r="D17" s="366">
        <v>0</v>
      </c>
      <c r="E17" s="367">
        <v>1</v>
      </c>
      <c r="F17" s="365">
        <v>0</v>
      </c>
      <c r="G17" s="366">
        <v>0</v>
      </c>
      <c r="H17" s="368">
        <v>0</v>
      </c>
      <c r="I17" s="365">
        <v>0.89551999999999998</v>
      </c>
      <c r="J17" s="366">
        <v>0.89551999999999998</v>
      </c>
      <c r="K17" s="376" t="s">
        <v>220</v>
      </c>
    </row>
    <row r="18" spans="1:11" ht="14.45" customHeight="1" thickBot="1" x14ac:dyDescent="0.25">
      <c r="A18" s="387" t="s">
        <v>221</v>
      </c>
      <c r="B18" s="365">
        <v>2</v>
      </c>
      <c r="C18" s="365">
        <v>0</v>
      </c>
      <c r="D18" s="366">
        <v>-2</v>
      </c>
      <c r="E18" s="367">
        <v>0</v>
      </c>
      <c r="F18" s="365">
        <v>0</v>
      </c>
      <c r="G18" s="366">
        <v>0</v>
      </c>
      <c r="H18" s="368">
        <v>0</v>
      </c>
      <c r="I18" s="365">
        <v>0</v>
      </c>
      <c r="J18" s="366">
        <v>0</v>
      </c>
      <c r="K18" s="369">
        <v>12</v>
      </c>
    </row>
    <row r="19" spans="1:11" ht="14.45" customHeight="1" thickBot="1" x14ac:dyDescent="0.25">
      <c r="A19" s="387" t="s">
        <v>222</v>
      </c>
      <c r="B19" s="365">
        <v>3400</v>
      </c>
      <c r="C19" s="365">
        <v>3626.24984000001</v>
      </c>
      <c r="D19" s="366">
        <v>226.249840000006</v>
      </c>
      <c r="E19" s="367">
        <v>1.066544070588</v>
      </c>
      <c r="F19" s="365">
        <v>3294</v>
      </c>
      <c r="G19" s="366">
        <v>3294</v>
      </c>
      <c r="H19" s="368">
        <v>379.02706000000001</v>
      </c>
      <c r="I19" s="365">
        <v>3555.5246900000002</v>
      </c>
      <c r="J19" s="366">
        <v>261.52468999999701</v>
      </c>
      <c r="K19" s="369">
        <v>1.079394259259</v>
      </c>
    </row>
    <row r="20" spans="1:11" ht="14.45" customHeight="1" thickBot="1" x14ac:dyDescent="0.25">
      <c r="A20" s="387" t="s">
        <v>223</v>
      </c>
      <c r="B20" s="365">
        <v>1800</v>
      </c>
      <c r="C20" s="365">
        <v>1800.65013</v>
      </c>
      <c r="D20" s="366">
        <v>0.65013000000300003</v>
      </c>
      <c r="E20" s="367">
        <v>1.0003611833329999</v>
      </c>
      <c r="F20" s="365">
        <v>1800</v>
      </c>
      <c r="G20" s="366">
        <v>1800</v>
      </c>
      <c r="H20" s="368">
        <v>164.667</v>
      </c>
      <c r="I20" s="365">
        <v>4540.03250999999</v>
      </c>
      <c r="J20" s="366">
        <v>2740.03250999999</v>
      </c>
      <c r="K20" s="369">
        <v>2.5222402833330002</v>
      </c>
    </row>
    <row r="21" spans="1:11" ht="14.45" customHeight="1" thickBot="1" x14ac:dyDescent="0.25">
      <c r="A21" s="387" t="s">
        <v>224</v>
      </c>
      <c r="B21" s="365">
        <v>0</v>
      </c>
      <c r="C21" s="365">
        <v>2633.8671300000101</v>
      </c>
      <c r="D21" s="366">
        <v>2633.8671300000101</v>
      </c>
      <c r="E21" s="375" t="s">
        <v>206</v>
      </c>
      <c r="F21" s="365">
        <v>0</v>
      </c>
      <c r="G21" s="366">
        <v>0</v>
      </c>
      <c r="H21" s="368">
        <v>-1350.61997</v>
      </c>
      <c r="I21" s="365">
        <v>1366.6906900000099</v>
      </c>
      <c r="J21" s="366">
        <v>1366.6906900000099</v>
      </c>
      <c r="K21" s="376" t="s">
        <v>206</v>
      </c>
    </row>
    <row r="22" spans="1:11" ht="14.45" customHeight="1" thickBot="1" x14ac:dyDescent="0.25">
      <c r="A22" s="387" t="s">
        <v>225</v>
      </c>
      <c r="B22" s="365">
        <v>40</v>
      </c>
      <c r="C22" s="365">
        <v>37.114190000000001</v>
      </c>
      <c r="D22" s="366">
        <v>-2.8858099999990001</v>
      </c>
      <c r="E22" s="367">
        <v>0.92785474999999995</v>
      </c>
      <c r="F22" s="365">
        <v>40</v>
      </c>
      <c r="G22" s="366">
        <v>40</v>
      </c>
      <c r="H22" s="368">
        <v>1.6304799999999999</v>
      </c>
      <c r="I22" s="365">
        <v>41.415289999999999</v>
      </c>
      <c r="J22" s="366">
        <v>1.4152899999999999</v>
      </c>
      <c r="K22" s="369">
        <v>1.0353822500000001</v>
      </c>
    </row>
    <row r="23" spans="1:11" ht="14.45" customHeight="1" thickBot="1" x14ac:dyDescent="0.25">
      <c r="A23" s="387" t="s">
        <v>226</v>
      </c>
      <c r="B23" s="365">
        <v>3900</v>
      </c>
      <c r="C23" s="365">
        <v>4208.3818900000097</v>
      </c>
      <c r="D23" s="366">
        <v>308.38189000001</v>
      </c>
      <c r="E23" s="367">
        <v>1.079072279487</v>
      </c>
      <c r="F23" s="365">
        <v>3900</v>
      </c>
      <c r="G23" s="366">
        <v>3900</v>
      </c>
      <c r="H23" s="368">
        <v>358.92421000000002</v>
      </c>
      <c r="I23" s="365">
        <v>3509.4103399999999</v>
      </c>
      <c r="J23" s="366">
        <v>-390.58966000000299</v>
      </c>
      <c r="K23" s="369">
        <v>0.89984880512800003</v>
      </c>
    </row>
    <row r="24" spans="1:11" ht="14.45" customHeight="1" thickBot="1" x14ac:dyDescent="0.25">
      <c r="A24" s="387" t="s">
        <v>227</v>
      </c>
      <c r="B24" s="365">
        <v>100</v>
      </c>
      <c r="C24" s="365">
        <v>50.885660000000001</v>
      </c>
      <c r="D24" s="366">
        <v>-49.114339999998997</v>
      </c>
      <c r="E24" s="367">
        <v>0.50885659999999999</v>
      </c>
      <c r="F24" s="365">
        <v>80</v>
      </c>
      <c r="G24" s="366">
        <v>80</v>
      </c>
      <c r="H24" s="368">
        <v>15.523569999999999</v>
      </c>
      <c r="I24" s="365">
        <v>99.202910000000003</v>
      </c>
      <c r="J24" s="366">
        <v>19.202909999999999</v>
      </c>
      <c r="K24" s="369">
        <v>1.2400363750000001</v>
      </c>
    </row>
    <row r="25" spans="1:11" ht="14.45" customHeight="1" thickBot="1" x14ac:dyDescent="0.25">
      <c r="A25" s="387" t="s">
        <v>228</v>
      </c>
      <c r="B25" s="365">
        <v>770</v>
      </c>
      <c r="C25" s="365">
        <v>573.67471000000103</v>
      </c>
      <c r="D25" s="366">
        <v>-196.325289999999</v>
      </c>
      <c r="E25" s="367">
        <v>0.74503209090900002</v>
      </c>
      <c r="F25" s="365">
        <v>600</v>
      </c>
      <c r="G25" s="366">
        <v>600</v>
      </c>
      <c r="H25" s="368">
        <v>56.426399999998999</v>
      </c>
      <c r="I25" s="365">
        <v>595.29518999999902</v>
      </c>
      <c r="J25" s="366">
        <v>-4.7048100000000002</v>
      </c>
      <c r="K25" s="369">
        <v>0.99215864999900005</v>
      </c>
    </row>
    <row r="26" spans="1:11" ht="14.45" customHeight="1" thickBot="1" x14ac:dyDescent="0.25">
      <c r="A26" s="387" t="s">
        <v>229</v>
      </c>
      <c r="B26" s="365">
        <v>5</v>
      </c>
      <c r="C26" s="365">
        <v>4.3257500000000002</v>
      </c>
      <c r="D26" s="366">
        <v>-0.67425000000000002</v>
      </c>
      <c r="E26" s="367">
        <v>0.86514999999999997</v>
      </c>
      <c r="F26" s="365">
        <v>6</v>
      </c>
      <c r="G26" s="366">
        <v>6</v>
      </c>
      <c r="H26" s="368">
        <v>0</v>
      </c>
      <c r="I26" s="365">
        <v>1.7302999999999999</v>
      </c>
      <c r="J26" s="366">
        <v>-4.2697000000000003</v>
      </c>
      <c r="K26" s="369">
        <v>0.28838333333299998</v>
      </c>
    </row>
    <row r="27" spans="1:11" ht="14.45" customHeight="1" thickBot="1" x14ac:dyDescent="0.25">
      <c r="A27" s="387" t="s">
        <v>230</v>
      </c>
      <c r="B27" s="365">
        <v>180</v>
      </c>
      <c r="C27" s="365">
        <v>215.65132</v>
      </c>
      <c r="D27" s="366">
        <v>35.651319999999998</v>
      </c>
      <c r="E27" s="367">
        <v>1.1980628888880001</v>
      </c>
      <c r="F27" s="365">
        <v>205</v>
      </c>
      <c r="G27" s="366">
        <v>205</v>
      </c>
      <c r="H27" s="368">
        <v>20.553419999999999</v>
      </c>
      <c r="I27" s="365">
        <v>242.85587000000001</v>
      </c>
      <c r="J27" s="366">
        <v>37.855869999999001</v>
      </c>
      <c r="K27" s="369">
        <v>1.184662780487</v>
      </c>
    </row>
    <row r="28" spans="1:11" ht="14.45" customHeight="1" thickBot="1" x14ac:dyDescent="0.25">
      <c r="A28" s="387" t="s">
        <v>231</v>
      </c>
      <c r="B28" s="365">
        <v>538</v>
      </c>
      <c r="C28" s="365">
        <v>374.15329000000099</v>
      </c>
      <c r="D28" s="366">
        <v>-163.84670999999901</v>
      </c>
      <c r="E28" s="367">
        <v>0.69545221189499995</v>
      </c>
      <c r="F28" s="365">
        <v>404</v>
      </c>
      <c r="G28" s="366">
        <v>404</v>
      </c>
      <c r="H28" s="368">
        <v>0</v>
      </c>
      <c r="I28" s="365">
        <v>277.16345999999999</v>
      </c>
      <c r="J28" s="366">
        <v>-126.83654</v>
      </c>
      <c r="K28" s="369">
        <v>0.68604816831600002</v>
      </c>
    </row>
    <row r="29" spans="1:11" ht="14.45" customHeight="1" thickBot="1" x14ac:dyDescent="0.25">
      <c r="A29" s="386" t="s">
        <v>232</v>
      </c>
      <c r="B29" s="370">
        <v>28.335709562184999</v>
      </c>
      <c r="C29" s="370">
        <v>0</v>
      </c>
      <c r="D29" s="371">
        <v>-28.335709562184999</v>
      </c>
      <c r="E29" s="377">
        <v>0</v>
      </c>
      <c r="F29" s="370">
        <v>0</v>
      </c>
      <c r="G29" s="371">
        <v>0</v>
      </c>
      <c r="H29" s="373">
        <v>0</v>
      </c>
      <c r="I29" s="370">
        <v>0</v>
      </c>
      <c r="J29" s="371">
        <v>0</v>
      </c>
      <c r="K29" s="378">
        <v>12</v>
      </c>
    </row>
    <row r="30" spans="1:11" ht="14.45" customHeight="1" thickBot="1" x14ac:dyDescent="0.25">
      <c r="A30" s="387" t="s">
        <v>233</v>
      </c>
      <c r="B30" s="365">
        <v>28.335709562184999</v>
      </c>
      <c r="C30" s="365">
        <v>0</v>
      </c>
      <c r="D30" s="366">
        <v>-28.335709562184999</v>
      </c>
      <c r="E30" s="367">
        <v>0</v>
      </c>
      <c r="F30" s="365">
        <v>0</v>
      </c>
      <c r="G30" s="366">
        <v>0</v>
      </c>
      <c r="H30" s="368">
        <v>0</v>
      </c>
      <c r="I30" s="365">
        <v>0</v>
      </c>
      <c r="J30" s="366">
        <v>0</v>
      </c>
      <c r="K30" s="369">
        <v>12</v>
      </c>
    </row>
    <row r="31" spans="1:11" ht="14.45" customHeight="1" thickBot="1" x14ac:dyDescent="0.25">
      <c r="A31" s="386" t="s">
        <v>234</v>
      </c>
      <c r="B31" s="370">
        <v>777.85499010847104</v>
      </c>
      <c r="C31" s="370">
        <v>979.58300000000202</v>
      </c>
      <c r="D31" s="371">
        <v>201.728009891531</v>
      </c>
      <c r="E31" s="377">
        <v>1.2593388388019999</v>
      </c>
      <c r="F31" s="370">
        <v>745.56952670936198</v>
      </c>
      <c r="G31" s="371">
        <v>745.56952670936198</v>
      </c>
      <c r="H31" s="373">
        <v>73.005959999999007</v>
      </c>
      <c r="I31" s="370">
        <v>825.66497999999899</v>
      </c>
      <c r="J31" s="371">
        <v>80.095453290636996</v>
      </c>
      <c r="K31" s="378">
        <v>1.1074285501500001</v>
      </c>
    </row>
    <row r="32" spans="1:11" ht="14.45" customHeight="1" thickBot="1" x14ac:dyDescent="0.25">
      <c r="A32" s="387" t="s">
        <v>235</v>
      </c>
      <c r="B32" s="365">
        <v>0</v>
      </c>
      <c r="C32" s="365">
        <v>213.86750000000001</v>
      </c>
      <c r="D32" s="366">
        <v>213.86750000000001</v>
      </c>
      <c r="E32" s="375" t="s">
        <v>206</v>
      </c>
      <c r="F32" s="365">
        <v>0</v>
      </c>
      <c r="G32" s="366">
        <v>0</v>
      </c>
      <c r="H32" s="368">
        <v>0</v>
      </c>
      <c r="I32" s="365">
        <v>30.902469999998999</v>
      </c>
      <c r="J32" s="366">
        <v>30.902469999998999</v>
      </c>
      <c r="K32" s="376" t="s">
        <v>206</v>
      </c>
    </row>
    <row r="33" spans="1:11" ht="14.45" customHeight="1" thickBot="1" x14ac:dyDescent="0.25">
      <c r="A33" s="387" t="s">
        <v>236</v>
      </c>
      <c r="B33" s="365">
        <v>21</v>
      </c>
      <c r="C33" s="365">
        <v>19.716139999999999</v>
      </c>
      <c r="D33" s="366">
        <v>-1.2838599999989999</v>
      </c>
      <c r="E33" s="367">
        <v>0.93886380952299997</v>
      </c>
      <c r="F33" s="365">
        <v>20</v>
      </c>
      <c r="G33" s="366">
        <v>20</v>
      </c>
      <c r="H33" s="368">
        <v>2.16262</v>
      </c>
      <c r="I33" s="365">
        <v>21.61684</v>
      </c>
      <c r="J33" s="366">
        <v>1.616839999999</v>
      </c>
      <c r="K33" s="369">
        <v>1.0808420000000001</v>
      </c>
    </row>
    <row r="34" spans="1:11" ht="14.45" customHeight="1" thickBot="1" x14ac:dyDescent="0.25">
      <c r="A34" s="387" t="s">
        <v>237</v>
      </c>
      <c r="B34" s="365">
        <v>455.75082291579002</v>
      </c>
      <c r="C34" s="365">
        <v>437.37620000000101</v>
      </c>
      <c r="D34" s="366">
        <v>-18.374622915787999</v>
      </c>
      <c r="E34" s="367">
        <v>0.95968274330600001</v>
      </c>
      <c r="F34" s="365">
        <v>450</v>
      </c>
      <c r="G34" s="366">
        <v>450</v>
      </c>
      <c r="H34" s="368">
        <v>37.990319999999997</v>
      </c>
      <c r="I34" s="365">
        <v>443.93452000000002</v>
      </c>
      <c r="J34" s="366">
        <v>-6.06548</v>
      </c>
      <c r="K34" s="369">
        <v>0.98652115555499997</v>
      </c>
    </row>
    <row r="35" spans="1:11" ht="14.45" customHeight="1" thickBot="1" x14ac:dyDescent="0.25">
      <c r="A35" s="387" t="s">
        <v>238</v>
      </c>
      <c r="B35" s="365">
        <v>25</v>
      </c>
      <c r="C35" s="365">
        <v>27.50825</v>
      </c>
      <c r="D35" s="366">
        <v>2.5082499999999999</v>
      </c>
      <c r="E35" s="367">
        <v>1.10033</v>
      </c>
      <c r="F35" s="365">
        <v>25</v>
      </c>
      <c r="G35" s="366">
        <v>25</v>
      </c>
      <c r="H35" s="368">
        <v>6.0722999999990002</v>
      </c>
      <c r="I35" s="365">
        <v>42.088539999999</v>
      </c>
      <c r="J35" s="366">
        <v>17.088539999999</v>
      </c>
      <c r="K35" s="369">
        <v>1.6835416000000001</v>
      </c>
    </row>
    <row r="36" spans="1:11" ht="14.45" customHeight="1" thickBot="1" x14ac:dyDescent="0.25">
      <c r="A36" s="387" t="s">
        <v>239</v>
      </c>
      <c r="B36" s="365">
        <v>9.7007164980410003</v>
      </c>
      <c r="C36" s="365">
        <v>12.088380000000001</v>
      </c>
      <c r="D36" s="366">
        <v>2.3876635019579999</v>
      </c>
      <c r="E36" s="367">
        <v>1.246132695707</v>
      </c>
      <c r="F36" s="365">
        <v>11.205915769428</v>
      </c>
      <c r="G36" s="366">
        <v>11.205915769428</v>
      </c>
      <c r="H36" s="368">
        <v>1.591</v>
      </c>
      <c r="I36" s="365">
        <v>6.5640599999999996</v>
      </c>
      <c r="J36" s="366">
        <v>-4.641855769428</v>
      </c>
      <c r="K36" s="369">
        <v>0.58576738707099996</v>
      </c>
    </row>
    <row r="37" spans="1:11" ht="14.45" customHeight="1" thickBot="1" x14ac:dyDescent="0.25">
      <c r="A37" s="387" t="s">
        <v>240</v>
      </c>
      <c r="B37" s="365">
        <v>0.456220923783</v>
      </c>
      <c r="C37" s="365">
        <v>0.96367000000000003</v>
      </c>
      <c r="D37" s="366">
        <v>0.50744907621599999</v>
      </c>
      <c r="E37" s="367">
        <v>2.112288038015</v>
      </c>
      <c r="F37" s="365">
        <v>0</v>
      </c>
      <c r="G37" s="366">
        <v>0</v>
      </c>
      <c r="H37" s="368">
        <v>0</v>
      </c>
      <c r="I37" s="365">
        <v>0.45739999999999997</v>
      </c>
      <c r="J37" s="366">
        <v>0.45739999999999997</v>
      </c>
      <c r="K37" s="376" t="s">
        <v>206</v>
      </c>
    </row>
    <row r="38" spans="1:11" ht="14.45" customHeight="1" thickBot="1" x14ac:dyDescent="0.25">
      <c r="A38" s="387" t="s">
        <v>241</v>
      </c>
      <c r="B38" s="365">
        <v>0</v>
      </c>
      <c r="C38" s="365">
        <v>2.4384399999999999</v>
      </c>
      <c r="D38" s="366">
        <v>2.4384399999999999</v>
      </c>
      <c r="E38" s="375" t="s">
        <v>206</v>
      </c>
      <c r="F38" s="365">
        <v>0</v>
      </c>
      <c r="G38" s="366">
        <v>0</v>
      </c>
      <c r="H38" s="368">
        <v>0</v>
      </c>
      <c r="I38" s="365">
        <v>5.6337599999989996</v>
      </c>
      <c r="J38" s="366">
        <v>5.6337599999989996</v>
      </c>
      <c r="K38" s="376" t="s">
        <v>206</v>
      </c>
    </row>
    <row r="39" spans="1:11" ht="14.45" customHeight="1" thickBot="1" x14ac:dyDescent="0.25">
      <c r="A39" s="387" t="s">
        <v>242</v>
      </c>
      <c r="B39" s="365">
        <v>12.983729200228</v>
      </c>
      <c r="C39" s="365">
        <v>5.3667899999999999</v>
      </c>
      <c r="D39" s="366">
        <v>-7.6169392002279999</v>
      </c>
      <c r="E39" s="367">
        <v>0.41334734553000002</v>
      </c>
      <c r="F39" s="365">
        <v>0</v>
      </c>
      <c r="G39" s="366">
        <v>0</v>
      </c>
      <c r="H39" s="368">
        <v>0.67081999999899999</v>
      </c>
      <c r="I39" s="365">
        <v>6.0374400000000001</v>
      </c>
      <c r="J39" s="366">
        <v>6.0374400000000001</v>
      </c>
      <c r="K39" s="376" t="s">
        <v>206</v>
      </c>
    </row>
    <row r="40" spans="1:11" ht="14.45" customHeight="1" thickBot="1" x14ac:dyDescent="0.25">
      <c r="A40" s="387" t="s">
        <v>243</v>
      </c>
      <c r="B40" s="365">
        <v>50</v>
      </c>
      <c r="C40" s="365">
        <v>17.514959999999999</v>
      </c>
      <c r="D40" s="366">
        <v>-32.485039999999998</v>
      </c>
      <c r="E40" s="367">
        <v>0.35029919999999998</v>
      </c>
      <c r="F40" s="365">
        <v>30</v>
      </c>
      <c r="G40" s="366">
        <v>30</v>
      </c>
      <c r="H40" s="368">
        <v>0</v>
      </c>
      <c r="I40" s="365">
        <v>12.34201</v>
      </c>
      <c r="J40" s="366">
        <v>-17.657990000000002</v>
      </c>
      <c r="K40" s="369">
        <v>0.41140033333300002</v>
      </c>
    </row>
    <row r="41" spans="1:11" ht="14.45" customHeight="1" thickBot="1" x14ac:dyDescent="0.25">
      <c r="A41" s="387" t="s">
        <v>244</v>
      </c>
      <c r="B41" s="365">
        <v>14.527331025458</v>
      </c>
      <c r="C41" s="365">
        <v>10.381360000000001</v>
      </c>
      <c r="D41" s="366">
        <v>-4.1459710254579996</v>
      </c>
      <c r="E41" s="367">
        <v>0.71460889696800001</v>
      </c>
      <c r="F41" s="365">
        <v>9.3636109399330003</v>
      </c>
      <c r="G41" s="366">
        <v>9.3636109399330003</v>
      </c>
      <c r="H41" s="368">
        <v>2.1175000000000002</v>
      </c>
      <c r="I41" s="365">
        <v>16.451560000000001</v>
      </c>
      <c r="J41" s="366">
        <v>7.0879490600660002</v>
      </c>
      <c r="K41" s="369">
        <v>1.7569674888810001</v>
      </c>
    </row>
    <row r="42" spans="1:11" ht="14.45" customHeight="1" thickBot="1" x14ac:dyDescent="0.25">
      <c r="A42" s="387" t="s">
        <v>245</v>
      </c>
      <c r="B42" s="365">
        <v>0</v>
      </c>
      <c r="C42" s="365">
        <v>11.17</v>
      </c>
      <c r="D42" s="366">
        <v>11.17</v>
      </c>
      <c r="E42" s="375" t="s">
        <v>220</v>
      </c>
      <c r="F42" s="365">
        <v>0</v>
      </c>
      <c r="G42" s="366">
        <v>0</v>
      </c>
      <c r="H42" s="368">
        <v>0</v>
      </c>
      <c r="I42" s="365">
        <v>36.482039999999998</v>
      </c>
      <c r="J42" s="366">
        <v>36.482039999999998</v>
      </c>
      <c r="K42" s="376" t="s">
        <v>206</v>
      </c>
    </row>
    <row r="43" spans="1:11" ht="14.45" customHeight="1" thickBot="1" x14ac:dyDescent="0.25">
      <c r="A43" s="387" t="s">
        <v>246</v>
      </c>
      <c r="B43" s="365">
        <v>0</v>
      </c>
      <c r="C43" s="365">
        <v>1.21</v>
      </c>
      <c r="D43" s="366">
        <v>1.21</v>
      </c>
      <c r="E43" s="375" t="s">
        <v>220</v>
      </c>
      <c r="F43" s="365">
        <v>0</v>
      </c>
      <c r="G43" s="366">
        <v>0</v>
      </c>
      <c r="H43" s="368">
        <v>0</v>
      </c>
      <c r="I43" s="365">
        <v>1.2498499999999999</v>
      </c>
      <c r="J43" s="366">
        <v>1.2498499999999999</v>
      </c>
      <c r="K43" s="376" t="s">
        <v>206</v>
      </c>
    </row>
    <row r="44" spans="1:11" ht="14.45" customHeight="1" thickBot="1" x14ac:dyDescent="0.25">
      <c r="A44" s="387" t="s">
        <v>247</v>
      </c>
      <c r="B44" s="365">
        <v>0</v>
      </c>
      <c r="C44" s="365">
        <v>0</v>
      </c>
      <c r="D44" s="366">
        <v>0</v>
      </c>
      <c r="E44" s="367">
        <v>1</v>
      </c>
      <c r="F44" s="365">
        <v>0</v>
      </c>
      <c r="G44" s="366">
        <v>0</v>
      </c>
      <c r="H44" s="368">
        <v>0</v>
      </c>
      <c r="I44" s="365">
        <v>2.8285800000000001</v>
      </c>
      <c r="J44" s="366">
        <v>2.8285800000000001</v>
      </c>
      <c r="K44" s="376" t="s">
        <v>220</v>
      </c>
    </row>
    <row r="45" spans="1:11" ht="14.45" customHeight="1" thickBot="1" x14ac:dyDescent="0.25">
      <c r="A45" s="387" t="s">
        <v>248</v>
      </c>
      <c r="B45" s="365">
        <v>188.43616954517</v>
      </c>
      <c r="C45" s="365">
        <v>219.981310000001</v>
      </c>
      <c r="D45" s="366">
        <v>31.545140454830001</v>
      </c>
      <c r="E45" s="367">
        <v>1.1674049123950001</v>
      </c>
      <c r="F45" s="365">
        <v>200</v>
      </c>
      <c r="G45" s="366">
        <v>200</v>
      </c>
      <c r="H45" s="368">
        <v>22.401399999999999</v>
      </c>
      <c r="I45" s="365">
        <v>199.07590999999999</v>
      </c>
      <c r="J45" s="366">
        <v>-0.92408999999999997</v>
      </c>
      <c r="K45" s="369">
        <v>0.99537954999900002</v>
      </c>
    </row>
    <row r="46" spans="1:11" ht="14.45" customHeight="1" thickBot="1" x14ac:dyDescent="0.25">
      <c r="A46" s="386" t="s">
        <v>249</v>
      </c>
      <c r="B46" s="370">
        <v>335.85414851431301</v>
      </c>
      <c r="C46" s="370">
        <v>597.00255000000197</v>
      </c>
      <c r="D46" s="371">
        <v>261.14840148568902</v>
      </c>
      <c r="E46" s="377">
        <v>1.7775649121520001</v>
      </c>
      <c r="F46" s="370">
        <v>524.87615801854804</v>
      </c>
      <c r="G46" s="371">
        <v>524.87615801854804</v>
      </c>
      <c r="H46" s="373">
        <v>0.45288</v>
      </c>
      <c r="I46" s="370">
        <v>530.87855999999999</v>
      </c>
      <c r="J46" s="371">
        <v>6.0024019814510003</v>
      </c>
      <c r="K46" s="378">
        <v>1.0114358442260001</v>
      </c>
    </row>
    <row r="47" spans="1:11" ht="14.45" customHeight="1" thickBot="1" x14ac:dyDescent="0.25">
      <c r="A47" s="387" t="s">
        <v>250</v>
      </c>
      <c r="B47" s="365">
        <v>118.550963733599</v>
      </c>
      <c r="C47" s="365">
        <v>108.68514999999999</v>
      </c>
      <c r="D47" s="366">
        <v>-9.8658137335979994</v>
      </c>
      <c r="E47" s="367">
        <v>0.91677997864399996</v>
      </c>
      <c r="F47" s="365">
        <v>28.198934453547999</v>
      </c>
      <c r="G47" s="366">
        <v>28.198934453547999</v>
      </c>
      <c r="H47" s="368">
        <v>0</v>
      </c>
      <c r="I47" s="365">
        <v>203.46315999999999</v>
      </c>
      <c r="J47" s="366">
        <v>175.264225546452</v>
      </c>
      <c r="K47" s="369">
        <v>7.2152783054669998</v>
      </c>
    </row>
    <row r="48" spans="1:11" ht="14.45" customHeight="1" thickBot="1" x14ac:dyDescent="0.25">
      <c r="A48" s="387" t="s">
        <v>251</v>
      </c>
      <c r="B48" s="365">
        <v>184.09478257749899</v>
      </c>
      <c r="C48" s="365">
        <v>471.12903000000199</v>
      </c>
      <c r="D48" s="366">
        <v>287.03424742250297</v>
      </c>
      <c r="E48" s="367">
        <v>2.5591655744050001</v>
      </c>
      <c r="F48" s="365">
        <v>414.70459035250798</v>
      </c>
      <c r="G48" s="366">
        <v>414.70459035250798</v>
      </c>
      <c r="H48" s="368">
        <v>0</v>
      </c>
      <c r="I48" s="365">
        <v>322.61122</v>
      </c>
      <c r="J48" s="366">
        <v>-92.093370352506994</v>
      </c>
      <c r="K48" s="369">
        <v>0.77793018815000003</v>
      </c>
    </row>
    <row r="49" spans="1:11" ht="14.45" customHeight="1" thickBot="1" x14ac:dyDescent="0.25">
      <c r="A49" s="387" t="s">
        <v>252</v>
      </c>
      <c r="B49" s="365">
        <v>0</v>
      </c>
      <c r="C49" s="365">
        <v>2.6135999999999999</v>
      </c>
      <c r="D49" s="366">
        <v>2.6135999999999999</v>
      </c>
      <c r="E49" s="375" t="s">
        <v>206</v>
      </c>
      <c r="F49" s="365">
        <v>2.2008717364389998</v>
      </c>
      <c r="G49" s="366">
        <v>2.2008717364389998</v>
      </c>
      <c r="H49" s="368">
        <v>0</v>
      </c>
      <c r="I49" s="365">
        <v>0.42499999999900001</v>
      </c>
      <c r="J49" s="366">
        <v>-1.775871736439</v>
      </c>
      <c r="K49" s="369">
        <v>0.19310530139599999</v>
      </c>
    </row>
    <row r="50" spans="1:11" ht="14.45" customHeight="1" thickBot="1" x14ac:dyDescent="0.25">
      <c r="A50" s="387" t="s">
        <v>253</v>
      </c>
      <c r="B50" s="365">
        <v>33.208402203214</v>
      </c>
      <c r="C50" s="365">
        <v>14.574769999999999</v>
      </c>
      <c r="D50" s="366">
        <v>-18.633632203213999</v>
      </c>
      <c r="E50" s="367">
        <v>0.438888023302</v>
      </c>
      <c r="F50" s="365">
        <v>13.974247751106001</v>
      </c>
      <c r="G50" s="366">
        <v>13.974247751106001</v>
      </c>
      <c r="H50" s="368">
        <v>0.45288</v>
      </c>
      <c r="I50" s="365">
        <v>4.3791799999989998</v>
      </c>
      <c r="J50" s="366">
        <v>-9.5950677511060007</v>
      </c>
      <c r="K50" s="369">
        <v>0.31337500794200002</v>
      </c>
    </row>
    <row r="51" spans="1:11" ht="14.45" customHeight="1" thickBot="1" x14ac:dyDescent="0.25">
      <c r="A51" s="387" t="s">
        <v>254</v>
      </c>
      <c r="B51" s="365">
        <v>0</v>
      </c>
      <c r="C51" s="365">
        <v>0</v>
      </c>
      <c r="D51" s="366">
        <v>0</v>
      </c>
      <c r="E51" s="367">
        <v>1</v>
      </c>
      <c r="F51" s="365">
        <v>65.797513724945006</v>
      </c>
      <c r="G51" s="366">
        <v>65.797513724945006</v>
      </c>
      <c r="H51" s="368">
        <v>0</v>
      </c>
      <c r="I51" s="365">
        <v>0</v>
      </c>
      <c r="J51" s="366">
        <v>-65.797513724945006</v>
      </c>
      <c r="K51" s="369">
        <v>0</v>
      </c>
    </row>
    <row r="52" spans="1:11" ht="14.45" customHeight="1" thickBot="1" x14ac:dyDescent="0.25">
      <c r="A52" s="386" t="s">
        <v>255</v>
      </c>
      <c r="B52" s="370">
        <v>7039.3833806057701</v>
      </c>
      <c r="C52" s="370">
        <v>7113.4675800000095</v>
      </c>
      <c r="D52" s="371">
        <v>74.084199394242006</v>
      </c>
      <c r="E52" s="377">
        <v>1.0105242455750001</v>
      </c>
      <c r="F52" s="370">
        <v>6684.6329353912897</v>
      </c>
      <c r="G52" s="371">
        <v>6684.6329353912897</v>
      </c>
      <c r="H52" s="373">
        <v>552.80492999999899</v>
      </c>
      <c r="I52" s="370">
        <v>7212.1490799999901</v>
      </c>
      <c r="J52" s="371">
        <v>527.51614460870303</v>
      </c>
      <c r="K52" s="378">
        <v>1.0789147511470001</v>
      </c>
    </row>
    <row r="53" spans="1:11" ht="14.45" customHeight="1" thickBot="1" x14ac:dyDescent="0.25">
      <c r="A53" s="387" t="s">
        <v>256</v>
      </c>
      <c r="B53" s="365">
        <v>38.997494655375</v>
      </c>
      <c r="C53" s="365">
        <v>75.109390000000005</v>
      </c>
      <c r="D53" s="366">
        <v>36.111895344624003</v>
      </c>
      <c r="E53" s="367">
        <v>1.9260055207069999</v>
      </c>
      <c r="F53" s="365">
        <v>0</v>
      </c>
      <c r="G53" s="366">
        <v>0</v>
      </c>
      <c r="H53" s="368">
        <v>1.19</v>
      </c>
      <c r="I53" s="365">
        <v>44.917380000000001</v>
      </c>
      <c r="J53" s="366">
        <v>44.917380000000001</v>
      </c>
      <c r="K53" s="376" t="s">
        <v>206</v>
      </c>
    </row>
    <row r="54" spans="1:11" ht="14.45" customHeight="1" thickBot="1" x14ac:dyDescent="0.25">
      <c r="A54" s="387" t="s">
        <v>257</v>
      </c>
      <c r="B54" s="365">
        <v>0</v>
      </c>
      <c r="C54" s="365">
        <v>0</v>
      </c>
      <c r="D54" s="366">
        <v>0</v>
      </c>
      <c r="E54" s="367">
        <v>1</v>
      </c>
      <c r="F54" s="365">
        <v>0</v>
      </c>
      <c r="G54" s="366">
        <v>0</v>
      </c>
      <c r="H54" s="368">
        <v>0</v>
      </c>
      <c r="I54" s="365">
        <v>4.2350000000000003</v>
      </c>
      <c r="J54" s="366">
        <v>4.2350000000000003</v>
      </c>
      <c r="K54" s="376" t="s">
        <v>220</v>
      </c>
    </row>
    <row r="55" spans="1:11" ht="14.45" customHeight="1" thickBot="1" x14ac:dyDescent="0.25">
      <c r="A55" s="387" t="s">
        <v>258</v>
      </c>
      <c r="B55" s="365">
        <v>0</v>
      </c>
      <c r="C55" s="365">
        <v>1.33585</v>
      </c>
      <c r="D55" s="366">
        <v>1.33585</v>
      </c>
      <c r="E55" s="375" t="s">
        <v>220</v>
      </c>
      <c r="F55" s="365">
        <v>0</v>
      </c>
      <c r="G55" s="366">
        <v>0</v>
      </c>
      <c r="H55" s="368">
        <v>0</v>
      </c>
      <c r="I55" s="365">
        <v>3.938999999999</v>
      </c>
      <c r="J55" s="366">
        <v>3.938999999999</v>
      </c>
      <c r="K55" s="376" t="s">
        <v>206</v>
      </c>
    </row>
    <row r="56" spans="1:11" ht="14.45" customHeight="1" thickBot="1" x14ac:dyDescent="0.25">
      <c r="A56" s="387" t="s">
        <v>259</v>
      </c>
      <c r="B56" s="365">
        <v>0</v>
      </c>
      <c r="C56" s="365">
        <v>-6.26288</v>
      </c>
      <c r="D56" s="366">
        <v>-6.26288</v>
      </c>
      <c r="E56" s="375" t="s">
        <v>206</v>
      </c>
      <c r="F56" s="365">
        <v>0</v>
      </c>
      <c r="G56" s="366">
        <v>0</v>
      </c>
      <c r="H56" s="368">
        <v>-3.25684</v>
      </c>
      <c r="I56" s="365">
        <v>-10.9389</v>
      </c>
      <c r="J56" s="366">
        <v>-10.9389</v>
      </c>
      <c r="K56" s="376" t="s">
        <v>206</v>
      </c>
    </row>
    <row r="57" spans="1:11" ht="14.45" customHeight="1" thickBot="1" x14ac:dyDescent="0.25">
      <c r="A57" s="387" t="s">
        <v>260</v>
      </c>
      <c r="B57" s="365">
        <v>2660.3858859503998</v>
      </c>
      <c r="C57" s="365">
        <v>2443.1566899999998</v>
      </c>
      <c r="D57" s="366">
        <v>-217.22919595039201</v>
      </c>
      <c r="E57" s="367">
        <v>0.91834673417199997</v>
      </c>
      <c r="F57" s="365">
        <v>2450</v>
      </c>
      <c r="G57" s="366">
        <v>2450</v>
      </c>
      <c r="H57" s="368">
        <v>191.09059999999999</v>
      </c>
      <c r="I57" s="365">
        <v>2581.2867099999999</v>
      </c>
      <c r="J57" s="366">
        <v>131.28670999999699</v>
      </c>
      <c r="K57" s="369">
        <v>1.053586412244</v>
      </c>
    </row>
    <row r="58" spans="1:11" ht="14.45" customHeight="1" thickBot="1" x14ac:dyDescent="0.25">
      <c r="A58" s="387" t="s">
        <v>261</v>
      </c>
      <c r="B58" s="365">
        <v>3340</v>
      </c>
      <c r="C58" s="365">
        <v>3635.4677000000102</v>
      </c>
      <c r="D58" s="366">
        <v>295.46770000000703</v>
      </c>
      <c r="E58" s="367">
        <v>1.088463383233</v>
      </c>
      <c r="F58" s="365">
        <v>3515</v>
      </c>
      <c r="G58" s="366">
        <v>3515</v>
      </c>
      <c r="H58" s="368">
        <v>262.90116999999998</v>
      </c>
      <c r="I58" s="365">
        <v>3810.5902700000001</v>
      </c>
      <c r="J58" s="366">
        <v>295.59026999999702</v>
      </c>
      <c r="K58" s="369">
        <v>1.0840939601699999</v>
      </c>
    </row>
    <row r="59" spans="1:11" ht="14.45" customHeight="1" thickBot="1" x14ac:dyDescent="0.25">
      <c r="A59" s="387" t="s">
        <v>262</v>
      </c>
      <c r="B59" s="365">
        <v>1000</v>
      </c>
      <c r="C59" s="365">
        <v>964.66083000000197</v>
      </c>
      <c r="D59" s="366">
        <v>-35.339169999997999</v>
      </c>
      <c r="E59" s="367">
        <v>0.96466083000000002</v>
      </c>
      <c r="F59" s="365">
        <v>719.63293539128995</v>
      </c>
      <c r="G59" s="366">
        <v>719.63293539128995</v>
      </c>
      <c r="H59" s="368">
        <v>100.88</v>
      </c>
      <c r="I59" s="365">
        <v>778.11961999999903</v>
      </c>
      <c r="J59" s="366">
        <v>58.486684608708998</v>
      </c>
      <c r="K59" s="369">
        <v>1.0812729403170001</v>
      </c>
    </row>
    <row r="60" spans="1:11" ht="14.45" customHeight="1" thickBot="1" x14ac:dyDescent="0.25">
      <c r="A60" s="385" t="s">
        <v>29</v>
      </c>
      <c r="B60" s="365">
        <v>2260.3670495137799</v>
      </c>
      <c r="C60" s="365">
        <v>2294.5030000000002</v>
      </c>
      <c r="D60" s="366">
        <v>34.135950486219997</v>
      </c>
      <c r="E60" s="367">
        <v>1.015101950142</v>
      </c>
      <c r="F60" s="365">
        <v>2505.5156903978</v>
      </c>
      <c r="G60" s="366">
        <v>2505.5156903978</v>
      </c>
      <c r="H60" s="368">
        <v>216.786</v>
      </c>
      <c r="I60" s="365">
        <v>2476.3809999999999</v>
      </c>
      <c r="J60" s="366">
        <v>-29.1346903978</v>
      </c>
      <c r="K60" s="369">
        <v>0.98837177890700001</v>
      </c>
    </row>
    <row r="61" spans="1:11" ht="14.45" customHeight="1" thickBot="1" x14ac:dyDescent="0.25">
      <c r="A61" s="386" t="s">
        <v>263</v>
      </c>
      <c r="B61" s="370">
        <v>2260.3670495137799</v>
      </c>
      <c r="C61" s="370">
        <v>2294.5030000000002</v>
      </c>
      <c r="D61" s="371">
        <v>34.135950486219997</v>
      </c>
      <c r="E61" s="377">
        <v>1.015101950142</v>
      </c>
      <c r="F61" s="370">
        <v>2505.5156903978</v>
      </c>
      <c r="G61" s="371">
        <v>2505.5156903978</v>
      </c>
      <c r="H61" s="373">
        <v>216.786</v>
      </c>
      <c r="I61" s="370">
        <v>2476.3809999999999</v>
      </c>
      <c r="J61" s="371">
        <v>-29.1346903978</v>
      </c>
      <c r="K61" s="378">
        <v>0.98837177890700001</v>
      </c>
    </row>
    <row r="62" spans="1:11" ht="14.45" customHeight="1" thickBot="1" x14ac:dyDescent="0.25">
      <c r="A62" s="387" t="s">
        <v>264</v>
      </c>
      <c r="B62" s="365">
        <v>492.06731778775202</v>
      </c>
      <c r="C62" s="365">
        <v>512.727000000001</v>
      </c>
      <c r="D62" s="366">
        <v>20.659682212248001</v>
      </c>
      <c r="E62" s="367">
        <v>1.0419854793550001</v>
      </c>
      <c r="F62" s="365">
        <v>671.31940317016199</v>
      </c>
      <c r="G62" s="366">
        <v>671.31940317016199</v>
      </c>
      <c r="H62" s="368">
        <v>57.489999999999</v>
      </c>
      <c r="I62" s="365">
        <v>713.99399999999901</v>
      </c>
      <c r="J62" s="366">
        <v>42.674596829837</v>
      </c>
      <c r="K62" s="369">
        <v>1.063568245798</v>
      </c>
    </row>
    <row r="63" spans="1:11" ht="14.45" customHeight="1" thickBot="1" x14ac:dyDescent="0.25">
      <c r="A63" s="387" t="s">
        <v>265</v>
      </c>
      <c r="B63" s="365">
        <v>1023.44275009489</v>
      </c>
      <c r="C63" s="365">
        <v>1080.2940000000001</v>
      </c>
      <c r="D63" s="366">
        <v>56.851249905114997</v>
      </c>
      <c r="E63" s="367">
        <v>1.0555490279249999</v>
      </c>
      <c r="F63" s="365">
        <v>1065.75430447024</v>
      </c>
      <c r="G63" s="366">
        <v>1065.75430447024</v>
      </c>
      <c r="H63" s="368">
        <v>59.996999999998998</v>
      </c>
      <c r="I63" s="365">
        <v>1022.521</v>
      </c>
      <c r="J63" s="366">
        <v>-43.233304470237002</v>
      </c>
      <c r="K63" s="369">
        <v>0.95943407942199999</v>
      </c>
    </row>
    <row r="64" spans="1:11" ht="14.45" customHeight="1" thickBot="1" x14ac:dyDescent="0.25">
      <c r="A64" s="387" t="s">
        <v>266</v>
      </c>
      <c r="B64" s="365">
        <v>744.856981631145</v>
      </c>
      <c r="C64" s="365">
        <v>701.48200000000099</v>
      </c>
      <c r="D64" s="366">
        <v>-43.374981631143001</v>
      </c>
      <c r="E64" s="367">
        <v>0.94176736917100001</v>
      </c>
      <c r="F64" s="365">
        <v>768.44198275739996</v>
      </c>
      <c r="G64" s="366">
        <v>768.44198275739996</v>
      </c>
      <c r="H64" s="368">
        <v>99.298999999998998</v>
      </c>
      <c r="I64" s="365">
        <v>739.86599999999999</v>
      </c>
      <c r="J64" s="366">
        <v>-28.575982757399998</v>
      </c>
      <c r="K64" s="369">
        <v>0.96281309012399996</v>
      </c>
    </row>
    <row r="65" spans="1:11" ht="14.45" customHeight="1" thickBot="1" x14ac:dyDescent="0.25">
      <c r="A65" s="388" t="s">
        <v>267</v>
      </c>
      <c r="B65" s="370">
        <v>10014.7626183665</v>
      </c>
      <c r="C65" s="370">
        <v>11092.95782</v>
      </c>
      <c r="D65" s="371">
        <v>1078.1952016334801</v>
      </c>
      <c r="E65" s="377">
        <v>1.1076605849500001</v>
      </c>
      <c r="F65" s="370">
        <v>9180.3066887751102</v>
      </c>
      <c r="G65" s="371">
        <v>9180.3066887751102</v>
      </c>
      <c r="H65" s="373">
        <v>550.33714999999904</v>
      </c>
      <c r="I65" s="370">
        <v>12294.75662</v>
      </c>
      <c r="J65" s="371">
        <v>3114.4499312248699</v>
      </c>
      <c r="K65" s="378">
        <v>1.33925336449</v>
      </c>
    </row>
    <row r="66" spans="1:11" ht="14.45" customHeight="1" thickBot="1" x14ac:dyDescent="0.25">
      <c r="A66" s="385" t="s">
        <v>32</v>
      </c>
      <c r="B66" s="365">
        <v>1615.9609658163099</v>
      </c>
      <c r="C66" s="365">
        <v>5764.3157800000099</v>
      </c>
      <c r="D66" s="366">
        <v>4148.3548141837</v>
      </c>
      <c r="E66" s="367">
        <v>3.5671132545500002</v>
      </c>
      <c r="F66" s="365">
        <v>4342.8557989605997</v>
      </c>
      <c r="G66" s="366">
        <v>4342.8557989605997</v>
      </c>
      <c r="H66" s="368">
        <v>138.31956</v>
      </c>
      <c r="I66" s="365">
        <v>3247.37093</v>
      </c>
      <c r="J66" s="366">
        <v>-1095.4848689605999</v>
      </c>
      <c r="K66" s="369">
        <v>0.74775011658799995</v>
      </c>
    </row>
    <row r="67" spans="1:11" ht="14.45" customHeight="1" thickBot="1" x14ac:dyDescent="0.25">
      <c r="A67" s="389" t="s">
        <v>268</v>
      </c>
      <c r="B67" s="365">
        <v>1615.9609658163099</v>
      </c>
      <c r="C67" s="365">
        <v>5764.3157800000099</v>
      </c>
      <c r="D67" s="366">
        <v>4148.3548141837</v>
      </c>
      <c r="E67" s="367">
        <v>3.5671132545500002</v>
      </c>
      <c r="F67" s="365">
        <v>4342.8557989605997</v>
      </c>
      <c r="G67" s="366">
        <v>4342.8557989605997</v>
      </c>
      <c r="H67" s="368">
        <v>138.31956</v>
      </c>
      <c r="I67" s="365">
        <v>3247.37093</v>
      </c>
      <c r="J67" s="366">
        <v>-1095.4848689605999</v>
      </c>
      <c r="K67" s="369">
        <v>0.74775011658799995</v>
      </c>
    </row>
    <row r="68" spans="1:11" ht="14.45" customHeight="1" thickBot="1" x14ac:dyDescent="0.25">
      <c r="A68" s="387" t="s">
        <v>269</v>
      </c>
      <c r="B68" s="365">
        <v>1191.1991024958199</v>
      </c>
      <c r="C68" s="365">
        <v>1798.242</v>
      </c>
      <c r="D68" s="366">
        <v>607.04289750418195</v>
      </c>
      <c r="E68" s="367">
        <v>1.5096065772980001</v>
      </c>
      <c r="F68" s="365">
        <v>1182.4584795395201</v>
      </c>
      <c r="G68" s="366">
        <v>1182.4584795395201</v>
      </c>
      <c r="H68" s="368">
        <v>53.459359999999002</v>
      </c>
      <c r="I68" s="365">
        <v>1088.3767700000001</v>
      </c>
      <c r="J68" s="366">
        <v>-94.081709539521</v>
      </c>
      <c r="K68" s="369">
        <v>0.92043550689700004</v>
      </c>
    </row>
    <row r="69" spans="1:11" ht="14.45" customHeight="1" thickBot="1" x14ac:dyDescent="0.25">
      <c r="A69" s="387" t="s">
        <v>270</v>
      </c>
      <c r="B69" s="365">
        <v>0</v>
      </c>
      <c r="C69" s="365">
        <v>10.504009999999999</v>
      </c>
      <c r="D69" s="366">
        <v>10.504009999999999</v>
      </c>
      <c r="E69" s="375" t="s">
        <v>220</v>
      </c>
      <c r="F69" s="365">
        <v>21.207989068526999</v>
      </c>
      <c r="G69" s="366">
        <v>21.207989068526999</v>
      </c>
      <c r="H69" s="368">
        <v>0</v>
      </c>
      <c r="I69" s="365">
        <v>0</v>
      </c>
      <c r="J69" s="366">
        <v>-21.207989068526999</v>
      </c>
      <c r="K69" s="369">
        <v>0</v>
      </c>
    </row>
    <row r="70" spans="1:11" ht="14.45" customHeight="1" thickBot="1" x14ac:dyDescent="0.25">
      <c r="A70" s="387" t="s">
        <v>271</v>
      </c>
      <c r="B70" s="365">
        <v>75.305616903569998</v>
      </c>
      <c r="C70" s="365">
        <v>537.32086000000095</v>
      </c>
      <c r="D70" s="366">
        <v>462.01524309643099</v>
      </c>
      <c r="E70" s="367">
        <v>7.1352029515669999</v>
      </c>
      <c r="F70" s="365">
        <v>26.582300494710999</v>
      </c>
      <c r="G70" s="366">
        <v>26.582300494710999</v>
      </c>
      <c r="H70" s="368">
        <v>2.4209999999999998</v>
      </c>
      <c r="I70" s="365">
        <v>1851.91311</v>
      </c>
      <c r="J70" s="366">
        <v>1825.3308095052901</v>
      </c>
      <c r="K70" s="369">
        <v>69.667149777665003</v>
      </c>
    </row>
    <row r="71" spans="1:11" ht="14.45" customHeight="1" thickBot="1" x14ac:dyDescent="0.25">
      <c r="A71" s="387" t="s">
        <v>272</v>
      </c>
      <c r="B71" s="365">
        <v>277.947932746292</v>
      </c>
      <c r="C71" s="365">
        <v>156.06221999998499</v>
      </c>
      <c r="D71" s="366">
        <v>-121.88571274630699</v>
      </c>
      <c r="E71" s="367">
        <v>0.56148005296500003</v>
      </c>
      <c r="F71" s="365">
        <v>243.87009610073599</v>
      </c>
      <c r="G71" s="366">
        <v>243.87009610073599</v>
      </c>
      <c r="H71" s="368">
        <v>0</v>
      </c>
      <c r="I71" s="365">
        <v>173.37139999999999</v>
      </c>
      <c r="J71" s="366">
        <v>-70.498696100735998</v>
      </c>
      <c r="K71" s="369">
        <v>0.71091701185199996</v>
      </c>
    </row>
    <row r="72" spans="1:11" ht="14.45" customHeight="1" thickBot="1" x14ac:dyDescent="0.25">
      <c r="A72" s="387" t="s">
        <v>273</v>
      </c>
      <c r="B72" s="365">
        <v>71.508313670622996</v>
      </c>
      <c r="C72" s="365">
        <v>3262.18669000002</v>
      </c>
      <c r="D72" s="366">
        <v>3190.6783763293902</v>
      </c>
      <c r="E72" s="367">
        <v>45.619684237359998</v>
      </c>
      <c r="F72" s="365">
        <v>2332.9600037506598</v>
      </c>
      <c r="G72" s="366">
        <v>2332.9600037506598</v>
      </c>
      <c r="H72" s="368">
        <v>3.2446999999999999</v>
      </c>
      <c r="I72" s="365">
        <v>54.515149999998997</v>
      </c>
      <c r="J72" s="366">
        <v>-2278.4448537506601</v>
      </c>
      <c r="K72" s="369">
        <v>2.3367374456000001E-2</v>
      </c>
    </row>
    <row r="73" spans="1:11" ht="14.45" customHeight="1" thickBot="1" x14ac:dyDescent="0.25">
      <c r="A73" s="387" t="s">
        <v>274</v>
      </c>
      <c r="B73" s="365">
        <v>0</v>
      </c>
      <c r="C73" s="365">
        <v>0</v>
      </c>
      <c r="D73" s="366">
        <v>0</v>
      </c>
      <c r="E73" s="367">
        <v>1</v>
      </c>
      <c r="F73" s="365">
        <v>12.348299490624999</v>
      </c>
      <c r="G73" s="366">
        <v>12.348299490624999</v>
      </c>
      <c r="H73" s="368">
        <v>0</v>
      </c>
      <c r="I73" s="365">
        <v>0</v>
      </c>
      <c r="J73" s="366">
        <v>-12.348299490624999</v>
      </c>
      <c r="K73" s="369">
        <v>0</v>
      </c>
    </row>
    <row r="74" spans="1:11" ht="14.45" customHeight="1" thickBot="1" x14ac:dyDescent="0.25">
      <c r="A74" s="387" t="s">
        <v>275</v>
      </c>
      <c r="B74" s="365">
        <v>0</v>
      </c>
      <c r="C74" s="365">
        <v>0</v>
      </c>
      <c r="D74" s="366">
        <v>0</v>
      </c>
      <c r="E74" s="367">
        <v>1</v>
      </c>
      <c r="F74" s="365">
        <v>395.24202712418997</v>
      </c>
      <c r="G74" s="366">
        <v>395.24202712418997</v>
      </c>
      <c r="H74" s="368">
        <v>79.194499999998996</v>
      </c>
      <c r="I74" s="365">
        <v>79.194499999998996</v>
      </c>
      <c r="J74" s="366">
        <v>-316.04752712419099</v>
      </c>
      <c r="K74" s="369">
        <v>0.200369633199</v>
      </c>
    </row>
    <row r="75" spans="1:11" ht="14.45" customHeight="1" thickBot="1" x14ac:dyDescent="0.25">
      <c r="A75" s="387" t="s">
        <v>276</v>
      </c>
      <c r="B75" s="365">
        <v>0</v>
      </c>
      <c r="C75" s="365">
        <v>0</v>
      </c>
      <c r="D75" s="366">
        <v>0</v>
      </c>
      <c r="E75" s="367">
        <v>1</v>
      </c>
      <c r="F75" s="365">
        <v>128.18660339162901</v>
      </c>
      <c r="G75" s="366">
        <v>128.18660339162901</v>
      </c>
      <c r="H75" s="368">
        <v>0</v>
      </c>
      <c r="I75" s="365">
        <v>0</v>
      </c>
      <c r="J75" s="366">
        <v>-128.18660339162901</v>
      </c>
      <c r="K75" s="369">
        <v>0</v>
      </c>
    </row>
    <row r="76" spans="1:11" ht="14.45" customHeight="1" thickBot="1" x14ac:dyDescent="0.25">
      <c r="A76" s="390" t="s">
        <v>33</v>
      </c>
      <c r="B76" s="370">
        <v>0</v>
      </c>
      <c r="C76" s="370">
        <v>41.740740000000002</v>
      </c>
      <c r="D76" s="371">
        <v>41.740740000000002</v>
      </c>
      <c r="E76" s="372" t="s">
        <v>206</v>
      </c>
      <c r="F76" s="370">
        <v>0</v>
      </c>
      <c r="G76" s="371">
        <v>0</v>
      </c>
      <c r="H76" s="373">
        <v>2.75</v>
      </c>
      <c r="I76" s="370">
        <v>16.728999999999999</v>
      </c>
      <c r="J76" s="371">
        <v>16.728999999999999</v>
      </c>
      <c r="K76" s="374" t="s">
        <v>206</v>
      </c>
    </row>
    <row r="77" spans="1:11" ht="14.45" customHeight="1" thickBot="1" x14ac:dyDescent="0.25">
      <c r="A77" s="386" t="s">
        <v>277</v>
      </c>
      <c r="B77" s="370">
        <v>0</v>
      </c>
      <c r="C77" s="370">
        <v>35.78</v>
      </c>
      <c r="D77" s="371">
        <v>35.78</v>
      </c>
      <c r="E77" s="372" t="s">
        <v>206</v>
      </c>
      <c r="F77" s="370">
        <v>0</v>
      </c>
      <c r="G77" s="371">
        <v>0</v>
      </c>
      <c r="H77" s="373">
        <v>2.75</v>
      </c>
      <c r="I77" s="370">
        <v>16.728999999999999</v>
      </c>
      <c r="J77" s="371">
        <v>16.728999999999999</v>
      </c>
      <c r="K77" s="374" t="s">
        <v>206</v>
      </c>
    </row>
    <row r="78" spans="1:11" ht="14.45" customHeight="1" thickBot="1" x14ac:dyDescent="0.25">
      <c r="A78" s="387" t="s">
        <v>278</v>
      </c>
      <c r="B78" s="365">
        <v>0</v>
      </c>
      <c r="C78" s="365">
        <v>18.076000000000001</v>
      </c>
      <c r="D78" s="366">
        <v>18.076000000000001</v>
      </c>
      <c r="E78" s="375" t="s">
        <v>206</v>
      </c>
      <c r="F78" s="365">
        <v>0</v>
      </c>
      <c r="G78" s="366">
        <v>0</v>
      </c>
      <c r="H78" s="368">
        <v>0</v>
      </c>
      <c r="I78" s="365">
        <v>9.0289999999989998</v>
      </c>
      <c r="J78" s="366">
        <v>9.0289999999989998</v>
      </c>
      <c r="K78" s="376" t="s">
        <v>206</v>
      </c>
    </row>
    <row r="79" spans="1:11" ht="14.45" customHeight="1" thickBot="1" x14ac:dyDescent="0.25">
      <c r="A79" s="387" t="s">
        <v>279</v>
      </c>
      <c r="B79" s="365">
        <v>0</v>
      </c>
      <c r="C79" s="365">
        <v>17.704000000000001</v>
      </c>
      <c r="D79" s="366">
        <v>17.704000000000001</v>
      </c>
      <c r="E79" s="375" t="s">
        <v>206</v>
      </c>
      <c r="F79" s="365">
        <v>0</v>
      </c>
      <c r="G79" s="366">
        <v>0</v>
      </c>
      <c r="H79" s="368">
        <v>2.75</v>
      </c>
      <c r="I79" s="365">
        <v>7.7</v>
      </c>
      <c r="J79" s="366">
        <v>7.7</v>
      </c>
      <c r="K79" s="376" t="s">
        <v>206</v>
      </c>
    </row>
    <row r="80" spans="1:11" ht="14.45" customHeight="1" thickBot="1" x14ac:dyDescent="0.25">
      <c r="A80" s="386" t="s">
        <v>280</v>
      </c>
      <c r="B80" s="370">
        <v>0</v>
      </c>
      <c r="C80" s="370">
        <v>5.9607400000000004</v>
      </c>
      <c r="D80" s="371">
        <v>5.9607400000000004</v>
      </c>
      <c r="E80" s="372" t="s">
        <v>206</v>
      </c>
      <c r="F80" s="370">
        <v>0</v>
      </c>
      <c r="G80" s="371">
        <v>0</v>
      </c>
      <c r="H80" s="373">
        <v>0</v>
      </c>
      <c r="I80" s="370">
        <v>0</v>
      </c>
      <c r="J80" s="371">
        <v>0</v>
      </c>
      <c r="K80" s="374" t="s">
        <v>206</v>
      </c>
    </row>
    <row r="81" spans="1:11" ht="14.45" customHeight="1" thickBot="1" x14ac:dyDescent="0.25">
      <c r="A81" s="387" t="s">
        <v>281</v>
      </c>
      <c r="B81" s="365">
        <v>0</v>
      </c>
      <c r="C81" s="365">
        <v>5.9607400000000004</v>
      </c>
      <c r="D81" s="366">
        <v>5.9607400000000004</v>
      </c>
      <c r="E81" s="375" t="s">
        <v>220</v>
      </c>
      <c r="F81" s="365">
        <v>0</v>
      </c>
      <c r="G81" s="366">
        <v>0</v>
      </c>
      <c r="H81" s="368">
        <v>0</v>
      </c>
      <c r="I81" s="365">
        <v>0</v>
      </c>
      <c r="J81" s="366">
        <v>0</v>
      </c>
      <c r="K81" s="376" t="s">
        <v>206</v>
      </c>
    </row>
    <row r="82" spans="1:11" ht="14.45" customHeight="1" thickBot="1" x14ac:dyDescent="0.25">
      <c r="A82" s="385" t="s">
        <v>34</v>
      </c>
      <c r="B82" s="365">
        <v>8398.8016525502208</v>
      </c>
      <c r="C82" s="365">
        <v>5286.9013000000105</v>
      </c>
      <c r="D82" s="366">
        <v>-3111.9003525502098</v>
      </c>
      <c r="E82" s="367">
        <v>0.62948281418100005</v>
      </c>
      <c r="F82" s="365">
        <v>4837.4508898145205</v>
      </c>
      <c r="G82" s="366">
        <v>4837.4508898145205</v>
      </c>
      <c r="H82" s="368">
        <v>409.26758999999998</v>
      </c>
      <c r="I82" s="365">
        <v>9030.6566899999907</v>
      </c>
      <c r="J82" s="366">
        <v>4193.2058001854703</v>
      </c>
      <c r="K82" s="369">
        <v>1.866821368463</v>
      </c>
    </row>
    <row r="83" spans="1:11" ht="14.45" customHeight="1" thickBot="1" x14ac:dyDescent="0.25">
      <c r="A83" s="386" t="s">
        <v>282</v>
      </c>
      <c r="B83" s="370">
        <v>3.8154604336309998</v>
      </c>
      <c r="C83" s="370">
        <v>6.7634999999999996</v>
      </c>
      <c r="D83" s="371">
        <v>2.9480395663680001</v>
      </c>
      <c r="E83" s="377">
        <v>1.7726563065309999</v>
      </c>
      <c r="F83" s="370">
        <v>6.7994573056460004</v>
      </c>
      <c r="G83" s="371">
        <v>6.7994573056460004</v>
      </c>
      <c r="H83" s="373">
        <v>0.13161</v>
      </c>
      <c r="I83" s="370">
        <v>1.79447</v>
      </c>
      <c r="J83" s="371">
        <v>-5.0049873056459999</v>
      </c>
      <c r="K83" s="378">
        <v>0.26391370948199999</v>
      </c>
    </row>
    <row r="84" spans="1:11" ht="14.45" customHeight="1" thickBot="1" x14ac:dyDescent="0.25">
      <c r="A84" s="387" t="s">
        <v>283</v>
      </c>
      <c r="B84" s="365">
        <v>3.8154604336309998</v>
      </c>
      <c r="C84" s="365">
        <v>6.7634999999999996</v>
      </c>
      <c r="D84" s="366">
        <v>2.9480395663680001</v>
      </c>
      <c r="E84" s="367">
        <v>1.7726563065309999</v>
      </c>
      <c r="F84" s="365">
        <v>6.7994573056460004</v>
      </c>
      <c r="G84" s="366">
        <v>6.7994573056460004</v>
      </c>
      <c r="H84" s="368">
        <v>0.13161</v>
      </c>
      <c r="I84" s="365">
        <v>1.79447</v>
      </c>
      <c r="J84" s="366">
        <v>-5.0049873056459999</v>
      </c>
      <c r="K84" s="369">
        <v>0.26391370948199999</v>
      </c>
    </row>
    <row r="85" spans="1:11" ht="14.45" customHeight="1" thickBot="1" x14ac:dyDescent="0.25">
      <c r="A85" s="386" t="s">
        <v>284</v>
      </c>
      <c r="B85" s="370">
        <v>37.051652865320001</v>
      </c>
      <c r="C85" s="370">
        <v>28.512619999999998</v>
      </c>
      <c r="D85" s="371">
        <v>-8.5390328653199994</v>
      </c>
      <c r="E85" s="377">
        <v>0.76953705961800001</v>
      </c>
      <c r="F85" s="370">
        <v>29.183878197148999</v>
      </c>
      <c r="G85" s="371">
        <v>29.183878197148999</v>
      </c>
      <c r="H85" s="373">
        <v>0</v>
      </c>
      <c r="I85" s="370">
        <v>25.255849999999999</v>
      </c>
      <c r="J85" s="371">
        <v>-3.9280281971490001</v>
      </c>
      <c r="K85" s="378">
        <v>0.86540417381699997</v>
      </c>
    </row>
    <row r="86" spans="1:11" ht="14.45" customHeight="1" thickBot="1" x14ac:dyDescent="0.25">
      <c r="A86" s="387" t="s">
        <v>285</v>
      </c>
      <c r="B86" s="365">
        <v>6.8146478873229999</v>
      </c>
      <c r="C86" s="365">
        <v>6.48</v>
      </c>
      <c r="D86" s="366">
        <v>-0.33464788732299999</v>
      </c>
      <c r="E86" s="367">
        <v>0.950892857142</v>
      </c>
      <c r="F86" s="365">
        <v>5.9999999999989999</v>
      </c>
      <c r="G86" s="366">
        <v>5.9999999999989999</v>
      </c>
      <c r="H86" s="368">
        <v>0</v>
      </c>
      <c r="I86" s="365">
        <v>5.4</v>
      </c>
      <c r="J86" s="366">
        <v>-0.599999999999</v>
      </c>
      <c r="K86" s="369">
        <v>0.9</v>
      </c>
    </row>
    <row r="87" spans="1:11" ht="14.45" customHeight="1" thickBot="1" x14ac:dyDescent="0.25">
      <c r="A87" s="387" t="s">
        <v>286</v>
      </c>
      <c r="B87" s="365">
        <v>30.237004977996001</v>
      </c>
      <c r="C87" s="365">
        <v>22.032620000000001</v>
      </c>
      <c r="D87" s="366">
        <v>-8.2043849779959999</v>
      </c>
      <c r="E87" s="367">
        <v>0.72866409937200005</v>
      </c>
      <c r="F87" s="365">
        <v>23.183878197148999</v>
      </c>
      <c r="G87" s="366">
        <v>23.183878197148999</v>
      </c>
      <c r="H87" s="368">
        <v>0</v>
      </c>
      <c r="I87" s="365">
        <v>19.85585</v>
      </c>
      <c r="J87" s="366">
        <v>-3.328028197149</v>
      </c>
      <c r="K87" s="369">
        <v>0.85645075561299999</v>
      </c>
    </row>
    <row r="88" spans="1:11" ht="14.45" customHeight="1" thickBot="1" x14ac:dyDescent="0.25">
      <c r="A88" s="386" t="s">
        <v>287</v>
      </c>
      <c r="B88" s="370">
        <v>3297.8573459286699</v>
      </c>
      <c r="C88" s="370">
        <v>3561.2402000000102</v>
      </c>
      <c r="D88" s="371">
        <v>263.38285407133498</v>
      </c>
      <c r="E88" s="377">
        <v>1.079864841454</v>
      </c>
      <c r="F88" s="370">
        <v>3658.4659898715699</v>
      </c>
      <c r="G88" s="371">
        <v>3658.4659898715699</v>
      </c>
      <c r="H88" s="373">
        <v>306.98027000000002</v>
      </c>
      <c r="I88" s="370">
        <v>3830.3518899999999</v>
      </c>
      <c r="J88" s="371">
        <v>171.885900128423</v>
      </c>
      <c r="K88" s="378">
        <v>1.046983052624</v>
      </c>
    </row>
    <row r="89" spans="1:11" ht="14.45" customHeight="1" thickBot="1" x14ac:dyDescent="0.25">
      <c r="A89" s="387" t="s">
        <v>288</v>
      </c>
      <c r="B89" s="365">
        <v>2858.42902036652</v>
      </c>
      <c r="C89" s="365">
        <v>3143.43770000001</v>
      </c>
      <c r="D89" s="366">
        <v>285.00867963348497</v>
      </c>
      <c r="E89" s="367">
        <v>1.099708153535</v>
      </c>
      <c r="F89" s="365">
        <v>3273.7305861506202</v>
      </c>
      <c r="G89" s="366">
        <v>3273.7305861506202</v>
      </c>
      <c r="H89" s="368">
        <v>256.44905</v>
      </c>
      <c r="I89" s="365">
        <v>3291.0052000000001</v>
      </c>
      <c r="J89" s="366">
        <v>17.274613849377001</v>
      </c>
      <c r="K89" s="369">
        <v>1.005276736553</v>
      </c>
    </row>
    <row r="90" spans="1:11" ht="14.45" customHeight="1" thickBot="1" x14ac:dyDescent="0.25">
      <c r="A90" s="387" t="s">
        <v>289</v>
      </c>
      <c r="B90" s="365">
        <v>52.742948564635</v>
      </c>
      <c r="C90" s="365">
        <v>47.3352</v>
      </c>
      <c r="D90" s="366">
        <v>-5.4077485646339998</v>
      </c>
      <c r="E90" s="367">
        <v>0.89746973364500005</v>
      </c>
      <c r="F90" s="365">
        <v>0</v>
      </c>
      <c r="G90" s="366">
        <v>0</v>
      </c>
      <c r="H90" s="368">
        <v>5.5175999999989997</v>
      </c>
      <c r="I90" s="365">
        <v>61.201799999998997</v>
      </c>
      <c r="J90" s="366">
        <v>61.201799999998997</v>
      </c>
      <c r="K90" s="376" t="s">
        <v>206</v>
      </c>
    </row>
    <row r="91" spans="1:11" ht="14.45" customHeight="1" thickBot="1" x14ac:dyDescent="0.25">
      <c r="A91" s="387" t="s">
        <v>290</v>
      </c>
      <c r="B91" s="365">
        <v>0</v>
      </c>
      <c r="C91" s="365">
        <v>1.464</v>
      </c>
      <c r="D91" s="366">
        <v>1.464</v>
      </c>
      <c r="E91" s="375" t="s">
        <v>220</v>
      </c>
      <c r="F91" s="365">
        <v>1.4352673822740001</v>
      </c>
      <c r="G91" s="366">
        <v>1.4352673822740001</v>
      </c>
      <c r="H91" s="368">
        <v>0</v>
      </c>
      <c r="I91" s="365">
        <v>2.7755575615628902E-15</v>
      </c>
      <c r="J91" s="366">
        <v>-1.4352673822740001</v>
      </c>
      <c r="K91" s="369">
        <v>1.93382612594796E-15</v>
      </c>
    </row>
    <row r="92" spans="1:11" ht="14.45" customHeight="1" thickBot="1" x14ac:dyDescent="0.25">
      <c r="A92" s="387" t="s">
        <v>291</v>
      </c>
      <c r="B92" s="365">
        <v>386.68537699751602</v>
      </c>
      <c r="C92" s="365">
        <v>369.00330000000099</v>
      </c>
      <c r="D92" s="366">
        <v>-17.682076997515001</v>
      </c>
      <c r="E92" s="367">
        <v>0.95427270321199997</v>
      </c>
      <c r="F92" s="365">
        <v>383.30013633867901</v>
      </c>
      <c r="G92" s="366">
        <v>383.30013633867901</v>
      </c>
      <c r="H92" s="368">
        <v>35.698590000000003</v>
      </c>
      <c r="I92" s="365">
        <v>421.36068999999998</v>
      </c>
      <c r="J92" s="366">
        <v>38.06055366132</v>
      </c>
      <c r="K92" s="369">
        <v>1.09929700006</v>
      </c>
    </row>
    <row r="93" spans="1:11" ht="14.45" customHeight="1" thickBot="1" x14ac:dyDescent="0.25">
      <c r="A93" s="387" t="s">
        <v>292</v>
      </c>
      <c r="B93" s="365">
        <v>0</v>
      </c>
      <c r="C93" s="365">
        <v>0</v>
      </c>
      <c r="D93" s="366">
        <v>0</v>
      </c>
      <c r="E93" s="367">
        <v>1</v>
      </c>
      <c r="F93" s="365">
        <v>0</v>
      </c>
      <c r="G93" s="366">
        <v>0</v>
      </c>
      <c r="H93" s="368">
        <v>9.3150299999990001</v>
      </c>
      <c r="I93" s="365">
        <v>56.784199999998997</v>
      </c>
      <c r="J93" s="366">
        <v>56.784199999998997</v>
      </c>
      <c r="K93" s="376" t="s">
        <v>220</v>
      </c>
    </row>
    <row r="94" spans="1:11" ht="14.45" customHeight="1" thickBot="1" x14ac:dyDescent="0.25">
      <c r="A94" s="386" t="s">
        <v>293</v>
      </c>
      <c r="B94" s="370">
        <v>4723.5377199121904</v>
      </c>
      <c r="C94" s="370">
        <v>990.86692000000198</v>
      </c>
      <c r="D94" s="371">
        <v>-3732.67079991219</v>
      </c>
      <c r="E94" s="377">
        <v>0.20977220438399999</v>
      </c>
      <c r="F94" s="370">
        <v>1143.0015644401501</v>
      </c>
      <c r="G94" s="371">
        <v>1143.0015644401501</v>
      </c>
      <c r="H94" s="373">
        <v>17.697710000000001</v>
      </c>
      <c r="I94" s="370">
        <v>4612.4518099999896</v>
      </c>
      <c r="J94" s="371">
        <v>3469.4502455598399</v>
      </c>
      <c r="K94" s="378">
        <v>4.0353853865970004</v>
      </c>
    </row>
    <row r="95" spans="1:11" ht="14.45" customHeight="1" thickBot="1" x14ac:dyDescent="0.25">
      <c r="A95" s="387" t="s">
        <v>294</v>
      </c>
      <c r="B95" s="365">
        <v>0</v>
      </c>
      <c r="C95" s="365">
        <v>1.089</v>
      </c>
      <c r="D95" s="366">
        <v>1.089</v>
      </c>
      <c r="E95" s="375" t="s">
        <v>206</v>
      </c>
      <c r="F95" s="365">
        <v>0</v>
      </c>
      <c r="G95" s="366">
        <v>0</v>
      </c>
      <c r="H95" s="368">
        <v>0</v>
      </c>
      <c r="I95" s="365">
        <v>90.489999999999</v>
      </c>
      <c r="J95" s="366">
        <v>90.489999999999</v>
      </c>
      <c r="K95" s="376" t="s">
        <v>220</v>
      </c>
    </row>
    <row r="96" spans="1:11" ht="14.45" customHeight="1" thickBot="1" x14ac:dyDescent="0.25">
      <c r="A96" s="387" t="s">
        <v>295</v>
      </c>
      <c r="B96" s="365">
        <v>724.31582267720603</v>
      </c>
      <c r="C96" s="365">
        <v>732.83018000000095</v>
      </c>
      <c r="D96" s="366">
        <v>8.514357322795</v>
      </c>
      <c r="E96" s="367">
        <v>1.011755034276</v>
      </c>
      <c r="F96" s="365">
        <v>876.91758996083604</v>
      </c>
      <c r="G96" s="366">
        <v>876.91758996083604</v>
      </c>
      <c r="H96" s="368">
        <v>14.78031</v>
      </c>
      <c r="I96" s="365">
        <v>589.98428999999999</v>
      </c>
      <c r="J96" s="366">
        <v>-286.93329996083702</v>
      </c>
      <c r="K96" s="369">
        <v>0.67279331234100004</v>
      </c>
    </row>
    <row r="97" spans="1:11" ht="14.45" customHeight="1" thickBot="1" x14ac:dyDescent="0.25">
      <c r="A97" s="387" t="s">
        <v>296</v>
      </c>
      <c r="B97" s="365">
        <v>0</v>
      </c>
      <c r="C97" s="365">
        <v>7.5753000000000004</v>
      </c>
      <c r="D97" s="366">
        <v>7.5753000000000004</v>
      </c>
      <c r="E97" s="375" t="s">
        <v>220</v>
      </c>
      <c r="F97" s="365">
        <v>5</v>
      </c>
      <c r="G97" s="366">
        <v>5</v>
      </c>
      <c r="H97" s="368">
        <v>2.9174000000000002</v>
      </c>
      <c r="I97" s="365">
        <v>4.3283999999990002</v>
      </c>
      <c r="J97" s="366">
        <v>-0.67159999999999997</v>
      </c>
      <c r="K97" s="369">
        <v>0.86567999999900003</v>
      </c>
    </row>
    <row r="98" spans="1:11" ht="14.45" customHeight="1" thickBot="1" x14ac:dyDescent="0.25">
      <c r="A98" s="387" t="s">
        <v>297</v>
      </c>
      <c r="B98" s="365">
        <v>0</v>
      </c>
      <c r="C98" s="365">
        <v>6.5730300000000002</v>
      </c>
      <c r="D98" s="366">
        <v>6.5730300000000002</v>
      </c>
      <c r="E98" s="375" t="s">
        <v>220</v>
      </c>
      <c r="F98" s="365">
        <v>6.2109646032199999</v>
      </c>
      <c r="G98" s="366">
        <v>6.2109646032199999</v>
      </c>
      <c r="H98" s="368">
        <v>0</v>
      </c>
      <c r="I98" s="365">
        <v>0</v>
      </c>
      <c r="J98" s="366">
        <v>-6.2109646032199999</v>
      </c>
      <c r="K98" s="369">
        <v>0</v>
      </c>
    </row>
    <row r="99" spans="1:11" ht="14.45" customHeight="1" thickBot="1" x14ac:dyDescent="0.25">
      <c r="A99" s="387" t="s">
        <v>298</v>
      </c>
      <c r="B99" s="365">
        <v>3999.2218972349801</v>
      </c>
      <c r="C99" s="365">
        <v>242.206510000001</v>
      </c>
      <c r="D99" s="366">
        <v>-3757.0153872349802</v>
      </c>
      <c r="E99" s="367">
        <v>6.0563408637999999E-2</v>
      </c>
      <c r="F99" s="365">
        <v>250.51452529081999</v>
      </c>
      <c r="G99" s="366">
        <v>250.51452529081999</v>
      </c>
      <c r="H99" s="368">
        <v>0</v>
      </c>
      <c r="I99" s="365">
        <v>3919.7179599999899</v>
      </c>
      <c r="J99" s="366">
        <v>3669.2034347091699</v>
      </c>
      <c r="K99" s="369">
        <v>15.646669411482</v>
      </c>
    </row>
    <row r="100" spans="1:11" ht="14.45" customHeight="1" thickBot="1" x14ac:dyDescent="0.25">
      <c r="A100" s="387" t="s">
        <v>299</v>
      </c>
      <c r="B100" s="365">
        <v>0</v>
      </c>
      <c r="C100" s="365">
        <v>0.59289999999999998</v>
      </c>
      <c r="D100" s="366">
        <v>0.59289999999999998</v>
      </c>
      <c r="E100" s="375" t="s">
        <v>206</v>
      </c>
      <c r="F100" s="365">
        <v>4.3584845852690002</v>
      </c>
      <c r="G100" s="366">
        <v>4.3584845852690002</v>
      </c>
      <c r="H100" s="368">
        <v>0</v>
      </c>
      <c r="I100" s="365">
        <v>6.6550000000000002</v>
      </c>
      <c r="J100" s="366">
        <v>2.29651541473</v>
      </c>
      <c r="K100" s="369">
        <v>1.5269068571419999</v>
      </c>
    </row>
    <row r="101" spans="1:11" ht="14.45" customHeight="1" thickBot="1" x14ac:dyDescent="0.25">
      <c r="A101" s="387" t="s">
        <v>300</v>
      </c>
      <c r="B101" s="365">
        <v>0</v>
      </c>
      <c r="C101" s="365">
        <v>0</v>
      </c>
      <c r="D101" s="366">
        <v>0</v>
      </c>
      <c r="E101" s="367">
        <v>1</v>
      </c>
      <c r="F101" s="365">
        <v>0</v>
      </c>
      <c r="G101" s="366">
        <v>0</v>
      </c>
      <c r="H101" s="368">
        <v>0</v>
      </c>
      <c r="I101" s="365">
        <v>1.27616</v>
      </c>
      <c r="J101" s="366">
        <v>1.27616</v>
      </c>
      <c r="K101" s="376" t="s">
        <v>220</v>
      </c>
    </row>
    <row r="102" spans="1:11" ht="14.45" customHeight="1" thickBot="1" x14ac:dyDescent="0.25">
      <c r="A102" s="386" t="s">
        <v>301</v>
      </c>
      <c r="B102" s="370">
        <v>0</v>
      </c>
      <c r="C102" s="370">
        <v>4.26</v>
      </c>
      <c r="D102" s="371">
        <v>4.26</v>
      </c>
      <c r="E102" s="372" t="s">
        <v>220</v>
      </c>
      <c r="F102" s="370">
        <v>0</v>
      </c>
      <c r="G102" s="371">
        <v>0</v>
      </c>
      <c r="H102" s="373">
        <v>0</v>
      </c>
      <c r="I102" s="370">
        <v>0</v>
      </c>
      <c r="J102" s="371">
        <v>0</v>
      </c>
      <c r="K102" s="374" t="s">
        <v>206</v>
      </c>
    </row>
    <row r="103" spans="1:11" ht="14.45" customHeight="1" thickBot="1" x14ac:dyDescent="0.25">
      <c r="A103" s="387" t="s">
        <v>302</v>
      </c>
      <c r="B103" s="365">
        <v>0</v>
      </c>
      <c r="C103" s="365">
        <v>4.26</v>
      </c>
      <c r="D103" s="366">
        <v>4.26</v>
      </c>
      <c r="E103" s="375" t="s">
        <v>220</v>
      </c>
      <c r="F103" s="365">
        <v>0</v>
      </c>
      <c r="G103" s="366">
        <v>0</v>
      </c>
      <c r="H103" s="368">
        <v>0</v>
      </c>
      <c r="I103" s="365">
        <v>0</v>
      </c>
      <c r="J103" s="366">
        <v>0</v>
      </c>
      <c r="K103" s="376" t="s">
        <v>206</v>
      </c>
    </row>
    <row r="104" spans="1:11" ht="14.45" customHeight="1" thickBot="1" x14ac:dyDescent="0.25">
      <c r="A104" s="386" t="s">
        <v>303</v>
      </c>
      <c r="B104" s="370">
        <v>336.53947341041101</v>
      </c>
      <c r="C104" s="370">
        <v>695.25806000000102</v>
      </c>
      <c r="D104" s="371">
        <v>358.71858658959002</v>
      </c>
      <c r="E104" s="377">
        <v>2.0659034524369999</v>
      </c>
      <c r="F104" s="370">
        <v>0</v>
      </c>
      <c r="G104" s="371">
        <v>0</v>
      </c>
      <c r="H104" s="373">
        <v>84.457999999999004</v>
      </c>
      <c r="I104" s="370">
        <v>560.80267000000003</v>
      </c>
      <c r="J104" s="371">
        <v>560.80267000000003</v>
      </c>
      <c r="K104" s="374" t="s">
        <v>206</v>
      </c>
    </row>
    <row r="105" spans="1:11" ht="14.45" customHeight="1" thickBot="1" x14ac:dyDescent="0.25">
      <c r="A105" s="387" t="s">
        <v>304</v>
      </c>
      <c r="B105" s="365">
        <v>0</v>
      </c>
      <c r="C105" s="365">
        <v>0</v>
      </c>
      <c r="D105" s="366">
        <v>0</v>
      </c>
      <c r="E105" s="375" t="s">
        <v>206</v>
      </c>
      <c r="F105" s="365">
        <v>0</v>
      </c>
      <c r="G105" s="366">
        <v>0</v>
      </c>
      <c r="H105" s="368">
        <v>0</v>
      </c>
      <c r="I105" s="365">
        <v>0.53999999999899995</v>
      </c>
      <c r="J105" s="366">
        <v>0.53999999999899995</v>
      </c>
      <c r="K105" s="376" t="s">
        <v>220</v>
      </c>
    </row>
    <row r="106" spans="1:11" ht="14.45" customHeight="1" thickBot="1" x14ac:dyDescent="0.25">
      <c r="A106" s="387" t="s">
        <v>305</v>
      </c>
      <c r="B106" s="365">
        <v>336.53947341041101</v>
      </c>
      <c r="C106" s="365">
        <v>694.12671000000103</v>
      </c>
      <c r="D106" s="366">
        <v>357.58723658959002</v>
      </c>
      <c r="E106" s="367">
        <v>2.0625417368300001</v>
      </c>
      <c r="F106" s="365">
        <v>0</v>
      </c>
      <c r="G106" s="366">
        <v>0</v>
      </c>
      <c r="H106" s="368">
        <v>84.457999999999004</v>
      </c>
      <c r="I106" s="365">
        <v>559.58506999999997</v>
      </c>
      <c r="J106" s="366">
        <v>559.58506999999997</v>
      </c>
      <c r="K106" s="376" t="s">
        <v>206</v>
      </c>
    </row>
    <row r="107" spans="1:11" ht="14.45" customHeight="1" thickBot="1" x14ac:dyDescent="0.25">
      <c r="A107" s="387" t="s">
        <v>306</v>
      </c>
      <c r="B107" s="365">
        <v>0</v>
      </c>
      <c r="C107" s="365">
        <v>1.1313500000000001</v>
      </c>
      <c r="D107" s="366">
        <v>1.1313500000000001</v>
      </c>
      <c r="E107" s="375" t="s">
        <v>220</v>
      </c>
      <c r="F107" s="365">
        <v>0</v>
      </c>
      <c r="G107" s="366">
        <v>0</v>
      </c>
      <c r="H107" s="368">
        <v>0</v>
      </c>
      <c r="I107" s="365">
        <v>0</v>
      </c>
      <c r="J107" s="366">
        <v>0</v>
      </c>
      <c r="K107" s="376" t="s">
        <v>206</v>
      </c>
    </row>
    <row r="108" spans="1:11" ht="14.45" customHeight="1" thickBot="1" x14ac:dyDescent="0.25">
      <c r="A108" s="387" t="s">
        <v>307</v>
      </c>
      <c r="B108" s="365">
        <v>0</v>
      </c>
      <c r="C108" s="365">
        <v>0</v>
      </c>
      <c r="D108" s="366">
        <v>0</v>
      </c>
      <c r="E108" s="367">
        <v>1</v>
      </c>
      <c r="F108" s="365">
        <v>0</v>
      </c>
      <c r="G108" s="366">
        <v>0</v>
      </c>
      <c r="H108" s="368">
        <v>0</v>
      </c>
      <c r="I108" s="365">
        <v>0.67759999999999998</v>
      </c>
      <c r="J108" s="366">
        <v>0.67759999999999998</v>
      </c>
      <c r="K108" s="376" t="s">
        <v>220</v>
      </c>
    </row>
    <row r="109" spans="1:11" ht="14.45" customHeight="1" thickBot="1" x14ac:dyDescent="0.25">
      <c r="A109" s="384" t="s">
        <v>35</v>
      </c>
      <c r="B109" s="365">
        <v>31650.886999999901</v>
      </c>
      <c r="C109" s="365">
        <v>34597.174740000097</v>
      </c>
      <c r="D109" s="366">
        <v>2946.2877400001298</v>
      </c>
      <c r="E109" s="367">
        <v>1.093087051241</v>
      </c>
      <c r="F109" s="365">
        <v>37116.629716000098</v>
      </c>
      <c r="G109" s="366">
        <v>37116.629716000098</v>
      </c>
      <c r="H109" s="368">
        <v>3040.6133100000002</v>
      </c>
      <c r="I109" s="365">
        <v>39418.598870000002</v>
      </c>
      <c r="J109" s="366">
        <v>2301.9691539999098</v>
      </c>
      <c r="K109" s="369">
        <v>1.0620198862770001</v>
      </c>
    </row>
    <row r="110" spans="1:11" ht="14.45" customHeight="1" thickBot="1" x14ac:dyDescent="0.25">
      <c r="A110" s="390" t="s">
        <v>308</v>
      </c>
      <c r="B110" s="370">
        <v>23287.3669999999</v>
      </c>
      <c r="C110" s="370">
        <v>25475.394</v>
      </c>
      <c r="D110" s="371">
        <v>2188.0270000001101</v>
      </c>
      <c r="E110" s="377">
        <v>1.0939576810030001</v>
      </c>
      <c r="F110" s="370">
        <v>26853.480000000101</v>
      </c>
      <c r="G110" s="371">
        <v>26853.480000000101</v>
      </c>
      <c r="H110" s="373">
        <v>2250.7950000000001</v>
      </c>
      <c r="I110" s="370">
        <v>29041.713</v>
      </c>
      <c r="J110" s="371">
        <v>2188.2329999999301</v>
      </c>
      <c r="K110" s="378">
        <v>1.081487874197</v>
      </c>
    </row>
    <row r="111" spans="1:11" ht="14.45" customHeight="1" thickBot="1" x14ac:dyDescent="0.25">
      <c r="A111" s="386" t="s">
        <v>309</v>
      </c>
      <c r="B111" s="370">
        <v>23231.999999999902</v>
      </c>
      <c r="C111" s="370">
        <v>25313.557000000001</v>
      </c>
      <c r="D111" s="371">
        <v>2081.5570000001098</v>
      </c>
      <c r="E111" s="377">
        <v>1.0895987000680001</v>
      </c>
      <c r="F111" s="370">
        <v>26715.040000000099</v>
      </c>
      <c r="G111" s="371">
        <v>26715.040000000099</v>
      </c>
      <c r="H111" s="373">
        <v>2218.2939999999999</v>
      </c>
      <c r="I111" s="370">
        <v>28900.953000000001</v>
      </c>
      <c r="J111" s="371">
        <v>2185.91299999992</v>
      </c>
      <c r="K111" s="378">
        <v>1.0818233100150001</v>
      </c>
    </row>
    <row r="112" spans="1:11" ht="14.45" customHeight="1" thickBot="1" x14ac:dyDescent="0.25">
      <c r="A112" s="387" t="s">
        <v>310</v>
      </c>
      <c r="B112" s="365">
        <v>23231.999999999902</v>
      </c>
      <c r="C112" s="365">
        <v>25313.557000000001</v>
      </c>
      <c r="D112" s="366">
        <v>2081.5570000001098</v>
      </c>
      <c r="E112" s="367">
        <v>1.0895987000680001</v>
      </c>
      <c r="F112" s="365">
        <v>26715.040000000099</v>
      </c>
      <c r="G112" s="366">
        <v>26715.040000000099</v>
      </c>
      <c r="H112" s="368">
        <v>2218.2939999999999</v>
      </c>
      <c r="I112" s="365">
        <v>28900.953000000001</v>
      </c>
      <c r="J112" s="366">
        <v>2185.91299999992</v>
      </c>
      <c r="K112" s="369">
        <v>1.0818233100150001</v>
      </c>
    </row>
    <row r="113" spans="1:11" ht="14.45" customHeight="1" thickBot="1" x14ac:dyDescent="0.25">
      <c r="A113" s="386" t="s">
        <v>311</v>
      </c>
      <c r="B113" s="370">
        <v>55.366999999999997</v>
      </c>
      <c r="C113" s="370">
        <v>119.587</v>
      </c>
      <c r="D113" s="371">
        <v>64.22</v>
      </c>
      <c r="E113" s="377">
        <v>2.1598966893629998</v>
      </c>
      <c r="F113" s="370">
        <v>116.6</v>
      </c>
      <c r="G113" s="371">
        <v>116.6</v>
      </c>
      <c r="H113" s="373">
        <v>32.500999999999998</v>
      </c>
      <c r="I113" s="370">
        <v>120.26</v>
      </c>
      <c r="J113" s="371">
        <v>3.6599999999990001</v>
      </c>
      <c r="K113" s="378">
        <v>1.031389365351</v>
      </c>
    </row>
    <row r="114" spans="1:11" ht="14.45" customHeight="1" thickBot="1" x14ac:dyDescent="0.25">
      <c r="A114" s="387" t="s">
        <v>312</v>
      </c>
      <c r="B114" s="365">
        <v>55.366999999999997</v>
      </c>
      <c r="C114" s="365">
        <v>119.587</v>
      </c>
      <c r="D114" s="366">
        <v>64.22</v>
      </c>
      <c r="E114" s="367">
        <v>2.1598966893629998</v>
      </c>
      <c r="F114" s="365">
        <v>116.6</v>
      </c>
      <c r="G114" s="366">
        <v>116.6</v>
      </c>
      <c r="H114" s="368">
        <v>32.500999999999998</v>
      </c>
      <c r="I114" s="365">
        <v>120.26</v>
      </c>
      <c r="J114" s="366">
        <v>3.6599999999990001</v>
      </c>
      <c r="K114" s="369">
        <v>1.031389365351</v>
      </c>
    </row>
    <row r="115" spans="1:11" ht="14.45" customHeight="1" thickBot="1" x14ac:dyDescent="0.25">
      <c r="A115" s="389" t="s">
        <v>313</v>
      </c>
      <c r="B115" s="365">
        <v>0</v>
      </c>
      <c r="C115" s="365">
        <v>42.25</v>
      </c>
      <c r="D115" s="366">
        <v>42.25</v>
      </c>
      <c r="E115" s="375" t="s">
        <v>206</v>
      </c>
      <c r="F115" s="365">
        <v>21.84</v>
      </c>
      <c r="G115" s="366">
        <v>21.84</v>
      </c>
      <c r="H115" s="368">
        <v>0</v>
      </c>
      <c r="I115" s="365">
        <v>20.5</v>
      </c>
      <c r="J115" s="366">
        <v>-1.34</v>
      </c>
      <c r="K115" s="369">
        <v>0.93864468864399997</v>
      </c>
    </row>
    <row r="116" spans="1:11" ht="14.45" customHeight="1" thickBot="1" x14ac:dyDescent="0.25">
      <c r="A116" s="387" t="s">
        <v>314</v>
      </c>
      <c r="B116" s="365">
        <v>0</v>
      </c>
      <c r="C116" s="365">
        <v>42.25</v>
      </c>
      <c r="D116" s="366">
        <v>42.25</v>
      </c>
      <c r="E116" s="375" t="s">
        <v>206</v>
      </c>
      <c r="F116" s="365">
        <v>21.84</v>
      </c>
      <c r="G116" s="366">
        <v>21.84</v>
      </c>
      <c r="H116" s="368">
        <v>0</v>
      </c>
      <c r="I116" s="365">
        <v>20.5</v>
      </c>
      <c r="J116" s="366">
        <v>-1.34</v>
      </c>
      <c r="K116" s="369">
        <v>0.93864468864399997</v>
      </c>
    </row>
    <row r="117" spans="1:11" ht="14.45" customHeight="1" thickBot="1" x14ac:dyDescent="0.25">
      <c r="A117" s="385" t="s">
        <v>315</v>
      </c>
      <c r="B117" s="365">
        <v>7898.88</v>
      </c>
      <c r="C117" s="365">
        <v>8613.1049500000099</v>
      </c>
      <c r="D117" s="366">
        <v>714.22495000001697</v>
      </c>
      <c r="E117" s="367">
        <v>1.090421040704</v>
      </c>
      <c r="F117" s="365">
        <v>9581.0999999999894</v>
      </c>
      <c r="G117" s="366">
        <v>9581.0999999999894</v>
      </c>
      <c r="H117" s="368">
        <v>744.80422999999905</v>
      </c>
      <c r="I117" s="365">
        <v>9796.43839999999</v>
      </c>
      <c r="J117" s="366">
        <v>215.338400000002</v>
      </c>
      <c r="K117" s="369">
        <v>1.0224753316420001</v>
      </c>
    </row>
    <row r="118" spans="1:11" ht="14.45" customHeight="1" thickBot="1" x14ac:dyDescent="0.25">
      <c r="A118" s="386" t="s">
        <v>316</v>
      </c>
      <c r="B118" s="370">
        <v>2090.8800000000101</v>
      </c>
      <c r="C118" s="370">
        <v>2282.0221999999999</v>
      </c>
      <c r="D118" s="371">
        <v>191.14219999999801</v>
      </c>
      <c r="E118" s="377">
        <v>1.091417106672</v>
      </c>
      <c r="F118" s="370">
        <v>2538.6799999999998</v>
      </c>
      <c r="G118" s="371">
        <v>2538.6799999999998</v>
      </c>
      <c r="H118" s="373">
        <v>199.6472</v>
      </c>
      <c r="I118" s="370">
        <v>2602.9155599999999</v>
      </c>
      <c r="J118" s="371">
        <v>64.235560000001996</v>
      </c>
      <c r="K118" s="378">
        <v>1.025302740006</v>
      </c>
    </row>
    <row r="119" spans="1:11" ht="14.45" customHeight="1" thickBot="1" x14ac:dyDescent="0.25">
      <c r="A119" s="387" t="s">
        <v>317</v>
      </c>
      <c r="B119" s="365">
        <v>2090.8800000000101</v>
      </c>
      <c r="C119" s="365">
        <v>2282.0221999999999</v>
      </c>
      <c r="D119" s="366">
        <v>191.14219999999801</v>
      </c>
      <c r="E119" s="367">
        <v>1.091417106672</v>
      </c>
      <c r="F119" s="365">
        <v>2538.6799999999998</v>
      </c>
      <c r="G119" s="366">
        <v>2538.6799999999998</v>
      </c>
      <c r="H119" s="368">
        <v>199.6472</v>
      </c>
      <c r="I119" s="365">
        <v>2602.9155599999999</v>
      </c>
      <c r="J119" s="366">
        <v>64.235560000001996</v>
      </c>
      <c r="K119" s="369">
        <v>1.025302740006</v>
      </c>
    </row>
    <row r="120" spans="1:11" ht="14.45" customHeight="1" thickBot="1" x14ac:dyDescent="0.25">
      <c r="A120" s="386" t="s">
        <v>318</v>
      </c>
      <c r="B120" s="370">
        <v>5807.99999999999</v>
      </c>
      <c r="C120" s="370">
        <v>6331.0827500000096</v>
      </c>
      <c r="D120" s="371">
        <v>523.08275000001902</v>
      </c>
      <c r="E120" s="377">
        <v>1.0900624569549999</v>
      </c>
      <c r="F120" s="370">
        <v>7042.42</v>
      </c>
      <c r="G120" s="371">
        <v>7042.42</v>
      </c>
      <c r="H120" s="373">
        <v>545.15702999999905</v>
      </c>
      <c r="I120" s="370">
        <v>7193.5228399999896</v>
      </c>
      <c r="J120" s="371">
        <v>151.102839999998</v>
      </c>
      <c r="K120" s="378">
        <v>1.0214560960570001</v>
      </c>
    </row>
    <row r="121" spans="1:11" ht="14.45" customHeight="1" thickBot="1" x14ac:dyDescent="0.25">
      <c r="A121" s="387" t="s">
        <v>319</v>
      </c>
      <c r="B121" s="365">
        <v>5807.99999999999</v>
      </c>
      <c r="C121" s="365">
        <v>6331.0827500000096</v>
      </c>
      <c r="D121" s="366">
        <v>523.08275000001902</v>
      </c>
      <c r="E121" s="367">
        <v>1.0900624569549999</v>
      </c>
      <c r="F121" s="365">
        <v>7042.42</v>
      </c>
      <c r="G121" s="366">
        <v>7042.42</v>
      </c>
      <c r="H121" s="368">
        <v>545.15702999999905</v>
      </c>
      <c r="I121" s="365">
        <v>7193.5228399999896</v>
      </c>
      <c r="J121" s="366">
        <v>151.102839999998</v>
      </c>
      <c r="K121" s="369">
        <v>1.0214560960570001</v>
      </c>
    </row>
    <row r="122" spans="1:11" ht="14.45" customHeight="1" thickBot="1" x14ac:dyDescent="0.25">
      <c r="A122" s="385" t="s">
        <v>320</v>
      </c>
      <c r="B122" s="365">
        <v>0</v>
      </c>
      <c r="C122" s="365">
        <v>0</v>
      </c>
      <c r="D122" s="366">
        <v>0</v>
      </c>
      <c r="E122" s="367">
        <v>1</v>
      </c>
      <c r="F122" s="365">
        <v>117.88971600000001</v>
      </c>
      <c r="G122" s="366">
        <v>117.88971600000001</v>
      </c>
      <c r="H122" s="368">
        <v>0</v>
      </c>
      <c r="I122" s="365">
        <v>0</v>
      </c>
      <c r="J122" s="366">
        <v>-117.88971600000001</v>
      </c>
      <c r="K122" s="369">
        <v>0</v>
      </c>
    </row>
    <row r="123" spans="1:11" ht="14.45" customHeight="1" thickBot="1" x14ac:dyDescent="0.25">
      <c r="A123" s="386" t="s">
        <v>321</v>
      </c>
      <c r="B123" s="370">
        <v>0</v>
      </c>
      <c r="C123" s="370">
        <v>0</v>
      </c>
      <c r="D123" s="371">
        <v>0</v>
      </c>
      <c r="E123" s="377">
        <v>1</v>
      </c>
      <c r="F123" s="370">
        <v>117.88971600000001</v>
      </c>
      <c r="G123" s="371">
        <v>117.88971600000001</v>
      </c>
      <c r="H123" s="373">
        <v>0</v>
      </c>
      <c r="I123" s="370">
        <v>0</v>
      </c>
      <c r="J123" s="371">
        <v>-117.88971600000001</v>
      </c>
      <c r="K123" s="378">
        <v>0</v>
      </c>
    </row>
    <row r="124" spans="1:11" ht="14.45" customHeight="1" thickBot="1" x14ac:dyDescent="0.25">
      <c r="A124" s="387" t="s">
        <v>322</v>
      </c>
      <c r="B124" s="365">
        <v>0</v>
      </c>
      <c r="C124" s="365">
        <v>0</v>
      </c>
      <c r="D124" s="366">
        <v>0</v>
      </c>
      <c r="E124" s="367">
        <v>1</v>
      </c>
      <c r="F124" s="365">
        <v>117.88971600000001</v>
      </c>
      <c r="G124" s="366">
        <v>117.88971600000001</v>
      </c>
      <c r="H124" s="368">
        <v>0</v>
      </c>
      <c r="I124" s="365">
        <v>0</v>
      </c>
      <c r="J124" s="366">
        <v>-117.88971600000001</v>
      </c>
      <c r="K124" s="369">
        <v>0</v>
      </c>
    </row>
    <row r="125" spans="1:11" ht="14.45" customHeight="1" thickBot="1" x14ac:dyDescent="0.25">
      <c r="A125" s="385" t="s">
        <v>323</v>
      </c>
      <c r="B125" s="365">
        <v>464.64000000000198</v>
      </c>
      <c r="C125" s="365">
        <v>508.67579000000097</v>
      </c>
      <c r="D125" s="366">
        <v>44.035789999998997</v>
      </c>
      <c r="E125" s="367">
        <v>1.0947739970729999</v>
      </c>
      <c r="F125" s="365">
        <v>564.15999999999894</v>
      </c>
      <c r="G125" s="366">
        <v>564.15999999999894</v>
      </c>
      <c r="H125" s="368">
        <v>45.014079999998998</v>
      </c>
      <c r="I125" s="365">
        <v>580.44746999999995</v>
      </c>
      <c r="J125" s="366">
        <v>16.287469999999999</v>
      </c>
      <c r="K125" s="369">
        <v>1.0288703027499999</v>
      </c>
    </row>
    <row r="126" spans="1:11" ht="14.45" customHeight="1" thickBot="1" x14ac:dyDescent="0.25">
      <c r="A126" s="386" t="s">
        <v>324</v>
      </c>
      <c r="B126" s="370">
        <v>464.64000000000198</v>
      </c>
      <c r="C126" s="370">
        <v>508.67579000000097</v>
      </c>
      <c r="D126" s="371">
        <v>44.035789999998997</v>
      </c>
      <c r="E126" s="377">
        <v>1.0947739970729999</v>
      </c>
      <c r="F126" s="370">
        <v>564.15999999999894</v>
      </c>
      <c r="G126" s="371">
        <v>564.15999999999894</v>
      </c>
      <c r="H126" s="373">
        <v>45.014079999998998</v>
      </c>
      <c r="I126" s="370">
        <v>580.44746999999995</v>
      </c>
      <c r="J126" s="371">
        <v>16.287469999999999</v>
      </c>
      <c r="K126" s="378">
        <v>1.0288703027499999</v>
      </c>
    </row>
    <row r="127" spans="1:11" ht="14.45" customHeight="1" thickBot="1" x14ac:dyDescent="0.25">
      <c r="A127" s="387" t="s">
        <v>325</v>
      </c>
      <c r="B127" s="365">
        <v>464.64000000000198</v>
      </c>
      <c r="C127" s="365">
        <v>508.67579000000097</v>
      </c>
      <c r="D127" s="366">
        <v>44.035789999998997</v>
      </c>
      <c r="E127" s="367">
        <v>1.0947739970729999</v>
      </c>
      <c r="F127" s="365">
        <v>564.15999999999894</v>
      </c>
      <c r="G127" s="366">
        <v>564.15999999999894</v>
      </c>
      <c r="H127" s="368">
        <v>45.014079999998998</v>
      </c>
      <c r="I127" s="365">
        <v>580.44746999999995</v>
      </c>
      <c r="J127" s="366">
        <v>16.287469999999999</v>
      </c>
      <c r="K127" s="369">
        <v>1.0288703027499999</v>
      </c>
    </row>
    <row r="128" spans="1:11" ht="14.45" customHeight="1" thickBot="1" x14ac:dyDescent="0.25">
      <c r="A128" s="384" t="s">
        <v>326</v>
      </c>
      <c r="B128" s="365">
        <v>0</v>
      </c>
      <c r="C128" s="365">
        <v>71.732249999999993</v>
      </c>
      <c r="D128" s="366">
        <v>71.732249999999993</v>
      </c>
      <c r="E128" s="375" t="s">
        <v>206</v>
      </c>
      <c r="F128" s="365">
        <v>0</v>
      </c>
      <c r="G128" s="366">
        <v>0</v>
      </c>
      <c r="H128" s="368">
        <v>6.8499999999989996</v>
      </c>
      <c r="I128" s="365">
        <v>29.140999999999998</v>
      </c>
      <c r="J128" s="366">
        <v>29.140999999999998</v>
      </c>
      <c r="K128" s="376" t="s">
        <v>206</v>
      </c>
    </row>
    <row r="129" spans="1:11" ht="14.45" customHeight="1" thickBot="1" x14ac:dyDescent="0.25">
      <c r="A129" s="385" t="s">
        <v>327</v>
      </c>
      <c r="B129" s="365">
        <v>0</v>
      </c>
      <c r="C129" s="365">
        <v>71.732249999999993</v>
      </c>
      <c r="D129" s="366">
        <v>71.732249999999993</v>
      </c>
      <c r="E129" s="375" t="s">
        <v>206</v>
      </c>
      <c r="F129" s="365">
        <v>0</v>
      </c>
      <c r="G129" s="366">
        <v>0</v>
      </c>
      <c r="H129" s="368">
        <v>6.8499999999989996</v>
      </c>
      <c r="I129" s="365">
        <v>29.140999999999998</v>
      </c>
      <c r="J129" s="366">
        <v>29.140999999999998</v>
      </c>
      <c r="K129" s="376" t="s">
        <v>206</v>
      </c>
    </row>
    <row r="130" spans="1:11" ht="14.45" customHeight="1" thickBot="1" x14ac:dyDescent="0.25">
      <c r="A130" s="386" t="s">
        <v>328</v>
      </c>
      <c r="B130" s="370">
        <v>0</v>
      </c>
      <c r="C130" s="370">
        <v>48.884250000000002</v>
      </c>
      <c r="D130" s="371">
        <v>48.884250000000002</v>
      </c>
      <c r="E130" s="372" t="s">
        <v>206</v>
      </c>
      <c r="F130" s="370">
        <v>0</v>
      </c>
      <c r="G130" s="371">
        <v>0</v>
      </c>
      <c r="H130" s="373">
        <v>6.8499999999989996</v>
      </c>
      <c r="I130" s="370">
        <v>23.954000000000001</v>
      </c>
      <c r="J130" s="371">
        <v>23.954000000000001</v>
      </c>
      <c r="K130" s="374" t="s">
        <v>206</v>
      </c>
    </row>
    <row r="131" spans="1:11" ht="14.45" customHeight="1" thickBot="1" x14ac:dyDescent="0.25">
      <c r="A131" s="387" t="s">
        <v>329</v>
      </c>
      <c r="B131" s="365">
        <v>0</v>
      </c>
      <c r="C131" s="365">
        <v>1.27925</v>
      </c>
      <c r="D131" s="366">
        <v>1.27925</v>
      </c>
      <c r="E131" s="375" t="s">
        <v>206</v>
      </c>
      <c r="F131" s="365">
        <v>0</v>
      </c>
      <c r="G131" s="366">
        <v>0</v>
      </c>
      <c r="H131" s="368">
        <v>0</v>
      </c>
      <c r="I131" s="365">
        <v>0.30599999999999999</v>
      </c>
      <c r="J131" s="366">
        <v>0.30599999999999999</v>
      </c>
      <c r="K131" s="376" t="s">
        <v>206</v>
      </c>
    </row>
    <row r="132" spans="1:11" ht="14.45" customHeight="1" thickBot="1" x14ac:dyDescent="0.25">
      <c r="A132" s="387" t="s">
        <v>330</v>
      </c>
      <c r="B132" s="365">
        <v>0</v>
      </c>
      <c r="C132" s="365">
        <v>47.604999999999997</v>
      </c>
      <c r="D132" s="366">
        <v>47.604999999999997</v>
      </c>
      <c r="E132" s="375" t="s">
        <v>206</v>
      </c>
      <c r="F132" s="365">
        <v>0</v>
      </c>
      <c r="G132" s="366">
        <v>0</v>
      </c>
      <c r="H132" s="368">
        <v>6.8499999999989996</v>
      </c>
      <c r="I132" s="365">
        <v>23.648</v>
      </c>
      <c r="J132" s="366">
        <v>23.648</v>
      </c>
      <c r="K132" s="376" t="s">
        <v>206</v>
      </c>
    </row>
    <row r="133" spans="1:11" ht="14.45" customHeight="1" thickBot="1" x14ac:dyDescent="0.25">
      <c r="A133" s="389" t="s">
        <v>331</v>
      </c>
      <c r="B133" s="365">
        <v>0</v>
      </c>
      <c r="C133" s="365">
        <v>16.998000000000001</v>
      </c>
      <c r="D133" s="366">
        <v>16.998000000000001</v>
      </c>
      <c r="E133" s="375" t="s">
        <v>206</v>
      </c>
      <c r="F133" s="365">
        <v>0</v>
      </c>
      <c r="G133" s="366">
        <v>0</v>
      </c>
      <c r="H133" s="368">
        <v>0</v>
      </c>
      <c r="I133" s="365">
        <v>0</v>
      </c>
      <c r="J133" s="366">
        <v>0</v>
      </c>
      <c r="K133" s="376" t="s">
        <v>206</v>
      </c>
    </row>
    <row r="134" spans="1:11" ht="14.45" customHeight="1" thickBot="1" x14ac:dyDescent="0.25">
      <c r="A134" s="387" t="s">
        <v>332</v>
      </c>
      <c r="B134" s="365">
        <v>0</v>
      </c>
      <c r="C134" s="365">
        <v>16.998000000000001</v>
      </c>
      <c r="D134" s="366">
        <v>16.998000000000001</v>
      </c>
      <c r="E134" s="375" t="s">
        <v>206</v>
      </c>
      <c r="F134" s="365">
        <v>0</v>
      </c>
      <c r="G134" s="366">
        <v>0</v>
      </c>
      <c r="H134" s="368">
        <v>0</v>
      </c>
      <c r="I134" s="365">
        <v>0</v>
      </c>
      <c r="J134" s="366">
        <v>0</v>
      </c>
      <c r="K134" s="376" t="s">
        <v>206</v>
      </c>
    </row>
    <row r="135" spans="1:11" ht="14.45" customHeight="1" thickBot="1" x14ac:dyDescent="0.25">
      <c r="A135" s="389" t="s">
        <v>333</v>
      </c>
      <c r="B135" s="365">
        <v>0</v>
      </c>
      <c r="C135" s="365">
        <v>5.85</v>
      </c>
      <c r="D135" s="366">
        <v>5.85</v>
      </c>
      <c r="E135" s="375" t="s">
        <v>206</v>
      </c>
      <c r="F135" s="365">
        <v>0</v>
      </c>
      <c r="G135" s="366">
        <v>0</v>
      </c>
      <c r="H135" s="368">
        <v>0</v>
      </c>
      <c r="I135" s="365">
        <v>5.1869999999990002</v>
      </c>
      <c r="J135" s="366">
        <v>5.1869999999990002</v>
      </c>
      <c r="K135" s="376" t="s">
        <v>206</v>
      </c>
    </row>
    <row r="136" spans="1:11" ht="14.45" customHeight="1" thickBot="1" x14ac:dyDescent="0.25">
      <c r="A136" s="387" t="s">
        <v>334</v>
      </c>
      <c r="B136" s="365">
        <v>0</v>
      </c>
      <c r="C136" s="365">
        <v>5.85</v>
      </c>
      <c r="D136" s="366">
        <v>5.85</v>
      </c>
      <c r="E136" s="375" t="s">
        <v>206</v>
      </c>
      <c r="F136" s="365">
        <v>0</v>
      </c>
      <c r="G136" s="366">
        <v>0</v>
      </c>
      <c r="H136" s="368">
        <v>0</v>
      </c>
      <c r="I136" s="365">
        <v>5.1869999999990002</v>
      </c>
      <c r="J136" s="366">
        <v>5.1869999999990002</v>
      </c>
      <c r="K136" s="376" t="s">
        <v>206</v>
      </c>
    </row>
    <row r="137" spans="1:11" ht="14.45" customHeight="1" thickBot="1" x14ac:dyDescent="0.25">
      <c r="A137" s="384" t="s">
        <v>335</v>
      </c>
      <c r="B137" s="365">
        <v>14932.0385750644</v>
      </c>
      <c r="C137" s="365">
        <v>11058.635749999999</v>
      </c>
      <c r="D137" s="366">
        <v>-3873.4028250644001</v>
      </c>
      <c r="E137" s="367">
        <v>0.74059785570500003</v>
      </c>
      <c r="F137" s="365">
        <v>16615.324999999801</v>
      </c>
      <c r="G137" s="366">
        <v>16615.324999999801</v>
      </c>
      <c r="H137" s="368">
        <v>1287.6462200000001</v>
      </c>
      <c r="I137" s="365">
        <v>17153.723040000001</v>
      </c>
      <c r="J137" s="366">
        <v>538.39804000020695</v>
      </c>
      <c r="K137" s="369">
        <v>1.032403702004</v>
      </c>
    </row>
    <row r="138" spans="1:11" ht="14.45" customHeight="1" thickBot="1" x14ac:dyDescent="0.25">
      <c r="A138" s="385" t="s">
        <v>336</v>
      </c>
      <c r="B138" s="365">
        <v>14932.0385750644</v>
      </c>
      <c r="C138" s="365">
        <v>10409.686</v>
      </c>
      <c r="D138" s="366">
        <v>-4522.3525750644003</v>
      </c>
      <c r="E138" s="367">
        <v>0.69713763111899996</v>
      </c>
      <c r="F138" s="365">
        <v>15461.9999999998</v>
      </c>
      <c r="G138" s="366">
        <v>15461.9999999998</v>
      </c>
      <c r="H138" s="368">
        <v>1276.8469700000001</v>
      </c>
      <c r="I138" s="365">
        <v>15521.35621</v>
      </c>
      <c r="J138" s="366">
        <v>59.356210000212002</v>
      </c>
      <c r="K138" s="369">
        <v>1.003838844263</v>
      </c>
    </row>
    <row r="139" spans="1:11" ht="14.45" customHeight="1" thickBot="1" x14ac:dyDescent="0.25">
      <c r="A139" s="386" t="s">
        <v>337</v>
      </c>
      <c r="B139" s="370">
        <v>14932.0385750644</v>
      </c>
      <c r="C139" s="370">
        <v>10407.671</v>
      </c>
      <c r="D139" s="371">
        <v>-4524.3675750643997</v>
      </c>
      <c r="E139" s="377">
        <v>0.697002686383</v>
      </c>
      <c r="F139" s="370">
        <v>15461.9999999998</v>
      </c>
      <c r="G139" s="371">
        <v>15461.9999999998</v>
      </c>
      <c r="H139" s="373">
        <v>1276.8469700000001</v>
      </c>
      <c r="I139" s="370">
        <v>15462.817209999999</v>
      </c>
      <c r="J139" s="371">
        <v>0.81721000021300005</v>
      </c>
      <c r="K139" s="378">
        <v>1.0000528527999999</v>
      </c>
    </row>
    <row r="140" spans="1:11" ht="14.45" customHeight="1" thickBot="1" x14ac:dyDescent="0.25">
      <c r="A140" s="387" t="s">
        <v>338</v>
      </c>
      <c r="B140" s="365">
        <v>411.315268444232</v>
      </c>
      <c r="C140" s="365">
        <v>375.17600000000101</v>
      </c>
      <c r="D140" s="366">
        <v>-36.139268444231</v>
      </c>
      <c r="E140" s="367">
        <v>0.912137303871</v>
      </c>
      <c r="F140" s="365">
        <v>375.99999999999397</v>
      </c>
      <c r="G140" s="366">
        <v>375.99999999999397</v>
      </c>
      <c r="H140" s="368">
        <v>33.542490000000001</v>
      </c>
      <c r="I140" s="365">
        <v>385.56943000000001</v>
      </c>
      <c r="J140" s="366">
        <v>9.5694300000049992</v>
      </c>
      <c r="K140" s="369">
        <v>1.0254506117019999</v>
      </c>
    </row>
    <row r="141" spans="1:11" ht="14.45" customHeight="1" thickBot="1" x14ac:dyDescent="0.25">
      <c r="A141" s="387" t="s">
        <v>339</v>
      </c>
      <c r="B141" s="365">
        <v>5863.6648619552798</v>
      </c>
      <c r="C141" s="365">
        <v>5355.35700000001</v>
      </c>
      <c r="D141" s="366">
        <v>-508.30786195526503</v>
      </c>
      <c r="E141" s="367">
        <v>0.91331225881300004</v>
      </c>
      <c r="F141" s="365">
        <v>9461.9999999998599</v>
      </c>
      <c r="G141" s="366">
        <v>9461.9999999998599</v>
      </c>
      <c r="H141" s="368">
        <v>776.68540999999902</v>
      </c>
      <c r="I141" s="365">
        <v>9459.4598599999899</v>
      </c>
      <c r="J141" s="366">
        <v>-2.5401399998700001</v>
      </c>
      <c r="K141" s="369">
        <v>0.99973154301400002</v>
      </c>
    </row>
    <row r="142" spans="1:11" ht="14.45" customHeight="1" thickBot="1" x14ac:dyDescent="0.25">
      <c r="A142" s="387" t="s">
        <v>340</v>
      </c>
      <c r="B142" s="365">
        <v>418.74712118895201</v>
      </c>
      <c r="C142" s="365">
        <v>394.001000000001</v>
      </c>
      <c r="D142" s="366">
        <v>-24.746121188949999</v>
      </c>
      <c r="E142" s="367">
        <v>0.94090437895099999</v>
      </c>
      <c r="F142" s="365">
        <v>393.99999999999397</v>
      </c>
      <c r="G142" s="366">
        <v>393.99999999999397</v>
      </c>
      <c r="H142" s="368">
        <v>32.831000000000003</v>
      </c>
      <c r="I142" s="365">
        <v>393.98399999999998</v>
      </c>
      <c r="J142" s="366">
        <v>-1.5999999994000001E-2</v>
      </c>
      <c r="K142" s="369">
        <v>0.99995939086200003</v>
      </c>
    </row>
    <row r="143" spans="1:11" ht="14.45" customHeight="1" thickBot="1" x14ac:dyDescent="0.25">
      <c r="A143" s="387" t="s">
        <v>341</v>
      </c>
      <c r="B143" s="365">
        <v>2341.4470266726498</v>
      </c>
      <c r="C143" s="365">
        <v>2177.9679999999998</v>
      </c>
      <c r="D143" s="366">
        <v>-163.47902667265001</v>
      </c>
      <c r="E143" s="367">
        <v>0.93018034368900004</v>
      </c>
      <c r="F143" s="365">
        <v>2175.99999999997</v>
      </c>
      <c r="G143" s="366">
        <v>2175.99999999997</v>
      </c>
      <c r="H143" s="368">
        <v>179.30948000000001</v>
      </c>
      <c r="I143" s="365">
        <v>2170.05078</v>
      </c>
      <c r="J143" s="366">
        <v>-5.9492199999680002</v>
      </c>
      <c r="K143" s="369">
        <v>0.99726598345499995</v>
      </c>
    </row>
    <row r="144" spans="1:11" ht="14.45" customHeight="1" thickBot="1" x14ac:dyDescent="0.25">
      <c r="A144" s="387" t="s">
        <v>342</v>
      </c>
      <c r="B144" s="365">
        <v>5866.63739050196</v>
      </c>
      <c r="C144" s="365">
        <v>1779.6089999999999</v>
      </c>
      <c r="D144" s="366">
        <v>-4087.0283905019601</v>
      </c>
      <c r="E144" s="367">
        <v>0.30334395694499999</v>
      </c>
      <c r="F144" s="365">
        <v>2668.99999999996</v>
      </c>
      <c r="G144" s="366">
        <v>2668.99999999996</v>
      </c>
      <c r="H144" s="368">
        <v>222.39759000000001</v>
      </c>
      <c r="I144" s="365">
        <v>2668.7711399999998</v>
      </c>
      <c r="J144" s="366">
        <v>-0.22885999996199999</v>
      </c>
      <c r="K144" s="369">
        <v>0.99991425252900001</v>
      </c>
    </row>
    <row r="145" spans="1:11" ht="14.45" customHeight="1" thickBot="1" x14ac:dyDescent="0.25">
      <c r="A145" s="387" t="s">
        <v>343</v>
      </c>
      <c r="B145" s="365">
        <v>30.226906301345</v>
      </c>
      <c r="C145" s="365">
        <v>325.56000000000103</v>
      </c>
      <c r="D145" s="366">
        <v>295.33309369865498</v>
      </c>
      <c r="E145" s="367">
        <v>10.770536579374999</v>
      </c>
      <c r="F145" s="365">
        <v>384.99999999999397</v>
      </c>
      <c r="G145" s="366">
        <v>384.99999999999397</v>
      </c>
      <c r="H145" s="368">
        <v>32.081000000000003</v>
      </c>
      <c r="I145" s="365">
        <v>384.98200000000003</v>
      </c>
      <c r="J145" s="366">
        <v>-1.7999999994E-2</v>
      </c>
      <c r="K145" s="369">
        <v>0.99995324675300001</v>
      </c>
    </row>
    <row r="146" spans="1:11" ht="14.45" customHeight="1" thickBot="1" x14ac:dyDescent="0.25">
      <c r="A146" s="386" t="s">
        <v>344</v>
      </c>
      <c r="B146" s="370">
        <v>0</v>
      </c>
      <c r="C146" s="370">
        <v>2.0150000000000001</v>
      </c>
      <c r="D146" s="371">
        <v>2.0150000000000001</v>
      </c>
      <c r="E146" s="372" t="s">
        <v>220</v>
      </c>
      <c r="F146" s="370">
        <v>0</v>
      </c>
      <c r="G146" s="371">
        <v>0</v>
      </c>
      <c r="H146" s="373">
        <v>0</v>
      </c>
      <c r="I146" s="370">
        <v>58.538999999999</v>
      </c>
      <c r="J146" s="371">
        <v>58.538999999999</v>
      </c>
      <c r="K146" s="374" t="s">
        <v>206</v>
      </c>
    </row>
    <row r="147" spans="1:11" ht="14.45" customHeight="1" thickBot="1" x14ac:dyDescent="0.25">
      <c r="A147" s="387" t="s">
        <v>345</v>
      </c>
      <c r="B147" s="365">
        <v>0</v>
      </c>
      <c r="C147" s="365">
        <v>0</v>
      </c>
      <c r="D147" s="366">
        <v>0</v>
      </c>
      <c r="E147" s="367">
        <v>1</v>
      </c>
      <c r="F147" s="365">
        <v>0</v>
      </c>
      <c r="G147" s="366">
        <v>0</v>
      </c>
      <c r="H147" s="368">
        <v>0</v>
      </c>
      <c r="I147" s="365">
        <v>58.538999999999</v>
      </c>
      <c r="J147" s="366">
        <v>58.538999999999</v>
      </c>
      <c r="K147" s="376" t="s">
        <v>220</v>
      </c>
    </row>
    <row r="148" spans="1:11" ht="14.45" customHeight="1" thickBot="1" x14ac:dyDescent="0.25">
      <c r="A148" s="387" t="s">
        <v>346</v>
      </c>
      <c r="B148" s="365">
        <v>0</v>
      </c>
      <c r="C148" s="365">
        <v>2.0150000000000001</v>
      </c>
      <c r="D148" s="366">
        <v>2.0150000000000001</v>
      </c>
      <c r="E148" s="375" t="s">
        <v>220</v>
      </c>
      <c r="F148" s="365">
        <v>0</v>
      </c>
      <c r="G148" s="366">
        <v>0</v>
      </c>
      <c r="H148" s="368">
        <v>0</v>
      </c>
      <c r="I148" s="365">
        <v>0</v>
      </c>
      <c r="J148" s="366">
        <v>0</v>
      </c>
      <c r="K148" s="376" t="s">
        <v>206</v>
      </c>
    </row>
    <row r="149" spans="1:11" ht="14.45" customHeight="1" thickBot="1" x14ac:dyDescent="0.25">
      <c r="A149" s="385" t="s">
        <v>347</v>
      </c>
      <c r="B149" s="365">
        <v>0</v>
      </c>
      <c r="C149" s="365">
        <v>648.94975000000102</v>
      </c>
      <c r="D149" s="366">
        <v>648.94975000000102</v>
      </c>
      <c r="E149" s="375" t="s">
        <v>206</v>
      </c>
      <c r="F149" s="365">
        <v>1153.325</v>
      </c>
      <c r="G149" s="366">
        <v>1153.325</v>
      </c>
      <c r="H149" s="368">
        <v>10.799250000000001</v>
      </c>
      <c r="I149" s="365">
        <v>1632.3668299999999</v>
      </c>
      <c r="J149" s="366">
        <v>479.04182999999603</v>
      </c>
      <c r="K149" s="369">
        <v>1.415357188997</v>
      </c>
    </row>
    <row r="150" spans="1:11" ht="14.45" customHeight="1" thickBot="1" x14ac:dyDescent="0.25">
      <c r="A150" s="386" t="s">
        <v>348</v>
      </c>
      <c r="B150" s="370">
        <v>0</v>
      </c>
      <c r="C150" s="370">
        <v>442.25754999999998</v>
      </c>
      <c r="D150" s="371">
        <v>442.25754999999998</v>
      </c>
      <c r="E150" s="372" t="s">
        <v>206</v>
      </c>
      <c r="F150" s="370">
        <v>1153.325</v>
      </c>
      <c r="G150" s="371">
        <v>1153.325</v>
      </c>
      <c r="H150" s="373">
        <v>10.799250000000001</v>
      </c>
      <c r="I150" s="370">
        <v>1568.5840000000001</v>
      </c>
      <c r="J150" s="371">
        <v>415.25899999999598</v>
      </c>
      <c r="K150" s="378">
        <v>1.3600537576130001</v>
      </c>
    </row>
    <row r="151" spans="1:11" ht="14.45" customHeight="1" thickBot="1" x14ac:dyDescent="0.25">
      <c r="A151" s="387" t="s">
        <v>349</v>
      </c>
      <c r="B151" s="365">
        <v>0</v>
      </c>
      <c r="C151" s="365">
        <v>328.05862000000002</v>
      </c>
      <c r="D151" s="366">
        <v>328.05862000000002</v>
      </c>
      <c r="E151" s="375" t="s">
        <v>220</v>
      </c>
      <c r="F151" s="365">
        <v>1153.325</v>
      </c>
      <c r="G151" s="366">
        <v>1153.325</v>
      </c>
      <c r="H151" s="368">
        <v>10.799250000000001</v>
      </c>
      <c r="I151" s="365">
        <v>409.22070999999801</v>
      </c>
      <c r="J151" s="366">
        <v>-744.10429000000204</v>
      </c>
      <c r="K151" s="369">
        <v>0.35481820822400001</v>
      </c>
    </row>
    <row r="152" spans="1:11" ht="14.45" customHeight="1" thickBot="1" x14ac:dyDescent="0.25">
      <c r="A152" s="387" t="s">
        <v>350</v>
      </c>
      <c r="B152" s="365">
        <v>0</v>
      </c>
      <c r="C152" s="365">
        <v>114.19893</v>
      </c>
      <c r="D152" s="366">
        <v>114.19893</v>
      </c>
      <c r="E152" s="375" t="s">
        <v>206</v>
      </c>
      <c r="F152" s="365">
        <v>0</v>
      </c>
      <c r="G152" s="366">
        <v>0</v>
      </c>
      <c r="H152" s="368">
        <v>0</v>
      </c>
      <c r="I152" s="365">
        <v>1159.36329</v>
      </c>
      <c r="J152" s="366">
        <v>1159.36329</v>
      </c>
      <c r="K152" s="376" t="s">
        <v>206</v>
      </c>
    </row>
    <row r="153" spans="1:11" ht="14.45" customHeight="1" thickBot="1" x14ac:dyDescent="0.25">
      <c r="A153" s="386" t="s">
        <v>351</v>
      </c>
      <c r="B153" s="370">
        <v>0</v>
      </c>
      <c r="C153" s="370">
        <v>33.033000000000001</v>
      </c>
      <c r="D153" s="371">
        <v>33.033000000000001</v>
      </c>
      <c r="E153" s="372" t="s">
        <v>220</v>
      </c>
      <c r="F153" s="370">
        <v>0</v>
      </c>
      <c r="G153" s="371">
        <v>0</v>
      </c>
      <c r="H153" s="373">
        <v>0</v>
      </c>
      <c r="I153" s="370">
        <v>4.1139999999999999</v>
      </c>
      <c r="J153" s="371">
        <v>4.1139999999999999</v>
      </c>
      <c r="K153" s="374" t="s">
        <v>206</v>
      </c>
    </row>
    <row r="154" spans="1:11" ht="14.45" customHeight="1" thickBot="1" x14ac:dyDescent="0.25">
      <c r="A154" s="387" t="s">
        <v>352</v>
      </c>
      <c r="B154" s="365">
        <v>0</v>
      </c>
      <c r="C154" s="365">
        <v>12.160500000000001</v>
      </c>
      <c r="D154" s="366">
        <v>12.160500000000001</v>
      </c>
      <c r="E154" s="375" t="s">
        <v>220</v>
      </c>
      <c r="F154" s="365">
        <v>0</v>
      </c>
      <c r="G154" s="366">
        <v>0</v>
      </c>
      <c r="H154" s="368">
        <v>0</v>
      </c>
      <c r="I154" s="365">
        <v>4.1139999999999999</v>
      </c>
      <c r="J154" s="366">
        <v>4.1139999999999999</v>
      </c>
      <c r="K154" s="376" t="s">
        <v>206</v>
      </c>
    </row>
    <row r="155" spans="1:11" ht="14.45" customHeight="1" thickBot="1" x14ac:dyDescent="0.25">
      <c r="A155" s="387" t="s">
        <v>353</v>
      </c>
      <c r="B155" s="365">
        <v>0</v>
      </c>
      <c r="C155" s="365">
        <v>20.872499999999999</v>
      </c>
      <c r="D155" s="366">
        <v>20.872499999999999</v>
      </c>
      <c r="E155" s="375" t="s">
        <v>220</v>
      </c>
      <c r="F155" s="365">
        <v>0</v>
      </c>
      <c r="G155" s="366">
        <v>0</v>
      </c>
      <c r="H155" s="368">
        <v>0</v>
      </c>
      <c r="I155" s="365">
        <v>0</v>
      </c>
      <c r="J155" s="366">
        <v>0</v>
      </c>
      <c r="K155" s="376" t="s">
        <v>206</v>
      </c>
    </row>
    <row r="156" spans="1:11" ht="14.45" customHeight="1" thickBot="1" x14ac:dyDescent="0.25">
      <c r="A156" s="386" t="s">
        <v>354</v>
      </c>
      <c r="B156" s="370">
        <v>0</v>
      </c>
      <c r="C156" s="370">
        <v>21.199200000000001</v>
      </c>
      <c r="D156" s="371">
        <v>21.199200000000001</v>
      </c>
      <c r="E156" s="372" t="s">
        <v>206</v>
      </c>
      <c r="F156" s="370">
        <v>0</v>
      </c>
      <c r="G156" s="371">
        <v>0</v>
      </c>
      <c r="H156" s="373">
        <v>0</v>
      </c>
      <c r="I156" s="370">
        <v>0</v>
      </c>
      <c r="J156" s="371">
        <v>0</v>
      </c>
      <c r="K156" s="374" t="s">
        <v>206</v>
      </c>
    </row>
    <row r="157" spans="1:11" ht="14.45" customHeight="1" thickBot="1" x14ac:dyDescent="0.25">
      <c r="A157" s="387" t="s">
        <v>355</v>
      </c>
      <c r="B157" s="365">
        <v>0</v>
      </c>
      <c r="C157" s="365">
        <v>21.199200000000001</v>
      </c>
      <c r="D157" s="366">
        <v>21.199200000000001</v>
      </c>
      <c r="E157" s="375" t="s">
        <v>206</v>
      </c>
      <c r="F157" s="365">
        <v>0</v>
      </c>
      <c r="G157" s="366">
        <v>0</v>
      </c>
      <c r="H157" s="368">
        <v>0</v>
      </c>
      <c r="I157" s="365">
        <v>0</v>
      </c>
      <c r="J157" s="366">
        <v>0</v>
      </c>
      <c r="K157" s="376" t="s">
        <v>206</v>
      </c>
    </row>
    <row r="158" spans="1:11" ht="14.45" customHeight="1" thickBot="1" x14ac:dyDescent="0.25">
      <c r="A158" s="386" t="s">
        <v>356</v>
      </c>
      <c r="B158" s="370">
        <v>0</v>
      </c>
      <c r="C158" s="370">
        <v>152.46</v>
      </c>
      <c r="D158" s="371">
        <v>152.46</v>
      </c>
      <c r="E158" s="372" t="s">
        <v>206</v>
      </c>
      <c r="F158" s="370">
        <v>0</v>
      </c>
      <c r="G158" s="371">
        <v>0</v>
      </c>
      <c r="H158" s="373">
        <v>0</v>
      </c>
      <c r="I158" s="370">
        <v>59.668829999998998</v>
      </c>
      <c r="J158" s="371">
        <v>59.668829999998998</v>
      </c>
      <c r="K158" s="374" t="s">
        <v>206</v>
      </c>
    </row>
    <row r="159" spans="1:11" ht="14.45" customHeight="1" thickBot="1" x14ac:dyDescent="0.25">
      <c r="A159" s="387" t="s">
        <v>357</v>
      </c>
      <c r="B159" s="365">
        <v>0</v>
      </c>
      <c r="C159" s="365">
        <v>152.46</v>
      </c>
      <c r="D159" s="366">
        <v>152.46</v>
      </c>
      <c r="E159" s="375" t="s">
        <v>220</v>
      </c>
      <c r="F159" s="365">
        <v>0</v>
      </c>
      <c r="G159" s="366">
        <v>0</v>
      </c>
      <c r="H159" s="368">
        <v>0</v>
      </c>
      <c r="I159" s="365">
        <v>0</v>
      </c>
      <c r="J159" s="366">
        <v>0</v>
      </c>
      <c r="K159" s="376" t="s">
        <v>206</v>
      </c>
    </row>
    <row r="160" spans="1:11" ht="14.45" customHeight="1" thickBot="1" x14ac:dyDescent="0.25">
      <c r="A160" s="387" t="s">
        <v>358</v>
      </c>
      <c r="B160" s="365">
        <v>0</v>
      </c>
      <c r="C160" s="365">
        <v>0</v>
      </c>
      <c r="D160" s="366">
        <v>0</v>
      </c>
      <c r="E160" s="375" t="s">
        <v>206</v>
      </c>
      <c r="F160" s="365">
        <v>0</v>
      </c>
      <c r="G160" s="366">
        <v>0</v>
      </c>
      <c r="H160" s="368">
        <v>0</v>
      </c>
      <c r="I160" s="365">
        <v>59.668829999998998</v>
      </c>
      <c r="J160" s="366">
        <v>59.668829999998998</v>
      </c>
      <c r="K160" s="376" t="s">
        <v>220</v>
      </c>
    </row>
    <row r="161" spans="1:11" ht="14.45" customHeight="1" thickBot="1" x14ac:dyDescent="0.25">
      <c r="A161" s="384" t="s">
        <v>359</v>
      </c>
      <c r="B161" s="365">
        <v>0</v>
      </c>
      <c r="C161" s="365">
        <v>125.85538</v>
      </c>
      <c r="D161" s="366">
        <v>125.85538</v>
      </c>
      <c r="E161" s="375" t="s">
        <v>206</v>
      </c>
      <c r="F161" s="365">
        <v>0</v>
      </c>
      <c r="G161" s="366">
        <v>0</v>
      </c>
      <c r="H161" s="368">
        <v>7.9520299999989996</v>
      </c>
      <c r="I161" s="365">
        <v>105.91956999999999</v>
      </c>
      <c r="J161" s="366">
        <v>105.91956999999999</v>
      </c>
      <c r="K161" s="376" t="s">
        <v>206</v>
      </c>
    </row>
    <row r="162" spans="1:11" ht="14.45" customHeight="1" thickBot="1" x14ac:dyDescent="0.25">
      <c r="A162" s="385" t="s">
        <v>360</v>
      </c>
      <c r="B162" s="365">
        <v>0</v>
      </c>
      <c r="C162" s="365">
        <v>125.85538</v>
      </c>
      <c r="D162" s="366">
        <v>125.85538</v>
      </c>
      <c r="E162" s="375" t="s">
        <v>206</v>
      </c>
      <c r="F162" s="365">
        <v>0</v>
      </c>
      <c r="G162" s="366">
        <v>0</v>
      </c>
      <c r="H162" s="368">
        <v>7.9520299999989996</v>
      </c>
      <c r="I162" s="365">
        <v>105.91956999999999</v>
      </c>
      <c r="J162" s="366">
        <v>105.91956999999999</v>
      </c>
      <c r="K162" s="376" t="s">
        <v>206</v>
      </c>
    </row>
    <row r="163" spans="1:11" ht="14.45" customHeight="1" thickBot="1" x14ac:dyDescent="0.25">
      <c r="A163" s="386" t="s">
        <v>361</v>
      </c>
      <c r="B163" s="370">
        <v>0</v>
      </c>
      <c r="C163" s="370">
        <v>125.85538</v>
      </c>
      <c r="D163" s="371">
        <v>125.85538</v>
      </c>
      <c r="E163" s="372" t="s">
        <v>206</v>
      </c>
      <c r="F163" s="370">
        <v>0</v>
      </c>
      <c r="G163" s="371">
        <v>0</v>
      </c>
      <c r="H163" s="373">
        <v>7.9520299999989996</v>
      </c>
      <c r="I163" s="370">
        <v>105.91956999999999</v>
      </c>
      <c r="J163" s="371">
        <v>105.91956999999999</v>
      </c>
      <c r="K163" s="374" t="s">
        <v>206</v>
      </c>
    </row>
    <row r="164" spans="1:11" ht="14.45" customHeight="1" thickBot="1" x14ac:dyDescent="0.25">
      <c r="A164" s="387" t="s">
        <v>362</v>
      </c>
      <c r="B164" s="365">
        <v>0</v>
      </c>
      <c r="C164" s="365">
        <v>125.85538</v>
      </c>
      <c r="D164" s="366">
        <v>125.85538</v>
      </c>
      <c r="E164" s="375" t="s">
        <v>206</v>
      </c>
      <c r="F164" s="365">
        <v>0</v>
      </c>
      <c r="G164" s="366">
        <v>0</v>
      </c>
      <c r="H164" s="368">
        <v>7.9520299999989996</v>
      </c>
      <c r="I164" s="365">
        <v>105.91956999999999</v>
      </c>
      <c r="J164" s="366">
        <v>105.91956999999999</v>
      </c>
      <c r="K164" s="376" t="s">
        <v>206</v>
      </c>
    </row>
    <row r="165" spans="1:11" ht="14.45" customHeight="1" thickBot="1" x14ac:dyDescent="0.25">
      <c r="A165" s="383" t="s">
        <v>363</v>
      </c>
      <c r="B165" s="365">
        <v>10.263191115606</v>
      </c>
      <c r="C165" s="365">
        <v>204.26150999999999</v>
      </c>
      <c r="D165" s="366">
        <v>193.998318884393</v>
      </c>
      <c r="E165" s="367">
        <v>19.902339116475002</v>
      </c>
      <c r="F165" s="365">
        <v>1.8816378848519999</v>
      </c>
      <c r="G165" s="366">
        <v>1.8816378848519999</v>
      </c>
      <c r="H165" s="368">
        <v>8.7824799999999996</v>
      </c>
      <c r="I165" s="365">
        <v>2065.6889500000002</v>
      </c>
      <c r="J165" s="366">
        <v>2063.8073121151501</v>
      </c>
      <c r="K165" s="369">
        <v>1097.81428543161</v>
      </c>
    </row>
    <row r="166" spans="1:11" ht="14.45" customHeight="1" thickBot="1" x14ac:dyDescent="0.25">
      <c r="A166" s="384" t="s">
        <v>364</v>
      </c>
      <c r="B166" s="365">
        <v>10.263191115606</v>
      </c>
      <c r="C166" s="365">
        <v>131.30787000000001</v>
      </c>
      <c r="D166" s="366">
        <v>121.04467888439299</v>
      </c>
      <c r="E166" s="367">
        <v>12.79405874069</v>
      </c>
      <c r="F166" s="365">
        <v>0</v>
      </c>
      <c r="G166" s="366">
        <v>0</v>
      </c>
      <c r="H166" s="368">
        <v>0</v>
      </c>
      <c r="I166" s="365">
        <v>1985.2051200000001</v>
      </c>
      <c r="J166" s="366">
        <v>1985.2051200000001</v>
      </c>
      <c r="K166" s="376" t="s">
        <v>206</v>
      </c>
    </row>
    <row r="167" spans="1:11" ht="14.45" customHeight="1" thickBot="1" x14ac:dyDescent="0.25">
      <c r="A167" s="385" t="s">
        <v>365</v>
      </c>
      <c r="B167" s="365">
        <v>0</v>
      </c>
      <c r="C167" s="365">
        <v>42.25</v>
      </c>
      <c r="D167" s="366">
        <v>42.25</v>
      </c>
      <c r="E167" s="375" t="s">
        <v>206</v>
      </c>
      <c r="F167" s="365">
        <v>0</v>
      </c>
      <c r="G167" s="366">
        <v>0</v>
      </c>
      <c r="H167" s="368">
        <v>0</v>
      </c>
      <c r="I167" s="365">
        <v>20.5</v>
      </c>
      <c r="J167" s="366">
        <v>20.5</v>
      </c>
      <c r="K167" s="376" t="s">
        <v>206</v>
      </c>
    </row>
    <row r="168" spans="1:11" ht="14.45" customHeight="1" thickBot="1" x14ac:dyDescent="0.25">
      <c r="A168" s="386" t="s">
        <v>366</v>
      </c>
      <c r="B168" s="370">
        <v>0</v>
      </c>
      <c r="C168" s="370">
        <v>42.25</v>
      </c>
      <c r="D168" s="371">
        <v>42.25</v>
      </c>
      <c r="E168" s="372" t="s">
        <v>206</v>
      </c>
      <c r="F168" s="370">
        <v>0</v>
      </c>
      <c r="G168" s="371">
        <v>0</v>
      </c>
      <c r="H168" s="373">
        <v>0</v>
      </c>
      <c r="I168" s="370">
        <v>20.5</v>
      </c>
      <c r="J168" s="371">
        <v>20.5</v>
      </c>
      <c r="K168" s="374" t="s">
        <v>206</v>
      </c>
    </row>
    <row r="169" spans="1:11" ht="14.45" customHeight="1" thickBot="1" x14ac:dyDescent="0.25">
      <c r="A169" s="387" t="s">
        <v>367</v>
      </c>
      <c r="B169" s="365">
        <v>0</v>
      </c>
      <c r="C169" s="365">
        <v>42.25</v>
      </c>
      <c r="D169" s="366">
        <v>42.25</v>
      </c>
      <c r="E169" s="375" t="s">
        <v>206</v>
      </c>
      <c r="F169" s="365">
        <v>0</v>
      </c>
      <c r="G169" s="366">
        <v>0</v>
      </c>
      <c r="H169" s="368">
        <v>0</v>
      </c>
      <c r="I169" s="365">
        <v>20.5</v>
      </c>
      <c r="J169" s="366">
        <v>20.5</v>
      </c>
      <c r="K169" s="376" t="s">
        <v>206</v>
      </c>
    </row>
    <row r="170" spans="1:11" ht="14.45" customHeight="1" thickBot="1" x14ac:dyDescent="0.25">
      <c r="A170" s="390" t="s">
        <v>368</v>
      </c>
      <c r="B170" s="370">
        <v>10.263191115606</v>
      </c>
      <c r="C170" s="370">
        <v>89.057869999999994</v>
      </c>
      <c r="D170" s="371">
        <v>78.794678884392994</v>
      </c>
      <c r="E170" s="377">
        <v>8.6774053992399995</v>
      </c>
      <c r="F170" s="370">
        <v>0</v>
      </c>
      <c r="G170" s="371">
        <v>0</v>
      </c>
      <c r="H170" s="373">
        <v>0</v>
      </c>
      <c r="I170" s="370">
        <v>1964.7051200000001</v>
      </c>
      <c r="J170" s="371">
        <v>1964.7051200000001</v>
      </c>
      <c r="K170" s="374" t="s">
        <v>206</v>
      </c>
    </row>
    <row r="171" spans="1:11" ht="14.45" customHeight="1" thickBot="1" x14ac:dyDescent="0.25">
      <c r="A171" s="386" t="s">
        <v>369</v>
      </c>
      <c r="B171" s="370">
        <v>0</v>
      </c>
      <c r="C171" s="370">
        <v>60.00009</v>
      </c>
      <c r="D171" s="371">
        <v>60.00009</v>
      </c>
      <c r="E171" s="372" t="s">
        <v>206</v>
      </c>
      <c r="F171" s="370">
        <v>0</v>
      </c>
      <c r="G171" s="371">
        <v>0</v>
      </c>
      <c r="H171" s="373">
        <v>0</v>
      </c>
      <c r="I171" s="370">
        <v>360.00002000000001</v>
      </c>
      <c r="J171" s="371">
        <v>360.00002000000001</v>
      </c>
      <c r="K171" s="374" t="s">
        <v>206</v>
      </c>
    </row>
    <row r="172" spans="1:11" ht="14.45" customHeight="1" thickBot="1" x14ac:dyDescent="0.25">
      <c r="A172" s="387" t="s">
        <v>370</v>
      </c>
      <c r="B172" s="365">
        <v>0</v>
      </c>
      <c r="C172" s="365">
        <v>9.0000000000000006E-5</v>
      </c>
      <c r="D172" s="366">
        <v>9.0000000000000006E-5</v>
      </c>
      <c r="E172" s="375" t="s">
        <v>206</v>
      </c>
      <c r="F172" s="365">
        <v>0</v>
      </c>
      <c r="G172" s="366">
        <v>0</v>
      </c>
      <c r="H172" s="368">
        <v>0</v>
      </c>
      <c r="I172" s="365">
        <v>2.0000000000000002E-5</v>
      </c>
      <c r="J172" s="366">
        <v>2.0000000000000002E-5</v>
      </c>
      <c r="K172" s="376" t="s">
        <v>206</v>
      </c>
    </row>
    <row r="173" spans="1:11" ht="14.45" customHeight="1" thickBot="1" x14ac:dyDescent="0.25">
      <c r="A173" s="387" t="s">
        <v>371</v>
      </c>
      <c r="B173" s="365">
        <v>0</v>
      </c>
      <c r="C173" s="365">
        <v>60</v>
      </c>
      <c r="D173" s="366">
        <v>60</v>
      </c>
      <c r="E173" s="375" t="s">
        <v>220</v>
      </c>
      <c r="F173" s="365">
        <v>0</v>
      </c>
      <c r="G173" s="366">
        <v>0</v>
      </c>
      <c r="H173" s="368">
        <v>0</v>
      </c>
      <c r="I173" s="365">
        <v>360</v>
      </c>
      <c r="J173" s="366">
        <v>360</v>
      </c>
      <c r="K173" s="376" t="s">
        <v>206</v>
      </c>
    </row>
    <row r="174" spans="1:11" ht="14.45" customHeight="1" thickBot="1" x14ac:dyDescent="0.25">
      <c r="A174" s="386" t="s">
        <v>372</v>
      </c>
      <c r="B174" s="370">
        <v>10.263191115606</v>
      </c>
      <c r="C174" s="370">
        <v>29.057780000000001</v>
      </c>
      <c r="D174" s="371">
        <v>18.794588884393001</v>
      </c>
      <c r="E174" s="377">
        <v>2.8312617072680002</v>
      </c>
      <c r="F174" s="370">
        <v>0</v>
      </c>
      <c r="G174" s="371">
        <v>0</v>
      </c>
      <c r="H174" s="373">
        <v>0</v>
      </c>
      <c r="I174" s="370">
        <v>1604.7050999999999</v>
      </c>
      <c r="J174" s="371">
        <v>1604.7050999999999</v>
      </c>
      <c r="K174" s="374" t="s">
        <v>206</v>
      </c>
    </row>
    <row r="175" spans="1:11" ht="14.45" customHeight="1" thickBot="1" x14ac:dyDescent="0.25">
      <c r="A175" s="387" t="s">
        <v>373</v>
      </c>
      <c r="B175" s="365">
        <v>0</v>
      </c>
      <c r="C175" s="365">
        <v>0</v>
      </c>
      <c r="D175" s="366">
        <v>0</v>
      </c>
      <c r="E175" s="367">
        <v>1</v>
      </c>
      <c r="F175" s="365">
        <v>0</v>
      </c>
      <c r="G175" s="366">
        <v>0</v>
      </c>
      <c r="H175" s="368">
        <v>0</v>
      </c>
      <c r="I175" s="365">
        <v>1600.2422999999999</v>
      </c>
      <c r="J175" s="366">
        <v>1600.2422999999999</v>
      </c>
      <c r="K175" s="376" t="s">
        <v>220</v>
      </c>
    </row>
    <row r="176" spans="1:11" ht="14.45" customHeight="1" thickBot="1" x14ac:dyDescent="0.25">
      <c r="A176" s="387" t="s">
        <v>374</v>
      </c>
      <c r="B176" s="365">
        <v>10.263191115606</v>
      </c>
      <c r="C176" s="365">
        <v>29.057780000000001</v>
      </c>
      <c r="D176" s="366">
        <v>18.794588884393001</v>
      </c>
      <c r="E176" s="367">
        <v>2.8312617072680002</v>
      </c>
      <c r="F176" s="365">
        <v>0</v>
      </c>
      <c r="G176" s="366">
        <v>0</v>
      </c>
      <c r="H176" s="368">
        <v>0</v>
      </c>
      <c r="I176" s="365">
        <v>4.4627999999999997</v>
      </c>
      <c r="J176" s="366">
        <v>4.4627999999999997</v>
      </c>
      <c r="K176" s="376" t="s">
        <v>206</v>
      </c>
    </row>
    <row r="177" spans="1:11" ht="14.45" customHeight="1" thickBot="1" x14ac:dyDescent="0.25">
      <c r="A177" s="384" t="s">
        <v>375</v>
      </c>
      <c r="B177" s="365">
        <v>0</v>
      </c>
      <c r="C177" s="365">
        <v>6.8156400000000001</v>
      </c>
      <c r="D177" s="366">
        <v>6.8156400000000001</v>
      </c>
      <c r="E177" s="375" t="s">
        <v>206</v>
      </c>
      <c r="F177" s="365">
        <v>0</v>
      </c>
      <c r="G177" s="366">
        <v>0</v>
      </c>
      <c r="H177" s="368">
        <v>3.6261899999999998</v>
      </c>
      <c r="I177" s="365">
        <v>18.606369999999998</v>
      </c>
      <c r="J177" s="366">
        <v>18.606369999999998</v>
      </c>
      <c r="K177" s="376" t="s">
        <v>206</v>
      </c>
    </row>
    <row r="178" spans="1:11" ht="14.45" customHeight="1" thickBot="1" x14ac:dyDescent="0.25">
      <c r="A178" s="390" t="s">
        <v>376</v>
      </c>
      <c r="B178" s="370">
        <v>0</v>
      </c>
      <c r="C178" s="370">
        <v>6.8156400000000001</v>
      </c>
      <c r="D178" s="371">
        <v>6.8156400000000001</v>
      </c>
      <c r="E178" s="372" t="s">
        <v>206</v>
      </c>
      <c r="F178" s="370">
        <v>0</v>
      </c>
      <c r="G178" s="371">
        <v>0</v>
      </c>
      <c r="H178" s="373">
        <v>3.6261899999999998</v>
      </c>
      <c r="I178" s="370">
        <v>18.606369999999998</v>
      </c>
      <c r="J178" s="371">
        <v>18.606369999999998</v>
      </c>
      <c r="K178" s="374" t="s">
        <v>206</v>
      </c>
    </row>
    <row r="179" spans="1:11" ht="14.45" customHeight="1" thickBot="1" x14ac:dyDescent="0.25">
      <c r="A179" s="386" t="s">
        <v>377</v>
      </c>
      <c r="B179" s="370">
        <v>0</v>
      </c>
      <c r="C179" s="370">
        <v>6.8156400000000001</v>
      </c>
      <c r="D179" s="371">
        <v>6.8156400000000001</v>
      </c>
      <c r="E179" s="372" t="s">
        <v>206</v>
      </c>
      <c r="F179" s="370">
        <v>0</v>
      </c>
      <c r="G179" s="371">
        <v>0</v>
      </c>
      <c r="H179" s="373">
        <v>3.6261899999999998</v>
      </c>
      <c r="I179" s="370">
        <v>18.606369999999998</v>
      </c>
      <c r="J179" s="371">
        <v>18.606369999999998</v>
      </c>
      <c r="K179" s="374" t="s">
        <v>206</v>
      </c>
    </row>
    <row r="180" spans="1:11" ht="14.45" customHeight="1" thickBot="1" x14ac:dyDescent="0.25">
      <c r="A180" s="387" t="s">
        <v>378</v>
      </c>
      <c r="B180" s="365">
        <v>0</v>
      </c>
      <c r="C180" s="365">
        <v>6.8156400000000001</v>
      </c>
      <c r="D180" s="366">
        <v>6.8156400000000001</v>
      </c>
      <c r="E180" s="375" t="s">
        <v>206</v>
      </c>
      <c r="F180" s="365">
        <v>0</v>
      </c>
      <c r="G180" s="366">
        <v>0</v>
      </c>
      <c r="H180" s="368">
        <v>3.6261899999999998</v>
      </c>
      <c r="I180" s="365">
        <v>18.606369999999998</v>
      </c>
      <c r="J180" s="366">
        <v>18.606369999999998</v>
      </c>
      <c r="K180" s="376" t="s">
        <v>206</v>
      </c>
    </row>
    <row r="181" spans="1:11" ht="14.45" customHeight="1" thickBot="1" x14ac:dyDescent="0.25">
      <c r="A181" s="384" t="s">
        <v>379</v>
      </c>
      <c r="B181" s="365">
        <v>0</v>
      </c>
      <c r="C181" s="365">
        <v>66.138000000000005</v>
      </c>
      <c r="D181" s="366">
        <v>66.138000000000005</v>
      </c>
      <c r="E181" s="375" t="s">
        <v>206</v>
      </c>
      <c r="F181" s="365">
        <v>1.8816378848519999</v>
      </c>
      <c r="G181" s="366">
        <v>1.8816378848519999</v>
      </c>
      <c r="H181" s="368">
        <v>5.1562900000000003</v>
      </c>
      <c r="I181" s="365">
        <v>61.877459999999999</v>
      </c>
      <c r="J181" s="366">
        <v>59.995822115147</v>
      </c>
      <c r="K181" s="369">
        <v>32.884892729964001</v>
      </c>
    </row>
    <row r="182" spans="1:11" ht="14.45" customHeight="1" thickBot="1" x14ac:dyDescent="0.25">
      <c r="A182" s="390" t="s">
        <v>380</v>
      </c>
      <c r="B182" s="370">
        <v>0</v>
      </c>
      <c r="C182" s="370">
        <v>66.138000000000005</v>
      </c>
      <c r="D182" s="371">
        <v>66.138000000000005</v>
      </c>
      <c r="E182" s="372" t="s">
        <v>206</v>
      </c>
      <c r="F182" s="370">
        <v>1.8816378848519999</v>
      </c>
      <c r="G182" s="371">
        <v>1.8816378848519999</v>
      </c>
      <c r="H182" s="373">
        <v>5.1562900000000003</v>
      </c>
      <c r="I182" s="370">
        <v>61.877459999999999</v>
      </c>
      <c r="J182" s="371">
        <v>59.995822115147</v>
      </c>
      <c r="K182" s="378">
        <v>32.884892729964001</v>
      </c>
    </row>
    <row r="183" spans="1:11" ht="14.45" customHeight="1" thickBot="1" x14ac:dyDescent="0.25">
      <c r="A183" s="386" t="s">
        <v>381</v>
      </c>
      <c r="B183" s="370">
        <v>0</v>
      </c>
      <c r="C183" s="370">
        <v>4.26</v>
      </c>
      <c r="D183" s="371">
        <v>4.26</v>
      </c>
      <c r="E183" s="372" t="s">
        <v>220</v>
      </c>
      <c r="F183" s="370">
        <v>1.8816378848519999</v>
      </c>
      <c r="G183" s="371">
        <v>1.8816378848519999</v>
      </c>
      <c r="H183" s="373">
        <v>0</v>
      </c>
      <c r="I183" s="370">
        <v>0</v>
      </c>
      <c r="J183" s="371">
        <v>-1.8816378848519999</v>
      </c>
      <c r="K183" s="378">
        <v>0</v>
      </c>
    </row>
    <row r="184" spans="1:11" ht="14.45" customHeight="1" thickBot="1" x14ac:dyDescent="0.25">
      <c r="A184" s="387" t="s">
        <v>382</v>
      </c>
      <c r="B184" s="365">
        <v>0</v>
      </c>
      <c r="C184" s="365">
        <v>4.26</v>
      </c>
      <c r="D184" s="366">
        <v>4.26</v>
      </c>
      <c r="E184" s="375" t="s">
        <v>220</v>
      </c>
      <c r="F184" s="365">
        <v>1.8816378848519999</v>
      </c>
      <c r="G184" s="366">
        <v>1.8816378848519999</v>
      </c>
      <c r="H184" s="368">
        <v>0</v>
      </c>
      <c r="I184" s="365">
        <v>0</v>
      </c>
      <c r="J184" s="366">
        <v>-1.8816378848519999</v>
      </c>
      <c r="K184" s="369">
        <v>0</v>
      </c>
    </row>
    <row r="185" spans="1:11" ht="14.45" customHeight="1" thickBot="1" x14ac:dyDescent="0.25">
      <c r="A185" s="389" t="s">
        <v>383</v>
      </c>
      <c r="B185" s="365">
        <v>0</v>
      </c>
      <c r="C185" s="365">
        <v>61.878</v>
      </c>
      <c r="D185" s="366">
        <v>61.878</v>
      </c>
      <c r="E185" s="375" t="s">
        <v>206</v>
      </c>
      <c r="F185" s="365">
        <v>0</v>
      </c>
      <c r="G185" s="366">
        <v>0</v>
      </c>
      <c r="H185" s="368">
        <v>5.1562900000000003</v>
      </c>
      <c r="I185" s="365">
        <v>61.877459999999999</v>
      </c>
      <c r="J185" s="366">
        <v>61.877459999999999</v>
      </c>
      <c r="K185" s="376" t="s">
        <v>206</v>
      </c>
    </row>
    <row r="186" spans="1:11" ht="14.45" customHeight="1" thickBot="1" x14ac:dyDescent="0.25">
      <c r="A186" s="387" t="s">
        <v>384</v>
      </c>
      <c r="B186" s="365">
        <v>0</v>
      </c>
      <c r="C186" s="365">
        <v>61.878</v>
      </c>
      <c r="D186" s="366">
        <v>61.878</v>
      </c>
      <c r="E186" s="375" t="s">
        <v>206</v>
      </c>
      <c r="F186" s="365">
        <v>0</v>
      </c>
      <c r="G186" s="366">
        <v>0</v>
      </c>
      <c r="H186" s="368">
        <v>5.1562900000000003</v>
      </c>
      <c r="I186" s="365">
        <v>61.877459999999999</v>
      </c>
      <c r="J186" s="366">
        <v>61.877459999999999</v>
      </c>
      <c r="K186" s="376" t="s">
        <v>206</v>
      </c>
    </row>
    <row r="187" spans="1:11" ht="14.45" customHeight="1" thickBot="1" x14ac:dyDescent="0.25">
      <c r="A187" s="383" t="s">
        <v>385</v>
      </c>
      <c r="B187" s="365">
        <v>4434.8280700159403</v>
      </c>
      <c r="C187" s="365">
        <v>4762.0041899999997</v>
      </c>
      <c r="D187" s="366">
        <v>327.17611998406102</v>
      </c>
      <c r="E187" s="367">
        <v>1.073774251181</v>
      </c>
      <c r="F187" s="365">
        <v>4836.4880016182897</v>
      </c>
      <c r="G187" s="366">
        <v>4836.4880016182897</v>
      </c>
      <c r="H187" s="368">
        <v>354.652950000001</v>
      </c>
      <c r="I187" s="365">
        <v>5095.5812299999998</v>
      </c>
      <c r="J187" s="366">
        <v>259.09322838170903</v>
      </c>
      <c r="K187" s="369">
        <v>1.0535705305780001</v>
      </c>
    </row>
    <row r="188" spans="1:11" ht="14.45" customHeight="1" thickBot="1" x14ac:dyDescent="0.25">
      <c r="A188" s="388" t="s">
        <v>386</v>
      </c>
      <c r="B188" s="370">
        <v>4434.8280700159403</v>
      </c>
      <c r="C188" s="370">
        <v>4762.0041899999997</v>
      </c>
      <c r="D188" s="371">
        <v>327.17611998406102</v>
      </c>
      <c r="E188" s="377">
        <v>1.073774251181</v>
      </c>
      <c r="F188" s="370">
        <v>4836.4880016182897</v>
      </c>
      <c r="G188" s="371">
        <v>4836.4880016182897</v>
      </c>
      <c r="H188" s="373">
        <v>354.652950000001</v>
      </c>
      <c r="I188" s="370">
        <v>5095.5812299999998</v>
      </c>
      <c r="J188" s="371">
        <v>259.09322838170903</v>
      </c>
      <c r="K188" s="378">
        <v>1.0535705305780001</v>
      </c>
    </row>
    <row r="189" spans="1:11" ht="14.45" customHeight="1" thickBot="1" x14ac:dyDescent="0.25">
      <c r="A189" s="390" t="s">
        <v>41</v>
      </c>
      <c r="B189" s="370">
        <v>4434.8280700159403</v>
      </c>
      <c r="C189" s="370">
        <v>4762.0041899999997</v>
      </c>
      <c r="D189" s="371">
        <v>327.17611998406102</v>
      </c>
      <c r="E189" s="377">
        <v>1.073774251181</v>
      </c>
      <c r="F189" s="370">
        <v>4836.4880016182897</v>
      </c>
      <c r="G189" s="371">
        <v>4836.4880016182897</v>
      </c>
      <c r="H189" s="373">
        <v>354.652950000001</v>
      </c>
      <c r="I189" s="370">
        <v>5095.5812299999998</v>
      </c>
      <c r="J189" s="371">
        <v>259.09322838170903</v>
      </c>
      <c r="K189" s="378">
        <v>1.0535705305780001</v>
      </c>
    </row>
    <row r="190" spans="1:11" ht="14.45" customHeight="1" thickBot="1" x14ac:dyDescent="0.25">
      <c r="A190" s="389" t="s">
        <v>387</v>
      </c>
      <c r="B190" s="365">
        <v>0</v>
      </c>
      <c r="C190" s="365">
        <v>17.672409999999999</v>
      </c>
      <c r="D190" s="366">
        <v>17.672409999999999</v>
      </c>
      <c r="E190" s="375" t="s">
        <v>220</v>
      </c>
      <c r="F190" s="365">
        <v>15.69191443021</v>
      </c>
      <c r="G190" s="366">
        <v>15.69191443021</v>
      </c>
      <c r="H190" s="368">
        <v>0.34251999999999999</v>
      </c>
      <c r="I190" s="365">
        <v>13.10079</v>
      </c>
      <c r="J190" s="366">
        <v>-2.5911244302099998</v>
      </c>
      <c r="K190" s="369">
        <v>0.83487518736199995</v>
      </c>
    </row>
    <row r="191" spans="1:11" ht="14.45" customHeight="1" thickBot="1" x14ac:dyDescent="0.25">
      <c r="A191" s="387" t="s">
        <v>388</v>
      </c>
      <c r="B191" s="365">
        <v>0</v>
      </c>
      <c r="C191" s="365">
        <v>17.672409999999999</v>
      </c>
      <c r="D191" s="366">
        <v>17.672409999999999</v>
      </c>
      <c r="E191" s="375" t="s">
        <v>220</v>
      </c>
      <c r="F191" s="365">
        <v>15.69191443021</v>
      </c>
      <c r="G191" s="366">
        <v>15.69191443021</v>
      </c>
      <c r="H191" s="368">
        <v>0.34251999999999999</v>
      </c>
      <c r="I191" s="365">
        <v>13.10079</v>
      </c>
      <c r="J191" s="366">
        <v>-2.5911244302099998</v>
      </c>
      <c r="K191" s="369">
        <v>0.83487518736199995</v>
      </c>
    </row>
    <row r="192" spans="1:11" ht="14.45" customHeight="1" thickBot="1" x14ac:dyDescent="0.25">
      <c r="A192" s="386" t="s">
        <v>389</v>
      </c>
      <c r="B192" s="370">
        <v>82.462242851582999</v>
      </c>
      <c r="C192" s="370">
        <v>77.765500000000003</v>
      </c>
      <c r="D192" s="371">
        <v>-4.6967428515830001</v>
      </c>
      <c r="E192" s="377">
        <v>0.94304371686699995</v>
      </c>
      <c r="F192" s="370">
        <v>54.123390187283</v>
      </c>
      <c r="G192" s="371">
        <v>54.123390187283</v>
      </c>
      <c r="H192" s="373">
        <v>5.28</v>
      </c>
      <c r="I192" s="370">
        <v>40.945</v>
      </c>
      <c r="J192" s="371">
        <v>-13.178390187283</v>
      </c>
      <c r="K192" s="378">
        <v>0.75651210795000001</v>
      </c>
    </row>
    <row r="193" spans="1:11" ht="14.45" customHeight="1" thickBot="1" x14ac:dyDescent="0.25">
      <c r="A193" s="387" t="s">
        <v>390</v>
      </c>
      <c r="B193" s="365">
        <v>82.462242851582999</v>
      </c>
      <c r="C193" s="365">
        <v>77.765500000000003</v>
      </c>
      <c r="D193" s="366">
        <v>-4.6967428515830001</v>
      </c>
      <c r="E193" s="367">
        <v>0.94304371686699995</v>
      </c>
      <c r="F193" s="365">
        <v>54.123390187283</v>
      </c>
      <c r="G193" s="366">
        <v>54.123390187283</v>
      </c>
      <c r="H193" s="368">
        <v>5.28</v>
      </c>
      <c r="I193" s="365">
        <v>40.945</v>
      </c>
      <c r="J193" s="366">
        <v>-13.178390187283</v>
      </c>
      <c r="K193" s="369">
        <v>0.75651210795000001</v>
      </c>
    </row>
    <row r="194" spans="1:11" ht="14.45" customHeight="1" thickBot="1" x14ac:dyDescent="0.25">
      <c r="A194" s="386" t="s">
        <v>391</v>
      </c>
      <c r="B194" s="370">
        <v>181.70754848733699</v>
      </c>
      <c r="C194" s="370">
        <v>201.84881999999999</v>
      </c>
      <c r="D194" s="371">
        <v>20.141271512662001</v>
      </c>
      <c r="E194" s="377">
        <v>1.1108444403119999</v>
      </c>
      <c r="F194" s="370">
        <v>172.96221162849</v>
      </c>
      <c r="G194" s="371">
        <v>172.96221162849</v>
      </c>
      <c r="H194" s="373">
        <v>10.584</v>
      </c>
      <c r="I194" s="370">
        <v>147.58279999999999</v>
      </c>
      <c r="J194" s="371">
        <v>-25.379411628490001</v>
      </c>
      <c r="K194" s="378">
        <v>0.85326614761899999</v>
      </c>
    </row>
    <row r="195" spans="1:11" ht="14.45" customHeight="1" thickBot="1" x14ac:dyDescent="0.25">
      <c r="A195" s="387" t="s">
        <v>392</v>
      </c>
      <c r="B195" s="365">
        <v>10.580846485984001</v>
      </c>
      <c r="C195" s="365">
        <v>54.756</v>
      </c>
      <c r="D195" s="366">
        <v>44.175153514015001</v>
      </c>
      <c r="E195" s="367">
        <v>5.1750112878510004</v>
      </c>
      <c r="F195" s="365">
        <v>0</v>
      </c>
      <c r="G195" s="366">
        <v>0</v>
      </c>
      <c r="H195" s="368">
        <v>0</v>
      </c>
      <c r="I195" s="365">
        <v>3.21</v>
      </c>
      <c r="J195" s="366">
        <v>3.21</v>
      </c>
      <c r="K195" s="376" t="s">
        <v>220</v>
      </c>
    </row>
    <row r="196" spans="1:11" ht="14.45" customHeight="1" thickBot="1" x14ac:dyDescent="0.25">
      <c r="A196" s="387" t="s">
        <v>393</v>
      </c>
      <c r="B196" s="365">
        <v>0</v>
      </c>
      <c r="C196" s="365">
        <v>0.2369</v>
      </c>
      <c r="D196" s="366">
        <v>0.2369</v>
      </c>
      <c r="E196" s="375" t="s">
        <v>220</v>
      </c>
      <c r="F196" s="365">
        <v>0</v>
      </c>
      <c r="G196" s="366">
        <v>0</v>
      </c>
      <c r="H196" s="368">
        <v>0</v>
      </c>
      <c r="I196" s="365">
        <v>0</v>
      </c>
      <c r="J196" s="366">
        <v>0</v>
      </c>
      <c r="K196" s="369">
        <v>12</v>
      </c>
    </row>
    <row r="197" spans="1:11" ht="14.45" customHeight="1" thickBot="1" x14ac:dyDescent="0.25">
      <c r="A197" s="387" t="s">
        <v>394</v>
      </c>
      <c r="B197" s="365">
        <v>171.12670200135199</v>
      </c>
      <c r="C197" s="365">
        <v>146.85592</v>
      </c>
      <c r="D197" s="366">
        <v>-24.270782001352</v>
      </c>
      <c r="E197" s="367">
        <v>0.85817069038600002</v>
      </c>
      <c r="F197" s="365">
        <v>172.96221162849</v>
      </c>
      <c r="G197" s="366">
        <v>172.96221162849</v>
      </c>
      <c r="H197" s="368">
        <v>10.584</v>
      </c>
      <c r="I197" s="365">
        <v>144.37280000000001</v>
      </c>
      <c r="J197" s="366">
        <v>-28.589411628490002</v>
      </c>
      <c r="K197" s="369">
        <v>0.83470718049100001</v>
      </c>
    </row>
    <row r="198" spans="1:11" ht="14.45" customHeight="1" thickBot="1" x14ac:dyDescent="0.25">
      <c r="A198" s="389" t="s">
        <v>395</v>
      </c>
      <c r="B198" s="365">
        <v>0</v>
      </c>
      <c r="C198" s="365">
        <v>0</v>
      </c>
      <c r="D198" s="366">
        <v>0</v>
      </c>
      <c r="E198" s="367">
        <v>1</v>
      </c>
      <c r="F198" s="365">
        <v>0</v>
      </c>
      <c r="G198" s="366">
        <v>0</v>
      </c>
      <c r="H198" s="368">
        <v>0.50341999999999998</v>
      </c>
      <c r="I198" s="365">
        <v>3.14045</v>
      </c>
      <c r="J198" s="366">
        <v>3.14045</v>
      </c>
      <c r="K198" s="376" t="s">
        <v>220</v>
      </c>
    </row>
    <row r="199" spans="1:11" ht="14.45" customHeight="1" thickBot="1" x14ac:dyDescent="0.25">
      <c r="A199" s="387" t="s">
        <v>396</v>
      </c>
      <c r="B199" s="365">
        <v>0</v>
      </c>
      <c r="C199" s="365">
        <v>0</v>
      </c>
      <c r="D199" s="366">
        <v>0</v>
      </c>
      <c r="E199" s="367">
        <v>1</v>
      </c>
      <c r="F199" s="365">
        <v>0</v>
      </c>
      <c r="G199" s="366">
        <v>0</v>
      </c>
      <c r="H199" s="368">
        <v>0.50341999999999998</v>
      </c>
      <c r="I199" s="365">
        <v>3.14045</v>
      </c>
      <c r="J199" s="366">
        <v>3.14045</v>
      </c>
      <c r="K199" s="376" t="s">
        <v>220</v>
      </c>
    </row>
    <row r="200" spans="1:11" ht="14.45" customHeight="1" thickBot="1" x14ac:dyDescent="0.25">
      <c r="A200" s="386" t="s">
        <v>397</v>
      </c>
      <c r="B200" s="370">
        <v>67.874844395628998</v>
      </c>
      <c r="C200" s="370">
        <v>79.211340000000007</v>
      </c>
      <c r="D200" s="371">
        <v>11.33649560437</v>
      </c>
      <c r="E200" s="377">
        <v>1.1670205759629999</v>
      </c>
      <c r="F200" s="370">
        <v>80.749734631576999</v>
      </c>
      <c r="G200" s="371">
        <v>80.749734631576999</v>
      </c>
      <c r="H200" s="373">
        <v>0</v>
      </c>
      <c r="I200" s="370">
        <v>20.606940000000002</v>
      </c>
      <c r="J200" s="371">
        <v>-60.142794631576997</v>
      </c>
      <c r="K200" s="378">
        <v>0.255195142052</v>
      </c>
    </row>
    <row r="201" spans="1:11" ht="14.45" customHeight="1" thickBot="1" x14ac:dyDescent="0.25">
      <c r="A201" s="387" t="s">
        <v>398</v>
      </c>
      <c r="B201" s="365">
        <v>67.874844395628998</v>
      </c>
      <c r="C201" s="365">
        <v>79.211340000000007</v>
      </c>
      <c r="D201" s="366">
        <v>11.33649560437</v>
      </c>
      <c r="E201" s="367">
        <v>1.1670205759629999</v>
      </c>
      <c r="F201" s="365">
        <v>80.749734631576999</v>
      </c>
      <c r="G201" s="366">
        <v>80.749734631576999</v>
      </c>
      <c r="H201" s="368">
        <v>0</v>
      </c>
      <c r="I201" s="365">
        <v>20.606940000000002</v>
      </c>
      <c r="J201" s="366">
        <v>-60.142794631576997</v>
      </c>
      <c r="K201" s="369">
        <v>0.255195142052</v>
      </c>
    </row>
    <row r="202" spans="1:11" ht="14.45" customHeight="1" thickBot="1" x14ac:dyDescent="0.25">
      <c r="A202" s="386" t="s">
        <v>399</v>
      </c>
      <c r="B202" s="370">
        <v>962.33148941776301</v>
      </c>
      <c r="C202" s="370">
        <v>806.00194999999997</v>
      </c>
      <c r="D202" s="371">
        <v>-156.32953941776299</v>
      </c>
      <c r="E202" s="377">
        <v>0.83755125844099998</v>
      </c>
      <c r="F202" s="370">
        <v>1082.21897682899</v>
      </c>
      <c r="G202" s="371">
        <v>1082.21897682899</v>
      </c>
      <c r="H202" s="373">
        <v>60.862479999999998</v>
      </c>
      <c r="I202" s="370">
        <v>854.19988999999998</v>
      </c>
      <c r="J202" s="371">
        <v>-228.01908682898701</v>
      </c>
      <c r="K202" s="378">
        <v>0.78930411338999995</v>
      </c>
    </row>
    <row r="203" spans="1:11" ht="14.45" customHeight="1" thickBot="1" x14ac:dyDescent="0.25">
      <c r="A203" s="387" t="s">
        <v>400</v>
      </c>
      <c r="B203" s="365">
        <v>962.33148941776301</v>
      </c>
      <c r="C203" s="365">
        <v>806.00194999999997</v>
      </c>
      <c r="D203" s="366">
        <v>-156.32953941776299</v>
      </c>
      <c r="E203" s="367">
        <v>0.83755125844099998</v>
      </c>
      <c r="F203" s="365">
        <v>1082.21897682899</v>
      </c>
      <c r="G203" s="366">
        <v>1082.21897682899</v>
      </c>
      <c r="H203" s="368">
        <v>60.862479999999998</v>
      </c>
      <c r="I203" s="365">
        <v>854.19988999999998</v>
      </c>
      <c r="J203" s="366">
        <v>-228.01908682898701</v>
      </c>
      <c r="K203" s="369">
        <v>0.78930411338999995</v>
      </c>
    </row>
    <row r="204" spans="1:11" ht="14.45" customHeight="1" thickBot="1" x14ac:dyDescent="0.25">
      <c r="A204" s="386" t="s">
        <v>401</v>
      </c>
      <c r="B204" s="370">
        <v>3140.4519448636302</v>
      </c>
      <c r="C204" s="370">
        <v>3579.5041700000002</v>
      </c>
      <c r="D204" s="371">
        <v>439.05222513637398</v>
      </c>
      <c r="E204" s="377">
        <v>1.139805427003</v>
      </c>
      <c r="F204" s="370">
        <v>3430.74177391174</v>
      </c>
      <c r="G204" s="371">
        <v>3430.74177391174</v>
      </c>
      <c r="H204" s="373">
        <v>277.08053000000001</v>
      </c>
      <c r="I204" s="370">
        <v>4016.0053600000001</v>
      </c>
      <c r="J204" s="371">
        <v>585.26358608825899</v>
      </c>
      <c r="K204" s="378">
        <v>1.170593890376</v>
      </c>
    </row>
    <row r="205" spans="1:11" ht="14.45" customHeight="1" thickBot="1" x14ac:dyDescent="0.25">
      <c r="A205" s="387" t="s">
        <v>402</v>
      </c>
      <c r="B205" s="365">
        <v>3140.4519448636302</v>
      </c>
      <c r="C205" s="365">
        <v>3579.5041700000002</v>
      </c>
      <c r="D205" s="366">
        <v>439.05222513637398</v>
      </c>
      <c r="E205" s="367">
        <v>1.139805427003</v>
      </c>
      <c r="F205" s="365">
        <v>3430.74177391174</v>
      </c>
      <c r="G205" s="366">
        <v>3430.74177391174</v>
      </c>
      <c r="H205" s="368">
        <v>277.08053000000001</v>
      </c>
      <c r="I205" s="365">
        <v>4016.0053600000001</v>
      </c>
      <c r="J205" s="366">
        <v>585.26358608825899</v>
      </c>
      <c r="K205" s="369">
        <v>1.170593890376</v>
      </c>
    </row>
    <row r="206" spans="1:11" ht="14.45" customHeight="1" thickBot="1" x14ac:dyDescent="0.25">
      <c r="A206" s="383" t="s">
        <v>403</v>
      </c>
      <c r="B206" s="365">
        <v>0</v>
      </c>
      <c r="C206" s="365">
        <v>1</v>
      </c>
      <c r="D206" s="366">
        <v>1</v>
      </c>
      <c r="E206" s="375" t="s">
        <v>206</v>
      </c>
      <c r="F206" s="365">
        <v>0</v>
      </c>
      <c r="G206" s="366">
        <v>0</v>
      </c>
      <c r="H206" s="368">
        <v>0</v>
      </c>
      <c r="I206" s="365">
        <v>0</v>
      </c>
      <c r="J206" s="366">
        <v>0</v>
      </c>
      <c r="K206" s="369">
        <v>12</v>
      </c>
    </row>
    <row r="207" spans="1:11" ht="14.45" customHeight="1" thickBot="1" x14ac:dyDescent="0.25">
      <c r="A207" s="388" t="s">
        <v>404</v>
      </c>
      <c r="B207" s="370">
        <v>0</v>
      </c>
      <c r="C207" s="370">
        <v>1</v>
      </c>
      <c r="D207" s="371">
        <v>1</v>
      </c>
      <c r="E207" s="372" t="s">
        <v>206</v>
      </c>
      <c r="F207" s="370">
        <v>0</v>
      </c>
      <c r="G207" s="371">
        <v>0</v>
      </c>
      <c r="H207" s="373">
        <v>0</v>
      </c>
      <c r="I207" s="370">
        <v>0</v>
      </c>
      <c r="J207" s="371">
        <v>0</v>
      </c>
      <c r="K207" s="378">
        <v>12</v>
      </c>
    </row>
    <row r="208" spans="1:11" ht="14.45" customHeight="1" thickBot="1" x14ac:dyDescent="0.25">
      <c r="A208" s="390" t="s">
        <v>405</v>
      </c>
      <c r="B208" s="370">
        <v>0</v>
      </c>
      <c r="C208" s="370">
        <v>1</v>
      </c>
      <c r="D208" s="371">
        <v>1</v>
      </c>
      <c r="E208" s="372" t="s">
        <v>206</v>
      </c>
      <c r="F208" s="370">
        <v>0</v>
      </c>
      <c r="G208" s="371">
        <v>0</v>
      </c>
      <c r="H208" s="373">
        <v>0</v>
      </c>
      <c r="I208" s="370">
        <v>0</v>
      </c>
      <c r="J208" s="371">
        <v>0</v>
      </c>
      <c r="K208" s="378">
        <v>12</v>
      </c>
    </row>
    <row r="209" spans="1:11" ht="14.45" customHeight="1" thickBot="1" x14ac:dyDescent="0.25">
      <c r="A209" s="386" t="s">
        <v>406</v>
      </c>
      <c r="B209" s="370">
        <v>0</v>
      </c>
      <c r="C209" s="370">
        <v>1</v>
      </c>
      <c r="D209" s="371">
        <v>1</v>
      </c>
      <c r="E209" s="372" t="s">
        <v>220</v>
      </c>
      <c r="F209" s="370">
        <v>0</v>
      </c>
      <c r="G209" s="371">
        <v>0</v>
      </c>
      <c r="H209" s="373">
        <v>0</v>
      </c>
      <c r="I209" s="370">
        <v>0</v>
      </c>
      <c r="J209" s="371">
        <v>0</v>
      </c>
      <c r="K209" s="378">
        <v>12</v>
      </c>
    </row>
    <row r="210" spans="1:11" ht="14.45" customHeight="1" thickBot="1" x14ac:dyDescent="0.25">
      <c r="A210" s="387" t="s">
        <v>407</v>
      </c>
      <c r="B210" s="365">
        <v>0</v>
      </c>
      <c r="C210" s="365">
        <v>1</v>
      </c>
      <c r="D210" s="366">
        <v>1</v>
      </c>
      <c r="E210" s="375" t="s">
        <v>220</v>
      </c>
      <c r="F210" s="365">
        <v>0</v>
      </c>
      <c r="G210" s="366">
        <v>0</v>
      </c>
      <c r="H210" s="368">
        <v>0</v>
      </c>
      <c r="I210" s="365">
        <v>0</v>
      </c>
      <c r="J210" s="366">
        <v>0</v>
      </c>
      <c r="K210" s="369">
        <v>12</v>
      </c>
    </row>
    <row r="211" spans="1:11" ht="14.45" customHeight="1" thickBot="1" x14ac:dyDescent="0.25">
      <c r="A211" s="391"/>
      <c r="B211" s="365">
        <v>-83102.048350635698</v>
      </c>
      <c r="C211" s="365">
        <v>-86951.522180000204</v>
      </c>
      <c r="D211" s="366">
        <v>-3849.47382936442</v>
      </c>
      <c r="E211" s="367">
        <v>1.04632224964</v>
      </c>
      <c r="F211" s="365">
        <v>-89486.462079025398</v>
      </c>
      <c r="G211" s="366">
        <v>-89486.462079025398</v>
      </c>
      <c r="H211" s="368">
        <v>-5799.1430699999901</v>
      </c>
      <c r="I211" s="365">
        <v>-98198.6687199999</v>
      </c>
      <c r="J211" s="366">
        <v>-8712.2066409745494</v>
      </c>
      <c r="K211" s="369">
        <v>1.0973578174680001</v>
      </c>
    </row>
    <row r="212" spans="1:11" ht="14.45" customHeight="1" thickBot="1" x14ac:dyDescent="0.25">
      <c r="A212" s="392" t="s">
        <v>53</v>
      </c>
      <c r="B212" s="379">
        <v>-83102.048350635698</v>
      </c>
      <c r="C212" s="379">
        <v>-86951.522180000204</v>
      </c>
      <c r="D212" s="380">
        <v>-3849.47382936441</v>
      </c>
      <c r="E212" s="381" t="s">
        <v>206</v>
      </c>
      <c r="F212" s="379">
        <v>-89486.462079025398</v>
      </c>
      <c r="G212" s="380">
        <v>-89486.462079025398</v>
      </c>
      <c r="H212" s="379">
        <v>-5799.1430699999901</v>
      </c>
      <c r="I212" s="379">
        <v>-98198.6687199999</v>
      </c>
      <c r="J212" s="380">
        <v>-8712.2066409745403</v>
      </c>
      <c r="K212" s="382">
        <v>1.0973578174680001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1B77F9BD-A832-4515-BAE6-3BEB8D7E1589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364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3" t="s">
        <v>408</v>
      </c>
      <c r="B5" s="394" t="s">
        <v>409</v>
      </c>
      <c r="C5" s="395" t="s">
        <v>410</v>
      </c>
      <c r="D5" s="395" t="s">
        <v>410</v>
      </c>
      <c r="E5" s="395"/>
      <c r="F5" s="395" t="s">
        <v>410</v>
      </c>
      <c r="G5" s="395" t="s">
        <v>410</v>
      </c>
      <c r="H5" s="395" t="s">
        <v>410</v>
      </c>
      <c r="I5" s="396" t="s">
        <v>410</v>
      </c>
      <c r="J5" s="397" t="s">
        <v>55</v>
      </c>
    </row>
    <row r="6" spans="1:10" ht="14.45" customHeight="1" x14ac:dyDescent="0.2">
      <c r="A6" s="393" t="s">
        <v>408</v>
      </c>
      <c r="B6" s="394" t="s">
        <v>411</v>
      </c>
      <c r="C6" s="395">
        <v>649.2888200000001</v>
      </c>
      <c r="D6" s="395">
        <v>757.57549999999969</v>
      </c>
      <c r="E6" s="395"/>
      <c r="F6" s="395">
        <v>748.97550000000069</v>
      </c>
      <c r="G6" s="395">
        <v>744.99999609374993</v>
      </c>
      <c r="H6" s="395">
        <v>3.9755039062507649</v>
      </c>
      <c r="I6" s="396">
        <v>1.0053362468820073</v>
      </c>
      <c r="J6" s="397" t="s">
        <v>1</v>
      </c>
    </row>
    <row r="7" spans="1:10" ht="14.45" customHeight="1" x14ac:dyDescent="0.2">
      <c r="A7" s="393" t="s">
        <v>408</v>
      </c>
      <c r="B7" s="394" t="s">
        <v>412</v>
      </c>
      <c r="C7" s="395">
        <v>29.178799999999999</v>
      </c>
      <c r="D7" s="395">
        <v>9.7262700000000013</v>
      </c>
      <c r="E7" s="395"/>
      <c r="F7" s="395">
        <v>0</v>
      </c>
      <c r="G7" s="395">
        <v>15</v>
      </c>
      <c r="H7" s="395">
        <v>-15</v>
      </c>
      <c r="I7" s="396">
        <v>0</v>
      </c>
      <c r="J7" s="397" t="s">
        <v>1</v>
      </c>
    </row>
    <row r="8" spans="1:10" ht="14.45" customHeight="1" x14ac:dyDescent="0.2">
      <c r="A8" s="393" t="s">
        <v>408</v>
      </c>
      <c r="B8" s="394" t="s">
        <v>413</v>
      </c>
      <c r="C8" s="395">
        <v>10.822570000000001</v>
      </c>
      <c r="D8" s="395">
        <v>26.808440000000001</v>
      </c>
      <c r="E8" s="395"/>
      <c r="F8" s="395">
        <v>16.711030000000001</v>
      </c>
      <c r="G8" s="395">
        <v>20.000000488281252</v>
      </c>
      <c r="H8" s="395">
        <v>-3.2889704882812509</v>
      </c>
      <c r="I8" s="396">
        <v>0.8355514796007939</v>
      </c>
      <c r="J8" s="397" t="s">
        <v>1</v>
      </c>
    </row>
    <row r="9" spans="1:10" ht="14.45" customHeight="1" x14ac:dyDescent="0.2">
      <c r="A9" s="393" t="s">
        <v>408</v>
      </c>
      <c r="B9" s="394" t="s">
        <v>414</v>
      </c>
      <c r="C9" s="395">
        <v>169.20944999999998</v>
      </c>
      <c r="D9" s="395">
        <v>144.76378</v>
      </c>
      <c r="E9" s="395"/>
      <c r="F9" s="395">
        <v>125.63872000000002</v>
      </c>
      <c r="G9" s="395">
        <v>170</v>
      </c>
      <c r="H9" s="395">
        <v>-44.361279999999979</v>
      </c>
      <c r="I9" s="396">
        <v>0.73905129411764714</v>
      </c>
      <c r="J9" s="397" t="s">
        <v>1</v>
      </c>
    </row>
    <row r="10" spans="1:10" ht="14.45" customHeight="1" x14ac:dyDescent="0.2">
      <c r="A10" s="393" t="s">
        <v>408</v>
      </c>
      <c r="B10" s="394" t="s">
        <v>415</v>
      </c>
      <c r="C10" s="395">
        <v>858.49964000000011</v>
      </c>
      <c r="D10" s="395">
        <v>938.87398999999971</v>
      </c>
      <c r="E10" s="395"/>
      <c r="F10" s="395">
        <v>891.32525000000078</v>
      </c>
      <c r="G10" s="395">
        <v>949.99999658203114</v>
      </c>
      <c r="H10" s="395">
        <v>-58.674746582030366</v>
      </c>
      <c r="I10" s="396">
        <v>0.93823710863880627</v>
      </c>
      <c r="J10" s="397" t="s">
        <v>416</v>
      </c>
    </row>
    <row r="12" spans="1:10" ht="14.45" customHeight="1" x14ac:dyDescent="0.2">
      <c r="A12" s="393" t="s">
        <v>408</v>
      </c>
      <c r="B12" s="394" t="s">
        <v>409</v>
      </c>
      <c r="C12" s="395" t="s">
        <v>410</v>
      </c>
      <c r="D12" s="395" t="s">
        <v>410</v>
      </c>
      <c r="E12" s="395"/>
      <c r="F12" s="395" t="s">
        <v>410</v>
      </c>
      <c r="G12" s="395" t="s">
        <v>410</v>
      </c>
      <c r="H12" s="395" t="s">
        <v>410</v>
      </c>
      <c r="I12" s="396" t="s">
        <v>410</v>
      </c>
      <c r="J12" s="397" t="s">
        <v>55</v>
      </c>
    </row>
    <row r="13" spans="1:10" ht="14.45" customHeight="1" x14ac:dyDescent="0.2">
      <c r="A13" s="393" t="s">
        <v>417</v>
      </c>
      <c r="B13" s="394" t="s">
        <v>418</v>
      </c>
      <c r="C13" s="395" t="s">
        <v>410</v>
      </c>
      <c r="D13" s="395" t="s">
        <v>410</v>
      </c>
      <c r="E13" s="395"/>
      <c r="F13" s="395" t="s">
        <v>410</v>
      </c>
      <c r="G13" s="395" t="s">
        <v>410</v>
      </c>
      <c r="H13" s="395" t="s">
        <v>410</v>
      </c>
      <c r="I13" s="396" t="s">
        <v>410</v>
      </c>
      <c r="J13" s="397" t="s">
        <v>0</v>
      </c>
    </row>
    <row r="14" spans="1:10" ht="14.45" customHeight="1" x14ac:dyDescent="0.2">
      <c r="A14" s="393" t="s">
        <v>417</v>
      </c>
      <c r="B14" s="394" t="s">
        <v>411</v>
      </c>
      <c r="C14" s="395">
        <v>636.1685500000001</v>
      </c>
      <c r="D14" s="395">
        <v>742.80357999999967</v>
      </c>
      <c r="E14" s="395"/>
      <c r="F14" s="395">
        <v>717.54351000000065</v>
      </c>
      <c r="G14" s="395">
        <v>732</v>
      </c>
      <c r="H14" s="395">
        <v>-14.456489999999349</v>
      </c>
      <c r="I14" s="396">
        <v>0.98025069672131238</v>
      </c>
      <c r="J14" s="397" t="s">
        <v>1</v>
      </c>
    </row>
    <row r="15" spans="1:10" ht="14.45" customHeight="1" x14ac:dyDescent="0.2">
      <c r="A15" s="393" t="s">
        <v>417</v>
      </c>
      <c r="B15" s="394" t="s">
        <v>412</v>
      </c>
      <c r="C15" s="395">
        <v>29.178799999999999</v>
      </c>
      <c r="D15" s="395">
        <v>9.7262700000000013</v>
      </c>
      <c r="E15" s="395"/>
      <c r="F15" s="395">
        <v>0</v>
      </c>
      <c r="G15" s="395">
        <v>15</v>
      </c>
      <c r="H15" s="395">
        <v>-15</v>
      </c>
      <c r="I15" s="396">
        <v>0</v>
      </c>
      <c r="J15" s="397" t="s">
        <v>1</v>
      </c>
    </row>
    <row r="16" spans="1:10" ht="14.45" customHeight="1" x14ac:dyDescent="0.2">
      <c r="A16" s="393" t="s">
        <v>417</v>
      </c>
      <c r="B16" s="394" t="s">
        <v>413</v>
      </c>
      <c r="C16" s="395">
        <v>10.822570000000001</v>
      </c>
      <c r="D16" s="395">
        <v>23.932870000000001</v>
      </c>
      <c r="E16" s="395"/>
      <c r="F16" s="395">
        <v>12.860049999999999</v>
      </c>
      <c r="G16" s="395">
        <v>17</v>
      </c>
      <c r="H16" s="395">
        <v>-4.1399500000000007</v>
      </c>
      <c r="I16" s="396">
        <v>0.75647352941176471</v>
      </c>
      <c r="J16" s="397" t="s">
        <v>1</v>
      </c>
    </row>
    <row r="17" spans="1:10" ht="14.45" customHeight="1" x14ac:dyDescent="0.2">
      <c r="A17" s="393" t="s">
        <v>417</v>
      </c>
      <c r="B17" s="394" t="s">
        <v>414</v>
      </c>
      <c r="C17" s="395">
        <v>169.20944999999998</v>
      </c>
      <c r="D17" s="395">
        <v>144.76378</v>
      </c>
      <c r="E17" s="395"/>
      <c r="F17" s="395">
        <v>125.63872000000002</v>
      </c>
      <c r="G17" s="395">
        <v>170</v>
      </c>
      <c r="H17" s="395">
        <v>-44.361279999999979</v>
      </c>
      <c r="I17" s="396">
        <v>0.73905129411764714</v>
      </c>
      <c r="J17" s="397" t="s">
        <v>1</v>
      </c>
    </row>
    <row r="18" spans="1:10" ht="14.45" customHeight="1" x14ac:dyDescent="0.2">
      <c r="A18" s="393" t="s">
        <v>417</v>
      </c>
      <c r="B18" s="394" t="s">
        <v>419</v>
      </c>
      <c r="C18" s="395">
        <v>845.37937000000011</v>
      </c>
      <c r="D18" s="395">
        <v>921.22649999999965</v>
      </c>
      <c r="E18" s="395"/>
      <c r="F18" s="395">
        <v>856.04228000000069</v>
      </c>
      <c r="G18" s="395">
        <v>934</v>
      </c>
      <c r="H18" s="395">
        <v>-77.957719999999313</v>
      </c>
      <c r="I18" s="396">
        <v>0.91653349036402643</v>
      </c>
      <c r="J18" s="397" t="s">
        <v>420</v>
      </c>
    </row>
    <row r="19" spans="1:10" ht="14.45" customHeight="1" x14ac:dyDescent="0.2">
      <c r="A19" s="393" t="s">
        <v>410</v>
      </c>
      <c r="B19" s="394" t="s">
        <v>410</v>
      </c>
      <c r="C19" s="395" t="s">
        <v>410</v>
      </c>
      <c r="D19" s="395" t="s">
        <v>410</v>
      </c>
      <c r="E19" s="395"/>
      <c r="F19" s="395" t="s">
        <v>410</v>
      </c>
      <c r="G19" s="395" t="s">
        <v>410</v>
      </c>
      <c r="H19" s="395" t="s">
        <v>410</v>
      </c>
      <c r="I19" s="396" t="s">
        <v>410</v>
      </c>
      <c r="J19" s="397" t="s">
        <v>421</v>
      </c>
    </row>
    <row r="20" spans="1:10" ht="14.45" customHeight="1" x14ac:dyDescent="0.2">
      <c r="A20" s="393" t="s">
        <v>422</v>
      </c>
      <c r="B20" s="394" t="s">
        <v>423</v>
      </c>
      <c r="C20" s="395" t="s">
        <v>410</v>
      </c>
      <c r="D20" s="395" t="s">
        <v>410</v>
      </c>
      <c r="E20" s="395"/>
      <c r="F20" s="395" t="s">
        <v>410</v>
      </c>
      <c r="G20" s="395" t="s">
        <v>410</v>
      </c>
      <c r="H20" s="395" t="s">
        <v>410</v>
      </c>
      <c r="I20" s="396" t="s">
        <v>410</v>
      </c>
      <c r="J20" s="397" t="s">
        <v>0</v>
      </c>
    </row>
    <row r="21" spans="1:10" ht="14.45" customHeight="1" x14ac:dyDescent="0.2">
      <c r="A21" s="393" t="s">
        <v>422</v>
      </c>
      <c r="B21" s="394" t="s">
        <v>411</v>
      </c>
      <c r="C21" s="395">
        <v>13.12027</v>
      </c>
      <c r="D21" s="395">
        <v>14.771920000000001</v>
      </c>
      <c r="E21" s="395"/>
      <c r="F21" s="395">
        <v>31.431989999999992</v>
      </c>
      <c r="G21" s="395">
        <v>13</v>
      </c>
      <c r="H21" s="395">
        <v>18.431989999999992</v>
      </c>
      <c r="I21" s="396">
        <v>2.4178453846153838</v>
      </c>
      <c r="J21" s="397" t="s">
        <v>1</v>
      </c>
    </row>
    <row r="22" spans="1:10" ht="14.45" customHeight="1" x14ac:dyDescent="0.2">
      <c r="A22" s="393" t="s">
        <v>422</v>
      </c>
      <c r="B22" s="394" t="s">
        <v>413</v>
      </c>
      <c r="C22" s="395">
        <v>0</v>
      </c>
      <c r="D22" s="395">
        <v>2.8755699999999997</v>
      </c>
      <c r="E22" s="395"/>
      <c r="F22" s="395">
        <v>3.8509799999999998</v>
      </c>
      <c r="G22" s="395">
        <v>3</v>
      </c>
      <c r="H22" s="395">
        <v>0.85097999999999985</v>
      </c>
      <c r="I22" s="396">
        <v>1.28366</v>
      </c>
      <c r="J22" s="397" t="s">
        <v>1</v>
      </c>
    </row>
    <row r="23" spans="1:10" ht="14.45" customHeight="1" x14ac:dyDescent="0.2">
      <c r="A23" s="393" t="s">
        <v>422</v>
      </c>
      <c r="B23" s="394" t="s">
        <v>424</v>
      </c>
      <c r="C23" s="395">
        <v>13.12027</v>
      </c>
      <c r="D23" s="395">
        <v>17.647490000000001</v>
      </c>
      <c r="E23" s="395"/>
      <c r="F23" s="395">
        <v>35.282969999999992</v>
      </c>
      <c r="G23" s="395">
        <v>16</v>
      </c>
      <c r="H23" s="395">
        <v>19.282969999999992</v>
      </c>
      <c r="I23" s="396">
        <v>2.2051856249999995</v>
      </c>
      <c r="J23" s="397" t="s">
        <v>420</v>
      </c>
    </row>
    <row r="24" spans="1:10" ht="14.45" customHeight="1" x14ac:dyDescent="0.2">
      <c r="A24" s="393" t="s">
        <v>410</v>
      </c>
      <c r="B24" s="394" t="s">
        <v>410</v>
      </c>
      <c r="C24" s="395" t="s">
        <v>410</v>
      </c>
      <c r="D24" s="395" t="s">
        <v>410</v>
      </c>
      <c r="E24" s="395"/>
      <c r="F24" s="395" t="s">
        <v>410</v>
      </c>
      <c r="G24" s="395" t="s">
        <v>410</v>
      </c>
      <c r="H24" s="395" t="s">
        <v>410</v>
      </c>
      <c r="I24" s="396" t="s">
        <v>410</v>
      </c>
      <c r="J24" s="397" t="s">
        <v>421</v>
      </c>
    </row>
    <row r="25" spans="1:10" ht="14.45" customHeight="1" x14ac:dyDescent="0.2">
      <c r="A25" s="393" t="s">
        <v>408</v>
      </c>
      <c r="B25" s="394" t="s">
        <v>415</v>
      </c>
      <c r="C25" s="395">
        <v>858.49964000000011</v>
      </c>
      <c r="D25" s="395">
        <v>938.87398999999971</v>
      </c>
      <c r="E25" s="395"/>
      <c r="F25" s="395">
        <v>891.32525000000078</v>
      </c>
      <c r="G25" s="395">
        <v>950</v>
      </c>
      <c r="H25" s="395">
        <v>-58.674749999999221</v>
      </c>
      <c r="I25" s="396">
        <v>0.93823710526315873</v>
      </c>
      <c r="J25" s="397" t="s">
        <v>416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08A5BEF4-05A7-4F0C-BBCE-65C6A525C155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364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185.77820133100784</v>
      </c>
      <c r="M3" s="81">
        <f>SUBTOTAL(9,M5:M1048576)</f>
        <v>4669.8999999999996</v>
      </c>
      <c r="N3" s="82">
        <f>SUBTOTAL(9,N5:N1048576)</f>
        <v>867565.62239567342</v>
      </c>
    </row>
    <row r="4" spans="1:14" s="174" customFormat="1" ht="14.45" customHeight="1" thickBot="1" x14ac:dyDescent="0.25">
      <c r="A4" s="398" t="s">
        <v>4</v>
      </c>
      <c r="B4" s="399" t="s">
        <v>5</v>
      </c>
      <c r="C4" s="399" t="s">
        <v>0</v>
      </c>
      <c r="D4" s="399" t="s">
        <v>6</v>
      </c>
      <c r="E4" s="400" t="s">
        <v>7</v>
      </c>
      <c r="F4" s="399" t="s">
        <v>1</v>
      </c>
      <c r="G4" s="399" t="s">
        <v>8</v>
      </c>
      <c r="H4" s="399" t="s">
        <v>9</v>
      </c>
      <c r="I4" s="399" t="s">
        <v>10</v>
      </c>
      <c r="J4" s="401" t="s">
        <v>11</v>
      </c>
      <c r="K4" s="401" t="s">
        <v>12</v>
      </c>
      <c r="L4" s="402" t="s">
        <v>90</v>
      </c>
      <c r="M4" s="402" t="s">
        <v>13</v>
      </c>
      <c r="N4" s="403" t="s">
        <v>101</v>
      </c>
    </row>
    <row r="5" spans="1:14" ht="14.45" customHeight="1" x14ac:dyDescent="0.2">
      <c r="A5" s="406" t="s">
        <v>408</v>
      </c>
      <c r="B5" s="407" t="s">
        <v>409</v>
      </c>
      <c r="C5" s="408" t="s">
        <v>417</v>
      </c>
      <c r="D5" s="409" t="s">
        <v>418</v>
      </c>
      <c r="E5" s="410">
        <v>50113001</v>
      </c>
      <c r="F5" s="409" t="s">
        <v>425</v>
      </c>
      <c r="G5" s="408" t="s">
        <v>426</v>
      </c>
      <c r="H5" s="408">
        <v>100362</v>
      </c>
      <c r="I5" s="408">
        <v>362</v>
      </c>
      <c r="J5" s="408" t="s">
        <v>427</v>
      </c>
      <c r="K5" s="408" t="s">
        <v>428</v>
      </c>
      <c r="L5" s="411">
        <v>72.575294117647047</v>
      </c>
      <c r="M5" s="411">
        <v>34</v>
      </c>
      <c r="N5" s="412">
        <v>2467.5599999999995</v>
      </c>
    </row>
    <row r="6" spans="1:14" ht="14.45" customHeight="1" x14ac:dyDescent="0.2">
      <c r="A6" s="413" t="s">
        <v>408</v>
      </c>
      <c r="B6" s="414" t="s">
        <v>409</v>
      </c>
      <c r="C6" s="415" t="s">
        <v>417</v>
      </c>
      <c r="D6" s="416" t="s">
        <v>418</v>
      </c>
      <c r="E6" s="417">
        <v>50113001</v>
      </c>
      <c r="F6" s="416" t="s">
        <v>425</v>
      </c>
      <c r="G6" s="415" t="s">
        <v>426</v>
      </c>
      <c r="H6" s="415">
        <v>10561</v>
      </c>
      <c r="I6" s="415">
        <v>10561</v>
      </c>
      <c r="J6" s="415" t="s">
        <v>429</v>
      </c>
      <c r="K6" s="415" t="s">
        <v>430</v>
      </c>
      <c r="L6" s="418">
        <v>250.8</v>
      </c>
      <c r="M6" s="418">
        <v>1</v>
      </c>
      <c r="N6" s="419">
        <v>250.8</v>
      </c>
    </row>
    <row r="7" spans="1:14" ht="14.45" customHeight="1" x14ac:dyDescent="0.2">
      <c r="A7" s="413" t="s">
        <v>408</v>
      </c>
      <c r="B7" s="414" t="s">
        <v>409</v>
      </c>
      <c r="C7" s="415" t="s">
        <v>417</v>
      </c>
      <c r="D7" s="416" t="s">
        <v>418</v>
      </c>
      <c r="E7" s="417">
        <v>50113001</v>
      </c>
      <c r="F7" s="416" t="s">
        <v>425</v>
      </c>
      <c r="G7" s="415" t="s">
        <v>426</v>
      </c>
      <c r="H7" s="415">
        <v>124935</v>
      </c>
      <c r="I7" s="415">
        <v>124935</v>
      </c>
      <c r="J7" s="415" t="s">
        <v>431</v>
      </c>
      <c r="K7" s="415" t="s">
        <v>432</v>
      </c>
      <c r="L7" s="418">
        <v>4820.5195833870966</v>
      </c>
      <c r="M7" s="418">
        <v>2</v>
      </c>
      <c r="N7" s="419">
        <v>9641.0391667741933</v>
      </c>
    </row>
    <row r="8" spans="1:14" ht="14.45" customHeight="1" x14ac:dyDescent="0.2">
      <c r="A8" s="413" t="s">
        <v>408</v>
      </c>
      <c r="B8" s="414" t="s">
        <v>409</v>
      </c>
      <c r="C8" s="415" t="s">
        <v>417</v>
      </c>
      <c r="D8" s="416" t="s">
        <v>418</v>
      </c>
      <c r="E8" s="417">
        <v>50113001</v>
      </c>
      <c r="F8" s="416" t="s">
        <v>425</v>
      </c>
      <c r="G8" s="415" t="s">
        <v>426</v>
      </c>
      <c r="H8" s="415">
        <v>124934</v>
      </c>
      <c r="I8" s="415">
        <v>124934</v>
      </c>
      <c r="J8" s="415" t="s">
        <v>433</v>
      </c>
      <c r="K8" s="415" t="s">
        <v>434</v>
      </c>
      <c r="L8" s="418">
        <v>2893.5601185380074</v>
      </c>
      <c r="M8" s="418">
        <v>2</v>
      </c>
      <c r="N8" s="419">
        <v>5787.1202370760147</v>
      </c>
    </row>
    <row r="9" spans="1:14" ht="14.45" customHeight="1" x14ac:dyDescent="0.2">
      <c r="A9" s="413" t="s">
        <v>408</v>
      </c>
      <c r="B9" s="414" t="s">
        <v>409</v>
      </c>
      <c r="C9" s="415" t="s">
        <v>417</v>
      </c>
      <c r="D9" s="416" t="s">
        <v>418</v>
      </c>
      <c r="E9" s="417">
        <v>50113001</v>
      </c>
      <c r="F9" s="416" t="s">
        <v>425</v>
      </c>
      <c r="G9" s="415" t="s">
        <v>426</v>
      </c>
      <c r="H9" s="415">
        <v>162320</v>
      </c>
      <c r="I9" s="415">
        <v>62320</v>
      </c>
      <c r="J9" s="415" t="s">
        <v>435</v>
      </c>
      <c r="K9" s="415" t="s">
        <v>436</v>
      </c>
      <c r="L9" s="418">
        <v>76.674408602150535</v>
      </c>
      <c r="M9" s="418">
        <v>93</v>
      </c>
      <c r="N9" s="419">
        <v>7130.72</v>
      </c>
    </row>
    <row r="10" spans="1:14" ht="14.45" customHeight="1" x14ac:dyDescent="0.2">
      <c r="A10" s="413" t="s">
        <v>408</v>
      </c>
      <c r="B10" s="414" t="s">
        <v>409</v>
      </c>
      <c r="C10" s="415" t="s">
        <v>417</v>
      </c>
      <c r="D10" s="416" t="s">
        <v>418</v>
      </c>
      <c r="E10" s="417">
        <v>50113001</v>
      </c>
      <c r="F10" s="416" t="s">
        <v>425</v>
      </c>
      <c r="G10" s="415" t="s">
        <v>426</v>
      </c>
      <c r="H10" s="415">
        <v>203323</v>
      </c>
      <c r="I10" s="415">
        <v>203323</v>
      </c>
      <c r="J10" s="415" t="s">
        <v>435</v>
      </c>
      <c r="K10" s="415" t="s">
        <v>437</v>
      </c>
      <c r="L10" s="418">
        <v>254.65999999999997</v>
      </c>
      <c r="M10" s="418">
        <v>4</v>
      </c>
      <c r="N10" s="419">
        <v>1018.6399999999999</v>
      </c>
    </row>
    <row r="11" spans="1:14" ht="14.45" customHeight="1" x14ac:dyDescent="0.2">
      <c r="A11" s="413" t="s">
        <v>408</v>
      </c>
      <c r="B11" s="414" t="s">
        <v>409</v>
      </c>
      <c r="C11" s="415" t="s">
        <v>417</v>
      </c>
      <c r="D11" s="416" t="s">
        <v>418</v>
      </c>
      <c r="E11" s="417">
        <v>50113001</v>
      </c>
      <c r="F11" s="416" t="s">
        <v>425</v>
      </c>
      <c r="G11" s="415" t="s">
        <v>426</v>
      </c>
      <c r="H11" s="415">
        <v>162315</v>
      </c>
      <c r="I11" s="415">
        <v>62315</v>
      </c>
      <c r="J11" s="415" t="s">
        <v>438</v>
      </c>
      <c r="K11" s="415" t="s">
        <v>439</v>
      </c>
      <c r="L11" s="418">
        <v>76.569999999999979</v>
      </c>
      <c r="M11" s="418">
        <v>1</v>
      </c>
      <c r="N11" s="419">
        <v>76.569999999999979</v>
      </c>
    </row>
    <row r="12" spans="1:14" ht="14.45" customHeight="1" x14ac:dyDescent="0.2">
      <c r="A12" s="413" t="s">
        <v>408</v>
      </c>
      <c r="B12" s="414" t="s">
        <v>409</v>
      </c>
      <c r="C12" s="415" t="s">
        <v>417</v>
      </c>
      <c r="D12" s="416" t="s">
        <v>418</v>
      </c>
      <c r="E12" s="417">
        <v>50113001</v>
      </c>
      <c r="F12" s="416" t="s">
        <v>425</v>
      </c>
      <c r="G12" s="415" t="s">
        <v>426</v>
      </c>
      <c r="H12" s="415">
        <v>116320</v>
      </c>
      <c r="I12" s="415">
        <v>16320</v>
      </c>
      <c r="J12" s="415" t="s">
        <v>440</v>
      </c>
      <c r="K12" s="415" t="s">
        <v>441</v>
      </c>
      <c r="L12" s="418">
        <v>123.90500000000003</v>
      </c>
      <c r="M12" s="418">
        <v>2</v>
      </c>
      <c r="N12" s="419">
        <v>247.81000000000006</v>
      </c>
    </row>
    <row r="13" spans="1:14" ht="14.45" customHeight="1" x14ac:dyDescent="0.2">
      <c r="A13" s="413" t="s">
        <v>408</v>
      </c>
      <c r="B13" s="414" t="s">
        <v>409</v>
      </c>
      <c r="C13" s="415" t="s">
        <v>417</v>
      </c>
      <c r="D13" s="416" t="s">
        <v>418</v>
      </c>
      <c r="E13" s="417">
        <v>50113001</v>
      </c>
      <c r="F13" s="416" t="s">
        <v>425</v>
      </c>
      <c r="G13" s="415" t="s">
        <v>426</v>
      </c>
      <c r="H13" s="415">
        <v>212884</v>
      </c>
      <c r="I13" s="415">
        <v>212884</v>
      </c>
      <c r="J13" s="415" t="s">
        <v>442</v>
      </c>
      <c r="K13" s="415" t="s">
        <v>443</v>
      </c>
      <c r="L13" s="418">
        <v>47.473773584905658</v>
      </c>
      <c r="M13" s="418">
        <v>53</v>
      </c>
      <c r="N13" s="419">
        <v>2516.1099999999997</v>
      </c>
    </row>
    <row r="14" spans="1:14" ht="14.45" customHeight="1" x14ac:dyDescent="0.2">
      <c r="A14" s="413" t="s">
        <v>408</v>
      </c>
      <c r="B14" s="414" t="s">
        <v>409</v>
      </c>
      <c r="C14" s="415" t="s">
        <v>417</v>
      </c>
      <c r="D14" s="416" t="s">
        <v>418</v>
      </c>
      <c r="E14" s="417">
        <v>50113001</v>
      </c>
      <c r="F14" s="416" t="s">
        <v>425</v>
      </c>
      <c r="G14" s="415" t="s">
        <v>426</v>
      </c>
      <c r="H14" s="415">
        <v>841498</v>
      </c>
      <c r="I14" s="415">
        <v>31951</v>
      </c>
      <c r="J14" s="415" t="s">
        <v>444</v>
      </c>
      <c r="K14" s="415" t="s">
        <v>445</v>
      </c>
      <c r="L14" s="418">
        <v>46.05</v>
      </c>
      <c r="M14" s="418">
        <v>2</v>
      </c>
      <c r="N14" s="419">
        <v>92.1</v>
      </c>
    </row>
    <row r="15" spans="1:14" ht="14.45" customHeight="1" x14ac:dyDescent="0.2">
      <c r="A15" s="413" t="s">
        <v>408</v>
      </c>
      <c r="B15" s="414" t="s">
        <v>409</v>
      </c>
      <c r="C15" s="415" t="s">
        <v>417</v>
      </c>
      <c r="D15" s="416" t="s">
        <v>418</v>
      </c>
      <c r="E15" s="417">
        <v>50113001</v>
      </c>
      <c r="F15" s="416" t="s">
        <v>425</v>
      </c>
      <c r="G15" s="415" t="s">
        <v>426</v>
      </c>
      <c r="H15" s="415">
        <v>117011</v>
      </c>
      <c r="I15" s="415">
        <v>17011</v>
      </c>
      <c r="J15" s="415" t="s">
        <v>446</v>
      </c>
      <c r="K15" s="415" t="s">
        <v>447</v>
      </c>
      <c r="L15" s="418">
        <v>145.23157894736843</v>
      </c>
      <c r="M15" s="418">
        <v>38</v>
      </c>
      <c r="N15" s="419">
        <v>5518.8</v>
      </c>
    </row>
    <row r="16" spans="1:14" ht="14.45" customHeight="1" x14ac:dyDescent="0.2">
      <c r="A16" s="413" t="s">
        <v>408</v>
      </c>
      <c r="B16" s="414" t="s">
        <v>409</v>
      </c>
      <c r="C16" s="415" t="s">
        <v>417</v>
      </c>
      <c r="D16" s="416" t="s">
        <v>418</v>
      </c>
      <c r="E16" s="417">
        <v>50113001</v>
      </c>
      <c r="F16" s="416" t="s">
        <v>425</v>
      </c>
      <c r="G16" s="415" t="s">
        <v>426</v>
      </c>
      <c r="H16" s="415">
        <v>920200</v>
      </c>
      <c r="I16" s="415">
        <v>15877</v>
      </c>
      <c r="J16" s="415" t="s">
        <v>448</v>
      </c>
      <c r="K16" s="415" t="s">
        <v>410</v>
      </c>
      <c r="L16" s="418">
        <v>252.9779369144849</v>
      </c>
      <c r="M16" s="418">
        <v>166</v>
      </c>
      <c r="N16" s="419">
        <v>41994.337527804491</v>
      </c>
    </row>
    <row r="17" spans="1:14" ht="14.45" customHeight="1" x14ac:dyDescent="0.2">
      <c r="A17" s="413" t="s">
        <v>408</v>
      </c>
      <c r="B17" s="414" t="s">
        <v>409</v>
      </c>
      <c r="C17" s="415" t="s">
        <v>417</v>
      </c>
      <c r="D17" s="416" t="s">
        <v>418</v>
      </c>
      <c r="E17" s="417">
        <v>50113001</v>
      </c>
      <c r="F17" s="416" t="s">
        <v>425</v>
      </c>
      <c r="G17" s="415" t="s">
        <v>426</v>
      </c>
      <c r="H17" s="415">
        <v>905098</v>
      </c>
      <c r="I17" s="415">
        <v>23989</v>
      </c>
      <c r="J17" s="415" t="s">
        <v>449</v>
      </c>
      <c r="K17" s="415" t="s">
        <v>410</v>
      </c>
      <c r="L17" s="418">
        <v>398.86042947222563</v>
      </c>
      <c r="M17" s="418">
        <v>44</v>
      </c>
      <c r="N17" s="419">
        <v>17549.858896777929</v>
      </c>
    </row>
    <row r="18" spans="1:14" ht="14.45" customHeight="1" x14ac:dyDescent="0.2">
      <c r="A18" s="413" t="s">
        <v>408</v>
      </c>
      <c r="B18" s="414" t="s">
        <v>409</v>
      </c>
      <c r="C18" s="415" t="s">
        <v>417</v>
      </c>
      <c r="D18" s="416" t="s">
        <v>418</v>
      </c>
      <c r="E18" s="417">
        <v>50113001</v>
      </c>
      <c r="F18" s="416" t="s">
        <v>425</v>
      </c>
      <c r="G18" s="415" t="s">
        <v>426</v>
      </c>
      <c r="H18" s="415">
        <v>198864</v>
      </c>
      <c r="I18" s="415">
        <v>98864</v>
      </c>
      <c r="J18" s="415" t="s">
        <v>450</v>
      </c>
      <c r="K18" s="415" t="s">
        <v>451</v>
      </c>
      <c r="L18" s="418">
        <v>537.86999999999989</v>
      </c>
      <c r="M18" s="418">
        <v>5</v>
      </c>
      <c r="N18" s="419">
        <v>2689.3499999999995</v>
      </c>
    </row>
    <row r="19" spans="1:14" ht="14.45" customHeight="1" x14ac:dyDescent="0.2">
      <c r="A19" s="413" t="s">
        <v>408</v>
      </c>
      <c r="B19" s="414" t="s">
        <v>409</v>
      </c>
      <c r="C19" s="415" t="s">
        <v>417</v>
      </c>
      <c r="D19" s="416" t="s">
        <v>418</v>
      </c>
      <c r="E19" s="417">
        <v>50113001</v>
      </c>
      <c r="F19" s="416" t="s">
        <v>425</v>
      </c>
      <c r="G19" s="415" t="s">
        <v>426</v>
      </c>
      <c r="H19" s="415">
        <v>198880</v>
      </c>
      <c r="I19" s="415">
        <v>98880</v>
      </c>
      <c r="J19" s="415" t="s">
        <v>450</v>
      </c>
      <c r="K19" s="415" t="s">
        <v>452</v>
      </c>
      <c r="L19" s="418">
        <v>201.29999999999995</v>
      </c>
      <c r="M19" s="418">
        <v>914.9</v>
      </c>
      <c r="N19" s="419">
        <v>184169.36999999997</v>
      </c>
    </row>
    <row r="20" spans="1:14" ht="14.45" customHeight="1" x14ac:dyDescent="0.2">
      <c r="A20" s="413" t="s">
        <v>408</v>
      </c>
      <c r="B20" s="414" t="s">
        <v>409</v>
      </c>
      <c r="C20" s="415" t="s">
        <v>417</v>
      </c>
      <c r="D20" s="416" t="s">
        <v>418</v>
      </c>
      <c r="E20" s="417">
        <v>50113001</v>
      </c>
      <c r="F20" s="416" t="s">
        <v>425</v>
      </c>
      <c r="G20" s="415" t="s">
        <v>426</v>
      </c>
      <c r="H20" s="415">
        <v>193746</v>
      </c>
      <c r="I20" s="415">
        <v>93746</v>
      </c>
      <c r="J20" s="415" t="s">
        <v>453</v>
      </c>
      <c r="K20" s="415" t="s">
        <v>454</v>
      </c>
      <c r="L20" s="418">
        <v>366.22</v>
      </c>
      <c r="M20" s="418">
        <v>15</v>
      </c>
      <c r="N20" s="419">
        <v>5493.3</v>
      </c>
    </row>
    <row r="21" spans="1:14" ht="14.45" customHeight="1" x14ac:dyDescent="0.2">
      <c r="A21" s="413" t="s">
        <v>408</v>
      </c>
      <c r="B21" s="414" t="s">
        <v>409</v>
      </c>
      <c r="C21" s="415" t="s">
        <v>417</v>
      </c>
      <c r="D21" s="416" t="s">
        <v>418</v>
      </c>
      <c r="E21" s="417">
        <v>50113001</v>
      </c>
      <c r="F21" s="416" t="s">
        <v>425</v>
      </c>
      <c r="G21" s="415" t="s">
        <v>426</v>
      </c>
      <c r="H21" s="415">
        <v>207899</v>
      </c>
      <c r="I21" s="415">
        <v>207899</v>
      </c>
      <c r="J21" s="415" t="s">
        <v>455</v>
      </c>
      <c r="K21" s="415" t="s">
        <v>456</v>
      </c>
      <c r="L21" s="418">
        <v>67.120000000000019</v>
      </c>
      <c r="M21" s="418">
        <v>3</v>
      </c>
      <c r="N21" s="419">
        <v>201.36000000000007</v>
      </c>
    </row>
    <row r="22" spans="1:14" ht="14.45" customHeight="1" x14ac:dyDescent="0.2">
      <c r="A22" s="413" t="s">
        <v>408</v>
      </c>
      <c r="B22" s="414" t="s">
        <v>409</v>
      </c>
      <c r="C22" s="415" t="s">
        <v>417</v>
      </c>
      <c r="D22" s="416" t="s">
        <v>418</v>
      </c>
      <c r="E22" s="417">
        <v>50113001</v>
      </c>
      <c r="F22" s="416" t="s">
        <v>425</v>
      </c>
      <c r="G22" s="415" t="s">
        <v>426</v>
      </c>
      <c r="H22" s="415">
        <v>394712</v>
      </c>
      <c r="I22" s="415">
        <v>0</v>
      </c>
      <c r="J22" s="415" t="s">
        <v>457</v>
      </c>
      <c r="K22" s="415" t="s">
        <v>458</v>
      </c>
      <c r="L22" s="418">
        <v>28.75</v>
      </c>
      <c r="M22" s="418">
        <v>492</v>
      </c>
      <c r="N22" s="419">
        <v>14145</v>
      </c>
    </row>
    <row r="23" spans="1:14" ht="14.45" customHeight="1" x14ac:dyDescent="0.2">
      <c r="A23" s="413" t="s">
        <v>408</v>
      </c>
      <c r="B23" s="414" t="s">
        <v>409</v>
      </c>
      <c r="C23" s="415" t="s">
        <v>417</v>
      </c>
      <c r="D23" s="416" t="s">
        <v>418</v>
      </c>
      <c r="E23" s="417">
        <v>50113001</v>
      </c>
      <c r="F23" s="416" t="s">
        <v>425</v>
      </c>
      <c r="G23" s="415" t="s">
        <v>426</v>
      </c>
      <c r="H23" s="415">
        <v>501075</v>
      </c>
      <c r="I23" s="415">
        <v>0</v>
      </c>
      <c r="J23" s="415" t="s">
        <v>459</v>
      </c>
      <c r="K23" s="415" t="s">
        <v>460</v>
      </c>
      <c r="L23" s="418">
        <v>95.469670329670294</v>
      </c>
      <c r="M23" s="418">
        <v>1456</v>
      </c>
      <c r="N23" s="419">
        <v>139003.83999999994</v>
      </c>
    </row>
    <row r="24" spans="1:14" ht="14.45" customHeight="1" x14ac:dyDescent="0.2">
      <c r="A24" s="413" t="s">
        <v>408</v>
      </c>
      <c r="B24" s="414" t="s">
        <v>409</v>
      </c>
      <c r="C24" s="415" t="s">
        <v>417</v>
      </c>
      <c r="D24" s="416" t="s">
        <v>418</v>
      </c>
      <c r="E24" s="417">
        <v>50113001</v>
      </c>
      <c r="F24" s="416" t="s">
        <v>425</v>
      </c>
      <c r="G24" s="415" t="s">
        <v>426</v>
      </c>
      <c r="H24" s="415">
        <v>901171</v>
      </c>
      <c r="I24" s="415">
        <v>0</v>
      </c>
      <c r="J24" s="415" t="s">
        <v>461</v>
      </c>
      <c r="K24" s="415" t="s">
        <v>462</v>
      </c>
      <c r="L24" s="418">
        <v>98.37199112302153</v>
      </c>
      <c r="M24" s="418">
        <v>2</v>
      </c>
      <c r="N24" s="419">
        <v>196.74398224604306</v>
      </c>
    </row>
    <row r="25" spans="1:14" ht="14.45" customHeight="1" x14ac:dyDescent="0.2">
      <c r="A25" s="413" t="s">
        <v>408</v>
      </c>
      <c r="B25" s="414" t="s">
        <v>409</v>
      </c>
      <c r="C25" s="415" t="s">
        <v>417</v>
      </c>
      <c r="D25" s="416" t="s">
        <v>418</v>
      </c>
      <c r="E25" s="417">
        <v>50113001</v>
      </c>
      <c r="F25" s="416" t="s">
        <v>425</v>
      </c>
      <c r="G25" s="415" t="s">
        <v>426</v>
      </c>
      <c r="H25" s="415">
        <v>921458</v>
      </c>
      <c r="I25" s="415">
        <v>0</v>
      </c>
      <c r="J25" s="415" t="s">
        <v>463</v>
      </c>
      <c r="K25" s="415" t="s">
        <v>410</v>
      </c>
      <c r="L25" s="418">
        <v>113.66609590503494</v>
      </c>
      <c r="M25" s="418">
        <v>96</v>
      </c>
      <c r="N25" s="419">
        <v>10911.945206883354</v>
      </c>
    </row>
    <row r="26" spans="1:14" ht="14.45" customHeight="1" x14ac:dyDescent="0.2">
      <c r="A26" s="413" t="s">
        <v>408</v>
      </c>
      <c r="B26" s="414" t="s">
        <v>409</v>
      </c>
      <c r="C26" s="415" t="s">
        <v>417</v>
      </c>
      <c r="D26" s="416" t="s">
        <v>418</v>
      </c>
      <c r="E26" s="417">
        <v>50113001</v>
      </c>
      <c r="F26" s="416" t="s">
        <v>425</v>
      </c>
      <c r="G26" s="415" t="s">
        <v>426</v>
      </c>
      <c r="H26" s="415">
        <v>500989</v>
      </c>
      <c r="I26" s="415">
        <v>0</v>
      </c>
      <c r="J26" s="415" t="s">
        <v>464</v>
      </c>
      <c r="K26" s="415" t="s">
        <v>410</v>
      </c>
      <c r="L26" s="418">
        <v>71.520167381970268</v>
      </c>
      <c r="M26" s="418">
        <v>94</v>
      </c>
      <c r="N26" s="419">
        <v>6722.8957339052058</v>
      </c>
    </row>
    <row r="27" spans="1:14" ht="14.45" customHeight="1" x14ac:dyDescent="0.2">
      <c r="A27" s="413" t="s">
        <v>408</v>
      </c>
      <c r="B27" s="414" t="s">
        <v>409</v>
      </c>
      <c r="C27" s="415" t="s">
        <v>417</v>
      </c>
      <c r="D27" s="416" t="s">
        <v>418</v>
      </c>
      <c r="E27" s="417">
        <v>50113001</v>
      </c>
      <c r="F27" s="416" t="s">
        <v>425</v>
      </c>
      <c r="G27" s="415" t="s">
        <v>426</v>
      </c>
      <c r="H27" s="415">
        <v>500038</v>
      </c>
      <c r="I27" s="415">
        <v>0</v>
      </c>
      <c r="J27" s="415" t="s">
        <v>465</v>
      </c>
      <c r="K27" s="415" t="s">
        <v>466</v>
      </c>
      <c r="L27" s="418">
        <v>125.75031771113225</v>
      </c>
      <c r="M27" s="418">
        <v>1</v>
      </c>
      <c r="N27" s="419">
        <v>125.75031771113225</v>
      </c>
    </row>
    <row r="28" spans="1:14" ht="14.45" customHeight="1" x14ac:dyDescent="0.2">
      <c r="A28" s="413" t="s">
        <v>408</v>
      </c>
      <c r="B28" s="414" t="s">
        <v>409</v>
      </c>
      <c r="C28" s="415" t="s">
        <v>417</v>
      </c>
      <c r="D28" s="416" t="s">
        <v>418</v>
      </c>
      <c r="E28" s="417">
        <v>50113001</v>
      </c>
      <c r="F28" s="416" t="s">
        <v>425</v>
      </c>
      <c r="G28" s="415" t="s">
        <v>426</v>
      </c>
      <c r="H28" s="415">
        <v>920273</v>
      </c>
      <c r="I28" s="415">
        <v>0</v>
      </c>
      <c r="J28" s="415" t="s">
        <v>467</v>
      </c>
      <c r="K28" s="415" t="s">
        <v>410</v>
      </c>
      <c r="L28" s="418">
        <v>643.51139832191234</v>
      </c>
      <c r="M28" s="418">
        <v>493</v>
      </c>
      <c r="N28" s="419">
        <v>317251.11937270279</v>
      </c>
    </row>
    <row r="29" spans="1:14" ht="14.45" customHeight="1" x14ac:dyDescent="0.2">
      <c r="A29" s="413" t="s">
        <v>408</v>
      </c>
      <c r="B29" s="414" t="s">
        <v>409</v>
      </c>
      <c r="C29" s="415" t="s">
        <v>417</v>
      </c>
      <c r="D29" s="416" t="s">
        <v>418</v>
      </c>
      <c r="E29" s="417">
        <v>50113001</v>
      </c>
      <c r="F29" s="416" t="s">
        <v>425</v>
      </c>
      <c r="G29" s="415" t="s">
        <v>426</v>
      </c>
      <c r="H29" s="415">
        <v>501110</v>
      </c>
      <c r="I29" s="415">
        <v>0</v>
      </c>
      <c r="J29" s="415" t="s">
        <v>468</v>
      </c>
      <c r="K29" s="415" t="s">
        <v>410</v>
      </c>
      <c r="L29" s="418">
        <v>81.70007240560362</v>
      </c>
      <c r="M29" s="418">
        <v>20</v>
      </c>
      <c r="N29" s="419">
        <v>1634.0014481120725</v>
      </c>
    </row>
    <row r="30" spans="1:14" ht="14.45" customHeight="1" x14ac:dyDescent="0.2">
      <c r="A30" s="413" t="s">
        <v>408</v>
      </c>
      <c r="B30" s="414" t="s">
        <v>409</v>
      </c>
      <c r="C30" s="415" t="s">
        <v>417</v>
      </c>
      <c r="D30" s="416" t="s">
        <v>418</v>
      </c>
      <c r="E30" s="417">
        <v>50113001</v>
      </c>
      <c r="F30" s="416" t="s">
        <v>425</v>
      </c>
      <c r="G30" s="415" t="s">
        <v>469</v>
      </c>
      <c r="H30" s="415">
        <v>197125</v>
      </c>
      <c r="I30" s="415">
        <v>197125</v>
      </c>
      <c r="J30" s="415" t="s">
        <v>470</v>
      </c>
      <c r="K30" s="415" t="s">
        <v>471</v>
      </c>
      <c r="L30" s="418">
        <v>110</v>
      </c>
      <c r="M30" s="418">
        <v>5</v>
      </c>
      <c r="N30" s="419">
        <v>550</v>
      </c>
    </row>
    <row r="31" spans="1:14" ht="14.45" customHeight="1" x14ac:dyDescent="0.2">
      <c r="A31" s="413" t="s">
        <v>408</v>
      </c>
      <c r="B31" s="414" t="s">
        <v>409</v>
      </c>
      <c r="C31" s="415" t="s">
        <v>417</v>
      </c>
      <c r="D31" s="416" t="s">
        <v>418</v>
      </c>
      <c r="E31" s="417">
        <v>50113001</v>
      </c>
      <c r="F31" s="416" t="s">
        <v>425</v>
      </c>
      <c r="G31" s="415" t="s">
        <v>426</v>
      </c>
      <c r="H31" s="415">
        <v>225168</v>
      </c>
      <c r="I31" s="415">
        <v>225168</v>
      </c>
      <c r="J31" s="415" t="s">
        <v>472</v>
      </c>
      <c r="K31" s="415" t="s">
        <v>473</v>
      </c>
      <c r="L31" s="418">
        <v>63.54</v>
      </c>
      <c r="M31" s="418">
        <v>1</v>
      </c>
      <c r="N31" s="419">
        <v>63.54</v>
      </c>
    </row>
    <row r="32" spans="1:14" ht="14.45" customHeight="1" x14ac:dyDescent="0.2">
      <c r="A32" s="413" t="s">
        <v>408</v>
      </c>
      <c r="B32" s="414" t="s">
        <v>409</v>
      </c>
      <c r="C32" s="415" t="s">
        <v>417</v>
      </c>
      <c r="D32" s="416" t="s">
        <v>418</v>
      </c>
      <c r="E32" s="417">
        <v>50113001</v>
      </c>
      <c r="F32" s="416" t="s">
        <v>425</v>
      </c>
      <c r="G32" s="415" t="s">
        <v>426</v>
      </c>
      <c r="H32" s="415">
        <v>100502</v>
      </c>
      <c r="I32" s="415">
        <v>502</v>
      </c>
      <c r="J32" s="415" t="s">
        <v>474</v>
      </c>
      <c r="K32" s="415" t="s">
        <v>475</v>
      </c>
      <c r="L32" s="418">
        <v>258.20845528455288</v>
      </c>
      <c r="M32" s="418">
        <v>123</v>
      </c>
      <c r="N32" s="419">
        <v>31759.640000000007</v>
      </c>
    </row>
    <row r="33" spans="1:14" ht="14.45" customHeight="1" x14ac:dyDescent="0.2">
      <c r="A33" s="413" t="s">
        <v>408</v>
      </c>
      <c r="B33" s="414" t="s">
        <v>409</v>
      </c>
      <c r="C33" s="415" t="s">
        <v>417</v>
      </c>
      <c r="D33" s="416" t="s">
        <v>418</v>
      </c>
      <c r="E33" s="417">
        <v>50113001</v>
      </c>
      <c r="F33" s="416" t="s">
        <v>425</v>
      </c>
      <c r="G33" s="415" t="s">
        <v>426</v>
      </c>
      <c r="H33" s="415">
        <v>200863</v>
      </c>
      <c r="I33" s="415">
        <v>200863</v>
      </c>
      <c r="J33" s="415" t="s">
        <v>476</v>
      </c>
      <c r="K33" s="415" t="s">
        <v>477</v>
      </c>
      <c r="L33" s="418">
        <v>85.34727272727271</v>
      </c>
      <c r="M33" s="418">
        <v>33</v>
      </c>
      <c r="N33" s="419">
        <v>2816.4599999999996</v>
      </c>
    </row>
    <row r="34" spans="1:14" ht="14.45" customHeight="1" x14ac:dyDescent="0.2">
      <c r="A34" s="413" t="s">
        <v>408</v>
      </c>
      <c r="B34" s="414" t="s">
        <v>409</v>
      </c>
      <c r="C34" s="415" t="s">
        <v>417</v>
      </c>
      <c r="D34" s="416" t="s">
        <v>418</v>
      </c>
      <c r="E34" s="417">
        <v>50113001</v>
      </c>
      <c r="F34" s="416" t="s">
        <v>425</v>
      </c>
      <c r="G34" s="415" t="s">
        <v>426</v>
      </c>
      <c r="H34" s="415">
        <v>128178</v>
      </c>
      <c r="I34" s="415">
        <v>28178</v>
      </c>
      <c r="J34" s="415" t="s">
        <v>478</v>
      </c>
      <c r="K34" s="415" t="s">
        <v>479</v>
      </c>
      <c r="L34" s="418">
        <v>1292.52</v>
      </c>
      <c r="M34" s="418">
        <v>1</v>
      </c>
      <c r="N34" s="419">
        <v>1292.52</v>
      </c>
    </row>
    <row r="35" spans="1:14" ht="14.45" customHeight="1" x14ac:dyDescent="0.2">
      <c r="A35" s="413" t="s">
        <v>408</v>
      </c>
      <c r="B35" s="414" t="s">
        <v>409</v>
      </c>
      <c r="C35" s="415" t="s">
        <v>417</v>
      </c>
      <c r="D35" s="416" t="s">
        <v>418</v>
      </c>
      <c r="E35" s="417">
        <v>50113001</v>
      </c>
      <c r="F35" s="416" t="s">
        <v>425</v>
      </c>
      <c r="G35" s="415" t="s">
        <v>426</v>
      </c>
      <c r="H35" s="415">
        <v>850153</v>
      </c>
      <c r="I35" s="415">
        <v>153350</v>
      </c>
      <c r="J35" s="415" t="s">
        <v>480</v>
      </c>
      <c r="K35" s="415" t="s">
        <v>410</v>
      </c>
      <c r="L35" s="418">
        <v>4537.5</v>
      </c>
      <c r="M35" s="418">
        <v>1</v>
      </c>
      <c r="N35" s="419">
        <v>4537.5</v>
      </c>
    </row>
    <row r="36" spans="1:14" ht="14.45" customHeight="1" x14ac:dyDescent="0.2">
      <c r="A36" s="413" t="s">
        <v>408</v>
      </c>
      <c r="B36" s="414" t="s">
        <v>409</v>
      </c>
      <c r="C36" s="415" t="s">
        <v>417</v>
      </c>
      <c r="D36" s="416" t="s">
        <v>418</v>
      </c>
      <c r="E36" s="417">
        <v>50113013</v>
      </c>
      <c r="F36" s="416" t="s">
        <v>481</v>
      </c>
      <c r="G36" s="415" t="s">
        <v>426</v>
      </c>
      <c r="H36" s="415">
        <v>101076</v>
      </c>
      <c r="I36" s="415">
        <v>1076</v>
      </c>
      <c r="J36" s="415" t="s">
        <v>482</v>
      </c>
      <c r="K36" s="415" t="s">
        <v>483</v>
      </c>
      <c r="L36" s="418">
        <v>78.406793478260866</v>
      </c>
      <c r="M36" s="418">
        <v>184</v>
      </c>
      <c r="N36" s="419">
        <v>14426.849999999999</v>
      </c>
    </row>
    <row r="37" spans="1:14" ht="14.45" customHeight="1" x14ac:dyDescent="0.2">
      <c r="A37" s="413" t="s">
        <v>408</v>
      </c>
      <c r="B37" s="414" t="s">
        <v>409</v>
      </c>
      <c r="C37" s="415" t="s">
        <v>422</v>
      </c>
      <c r="D37" s="416" t="s">
        <v>423</v>
      </c>
      <c r="E37" s="417">
        <v>50113001</v>
      </c>
      <c r="F37" s="416" t="s">
        <v>425</v>
      </c>
      <c r="G37" s="415" t="s">
        <v>426</v>
      </c>
      <c r="H37" s="415">
        <v>100362</v>
      </c>
      <c r="I37" s="415">
        <v>362</v>
      </c>
      <c r="J37" s="415" t="s">
        <v>427</v>
      </c>
      <c r="K37" s="415" t="s">
        <v>428</v>
      </c>
      <c r="L37" s="418">
        <v>72.635000000000005</v>
      </c>
      <c r="M37" s="418">
        <v>6</v>
      </c>
      <c r="N37" s="419">
        <v>435.81</v>
      </c>
    </row>
    <row r="38" spans="1:14" ht="14.45" customHeight="1" x14ac:dyDescent="0.2">
      <c r="A38" s="413" t="s">
        <v>408</v>
      </c>
      <c r="B38" s="414" t="s">
        <v>409</v>
      </c>
      <c r="C38" s="415" t="s">
        <v>422</v>
      </c>
      <c r="D38" s="416" t="s">
        <v>423</v>
      </c>
      <c r="E38" s="417">
        <v>50113001</v>
      </c>
      <c r="F38" s="416" t="s">
        <v>425</v>
      </c>
      <c r="G38" s="415" t="s">
        <v>426</v>
      </c>
      <c r="H38" s="415">
        <v>162320</v>
      </c>
      <c r="I38" s="415">
        <v>62320</v>
      </c>
      <c r="J38" s="415" t="s">
        <v>435</v>
      </c>
      <c r="K38" s="415" t="s">
        <v>436</v>
      </c>
      <c r="L38" s="418">
        <v>75.764736842105279</v>
      </c>
      <c r="M38" s="418">
        <v>19</v>
      </c>
      <c r="N38" s="419">
        <v>1439.5300000000002</v>
      </c>
    </row>
    <row r="39" spans="1:14" ht="14.45" customHeight="1" x14ac:dyDescent="0.2">
      <c r="A39" s="413" t="s">
        <v>408</v>
      </c>
      <c r="B39" s="414" t="s">
        <v>409</v>
      </c>
      <c r="C39" s="415" t="s">
        <v>422</v>
      </c>
      <c r="D39" s="416" t="s">
        <v>423</v>
      </c>
      <c r="E39" s="417">
        <v>50113001</v>
      </c>
      <c r="F39" s="416" t="s">
        <v>425</v>
      </c>
      <c r="G39" s="415" t="s">
        <v>426</v>
      </c>
      <c r="H39" s="415">
        <v>841498</v>
      </c>
      <c r="I39" s="415">
        <v>31951</v>
      </c>
      <c r="J39" s="415" t="s">
        <v>444</v>
      </c>
      <c r="K39" s="415" t="s">
        <v>445</v>
      </c>
      <c r="L39" s="418">
        <v>51.810000000000024</v>
      </c>
      <c r="M39" s="418">
        <v>1</v>
      </c>
      <c r="N39" s="419">
        <v>51.810000000000024</v>
      </c>
    </row>
    <row r="40" spans="1:14" ht="14.45" customHeight="1" x14ac:dyDescent="0.2">
      <c r="A40" s="413" t="s">
        <v>408</v>
      </c>
      <c r="B40" s="414" t="s">
        <v>409</v>
      </c>
      <c r="C40" s="415" t="s">
        <v>422</v>
      </c>
      <c r="D40" s="416" t="s">
        <v>423</v>
      </c>
      <c r="E40" s="417">
        <v>50113001</v>
      </c>
      <c r="F40" s="416" t="s">
        <v>425</v>
      </c>
      <c r="G40" s="415" t="s">
        <v>426</v>
      </c>
      <c r="H40" s="415">
        <v>920200</v>
      </c>
      <c r="I40" s="415">
        <v>15877</v>
      </c>
      <c r="J40" s="415" t="s">
        <v>448</v>
      </c>
      <c r="K40" s="415" t="s">
        <v>410</v>
      </c>
      <c r="L40" s="418">
        <v>252.97794746433323</v>
      </c>
      <c r="M40" s="418">
        <v>4</v>
      </c>
      <c r="N40" s="419">
        <v>1011.9117898573329</v>
      </c>
    </row>
    <row r="41" spans="1:14" ht="14.45" customHeight="1" x14ac:dyDescent="0.2">
      <c r="A41" s="413" t="s">
        <v>408</v>
      </c>
      <c r="B41" s="414" t="s">
        <v>409</v>
      </c>
      <c r="C41" s="415" t="s">
        <v>422</v>
      </c>
      <c r="D41" s="416" t="s">
        <v>423</v>
      </c>
      <c r="E41" s="417">
        <v>50113001</v>
      </c>
      <c r="F41" s="416" t="s">
        <v>425</v>
      </c>
      <c r="G41" s="415" t="s">
        <v>426</v>
      </c>
      <c r="H41" s="415">
        <v>905098</v>
      </c>
      <c r="I41" s="415">
        <v>23989</v>
      </c>
      <c r="J41" s="415" t="s">
        <v>449</v>
      </c>
      <c r="K41" s="415" t="s">
        <v>410</v>
      </c>
      <c r="L41" s="418">
        <v>398.86046143630296</v>
      </c>
      <c r="M41" s="418">
        <v>6</v>
      </c>
      <c r="N41" s="419">
        <v>2393.1627686178176</v>
      </c>
    </row>
    <row r="42" spans="1:14" ht="14.45" customHeight="1" x14ac:dyDescent="0.2">
      <c r="A42" s="413" t="s">
        <v>408</v>
      </c>
      <c r="B42" s="414" t="s">
        <v>409</v>
      </c>
      <c r="C42" s="415" t="s">
        <v>422</v>
      </c>
      <c r="D42" s="416" t="s">
        <v>423</v>
      </c>
      <c r="E42" s="417">
        <v>50113001</v>
      </c>
      <c r="F42" s="416" t="s">
        <v>425</v>
      </c>
      <c r="G42" s="415" t="s">
        <v>426</v>
      </c>
      <c r="H42" s="415">
        <v>905097</v>
      </c>
      <c r="I42" s="415">
        <v>158767</v>
      </c>
      <c r="J42" s="415" t="s">
        <v>484</v>
      </c>
      <c r="K42" s="415" t="s">
        <v>485</v>
      </c>
      <c r="L42" s="418">
        <v>167.42870402139098</v>
      </c>
      <c r="M42" s="418">
        <v>2</v>
      </c>
      <c r="N42" s="419">
        <v>334.85740804278197</v>
      </c>
    </row>
    <row r="43" spans="1:14" ht="14.45" customHeight="1" x14ac:dyDescent="0.2">
      <c r="A43" s="413" t="s">
        <v>408</v>
      </c>
      <c r="B43" s="414" t="s">
        <v>409</v>
      </c>
      <c r="C43" s="415" t="s">
        <v>422</v>
      </c>
      <c r="D43" s="416" t="s">
        <v>423</v>
      </c>
      <c r="E43" s="417">
        <v>50113001</v>
      </c>
      <c r="F43" s="416" t="s">
        <v>425</v>
      </c>
      <c r="G43" s="415" t="s">
        <v>426</v>
      </c>
      <c r="H43" s="415">
        <v>501596</v>
      </c>
      <c r="I43" s="415">
        <v>0</v>
      </c>
      <c r="J43" s="415" t="s">
        <v>486</v>
      </c>
      <c r="K43" s="415" t="s">
        <v>487</v>
      </c>
      <c r="L43" s="418">
        <v>113.26000000000002</v>
      </c>
      <c r="M43" s="418">
        <v>1</v>
      </c>
      <c r="N43" s="419">
        <v>113.26000000000002</v>
      </c>
    </row>
    <row r="44" spans="1:14" ht="14.45" customHeight="1" x14ac:dyDescent="0.2">
      <c r="A44" s="413" t="s">
        <v>408</v>
      </c>
      <c r="B44" s="414" t="s">
        <v>409</v>
      </c>
      <c r="C44" s="415" t="s">
        <v>422</v>
      </c>
      <c r="D44" s="416" t="s">
        <v>423</v>
      </c>
      <c r="E44" s="417">
        <v>50113001</v>
      </c>
      <c r="F44" s="416" t="s">
        <v>425</v>
      </c>
      <c r="G44" s="415" t="s">
        <v>426</v>
      </c>
      <c r="H44" s="415">
        <v>198872</v>
      </c>
      <c r="I44" s="415">
        <v>98872</v>
      </c>
      <c r="J44" s="415" t="s">
        <v>450</v>
      </c>
      <c r="K44" s="415" t="s">
        <v>488</v>
      </c>
      <c r="L44" s="418">
        <v>312.83999999999997</v>
      </c>
      <c r="M44" s="418">
        <v>7</v>
      </c>
      <c r="N44" s="419">
        <v>2189.8799999999997</v>
      </c>
    </row>
    <row r="45" spans="1:14" ht="14.45" customHeight="1" x14ac:dyDescent="0.2">
      <c r="A45" s="413" t="s">
        <v>408</v>
      </c>
      <c r="B45" s="414" t="s">
        <v>409</v>
      </c>
      <c r="C45" s="415" t="s">
        <v>422</v>
      </c>
      <c r="D45" s="416" t="s">
        <v>423</v>
      </c>
      <c r="E45" s="417">
        <v>50113001</v>
      </c>
      <c r="F45" s="416" t="s">
        <v>425</v>
      </c>
      <c r="G45" s="415" t="s">
        <v>426</v>
      </c>
      <c r="H45" s="415">
        <v>198864</v>
      </c>
      <c r="I45" s="415">
        <v>98864</v>
      </c>
      <c r="J45" s="415" t="s">
        <v>450</v>
      </c>
      <c r="K45" s="415" t="s">
        <v>451</v>
      </c>
      <c r="L45" s="418">
        <v>537.87</v>
      </c>
      <c r="M45" s="418">
        <v>11</v>
      </c>
      <c r="N45" s="419">
        <v>5916.57</v>
      </c>
    </row>
    <row r="46" spans="1:14" ht="14.45" customHeight="1" x14ac:dyDescent="0.2">
      <c r="A46" s="413" t="s">
        <v>408</v>
      </c>
      <c r="B46" s="414" t="s">
        <v>409</v>
      </c>
      <c r="C46" s="415" t="s">
        <v>422</v>
      </c>
      <c r="D46" s="416" t="s">
        <v>423</v>
      </c>
      <c r="E46" s="417">
        <v>50113001</v>
      </c>
      <c r="F46" s="416" t="s">
        <v>425</v>
      </c>
      <c r="G46" s="415" t="s">
        <v>426</v>
      </c>
      <c r="H46" s="415">
        <v>198880</v>
      </c>
      <c r="I46" s="415">
        <v>98880</v>
      </c>
      <c r="J46" s="415" t="s">
        <v>450</v>
      </c>
      <c r="K46" s="415" t="s">
        <v>452</v>
      </c>
      <c r="L46" s="418">
        <v>201.3</v>
      </c>
      <c r="M46" s="418">
        <v>7</v>
      </c>
      <c r="N46" s="419">
        <v>1409.1000000000001</v>
      </c>
    </row>
    <row r="47" spans="1:14" ht="14.45" customHeight="1" x14ac:dyDescent="0.2">
      <c r="A47" s="413" t="s">
        <v>408</v>
      </c>
      <c r="B47" s="414" t="s">
        <v>409</v>
      </c>
      <c r="C47" s="415" t="s">
        <v>422</v>
      </c>
      <c r="D47" s="416" t="s">
        <v>423</v>
      </c>
      <c r="E47" s="417">
        <v>50113001</v>
      </c>
      <c r="F47" s="416" t="s">
        <v>425</v>
      </c>
      <c r="G47" s="415" t="s">
        <v>426</v>
      </c>
      <c r="H47" s="415">
        <v>193746</v>
      </c>
      <c r="I47" s="415">
        <v>93746</v>
      </c>
      <c r="J47" s="415" t="s">
        <v>453</v>
      </c>
      <c r="K47" s="415" t="s">
        <v>454</v>
      </c>
      <c r="L47" s="418">
        <v>366.22</v>
      </c>
      <c r="M47" s="418">
        <v>5</v>
      </c>
      <c r="N47" s="419">
        <v>1831.1000000000001</v>
      </c>
    </row>
    <row r="48" spans="1:14" ht="14.45" customHeight="1" x14ac:dyDescent="0.2">
      <c r="A48" s="413" t="s">
        <v>408</v>
      </c>
      <c r="B48" s="414" t="s">
        <v>409</v>
      </c>
      <c r="C48" s="415" t="s">
        <v>422</v>
      </c>
      <c r="D48" s="416" t="s">
        <v>423</v>
      </c>
      <c r="E48" s="417">
        <v>50113001</v>
      </c>
      <c r="F48" s="416" t="s">
        <v>425</v>
      </c>
      <c r="G48" s="415" t="s">
        <v>426</v>
      </c>
      <c r="H48" s="415">
        <v>207898</v>
      </c>
      <c r="I48" s="415">
        <v>207898</v>
      </c>
      <c r="J48" s="415" t="s">
        <v>455</v>
      </c>
      <c r="K48" s="415" t="s">
        <v>489</v>
      </c>
      <c r="L48" s="418">
        <v>59.489999999999995</v>
      </c>
      <c r="M48" s="418">
        <v>1</v>
      </c>
      <c r="N48" s="419">
        <v>59.489999999999995</v>
      </c>
    </row>
    <row r="49" spans="1:14" ht="14.45" customHeight="1" x14ac:dyDescent="0.2">
      <c r="A49" s="413" t="s">
        <v>408</v>
      </c>
      <c r="B49" s="414" t="s">
        <v>409</v>
      </c>
      <c r="C49" s="415" t="s">
        <v>422</v>
      </c>
      <c r="D49" s="416" t="s">
        <v>423</v>
      </c>
      <c r="E49" s="417">
        <v>50113001</v>
      </c>
      <c r="F49" s="416" t="s">
        <v>425</v>
      </c>
      <c r="G49" s="415" t="s">
        <v>426</v>
      </c>
      <c r="H49" s="415">
        <v>394712</v>
      </c>
      <c r="I49" s="415">
        <v>0</v>
      </c>
      <c r="J49" s="415" t="s">
        <v>457</v>
      </c>
      <c r="K49" s="415" t="s">
        <v>458</v>
      </c>
      <c r="L49" s="418">
        <v>28.75</v>
      </c>
      <c r="M49" s="418">
        <v>84</v>
      </c>
      <c r="N49" s="419">
        <v>2415</v>
      </c>
    </row>
    <row r="50" spans="1:14" ht="14.45" customHeight="1" x14ac:dyDescent="0.2">
      <c r="A50" s="413" t="s">
        <v>408</v>
      </c>
      <c r="B50" s="414" t="s">
        <v>409</v>
      </c>
      <c r="C50" s="415" t="s">
        <v>422</v>
      </c>
      <c r="D50" s="416" t="s">
        <v>423</v>
      </c>
      <c r="E50" s="417">
        <v>50113001</v>
      </c>
      <c r="F50" s="416" t="s">
        <v>425</v>
      </c>
      <c r="G50" s="415" t="s">
        <v>426</v>
      </c>
      <c r="H50" s="415">
        <v>844940</v>
      </c>
      <c r="I50" s="415">
        <v>0</v>
      </c>
      <c r="J50" s="415" t="s">
        <v>490</v>
      </c>
      <c r="K50" s="415" t="s">
        <v>410</v>
      </c>
      <c r="L50" s="418">
        <v>127.42347181678373</v>
      </c>
      <c r="M50" s="418">
        <v>42</v>
      </c>
      <c r="N50" s="419">
        <v>5351.7858163049168</v>
      </c>
    </row>
    <row r="51" spans="1:14" ht="14.45" customHeight="1" x14ac:dyDescent="0.2">
      <c r="A51" s="413" t="s">
        <v>408</v>
      </c>
      <c r="B51" s="414" t="s">
        <v>409</v>
      </c>
      <c r="C51" s="415" t="s">
        <v>422</v>
      </c>
      <c r="D51" s="416" t="s">
        <v>423</v>
      </c>
      <c r="E51" s="417">
        <v>50113001</v>
      </c>
      <c r="F51" s="416" t="s">
        <v>425</v>
      </c>
      <c r="G51" s="415" t="s">
        <v>426</v>
      </c>
      <c r="H51" s="415">
        <v>921458</v>
      </c>
      <c r="I51" s="415">
        <v>0</v>
      </c>
      <c r="J51" s="415" t="s">
        <v>463</v>
      </c>
      <c r="K51" s="415" t="s">
        <v>410</v>
      </c>
      <c r="L51" s="418">
        <v>111.86282865939535</v>
      </c>
      <c r="M51" s="418">
        <v>2</v>
      </c>
      <c r="N51" s="419">
        <v>223.7256573187907</v>
      </c>
    </row>
    <row r="52" spans="1:14" ht="14.45" customHeight="1" x14ac:dyDescent="0.2">
      <c r="A52" s="413" t="s">
        <v>408</v>
      </c>
      <c r="B52" s="414" t="s">
        <v>409</v>
      </c>
      <c r="C52" s="415" t="s">
        <v>422</v>
      </c>
      <c r="D52" s="416" t="s">
        <v>423</v>
      </c>
      <c r="E52" s="417">
        <v>50113001</v>
      </c>
      <c r="F52" s="416" t="s">
        <v>425</v>
      </c>
      <c r="G52" s="415" t="s">
        <v>426</v>
      </c>
      <c r="H52" s="415">
        <v>500989</v>
      </c>
      <c r="I52" s="415">
        <v>0</v>
      </c>
      <c r="J52" s="415" t="s">
        <v>464</v>
      </c>
      <c r="K52" s="415" t="s">
        <v>410</v>
      </c>
      <c r="L52" s="418">
        <v>71.241003297780438</v>
      </c>
      <c r="M52" s="418">
        <v>1</v>
      </c>
      <c r="N52" s="419">
        <v>71.241003297780438</v>
      </c>
    </row>
    <row r="53" spans="1:14" ht="14.45" customHeight="1" x14ac:dyDescent="0.2">
      <c r="A53" s="413" t="s">
        <v>408</v>
      </c>
      <c r="B53" s="414" t="s">
        <v>409</v>
      </c>
      <c r="C53" s="415" t="s">
        <v>422</v>
      </c>
      <c r="D53" s="416" t="s">
        <v>423</v>
      </c>
      <c r="E53" s="417">
        <v>50113001</v>
      </c>
      <c r="F53" s="416" t="s">
        <v>425</v>
      </c>
      <c r="G53" s="415" t="s">
        <v>426</v>
      </c>
      <c r="H53" s="415">
        <v>500979</v>
      </c>
      <c r="I53" s="415">
        <v>0</v>
      </c>
      <c r="J53" s="415" t="s">
        <v>491</v>
      </c>
      <c r="K53" s="415" t="s">
        <v>410</v>
      </c>
      <c r="L53" s="418">
        <v>61.19100000000001</v>
      </c>
      <c r="M53" s="418">
        <v>1</v>
      </c>
      <c r="N53" s="419">
        <v>61.19100000000001</v>
      </c>
    </row>
    <row r="54" spans="1:14" ht="14.45" customHeight="1" x14ac:dyDescent="0.2">
      <c r="A54" s="413" t="s">
        <v>408</v>
      </c>
      <c r="B54" s="414" t="s">
        <v>409</v>
      </c>
      <c r="C54" s="415" t="s">
        <v>422</v>
      </c>
      <c r="D54" s="416" t="s">
        <v>423</v>
      </c>
      <c r="E54" s="417">
        <v>50113001</v>
      </c>
      <c r="F54" s="416" t="s">
        <v>425</v>
      </c>
      <c r="G54" s="415" t="s">
        <v>426</v>
      </c>
      <c r="H54" s="415">
        <v>500038</v>
      </c>
      <c r="I54" s="415">
        <v>0</v>
      </c>
      <c r="J54" s="415" t="s">
        <v>465</v>
      </c>
      <c r="K54" s="415" t="s">
        <v>466</v>
      </c>
      <c r="L54" s="418">
        <v>127.16515885556612</v>
      </c>
      <c r="M54" s="418">
        <v>1</v>
      </c>
      <c r="N54" s="419">
        <v>127.16515885556612</v>
      </c>
    </row>
    <row r="55" spans="1:14" ht="14.45" customHeight="1" x14ac:dyDescent="0.2">
      <c r="A55" s="413" t="s">
        <v>408</v>
      </c>
      <c r="B55" s="414" t="s">
        <v>409</v>
      </c>
      <c r="C55" s="415" t="s">
        <v>422</v>
      </c>
      <c r="D55" s="416" t="s">
        <v>423</v>
      </c>
      <c r="E55" s="417">
        <v>50113001</v>
      </c>
      <c r="F55" s="416" t="s">
        <v>425</v>
      </c>
      <c r="G55" s="415" t="s">
        <v>426</v>
      </c>
      <c r="H55" s="415">
        <v>920273</v>
      </c>
      <c r="I55" s="415">
        <v>0</v>
      </c>
      <c r="J55" s="415" t="s">
        <v>467</v>
      </c>
      <c r="K55" s="415" t="s">
        <v>410</v>
      </c>
      <c r="L55" s="418">
        <v>837.51947008296793</v>
      </c>
      <c r="M55" s="418">
        <v>2</v>
      </c>
      <c r="N55" s="419">
        <v>1675.0389401659359</v>
      </c>
    </row>
    <row r="56" spans="1:14" ht="14.45" customHeight="1" x14ac:dyDescent="0.2">
      <c r="A56" s="413" t="s">
        <v>408</v>
      </c>
      <c r="B56" s="414" t="s">
        <v>409</v>
      </c>
      <c r="C56" s="415" t="s">
        <v>422</v>
      </c>
      <c r="D56" s="416" t="s">
        <v>423</v>
      </c>
      <c r="E56" s="417">
        <v>50113001</v>
      </c>
      <c r="F56" s="416" t="s">
        <v>425</v>
      </c>
      <c r="G56" s="415" t="s">
        <v>426</v>
      </c>
      <c r="H56" s="415">
        <v>500194</v>
      </c>
      <c r="I56" s="415">
        <v>0</v>
      </c>
      <c r="J56" s="415" t="s">
        <v>492</v>
      </c>
      <c r="K56" s="415" t="s">
        <v>493</v>
      </c>
      <c r="L56" s="418">
        <v>994.150963219397</v>
      </c>
      <c r="M56" s="418">
        <v>1</v>
      </c>
      <c r="N56" s="419">
        <v>994.150963219397</v>
      </c>
    </row>
    <row r="57" spans="1:14" ht="14.45" customHeight="1" x14ac:dyDescent="0.2">
      <c r="A57" s="413" t="s">
        <v>408</v>
      </c>
      <c r="B57" s="414" t="s">
        <v>409</v>
      </c>
      <c r="C57" s="415" t="s">
        <v>422</v>
      </c>
      <c r="D57" s="416" t="s">
        <v>423</v>
      </c>
      <c r="E57" s="417">
        <v>50113001</v>
      </c>
      <c r="F57" s="416" t="s">
        <v>425</v>
      </c>
      <c r="G57" s="415" t="s">
        <v>469</v>
      </c>
      <c r="H57" s="415">
        <v>197125</v>
      </c>
      <c r="I57" s="415">
        <v>197125</v>
      </c>
      <c r="J57" s="415" t="s">
        <v>470</v>
      </c>
      <c r="K57" s="415" t="s">
        <v>471</v>
      </c>
      <c r="L57" s="418">
        <v>110</v>
      </c>
      <c r="M57" s="418">
        <v>23</v>
      </c>
      <c r="N57" s="419">
        <v>2530</v>
      </c>
    </row>
    <row r="58" spans="1:14" ht="14.45" customHeight="1" x14ac:dyDescent="0.2">
      <c r="A58" s="413" t="s">
        <v>408</v>
      </c>
      <c r="B58" s="414" t="s">
        <v>409</v>
      </c>
      <c r="C58" s="415" t="s">
        <v>422</v>
      </c>
      <c r="D58" s="416" t="s">
        <v>423</v>
      </c>
      <c r="E58" s="417">
        <v>50113001</v>
      </c>
      <c r="F58" s="416" t="s">
        <v>425</v>
      </c>
      <c r="G58" s="415" t="s">
        <v>426</v>
      </c>
      <c r="H58" s="415">
        <v>102439</v>
      </c>
      <c r="I58" s="415">
        <v>2439</v>
      </c>
      <c r="J58" s="415" t="s">
        <v>494</v>
      </c>
      <c r="K58" s="415" t="s">
        <v>495</v>
      </c>
      <c r="L58" s="418">
        <v>285.08</v>
      </c>
      <c r="M58" s="418">
        <v>1</v>
      </c>
      <c r="N58" s="419">
        <v>285.08</v>
      </c>
    </row>
    <row r="59" spans="1:14" ht="14.45" customHeight="1" x14ac:dyDescent="0.2">
      <c r="A59" s="413" t="s">
        <v>408</v>
      </c>
      <c r="B59" s="414" t="s">
        <v>409</v>
      </c>
      <c r="C59" s="415" t="s">
        <v>422</v>
      </c>
      <c r="D59" s="416" t="s">
        <v>423</v>
      </c>
      <c r="E59" s="417">
        <v>50113001</v>
      </c>
      <c r="F59" s="416" t="s">
        <v>425</v>
      </c>
      <c r="G59" s="415" t="s">
        <v>426</v>
      </c>
      <c r="H59" s="415">
        <v>102668</v>
      </c>
      <c r="I59" s="415">
        <v>2668</v>
      </c>
      <c r="J59" s="415" t="s">
        <v>496</v>
      </c>
      <c r="K59" s="415" t="s">
        <v>497</v>
      </c>
      <c r="L59" s="418">
        <v>33.440000000000005</v>
      </c>
      <c r="M59" s="418">
        <v>2</v>
      </c>
      <c r="N59" s="419">
        <v>66.88000000000001</v>
      </c>
    </row>
    <row r="60" spans="1:14" ht="14.45" customHeight="1" x14ac:dyDescent="0.2">
      <c r="A60" s="413" t="s">
        <v>408</v>
      </c>
      <c r="B60" s="414" t="s">
        <v>409</v>
      </c>
      <c r="C60" s="415" t="s">
        <v>422</v>
      </c>
      <c r="D60" s="416" t="s">
        <v>423</v>
      </c>
      <c r="E60" s="417">
        <v>50113001</v>
      </c>
      <c r="F60" s="416" t="s">
        <v>425</v>
      </c>
      <c r="G60" s="415" t="s">
        <v>426</v>
      </c>
      <c r="H60" s="415">
        <v>200863</v>
      </c>
      <c r="I60" s="415">
        <v>200863</v>
      </c>
      <c r="J60" s="415" t="s">
        <v>476</v>
      </c>
      <c r="K60" s="415" t="s">
        <v>477</v>
      </c>
      <c r="L60" s="418">
        <v>85.55</v>
      </c>
      <c r="M60" s="418">
        <v>2</v>
      </c>
      <c r="N60" s="419">
        <v>171.1</v>
      </c>
    </row>
    <row r="61" spans="1:14" ht="14.45" customHeight="1" x14ac:dyDescent="0.2">
      <c r="A61" s="413" t="s">
        <v>408</v>
      </c>
      <c r="B61" s="414" t="s">
        <v>409</v>
      </c>
      <c r="C61" s="415" t="s">
        <v>422</v>
      </c>
      <c r="D61" s="416" t="s">
        <v>423</v>
      </c>
      <c r="E61" s="417">
        <v>50113001</v>
      </c>
      <c r="F61" s="416" t="s">
        <v>425</v>
      </c>
      <c r="G61" s="415" t="s">
        <v>426</v>
      </c>
      <c r="H61" s="415">
        <v>155911</v>
      </c>
      <c r="I61" s="415">
        <v>55911</v>
      </c>
      <c r="J61" s="415" t="s">
        <v>498</v>
      </c>
      <c r="K61" s="415" t="s">
        <v>499</v>
      </c>
      <c r="L61" s="418">
        <v>37.539999999999992</v>
      </c>
      <c r="M61" s="418">
        <v>2</v>
      </c>
      <c r="N61" s="419">
        <v>75.079999999999984</v>
      </c>
    </row>
    <row r="62" spans="1:14" ht="14.45" customHeight="1" x14ac:dyDescent="0.2">
      <c r="A62" s="413" t="s">
        <v>408</v>
      </c>
      <c r="B62" s="414" t="s">
        <v>409</v>
      </c>
      <c r="C62" s="415" t="s">
        <v>422</v>
      </c>
      <c r="D62" s="416" t="s">
        <v>423</v>
      </c>
      <c r="E62" s="417">
        <v>50113001</v>
      </c>
      <c r="F62" s="416" t="s">
        <v>425</v>
      </c>
      <c r="G62" s="415" t="s">
        <v>426</v>
      </c>
      <c r="H62" s="415">
        <v>208646</v>
      </c>
      <c r="I62" s="415">
        <v>208646</v>
      </c>
      <c r="J62" s="415" t="s">
        <v>500</v>
      </c>
      <c r="K62" s="415" t="s">
        <v>501</v>
      </c>
      <c r="L62" s="418">
        <v>66.023333333333326</v>
      </c>
      <c r="M62" s="418">
        <v>3</v>
      </c>
      <c r="N62" s="419">
        <v>198.07</v>
      </c>
    </row>
    <row r="63" spans="1:14" ht="14.45" customHeight="1" x14ac:dyDescent="0.2">
      <c r="A63" s="413" t="s">
        <v>408</v>
      </c>
      <c r="B63" s="414" t="s">
        <v>409</v>
      </c>
      <c r="C63" s="415" t="s">
        <v>422</v>
      </c>
      <c r="D63" s="416" t="s">
        <v>423</v>
      </c>
      <c r="E63" s="417">
        <v>50113013</v>
      </c>
      <c r="F63" s="416" t="s">
        <v>481</v>
      </c>
      <c r="G63" s="415" t="s">
        <v>426</v>
      </c>
      <c r="H63" s="415">
        <v>101066</v>
      </c>
      <c r="I63" s="415">
        <v>1066</v>
      </c>
      <c r="J63" s="415" t="s">
        <v>502</v>
      </c>
      <c r="K63" s="415" t="s">
        <v>503</v>
      </c>
      <c r="L63" s="418">
        <v>57.14</v>
      </c>
      <c r="M63" s="418">
        <v>4</v>
      </c>
      <c r="N63" s="419">
        <v>228.56</v>
      </c>
    </row>
    <row r="64" spans="1:14" ht="14.45" customHeight="1" x14ac:dyDescent="0.2">
      <c r="A64" s="413" t="s">
        <v>408</v>
      </c>
      <c r="B64" s="414" t="s">
        <v>409</v>
      </c>
      <c r="C64" s="415" t="s">
        <v>422</v>
      </c>
      <c r="D64" s="416" t="s">
        <v>423</v>
      </c>
      <c r="E64" s="417">
        <v>50113013</v>
      </c>
      <c r="F64" s="416" t="s">
        <v>481</v>
      </c>
      <c r="G64" s="415" t="s">
        <v>426</v>
      </c>
      <c r="H64" s="415">
        <v>114877</v>
      </c>
      <c r="I64" s="415">
        <v>14877</v>
      </c>
      <c r="J64" s="415" t="s">
        <v>504</v>
      </c>
      <c r="K64" s="415" t="s">
        <v>505</v>
      </c>
      <c r="L64" s="418">
        <v>234.07999999999998</v>
      </c>
      <c r="M64" s="418">
        <v>2</v>
      </c>
      <c r="N64" s="419">
        <v>468.15999999999997</v>
      </c>
    </row>
    <row r="65" spans="1:14" ht="14.45" customHeight="1" x14ac:dyDescent="0.2">
      <c r="A65" s="413" t="s">
        <v>408</v>
      </c>
      <c r="B65" s="414" t="s">
        <v>409</v>
      </c>
      <c r="C65" s="415" t="s">
        <v>422</v>
      </c>
      <c r="D65" s="416" t="s">
        <v>423</v>
      </c>
      <c r="E65" s="417">
        <v>50113013</v>
      </c>
      <c r="F65" s="416" t="s">
        <v>481</v>
      </c>
      <c r="G65" s="415" t="s">
        <v>426</v>
      </c>
      <c r="H65" s="415">
        <v>101076</v>
      </c>
      <c r="I65" s="415">
        <v>1076</v>
      </c>
      <c r="J65" s="415" t="s">
        <v>482</v>
      </c>
      <c r="K65" s="415" t="s">
        <v>483</v>
      </c>
      <c r="L65" s="418">
        <v>78.514399999999995</v>
      </c>
      <c r="M65" s="418">
        <v>25</v>
      </c>
      <c r="N65" s="419">
        <v>1962.86</v>
      </c>
    </row>
    <row r="66" spans="1:14" ht="14.45" customHeight="1" thickBot="1" x14ac:dyDescent="0.25">
      <c r="A66" s="420" t="s">
        <v>408</v>
      </c>
      <c r="B66" s="421" t="s">
        <v>409</v>
      </c>
      <c r="C66" s="422" t="s">
        <v>422</v>
      </c>
      <c r="D66" s="423" t="s">
        <v>423</v>
      </c>
      <c r="E66" s="424">
        <v>50113013</v>
      </c>
      <c r="F66" s="423" t="s">
        <v>481</v>
      </c>
      <c r="G66" s="422" t="s">
        <v>426</v>
      </c>
      <c r="H66" s="422">
        <v>101077</v>
      </c>
      <c r="I66" s="422">
        <v>1077</v>
      </c>
      <c r="J66" s="422" t="s">
        <v>506</v>
      </c>
      <c r="K66" s="422" t="s">
        <v>483</v>
      </c>
      <c r="L66" s="425">
        <v>59.570000000000007</v>
      </c>
      <c r="M66" s="425">
        <v>20</v>
      </c>
      <c r="N66" s="426">
        <v>1191.4000000000001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9967931-F78D-459F-B4B3-4879B2DB58D4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364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27" t="s">
        <v>91</v>
      </c>
      <c r="B4" s="428" t="s">
        <v>14</v>
      </c>
      <c r="C4" s="429" t="s">
        <v>2</v>
      </c>
      <c r="D4" s="428" t="s">
        <v>14</v>
      </c>
      <c r="E4" s="429" t="s">
        <v>2</v>
      </c>
      <c r="F4" s="430" t="s">
        <v>14</v>
      </c>
    </row>
    <row r="5" spans="1:6" ht="14.45" customHeight="1" x14ac:dyDescent="0.2">
      <c r="A5" s="442" t="s">
        <v>507</v>
      </c>
      <c r="B5" s="411"/>
      <c r="C5" s="432">
        <v>0</v>
      </c>
      <c r="D5" s="411">
        <v>550</v>
      </c>
      <c r="E5" s="432">
        <v>1</v>
      </c>
      <c r="F5" s="412">
        <v>550</v>
      </c>
    </row>
    <row r="6" spans="1:6" ht="14.45" customHeight="1" thickBot="1" x14ac:dyDescent="0.25">
      <c r="A6" s="443" t="s">
        <v>508</v>
      </c>
      <c r="B6" s="435"/>
      <c r="C6" s="436">
        <v>0</v>
      </c>
      <c r="D6" s="435">
        <v>2530</v>
      </c>
      <c r="E6" s="436">
        <v>1</v>
      </c>
      <c r="F6" s="437">
        <v>2530</v>
      </c>
    </row>
    <row r="7" spans="1:6" ht="14.45" customHeight="1" thickBot="1" x14ac:dyDescent="0.25">
      <c r="A7" s="438" t="s">
        <v>3</v>
      </c>
      <c r="B7" s="439"/>
      <c r="C7" s="440">
        <v>0</v>
      </c>
      <c r="D7" s="439">
        <v>3080</v>
      </c>
      <c r="E7" s="440">
        <v>1</v>
      </c>
      <c r="F7" s="441">
        <v>3080</v>
      </c>
    </row>
    <row r="8" spans="1:6" ht="14.45" customHeight="1" thickBot="1" x14ac:dyDescent="0.25"/>
    <row r="9" spans="1:6" ht="14.45" customHeight="1" thickBot="1" x14ac:dyDescent="0.25">
      <c r="A9" s="445" t="s">
        <v>509</v>
      </c>
      <c r="B9" s="404"/>
      <c r="C9" s="431">
        <v>0</v>
      </c>
      <c r="D9" s="404">
        <v>3080</v>
      </c>
      <c r="E9" s="431">
        <v>1</v>
      </c>
      <c r="F9" s="405">
        <v>3080</v>
      </c>
    </row>
    <row r="10" spans="1:6" ht="14.45" customHeight="1" thickBot="1" x14ac:dyDescent="0.25">
      <c r="A10" s="438" t="s">
        <v>3</v>
      </c>
      <c r="B10" s="439"/>
      <c r="C10" s="440">
        <v>0</v>
      </c>
      <c r="D10" s="439">
        <v>3080</v>
      </c>
      <c r="E10" s="440">
        <v>1</v>
      </c>
      <c r="F10" s="441">
        <v>3080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78F248C8-F2FD-44DE-A645-E41459CE9728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514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364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28</v>
      </c>
      <c r="J3" s="43">
        <f>SUBTOTAL(9,J6:J1048576)</f>
        <v>3080</v>
      </c>
      <c r="K3" s="44">
        <f>IF(M3=0,0,J3/M3)</f>
        <v>1</v>
      </c>
      <c r="L3" s="43">
        <f>SUBTOTAL(9,L6:L1048576)</f>
        <v>28</v>
      </c>
      <c r="M3" s="45">
        <f>SUBTOTAL(9,M6:M1048576)</f>
        <v>3080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27" t="s">
        <v>80</v>
      </c>
      <c r="B5" s="446" t="s">
        <v>81</v>
      </c>
      <c r="C5" s="446" t="s">
        <v>56</v>
      </c>
      <c r="D5" s="446" t="s">
        <v>82</v>
      </c>
      <c r="E5" s="446" t="s">
        <v>83</v>
      </c>
      <c r="F5" s="447" t="s">
        <v>15</v>
      </c>
      <c r="G5" s="447" t="s">
        <v>14</v>
      </c>
      <c r="H5" s="429" t="s">
        <v>84</v>
      </c>
      <c r="I5" s="428" t="s">
        <v>15</v>
      </c>
      <c r="J5" s="447" t="s">
        <v>14</v>
      </c>
      <c r="K5" s="429" t="s">
        <v>84</v>
      </c>
      <c r="L5" s="428" t="s">
        <v>15</v>
      </c>
      <c r="M5" s="448" t="s">
        <v>14</v>
      </c>
    </row>
    <row r="6" spans="1:13" ht="14.45" customHeight="1" x14ac:dyDescent="0.2">
      <c r="A6" s="406" t="s">
        <v>417</v>
      </c>
      <c r="B6" s="407" t="s">
        <v>510</v>
      </c>
      <c r="C6" s="407" t="s">
        <v>511</v>
      </c>
      <c r="D6" s="407" t="s">
        <v>512</v>
      </c>
      <c r="E6" s="407" t="s">
        <v>513</v>
      </c>
      <c r="F6" s="411"/>
      <c r="G6" s="411"/>
      <c r="H6" s="432">
        <v>0</v>
      </c>
      <c r="I6" s="411">
        <v>5</v>
      </c>
      <c r="J6" s="411">
        <v>550</v>
      </c>
      <c r="K6" s="432">
        <v>1</v>
      </c>
      <c r="L6" s="411">
        <v>5</v>
      </c>
      <c r="M6" s="412">
        <v>550</v>
      </c>
    </row>
    <row r="7" spans="1:13" ht="14.45" customHeight="1" thickBot="1" x14ac:dyDescent="0.25">
      <c r="A7" s="420" t="s">
        <v>422</v>
      </c>
      <c r="B7" s="421" t="s">
        <v>510</v>
      </c>
      <c r="C7" s="421" t="s">
        <v>511</v>
      </c>
      <c r="D7" s="421" t="s">
        <v>512</v>
      </c>
      <c r="E7" s="421" t="s">
        <v>513</v>
      </c>
      <c r="F7" s="425"/>
      <c r="G7" s="425"/>
      <c r="H7" s="434">
        <v>0</v>
      </c>
      <c r="I7" s="425">
        <v>23</v>
      </c>
      <c r="J7" s="425">
        <v>2530</v>
      </c>
      <c r="K7" s="434">
        <v>1</v>
      </c>
      <c r="L7" s="425">
        <v>23</v>
      </c>
      <c r="M7" s="426">
        <v>2530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01933730-9E33-46A1-82EA-B7BBD89B2C6D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2020-02-03T07:37:57Z</dcterms:modified>
</cp:coreProperties>
</file>