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0E9CC9A-0D88-4AB8-B488-D704DEB1260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H14" i="431"/>
  <c r="L10" i="431"/>
  <c r="O13" i="431"/>
  <c r="Q15" i="431"/>
  <c r="D11" i="431"/>
  <c r="H15" i="431"/>
  <c r="K10" i="431"/>
  <c r="M12" i="431"/>
  <c r="P15" i="431"/>
  <c r="E13" i="431"/>
  <c r="J10" i="431"/>
  <c r="M13" i="431"/>
  <c r="Q9" i="431"/>
  <c r="O14" i="431"/>
  <c r="C11" i="431"/>
  <c r="F14" i="431"/>
  <c r="G15" i="431"/>
  <c r="I9" i="431"/>
  <c r="K11" i="431"/>
  <c r="N14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D14" i="431"/>
  <c r="E15" i="431"/>
  <c r="G9" i="431"/>
  <c r="H10" i="431"/>
  <c r="J12" i="431"/>
  <c r="K13" i="431"/>
  <c r="M15" i="431"/>
  <c r="O9" i="431"/>
  <c r="Q11" i="431"/>
  <c r="C14" i="431"/>
  <c r="F9" i="431"/>
  <c r="G10" i="431"/>
  <c r="H11" i="431"/>
  <c r="J13" i="431"/>
  <c r="L15" i="431"/>
  <c r="P11" i="431"/>
  <c r="E9" i="431"/>
  <c r="M9" i="431"/>
  <c r="P12" i="431"/>
  <c r="C13" i="431"/>
  <c r="I11" i="431"/>
  <c r="L14" i="431"/>
  <c r="P10" i="431"/>
  <c r="D15" i="431"/>
  <c r="I12" i="431"/>
  <c r="K14" i="431"/>
  <c r="N9" i="431"/>
  <c r="Q12" i="431"/>
  <c r="F10" i="431"/>
  <c r="J14" i="431"/>
  <c r="N10" i="431"/>
  <c r="Q13" i="431"/>
  <c r="O10" i="431"/>
  <c r="C15" i="431"/>
  <c r="G11" i="431"/>
  <c r="H12" i="431"/>
  <c r="I13" i="431"/>
  <c r="K15" i="431"/>
  <c r="O11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D10" i="431"/>
  <c r="E11" i="431"/>
  <c r="F12" i="431"/>
  <c r="G13" i="431"/>
  <c r="I15" i="431"/>
  <c r="K9" i="431"/>
  <c r="M11" i="431"/>
  <c r="N12" i="431"/>
  <c r="P14" i="431"/>
  <c r="C10" i="431"/>
  <c r="E12" i="431"/>
  <c r="F13" i="431"/>
  <c r="G14" i="431"/>
  <c r="J9" i="431"/>
  <c r="L11" i="431"/>
  <c r="N13" i="431"/>
  <c r="D12" i="431"/>
  <c r="L12" i="431"/>
  <c r="O15" i="431"/>
  <c r="S14" i="431" l="1"/>
  <c r="R14" i="431"/>
  <c r="S13" i="431"/>
  <c r="R13" i="431"/>
  <c r="S12" i="431"/>
  <c r="R12" i="431"/>
  <c r="S11" i="431"/>
  <c r="R11" i="431"/>
  <c r="S10" i="431"/>
  <c r="R10" i="431"/>
  <c r="S9" i="431"/>
  <c r="R9" i="431"/>
  <c r="S15" i="431"/>
  <c r="R15" i="431"/>
  <c r="G8" i="431"/>
  <c r="K8" i="431"/>
  <c r="H8" i="431"/>
  <c r="E8" i="431"/>
  <c r="D8" i="431"/>
  <c r="Q8" i="431"/>
  <c r="J8" i="431"/>
  <c r="M8" i="431"/>
  <c r="F8" i="431"/>
  <c r="L8" i="431"/>
  <c r="O8" i="431"/>
  <c r="N8" i="431"/>
  <c r="I8" i="431"/>
  <c r="P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14" i="414"/>
  <c r="C14" i="414"/>
  <c r="C17" i="414"/>
  <c r="D17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H3" i="387" s="1"/>
  <c r="F3" i="387"/>
  <c r="N3" i="220"/>
  <c r="L3" i="220" s="1"/>
  <c r="C18" i="414"/>
  <c r="D18" i="414"/>
  <c r="I12" i="339" l="1"/>
  <c r="I13" i="339" s="1"/>
  <c r="F13" i="339"/>
  <c r="H13" i="339" s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<sst xmlns="http://schemas.openxmlformats.org/spreadsheetml/2006/main" count="4293" uniqueCount="1203">
  <si>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</si>
  <si>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</si>
  <si>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</si>
  <si>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</si>
  <si>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</si>
  <si>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</si>
  <si>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</si>
  <si>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</si>
  <si>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</si>
  <si>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</si>
  <si>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</si>
  <si>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</si>
  <si>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</si>
  <si>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</si>
  <si>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</si>
  <si>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</si>
  <si>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</si>
  <si>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</si>
  <si>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</si>
  <si>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</si>
  <si>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</si>
  <si>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</si>
  <si>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</si>
  <si>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</si>
  <si>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</si>
  <si>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</si>
  <si>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</si>
  <si>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</si>
  <si>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</si>
  <si>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</si>
  <si>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</si>
  <si>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</si>
  <si>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</si>
  <si>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</si>
  <si>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</si>
  <si>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</si>
  <si>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</si>
  <si>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</si>
  <si>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</si>
  <si>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</si>
  <si>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</si>
  <si>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</si>
  <si>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</si>
  <si>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</si>
  <si>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</si>
  <si>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</si>
  <si>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</si>
  <si>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</si>
  <si>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</si>
  <si>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</si>
  <si>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</si>
  <si>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</si>
  <si>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</si>
  <si>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</si>
  <si>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</si>
  <si>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</si>
  <si>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</si>
  <si>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</si>
  <si>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</si>
  <si>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</si>
  <si>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</si>
  <si>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</si>
  <si>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</si>
  <si>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</si>
  <si>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</si>
  <si>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</si>
  <si>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</si>
  <si>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</si>
  <si>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</si>
  <si>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</si>
  <si>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</si>
  <si>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</si>
  <si>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</si>
  <si>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</si>
  <si>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</si>
  <si>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</si>
  <si>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</si>
  <si>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</si>
  <si>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</si>
  <si>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</si>
  <si>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</si>
  <si>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</si>
  <si>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</si>
  <si>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</si>
  <si>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</si>
  <si>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</si>
  <si>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</si>
  <si>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</si>
  <si>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</si>
  <si>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</si>
  <si>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</si>
  <si>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</si>
  <si>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</si>
  <si>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</si>
  <si>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</si>
  <si>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</si>
  <si>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</si>
  <si>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</si>
  <si>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</si>
  <si>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</si>
  <si>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</si>
  <si>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</si>
  <si>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</si>
  <si>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</si>
  <si>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</si>
  <si>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</si>
  <si>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</si>
  <si>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</si>
  <si>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</si>
  <si>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</si>
  <si>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</si>
  <si>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</si>
  <si>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</si>
  <si>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</si>
  <si>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</si>
  <si>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</si>
  <si>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</si>
  <si>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</si>
  <si>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</si>
  <si>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</si>
  <si>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</si>
  <si>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</si>
  <si>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</si>
  <si>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</si>
  <si>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</si>
  <si>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</si>
  <si>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</si>
  <si>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</si>
  <si>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</si>
  <si>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</si>
  <si>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</si>
  <si>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</si>
  <si>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</si>
  <si>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</si>
  <si>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</si>
  <si>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</si>
  <si>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</si>
  <si>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</si>
  <si>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</si>
  <si>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</si>
  <si>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</si>
  <si>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</si>
  <si>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</si>
  <si>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</si>
  <si>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</si>
  <si>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</si>
  <si>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</si>
  <si>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</si>
  <si>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</si>
  <si>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</si>
  <si>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</si>
  <si>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</si>
  <si>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</si>
  <si>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</si>
  <si>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</si>
  <si>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</si>
  <si>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</si>
  <si>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</si>
  <si>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</si>
  <si>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</si>
  <si>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</si>
  <si>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</si>
  <si>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</si>
  <si>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</si>
  <si>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</si>
  <si>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</si>
  <si>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</si>
  <si>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</si>
  <si>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</si>
  <si>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</si>
  <si>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</si>
  <si>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</si>
  <si>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</si>
  <si>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</si>
  <si>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</si>
  <si>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</si>
  <si>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</si>
  <si>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</si>
  <si>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</si>
  <si>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</si>
  <si>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</si>
  <si>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</si>
  <si>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</si>
  <si>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</si>
  <si>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</si>
  <si>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</si>
  <si>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</si>
  <si>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</si>
  <si>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</si>
  <si>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</si>
  <si>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</si>
  <si>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</si>
  <si>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</si>
  <si>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</si>
  <si>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</si>
  <si>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</si>
  <si>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</si>
  <si>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</si>
  <si>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</si>
  <si>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</si>
  <si>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</si>
  <si>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</si>
  <si>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</si>
  <si>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</si>
  <si>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</si>
  <si>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</si>
  <si>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</si>
  <si>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</si>
  <si>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</si>
  <si>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</si>
  <si>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</si>
  <si>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</si>
  <si>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</si>
  <si>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</si>
  <si>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</si>
  <si>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</si>
  <si>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</si>
  <si>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</si>
  <si>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</si>
  <si>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</si>
  <si>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</si>
  <si>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</si>
  <si>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</si>
  <si>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</si>
  <si>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</si>
  <si>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</si>
  <si>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</si>
  <si>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</si>
  <si>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</si>
  <si>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</si>
  <si>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</si>
  <si>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</si>
  <si>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</si>
  <si>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</si>
  <si>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</si>
  <si>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</si>
  <si>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</si>
  <si>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</si>
  <si>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</si>
  <si>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</si>
  <si>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</si>
  <si>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</si>
  <si>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</si>
  <si>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</si>
  <si>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</si>
  <si>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</si>
  <si>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</si>
  <si>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</si>
  <si>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</si>
  <si>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</si>
  <si>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</si>
  <si>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</si>
  <si>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</si>
  <si>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</si>
  <si>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</si>
  <si>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</si>
  <si>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</si>
  <si>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</si>
  <si>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</si>
  <si>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</si>
  <si>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</si>
  <si>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</si>
  <si>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</si>
  <si>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</si>
  <si>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</si>
  <si>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</si>
  <si>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</si>
  <si>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</si>
  <si>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</si>
  <si>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</si>
  <si>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</si>
  <si>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</si>
  <si>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</si>
  <si>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</si>
  <si>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</si>
  <si>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</si>
  <si>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</si>
  <si>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</si>
  <si>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</si>
  <si>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</si>
  <si>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</si>
  <si>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</si>
  <si>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</si>
  <si>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</si>
  <si>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</si>
  <si>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</si>
  <si>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</si>
  <si>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</si>
  <si>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</si>
  <si>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</si>
  <si>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</si>
  <si>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</si>
  <si>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</si>
  <si>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</si>
  <si>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</si>
  <si>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</si>
  <si>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</si>
  <si>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</si>
  <si>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</si>
  <si>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</si>
  <si>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</si>
  <si>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</si>
  <si>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</si>
  <si>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</si>
  <si>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</si>
  <si>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</si>
  <si>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</si>
  <si>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</si>
  <si>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</si>
  <si>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</si>
  <si>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</si>
  <si>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</si>
  <si>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</si>
  <si>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</si>
  <si>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</si>
  <si>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</si>
  <si>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</si>
  <si>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</si>
  <si>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</si>
  <si>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</si>
  <si>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</si>
  <si>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</si>
  <si>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</si>
  <si>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</si>
  <si>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</si>
  <si>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</si>
  <si>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</si>
  <si>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</si>
  <si>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</si>
  <si>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</si>
  <si>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</si>
  <si>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</si>
  <si>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</si>
  <si>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</si>
  <si>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</si>
  <si>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</si>
  <si>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</si>
  <si>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</si>
  <si>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</si>
  <si>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</si>
  <si>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</si>
  <si>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</si>
  <si>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</si>
  <si>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</si>
  <si>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</si>
  <si>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</si>
  <si>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</si>
  <si>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</si>
  <si>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</si>
  <si>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</si>
  <si>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</si>
  <si>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</si>
  <si>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</si>
  <si>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</si>
  <si>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</si>
  <si>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</si>
  <si>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</si>
  <si>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</si>
  <si>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</si>
  <si>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</si>
  <si>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</si>
  <si>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</si>
  <si>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</si>
  <si>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</si>
  <si>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</si>
  <si>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</si>
  <si>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</si>
  <si>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</si>
  <si>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</si>
  <si>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</si>
  <si>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</si>
  <si>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</si>
  <si>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</si>
  <si>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</si>
  <si>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</si>
  <si>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</si>
  <si>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</si>
  <si>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</si>
  <si>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</si>
  <si>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</si>
  <si>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</si>
  <si>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</si>
  <si>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</si>
  <si>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</si>
  <si>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</si>
  <si>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</si>
  <si>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</si>
  <si>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</si>
  <si>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</si>
  <si>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</si>
  <si>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</si>
  <si>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</si>
  <si>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</si>
  <si>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</si>
  <si>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</si>
  <si>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</si>
  <si>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</si>
  <si>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</si>
  <si>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</si>
  <si>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</si>
  <si>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</si>
  <si>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</si>
  <si>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</si>
  <si>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</si>
  <si>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</si>
  <si>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</si>
  <si>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</si>
  <si>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</si>
  <si>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</si>
  <si>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</si>
  <si>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</si>
  <si>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</si>
  <si>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</si>
  <si>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</si>
  <si>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</si>
  <si>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</si>
  <si>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</si>
  <si>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</si>
  <si>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</si>
  <si>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</si>
  <si>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</si>
  <si>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</si>
  <si>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</si>
  <si>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</si>
  <si>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</si>
  <si>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</si>
  <si>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</si>
  <si>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</si>
  <si>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</si>
  <si>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</si>
  <si>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BETADINE</t>
  </si>
  <si>
    <t>UNG 1X20GM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</si>
  <si>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</si>
  <si>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</si>
  <si>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</si>
  <si>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</si>
  <si>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</si>
  <si>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</si>
  <si>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DZ BRAUNOL 1 L</t>
  </si>
  <si>
    <t>DZ BRAUNOL 500 ML</t>
  </si>
  <si>
    <t>DZ OCTENISEPT 1 l</t>
  </si>
  <si>
    <t>ECOLAV Výplach očí 100ml</t>
  </si>
  <si>
    <t>100 ml</t>
  </si>
  <si>
    <t>FYZIOLOGICKÝ ROZTOK VIAFLO</t>
  </si>
  <si>
    <t>INF SOL 50X100ML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</si>
  <si>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</si>
  <si>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</si>
  <si>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</si>
  <si>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</si>
  <si>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</si>
  <si>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 URO Baxter</t>
  </si>
  <si>
    <t>for irrig. 1x3000 ml 15%</t>
  </si>
  <si>
    <t>IR AC.BORICI AQ.OPHTAL.50 ML</t>
  </si>
  <si>
    <t>IR OČNI VODA 50 ml</t>
  </si>
  <si>
    <t>ISOCOR</t>
  </si>
  <si>
    <t>2,5MG/ML INJ/INF SOL 10X2ML</t>
  </si>
  <si>
    <t>KL ETHER 200G</t>
  </si>
  <si>
    <t>KL MS HYDROG.PEROX. 3% 1000g</t>
  </si>
  <si>
    <t>KL PRIPRAVEK</t>
  </si>
  <si>
    <t>KL SOL.FORMAL.K FIXACI TKANI,5000G</t>
  </si>
  <si>
    <t>KL SOL.HYD.PEROX.3% 1000G</t>
  </si>
  <si>
    <t>KL TALCUM 5g, STERILNÍ</t>
  </si>
  <si>
    <t>P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</si>
  <si>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</si>
  <si>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</si>
  <si>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</si>
  <si>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</si>
  <si>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</si>
  <si>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</si>
  <si>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SEPTONEX</t>
  </si>
  <si>
    <t>SPR 1X45ML</t>
  </si>
  <si>
    <t>léky - antibiotika (LEK)</t>
  </si>
  <si>
    <t>OPHTHALMO-FRAMYKOIN</t>
  </si>
  <si>
    <t>UNG OPH 1X5GM</t>
  </si>
  <si>
    <t>INF SOL 30X250ML</t>
  </si>
  <si>
    <t>KL ELIXÍR NA OPTIKU</t>
  </si>
  <si>
    <t>Peroxid vodíku 3% 100 ml</t>
  </si>
  <si>
    <t>20% DPH</t>
  </si>
  <si>
    <t>PEROXID VODÍKU 3% COO</t>
  </si>
  <si>
    <t>DRM SOL 1X100ML 3%</t>
  </si>
  <si>
    <t>SANORIN</t>
  </si>
  <si>
    <t>LIQ 10ML 0.05%</t>
  </si>
  <si>
    <t>IALUGEN PLUS</t>
  </si>
  <si>
    <t>CRM 1X60GM</t>
  </si>
  <si>
    <t>OPHTHALMO-FRAMYKOIN COMPOSITUM</t>
  </si>
  <si>
    <t>4764 - COSS: centrální operační sály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</si>
  <si>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</si>
  <si>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</si>
  <si>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</si>
  <si>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</si>
  <si>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</si>
  <si>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</si>
  <si>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</si>
  <si>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</si>
  <si>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</si>
  <si>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</si>
  <si>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</si>
  <si>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</si>
  <si>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</si>
  <si>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</si>
  <si>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</si>
  <si>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</si>
  <si>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</si>
  <si>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</si>
  <si>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</si>
  <si>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</si>
  <si>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</si>
  <si>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</si>
  <si>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</si>
  <si>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</si>
  <si>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</si>
  <si>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</si>
  <si>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</si>
  <si>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</si>
  <si>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ZD829</t>
  </si>
  <si>
    <t>BandĂˇĹľ evelĂ­na pod sĂˇdru 1321303125</t>
  </si>
  <si>
    <t>ZA480</t>
  </si>
  <si>
    <t>FĂłlie inciznĂ­ raucodrape 15 x 20 cm Ăˇ 10 ks 25441</t>
  </si>
  <si>
    <t>ZA465</t>
  </si>
  <si>
    <t>FĂłlie inciznĂ­ raucodrape sterilnĂ­ 45 x 50 cm 25445</t>
  </si>
  <si>
    <t>ZA561</t>
  </si>
  <si>
    <t>Kompresa AB 20 x 40 cm/1 ks sterilnĂ­ NT savĂˇ (1230114051) 1327114051</t>
  </si>
  <si>
    <t>ZA539</t>
  </si>
  <si>
    <t>Kompresa NT 10 x 10 cm nesterilnĂ­ 06103</t>
  </si>
  <si>
    <t>ZN103</t>
  </si>
  <si>
    <t>Kompresa z NT standard s RTG vlĂˇknem sterilnĂ­ 10 x 10 cm 70g/m2 bal. Ăˇ 10 ks / 90 185310-08</t>
  </si>
  <si>
    <t>ZB048</t>
  </si>
  <si>
    <t>KrytĂ­ cellistyp F (fibrilar) 2,5 x 5 cm bal. Ăˇ 10 ks (nĂˇhrada za okcel) 2082025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</si>
  <si>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</si>
  <si>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</si>
  <si>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</si>
  <si>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</si>
  <si>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</si>
  <si>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</si>
  <si>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</si>
  <si>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</si>
  <si>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</si>
  <si>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</si>
  <si>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</si>
  <si>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</si>
  <si>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</si>
  <si>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</si>
  <si>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</si>
  <si>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</si>
  <si>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</si>
  <si>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</si>
  <si>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</si>
  <si>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</si>
  <si>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ZL854</t>
  </si>
  <si>
    <t>KrytĂ­ mastnĂ˝ tyl jelonet 10 x 10 cm Ăˇ 36 ks 66007478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</si>
  <si>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</si>
  <si>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</si>
  <si>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</si>
  <si>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</si>
  <si>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ZL665</t>
  </si>
  <si>
    <t>KrytĂ­ mastnĂ˝ tyl pharmatull 15 x 40 cm bal. Ăˇ 10 ks P-Tull1540</t>
  </si>
  <si>
    <t>ZK404</t>
  </si>
  <si>
    <t>KrytĂ­ prontosan roztok 350 ml 400416</t>
  </si>
  <si>
    <t>ZA513</t>
  </si>
  <si>
    <t>KrytĂ­ s mastĂ­ atrauman AG 10 x 10 cm bal. Ăˇ 10 ks 499573</t>
  </si>
  <si>
    <t>ZM952</t>
  </si>
  <si>
    <t>KrytĂ­ silikonovĂ© pÄ›novĂ© mepilex border post-op sterilnĂ­ 9 x 15 cm bal. Ăˇ 10 ks 495300</t>
  </si>
  <si>
    <t>ZA443</t>
  </si>
  <si>
    <t>Ĺ Ăˇtek trojcĂ­pĂ˝ NT 136 x 96 x 96 cm 20002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</si>
  <si>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</si>
  <si>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</si>
  <si>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</si>
  <si>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</si>
  <si>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</si>
  <si>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</si>
  <si>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</si>
  <si>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</si>
  <si>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</si>
  <si>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</si>
  <si>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</si>
  <si>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</si>
  <si>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</si>
  <si>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</si>
  <si>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</si>
  <si>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</si>
  <si>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</si>
  <si>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</si>
  <si>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</si>
  <si>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</si>
  <si>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</si>
  <si>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</si>
  <si>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</si>
  <si>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</si>
  <si>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ZC352</t>
  </si>
  <si>
    <t>Obinadlo elastickĂ© universalnĂ­ 12 cm x 10 m bal. Ăˇ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</si>
  <si>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</si>
  <si>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</si>
  <si>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</si>
  <si>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</si>
  <si>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</si>
  <si>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</si>
  <si>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</si>
  <si>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</si>
  <si>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</si>
  <si>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</si>
  <si>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</si>
  <si>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</si>
  <si>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ZC725</t>
  </si>
  <si>
    <t>Obvaz ortho-pad 15 cm x 3 m pod sĂˇdru Ăˇ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</si>
  <si>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</si>
  <si>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</si>
  <si>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</si>
  <si>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</si>
  <si>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ZS118</t>
  </si>
  <si>
    <t>RouĹˇka bĹ™iĹˇnĂ­ NT s RTG vlĂˇknem, sterilnĂ­, 30x30, bal. Ăˇ 5ks 37769</t>
  </si>
  <si>
    <t>ZS119</t>
  </si>
  <si>
    <t>RouĹˇka bĹ™iĹˇnĂ­ NT s RTG vlĂˇknem, sterilnĂ­, 45x45, bal. Ăˇ 5ks 37770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</si>
  <si>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</si>
  <si>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</si>
  <si>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</si>
  <si>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</si>
  <si>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ZD545</t>
  </si>
  <si>
    <t>Safix plus longety sĂˇdrovĂˇ 4 vrstvĂˇ 10 x 20 m 332790</t>
  </si>
  <si>
    <t>ZD551</t>
  </si>
  <si>
    <t>Safix plus longety sĂˇdrovĂˇ 4 vrstvĂˇ 12 x 20 m 332791</t>
  </si>
  <si>
    <t>ZA441</t>
  </si>
  <si>
    <t>Steh nĂˇplasĹĄovĂ˝ Steri-strip 6 x 38 mm bal. Ăˇ 50 ks R1542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</si>
  <si>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</si>
  <si>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</si>
  <si>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</si>
  <si>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</si>
  <si>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</si>
  <si>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</si>
  <si>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ZA467</t>
  </si>
  <si>
    <t>TyÄŤinka vatovĂˇ nesterilnĂ­ 15 cm bal. Ăˇ 100 ks 9679369</t>
  </si>
  <si>
    <t>ZA446</t>
  </si>
  <si>
    <t>Vata buniÄŤitĂˇ pĹ™Ă­Ĺ™ezy 20 x 30 cm 1230200129</t>
  </si>
  <si>
    <t>50115060</t>
  </si>
  <si>
    <t>ZPr - ostatní (Z503)</t>
  </si>
  <si>
    <t>ZO201</t>
  </si>
  <si>
    <t>AdaptĂ©r k optice Olympus RTQ/Storz/Wisap/Aesculap B00-21010-71</t>
  </si>
  <si>
    <t>ZO381</t>
  </si>
  <si>
    <t>AdaptĂ©r ke svÄ›telnĂ©mu zdroji Olymp./ACMI B00-21116-63</t>
  </si>
  <si>
    <t>ZB557</t>
  </si>
  <si>
    <t>AdaptĂ©r pĹ™echodka combifix rekord - luer 4090306</t>
  </si>
  <si>
    <t>ZA690</t>
  </si>
  <si>
    <t>ÄŚepelka skalpelovĂˇ 10 BB510</t>
  </si>
  <si>
    <t>ZC751</t>
  </si>
  <si>
    <t>ÄŚepelka skalpelovĂˇ 11 BB511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</si>
  <si>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</si>
  <si>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</si>
  <si>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</si>
  <si>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</si>
  <si>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</si>
  <si>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</si>
  <si>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</si>
  <si>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</si>
  <si>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</si>
  <si>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</si>
  <si>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</si>
  <si>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</si>
  <si>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</si>
  <si>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</si>
  <si>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</si>
  <si>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</si>
  <si>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</si>
  <si>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</si>
  <si>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</si>
  <si>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</si>
  <si>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</si>
  <si>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</si>
  <si>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</si>
  <si>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</si>
  <si>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</si>
  <si>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</si>
  <si>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</si>
  <si>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</si>
  <si>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</si>
  <si>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</si>
  <si>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ZB069</t>
  </si>
  <si>
    <t>DrĹľĂˇk skalp. ÄŤepelek dÄ›tskĂ˝ krĂˇtkĂ˝ - SCALPEL HANDLE  FITTING NO.3 FOR BLADES 10-15 AND 40, 42  125 mm, 5 BB073R</t>
  </si>
  <si>
    <t>ZK183</t>
  </si>
  <si>
    <t>DrĹľĂˇk skalp. ÄŤepelek dlouhĂ˝ - SCALPEL HANDLE FITTING NO.3L FOR BLADES 10-15 and 40, 42  210 mm, 8 1/4 BB075R</t>
  </si>
  <si>
    <t>ZA695</t>
  </si>
  <si>
    <t>DrĹľĂˇk skalp. ÄŤepelek dospÄ›lĂ˝ - SCALPEL HANDLE  FITTING NO.4 FOR BLADES 18-36  135 mm, 5 1/4 BB084R</t>
  </si>
  <si>
    <t>ZC129</t>
  </si>
  <si>
    <t>Elektroda defibrilaÄŤnĂ­ pro dospÄ›lĂ© EDGE s konektorem QUIK-COMBO k defibrilĂˇtorĹŻm LIFEPAK 11996-000091</t>
  </si>
  <si>
    <t>ZI496</t>
  </si>
  <si>
    <t>Elektroda defibrilaÄŤnĂ­ pro dospÄ›lĂ© QC 11996-000017</t>
  </si>
  <si>
    <t>ZA890</t>
  </si>
  <si>
    <t>Elektroda neutrĂˇlnĂ­ jednorĂˇzovĂˇ 20193-071</t>
  </si>
  <si>
    <t>ZA932</t>
  </si>
  <si>
    <t>Elektroda neutrĂˇlnĂ­ ke koagulaci bal. Ăˇ 50 ks E7509</t>
  </si>
  <si>
    <t>ZA891</t>
  </si>
  <si>
    <t>Elektroda neutrĂˇlnĂ­ nessy ke koagulaci Ăˇ 50 ks 20193-070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</si>
  <si>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</si>
  <si>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</si>
  <si>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</si>
  <si>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</si>
  <si>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</si>
  <si>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</si>
  <si>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ZM357</t>
  </si>
  <si>
    <t>Hadice insuflaÄŤnĂ­ s pĹ™edhĹ™Ă­vĂˇnĂ­m 3D Einstein PG082</t>
  </si>
  <si>
    <t>ZF018</t>
  </si>
  <si>
    <t>Kanyla vasofix 16G ĹˇedĂˇ safety bal. Ăˇ 50 ks 4269179S-01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</si>
  <si>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</si>
  <si>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</si>
  <si>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</si>
  <si>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</si>
  <si>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</si>
  <si>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</si>
  <si>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ZH817</t>
  </si>
  <si>
    <t>Katetr moÄŤovĂ˝ foley CH18 180605-000180</t>
  </si>
  <si>
    <t>ZH818</t>
  </si>
  <si>
    <t>Katetr moÄŤovĂ˝ foley CH20 180605-000200</t>
  </si>
  <si>
    <t>ZA523</t>
  </si>
  <si>
    <t>Klip hem-o-lok L 14 x 6 bal. Ăˇ 84 ks 544240</t>
  </si>
  <si>
    <t>ZK085</t>
  </si>
  <si>
    <t>Kochr - KOCHER  ARTERY FORCEPS  1X2 TEETH, STRAIGHT  140 mm, 5 1/2  BH614R</t>
  </si>
  <si>
    <t>ZH035</t>
  </si>
  <si>
    <t>Ĺ krtidlo Esmarch 12 cm x 5 m resterilizovatelnĂ˝ do 134Â° bezlatexovĂ˝ 20-20-120</t>
  </si>
  <si>
    <t>ZB103</t>
  </si>
  <si>
    <t>LĂˇhev k odsĂˇvaÄŤce flovac 2l hadice 1,8 m 000-036-021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</si>
  <si>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</si>
  <si>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</si>
  <si>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</si>
  <si>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</si>
  <si>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ZO930</t>
  </si>
  <si>
    <t>NĂˇdoba 100 ml PP 72/62 mm s pĹ™iloĹľenĂ˝m uzĂˇvÄ›rem bĂ­lĂ© vĂ­ÄŤko sterilnĂ­ na tekutĂ˝ materiĂˇl 75.562.105</t>
  </si>
  <si>
    <t>ZF176</t>
  </si>
  <si>
    <t>NĂˇdoba na histologickĂ˝ mat. 5700 ml 333000086003 - vĂ˝padek 12/2019</t>
  </si>
  <si>
    <t>ZE174</t>
  </si>
  <si>
    <t>NĂˇdoba na histologickĂ˝ mat. 920 ml Z1333000041024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</si>
  <si>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</si>
  <si>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</si>
  <si>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</si>
  <si>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</si>
  <si>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</si>
  <si>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</si>
  <si>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</si>
  <si>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</si>
  <si>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</si>
  <si>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</si>
  <si>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</si>
  <si>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</si>
  <si>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ZE310</t>
  </si>
  <si>
    <t>NĂˇdoba na kontaminovanĂ˝ odpad CS 6 l pĹŻv. 077802300</t>
  </si>
  <si>
    <t>ZD425</t>
  </si>
  <si>
    <t>NĹŻĹľ k elektrodermatomu Ăˇ 10 ks GB228 R</t>
  </si>
  <si>
    <t>ZI248</t>
  </si>
  <si>
    <t>NĹŻĹľky preparaÄŤnĂ­ zahnutĂ© - MAYO- LEXER  DUROTIP DISSECTING SCISSORS  CURVED  165 mm, 6 1/2 BC284R</t>
  </si>
  <si>
    <t>ZE289</t>
  </si>
  <si>
    <t>NĹŻĹľky pro instrumentĂˇĹ™ku - OPERATING SCISSORS  STRAIGHT , BLUNT / SHARP 115 mm, 4 1/2 BC321R</t>
  </si>
  <si>
    <t>ZS061</t>
  </si>
  <si>
    <t>NĹŻĹľky rovnĂ© - METZENBAUM DISSECTING SCISSORS STRAIGHT 160 mm, 6 1/4 BC680R</t>
  </si>
  <si>
    <t>ZS060</t>
  </si>
  <si>
    <t>NĹŻĹľky vaskulĂˇrnĂ­ a ĹˇlachovĂ© STEVENS, 100 mm BC187R</t>
  </si>
  <si>
    <t>ZJ805</t>
  </si>
  <si>
    <t>NĹŻĹľky zahnutĂ© rĂ˝hovanĂ© ostĹ™Ă­ durotip 200 mm - METZENBAUM  DUROTIP DISSECTING SCISSORS  SERRATED, CURVED  200 mm, 8 BC265W</t>
  </si>
  <si>
    <t>ZS184</t>
  </si>
  <si>
    <t>Obal ochrannĂ˝ na transluminaÄŤnĂ­ svÄ›tlo Venoscope, 120 x 225 mm, vÄŤetnÄ› ubrousku, jednorĂˇzovĂ˝, bal. Ăˇ 200 ks (obal+ubrousek) N15200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</si>
  <si>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</si>
  <si>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</si>
  <si>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</si>
  <si>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</si>
  <si>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</si>
  <si>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</si>
  <si>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</si>
  <si>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</si>
  <si>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</si>
  <si>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</si>
  <si>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</si>
  <si>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</si>
  <si>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</si>
  <si>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zahnutĂ˝ - MICRO-HALSTED  ARTERY FORCEPS CURVED 125 mm 5 BH109R</t>
  </si>
  <si>
    <t>ZJ837</t>
  </si>
  <si>
    <t>PeĂˇn rovnĂ˝ - CRILE  ARTERY FORCEPS  STRAIGHT  140 mm, 5 1/2 BH144R</t>
  </si>
  <si>
    <t>ZJ839</t>
  </si>
  <si>
    <t>PeĂˇn velmi jemnĂ˝ - NISSEN  ARTERY FORCEPS CURVED 185 mm, 7 1/4  BH199R</t>
  </si>
  <si>
    <t>ZJ822</t>
  </si>
  <si>
    <t>Pinzeta chirurgickĂˇ - TISSUE FORCEPS  1 x 2 TEETH, STANDARD PATTERN  145 mm, 5 3/4 BD557R</t>
  </si>
  <si>
    <t>ZR563</t>
  </si>
  <si>
    <t>Pinzeta chirurgickĂˇ - TISSUE FORCEPS 1 x 2 TEETH, STANDARD PATTERN 145 mm, 5 3/4 BD537R</t>
  </si>
  <si>
    <t>ZS279</t>
  </si>
  <si>
    <t>PopisovaÄŤ na kĹŻĹľi sterilnĂ­, chirurgickĂ˝ DeRoyal, hrot standard, barva fialovĂˇ, vÄŤetnÄ› pravĂ­tka 15 cm 26-001</t>
  </si>
  <si>
    <t>ZL862</t>
  </si>
  <si>
    <t>RezervoĂˇr balonkovĂ˝ sacĂ­ J-VAC 100ml bal Ăˇ 10 ks 2160</t>
  </si>
  <si>
    <t>ZG263</t>
  </si>
  <si>
    <t>RukojeĹĄ aktivnĂ­ elektrody resterizovatelnĂˇ 4,6 m kabel bal. Ăˇ 10 ks E2100</t>
  </si>
  <si>
    <t>ZB249</t>
  </si>
  <si>
    <t>SĂˇÄŤek moÄŤovĂ˝ s kĹ™Ă­Ĺľovou vĂ˝pustĂ­ 2000 ml s hadiÄŤkou 90 cm ZAR-TNU201601</t>
  </si>
  <si>
    <t>ZJ356</t>
  </si>
  <si>
    <t>Sonda ĹľaludeÄŤnĂ­ CH10 1200 mm s RTG linkou bal. Ăˇ 50 ks 412010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</si>
  <si>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</si>
  <si>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</si>
  <si>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</si>
  <si>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</si>
  <si>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ZB093</t>
  </si>
  <si>
    <t>Sonda ĹľaludeÄŤnĂ­ CH25(CH24), dĂ©lka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</si>
  <si>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</si>
  <si>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</si>
  <si>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</si>
  <si>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asymetrickĂˇ 4 x 7 mm 60.21.00 (120 420)</t>
  </si>
  <si>
    <t>ZB598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</si>
  <si>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</si>
  <si>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</si>
  <si>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</si>
  <si>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</si>
  <si>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</si>
  <si>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</si>
  <si>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</si>
  <si>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</si>
  <si>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</si>
  <si>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</si>
  <si>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</si>
  <si>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</si>
  <si>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</si>
  <si>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</si>
  <si>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</si>
  <si>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ZL800</t>
  </si>
  <si>
    <t>StĹ™Ă­kaÄŤka injekÄŤnĂ­ 3-dĂ­lnĂˇ 3 ml L Omnifix Solo bal. Ăˇ 100 ks 4616025V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</si>
  <si>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</si>
  <si>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</si>
  <si>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</si>
  <si>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</si>
  <si>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</si>
  <si>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</si>
  <si>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</si>
  <si>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</si>
  <si>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ZC900</t>
  </si>
  <si>
    <t>SystĂ©m odsĂˇvacĂ­ hi-vac 200 ml-komplet bal. Ăˇ 60 ks 05.000.22.801</t>
  </si>
  <si>
    <t>ZB452</t>
  </si>
  <si>
    <t>VĂ­ko kompletnĂ­ kompaktnĂ­ podtl. odsĂˇv. P00341</t>
  </si>
  <si>
    <t>ZL138</t>
  </si>
  <si>
    <t>Vana pro mikrokontejner II,  (310 x 132 x 57) mm, solid bottom JK188</t>
  </si>
  <si>
    <t>ZP077</t>
  </si>
  <si>
    <t>Zkumavka 15 ml PP 101/16,5 mm bĂ­lĂ˝ ĹˇroubovĂ˝ uzĂˇvÄ›r sterilnĂ­ jednotlivÄ› balenĂˇ, tekutĂ˝ materiĂˇl na bakteriolog. vyĹˇetĹ™enĂ­ 10362/MO/SG/CS</t>
  </si>
  <si>
    <t>ZB758</t>
  </si>
  <si>
    <t>Zkumavka 9 ml K3 edta NR 455036</t>
  </si>
  <si>
    <t>ZB763</t>
  </si>
  <si>
    <t>Zkumavka ÄŤervenĂˇ 9 ml 455092</t>
  </si>
  <si>
    <t>ZI179</t>
  </si>
  <si>
    <t>Zkumavka s mediem+ flovakovanĂ˝ tampon eSwab rĹŻĹľovĂ˝ (nos,krk,vagina,koneÄŤnĂ­k,rĂˇny,fekĂˇlnĂ­ vzo) 490CE.A</t>
  </si>
  <si>
    <t>50115061</t>
  </si>
  <si>
    <t>ZPr - ZUM robot (Z512)</t>
  </si>
  <si>
    <t>ZK869</t>
  </si>
  <si>
    <t>Jehla insuflaÄŤnĂ­ 120 mm, bal.Ăˇ 20 ks, C2201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</si>
  <si>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</si>
  <si>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</si>
  <si>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</si>
  <si>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</si>
  <si>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</si>
  <si>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</si>
  <si>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</si>
  <si>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</si>
  <si>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</si>
  <si>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</si>
  <si>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</si>
  <si>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</si>
  <si>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</si>
  <si>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</si>
  <si>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</si>
  <si>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</si>
  <si>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</si>
  <si>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</si>
  <si>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ZS120</t>
  </si>
  <si>
    <t>NĂˇstroj robotickĂ˝ obturĂˇtor optickĂ˝ Bladeless long pro da Vinci Xi 8 mm jednorĂˇzovĂ˝, sterilnĂ­ bal.Ăˇ 6 ks 470360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</si>
  <si>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</si>
  <si>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</si>
  <si>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</si>
  <si>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</si>
  <si>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</si>
  <si>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</si>
  <si>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</si>
  <si>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</si>
  <si>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</si>
  <si>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</si>
  <si>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ZS121</t>
  </si>
  <si>
    <t>NĂˇstroj robotickĂ˝ trokar kovovĂ˝ long pro da Vinci Xi 8 mm 470004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</si>
  <si>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</si>
  <si>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</si>
  <si>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</si>
  <si>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</si>
  <si>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</si>
  <si>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</si>
  <si>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</si>
  <si>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</si>
  <si>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</si>
  <si>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</si>
  <si>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</si>
  <si>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</si>
  <si>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</si>
  <si>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</si>
  <si>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</si>
  <si>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infuznĂ­ intrafix primeline classic 150 cm 4062957</t>
  </si>
  <si>
    <t>ZD721</t>
  </si>
  <si>
    <t>Set odsĂˇvacĂ­ CH 6-18 bal. Ăˇ 35 ks 05.000.22.641</t>
  </si>
  <si>
    <t>ZC862</t>
  </si>
  <si>
    <t>Set proplachovacĂ­ uroline 1cestnĂ˝ Ăˇ 50 ks 7400009A</t>
  </si>
  <si>
    <t>50115064</t>
  </si>
  <si>
    <t>ZPr - šicí materiál (Z529)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</si>
  <si>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</si>
  <si>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</si>
  <si>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</si>
  <si>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</si>
  <si>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</si>
  <si>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</si>
  <si>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</si>
  <si>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</si>
  <si>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</si>
  <si>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</si>
  <si>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ZB200</t>
  </si>
  <si>
    <t>Ĺ itĂ­ ethibond gr 2-0 bal. Ăˇ 20 ks X41003</t>
  </si>
  <si>
    <t>ZB023</t>
  </si>
  <si>
    <t>Ĺ itĂ­ maxon 2/0 bal. Ăˇ 36 ks 8886626151</t>
  </si>
  <si>
    <t>ZA781</t>
  </si>
  <si>
    <t>Ĺ itĂ­ maxon 3/0 bal. Ăˇ 36 ks 8886621741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</si>
  <si>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</si>
  <si>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</si>
  <si>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</si>
  <si>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</si>
  <si>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</si>
  <si>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</si>
  <si>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</si>
  <si>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</si>
  <si>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</si>
  <si>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</si>
  <si>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</si>
  <si>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</si>
  <si>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</si>
  <si>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</si>
  <si>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ZL918</t>
  </si>
  <si>
    <t>Ĺ itĂ­ novosyn fial. 1 (4) bal. Ăˇ 12 ks G0058719</t>
  </si>
  <si>
    <t>ZL915</t>
  </si>
  <si>
    <t>Ĺ itĂ­ novosyn fial. 2/0 (3) bal. Ăˇ 36 ks C0068095</t>
  </si>
  <si>
    <t>ZR995</t>
  </si>
  <si>
    <t>Ĺ itĂ­ novosyn fialovĂ˝ 1 (4) bal. Ăˇ 36 ks C0068553</t>
  </si>
  <si>
    <t>ZR941</t>
  </si>
  <si>
    <t>Ĺ itĂ­ novosyn fialovĂ˝ 2 (3) bal. Ăˇ 36 ks C0068251</t>
  </si>
  <si>
    <t>ZR940</t>
  </si>
  <si>
    <t>Ĺ itĂ­ novosyn fialovĂ˝ 2 (5) bal. Ăˇ 24 ks B0068535</t>
  </si>
  <si>
    <t>ZB148</t>
  </si>
  <si>
    <t>Ĺ itĂ­ novosyn fialovĂ˝ 2 (5) bal. Ăˇ 24 ks C0068598</t>
  </si>
  <si>
    <t>ZR997</t>
  </si>
  <si>
    <t>Ĺ itĂ­ novosyn fialovĂ˝ 2 (5) bal. Ăˇ 36 ks C0058210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</si>
  <si>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</si>
  <si>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</si>
  <si>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</si>
  <si>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</si>
  <si>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</si>
  <si>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</si>
  <si>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</si>
  <si>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</si>
  <si>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ZS135</t>
  </si>
  <si>
    <t>Ĺ itĂ­ novosyn fialovĂ˝ 2/0 (3) bal. Ăˇ 36 ks C0068060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</si>
  <si>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</si>
  <si>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</si>
  <si>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</si>
  <si>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</si>
  <si>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</si>
  <si>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</si>
  <si>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</si>
  <si>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</si>
  <si>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</si>
  <si>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</si>
  <si>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</si>
  <si>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</si>
  <si>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ZS134</t>
  </si>
  <si>
    <t>Ĺ itĂ­ novosyn fialovĂ˝ 5/0 (1) bal. Ăˇ 36 ks C0068012</t>
  </si>
  <si>
    <t>ZS047</t>
  </si>
  <si>
    <t>Ĺ itĂ­ novosyn fialovĂ˝ 6/0 (0.7) bal. Ăˇ 36 ks C0068006</t>
  </si>
  <si>
    <t>ZB878</t>
  </si>
  <si>
    <t>Ĺ itĂ­ novosyn quick undy 2/0 (3) bal. Ăˇ 36 ks C3046042</t>
  </si>
  <si>
    <t>ZG672</t>
  </si>
  <si>
    <t>Ĺ itĂ­ novosyn quick undy 4/0 (1.5) bal. Ăˇ 36 ks C3046013</t>
  </si>
  <si>
    <t>ZB912</t>
  </si>
  <si>
    <t>Ĺ itĂ­ orthocord fialovĂ˝ bal. Ăˇ 12 ks 223104</t>
  </si>
  <si>
    <t>ZB913</t>
  </si>
  <si>
    <t>Ĺ itĂ­ orthocord modrĂ˝ bal. Ăˇ 12 ks 223111</t>
  </si>
  <si>
    <t>ZH167</t>
  </si>
  <si>
    <t>Ĺ itĂ­ PDS plus 1 bal. Ăˇ 24 ks PDP1935T</t>
  </si>
  <si>
    <t>ZS281</t>
  </si>
  <si>
    <t>Ĺ itĂ­ PDS Plus vi, sĂ­la vlĂˇkna 5-0, dĂ©lka vlĂˇkna 70 cm, jehla 2xJRB-1, VB, bal. Ăˇ 36 ks PDP3060H</t>
  </si>
  <si>
    <t>ZM044</t>
  </si>
  <si>
    <t>Ĺ itĂ­ PDSII vi 4-0 bal. Ăˇ 36 ks W9115H</t>
  </si>
  <si>
    <t>ZM354</t>
  </si>
  <si>
    <t>Ĺ itĂ­ PDSII vi 5-0 bal. Ăˇ 36 ks W9108H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</si>
  <si>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</si>
  <si>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</si>
  <si>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</si>
  <si>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</si>
  <si>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</si>
  <si>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</si>
  <si>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</si>
  <si>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</si>
  <si>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</si>
  <si>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</si>
  <si>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</si>
  <si>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</si>
  <si>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</si>
  <si>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</si>
  <si>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</si>
  <si>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</si>
  <si>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ZA865</t>
  </si>
  <si>
    <t>Ĺ itĂ­ prolene bl 2-0 bal. Ăˇ 12 ks W8400</t>
  </si>
  <si>
    <t>ZB555</t>
  </si>
  <si>
    <t>Ĺ itĂ­ prolene bl 3-0 bal. Ăˇ 12 ks W8522</t>
  </si>
  <si>
    <t>ZB718</t>
  </si>
  <si>
    <t>Ĺ itĂ­ prolene bl 4-0 bal. Ăˇ 12 ks W8840</t>
  </si>
  <si>
    <t>ZB717</t>
  </si>
  <si>
    <t>Ĺ itĂ­ prolene bl 4-0 bal. Ăˇ 12 ks W8845</t>
  </si>
  <si>
    <t>ZG003</t>
  </si>
  <si>
    <t>Ĺ itĂ­ prolene bl 5-0 bal. Ăˇ 12 ks W8816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</si>
  <si>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</si>
  <si>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</si>
  <si>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</si>
  <si>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</si>
  <si>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</si>
  <si>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</si>
  <si>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</si>
  <si>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</si>
  <si>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ZC789</t>
  </si>
  <si>
    <t>Ĺ itĂ­ safil fialovĂ˝ 0 (3,5) bal. Ăˇ 12 ks G1038717- jiĹľ se nevyrĂˇbĂ­, nahrazena ZL917</t>
  </si>
  <si>
    <t>ZC013</t>
  </si>
  <si>
    <t>Ĺ itĂ­ safil fialovĂ˝ 2/0 (3) bal. Ăˇ 36 ks C1048485</t>
  </si>
  <si>
    <t>ZN693</t>
  </si>
  <si>
    <t>Ĺ itĂ­ securex P 3/0, 45 cm GS60(m) rovnĂˇ Ĺ™ezacĂ­  jehla, 2x fixaÄŤnĂ­ svorka bal. Ăˇ 12 ks G0994725</t>
  </si>
  <si>
    <t>ZQ926</t>
  </si>
  <si>
    <t>Ĺ itĂ­ Stratafix Symmetric PDS Plus 1 jehla 48 mm 1/2 dĂ©lka 45cm bal. Ăˇ 12 ks SXPP1A400</t>
  </si>
  <si>
    <t>ZB039</t>
  </si>
  <si>
    <t>Ĺ itĂ­ ventrofil bal. Ăˇ 4 ks 993034</t>
  </si>
  <si>
    <t>ZD307</t>
  </si>
  <si>
    <t>Ĺ itĂ­ vicryl plus vi 2-0 bal. Ăˇ 36 ks VCP969H</t>
  </si>
  <si>
    <t>ZC676</t>
  </si>
  <si>
    <t>Ĺ itĂ­ vicryl plus vi 3-0 bal. Ăˇ 36 ks VCP3160H</t>
  </si>
  <si>
    <t>ZC878</t>
  </si>
  <si>
    <t>Ĺ itĂ­ vicryl plus vi 4-0 bal. Ăˇ 36 ks VCP3100H</t>
  </si>
  <si>
    <t>50115065</t>
  </si>
  <si>
    <t>ZPr - vpichovací materiál (Z530)</t>
  </si>
  <si>
    <t>ZB479</t>
  </si>
  <si>
    <t>Jehla chirurgickĂˇ 0,7 x 28 B12</t>
  </si>
  <si>
    <t>ZB480</t>
  </si>
  <si>
    <t>Jehla chirurgickĂˇ 0,7 x 28 G10</t>
  </si>
  <si>
    <t>ZB482</t>
  </si>
  <si>
    <t>Jehla chirurgickĂˇ 0,7 x 28 G12</t>
  </si>
  <si>
    <t>ZB478</t>
  </si>
  <si>
    <t>Jehla chirurgickĂˇ 0,8 x 32 B11</t>
  </si>
  <si>
    <t>ZB204</t>
  </si>
  <si>
    <t>Jehla chirurgickĂˇ 0,8 x 32 G11</t>
  </si>
  <si>
    <t>ZB168</t>
  </si>
  <si>
    <t>Jehla chirurgickĂˇ 0,9 x 36 B10</t>
  </si>
  <si>
    <t>ZB996</t>
  </si>
  <si>
    <t>Jehla chirurgickĂˇ 0,9 x 40 B9</t>
  </si>
  <si>
    <t>ZB133</t>
  </si>
  <si>
    <t>Jehla chirurgickĂˇ 0,9 x 40 G9</t>
  </si>
  <si>
    <t>ZB276</t>
  </si>
  <si>
    <t>Jehla chirurgickĂˇ 1,0 x 45 B8</t>
  </si>
  <si>
    <t>ZB460</t>
  </si>
  <si>
    <t>Jehla chirurgickĂˇ 1,0 x 45 G8</t>
  </si>
  <si>
    <t>ZB248</t>
  </si>
  <si>
    <t>Jehla chirurgickĂˇ 1,1 x 50 G7</t>
  </si>
  <si>
    <t>ZB206</t>
  </si>
  <si>
    <t>Jehla chirurgickĂˇ 1,2 x 55 G6</t>
  </si>
  <si>
    <t>ZC355</t>
  </si>
  <si>
    <t>Jehla chirurgickĂˇ s pĂ©rovĂ˝mi ouĹˇky bal. Ăˇ 12 ks DSF - 16 3074</t>
  </si>
  <si>
    <t>ZG676</t>
  </si>
  <si>
    <t>Jehla chirurgickĂˇ s pĂ©rovĂ˝mi ouĹˇky bal. Ăˇ 12 ks HSF - 17 3076</t>
  </si>
  <si>
    <t>ZA999</t>
  </si>
  <si>
    <t>Jehla injekÄŤnĂ­ 0,5 x 16 mm oranĹľovĂˇ 4657853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</si>
  <si>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</si>
  <si>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</si>
  <si>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</si>
  <si>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</si>
  <si>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</si>
  <si>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</si>
  <si>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</si>
  <si>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</si>
  <si>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</si>
  <si>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</si>
  <si>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</si>
  <si>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</si>
  <si>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50115067</t>
  </si>
  <si>
    <t>ZPr - rukavice (Z532)</t>
  </si>
  <si>
    <t>ZS177</t>
  </si>
  <si>
    <t>Rukavice operaÄŤnĂ­ chloroprene Vasco surgical, bez latexu, bez pudru, prodlouĹľenĂ©, sterilnĂ­, vel. 6 bal. Ăˇ 50 pĂˇrĹŻ 6035712</t>
  </si>
  <si>
    <t>ZS178</t>
  </si>
  <si>
    <t>Rukavice operaÄŤnĂ­ chloroprene Vasco surgical, bez latexu, bez pudru, prodlouĹľenĂ©, sterilnĂ­, vel. 7,5 bal. Ăˇ 50 pĂˇrĹŻ 6035748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</si>
  <si>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</si>
  <si>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</si>
  <si>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</si>
  <si>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</si>
  <si>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</si>
  <si>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</si>
  <si>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</si>
  <si>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</si>
  <si>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</si>
  <si>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</si>
  <si>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</si>
  <si>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</si>
  <si>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</si>
  <si>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</si>
  <si>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</si>
  <si>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</si>
  <si>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</si>
  <si>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</si>
  <si>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</si>
  <si>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</si>
  <si>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</si>
  <si>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</si>
  <si>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</si>
  <si>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</si>
  <si>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</si>
  <si>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</si>
  <si>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</si>
  <si>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</si>
  <si>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</si>
  <si>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</si>
  <si>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</si>
  <si>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</si>
  <si>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</si>
  <si>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</si>
  <si>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</si>
  <si>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</si>
  <si>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</si>
  <si>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</si>
  <si>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</si>
  <si>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</si>
  <si>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ZP778</t>
  </si>
  <si>
    <t>Rukavice vyĹˇetĹ™ovacĂ­ nitril bez pudru sterilnĂ­ SAFESKIN vel. L bal. Ăˇ 50 pĂˇrĹŻ 52203M</t>
  </si>
  <si>
    <t>ZP777</t>
  </si>
  <si>
    <t>Rukavice vyĹˇetĹ™ovacĂ­ nitril bez pudru sterilnĂ­ SAFESKIN vel. S bal. Ăˇ 50 pĂˇrĹŻ 52201M</t>
  </si>
  <si>
    <t>50115079</t>
  </si>
  <si>
    <t>ZPr - internzivní péče (Z542)</t>
  </si>
  <si>
    <t>ZE385</t>
  </si>
  <si>
    <t>Hadice silikon 1 x 3,0 mm Ăˇ 25 m (34.000.00.100) 70232</t>
  </si>
  <si>
    <t>ZB502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</si>
  <si>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</si>
  <si>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</si>
  <si>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</si>
  <si>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</si>
  <si>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Ăˇ 10 m pro drenĂˇĹľ tÄ›l.dutin KVS 60-050090</t>
  </si>
  <si>
    <t>ZD822</t>
  </si>
  <si>
    <t>Hadice silikon 6 x 10,0 x 2,00 mm Ăˇ 10 m KVS 60-060100</t>
  </si>
  <si>
    <t>ZF491</t>
  </si>
  <si>
    <t>Hadice silikon 6 x 11 x 2,5 mm pro drenĂˇĹľ tÄ›l. dutin bal Ăˇ 10 m KVS 60-060110</t>
  </si>
  <si>
    <t>ZL806</t>
  </si>
  <si>
    <t>Hadice silikon 6 x 9 x 1,5 mm pro drenĂˇĹľ tÄ›l. dutin bal Ăˇ 10 m KVS 60-060090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</si>
  <si>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</si>
  <si>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</si>
  <si>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</si>
  <si>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</si>
  <si>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</si>
  <si>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</si>
  <si>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</si>
  <si>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</si>
  <si>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50115090</t>
  </si>
  <si>
    <t>ZPr - zubolékařský materiál (Z509)</t>
  </si>
  <si>
    <t>ZJ068</t>
  </si>
  <si>
    <t>Ĺ krabka na mandle Hurd 12 x 8 mm 21,0 cm 397124320010</t>
  </si>
  <si>
    <t>ZD094</t>
  </si>
  <si>
    <t>GĂˇza sklĂˇdanĂˇ 8 cm x 17 cm / 5 ks karton Ăˇ 1000 ks 37017</t>
  </si>
  <si>
    <t>ZL664</t>
  </si>
  <si>
    <t>KrytĂ­ mastnĂ˝ tyl pharmatull 10 x 20 cm bal. Ăˇ 10 ks P-Tull1020</t>
  </si>
  <si>
    <t>ZM951</t>
  </si>
  <si>
    <t>KrytĂ­ silikonovĂ© pÄ›novĂ© mepilex border post-op sterilnĂ­ 6 x 8 cm bal. Ăˇ 10 ks 496100</t>
  </si>
  <si>
    <t>ZR800</t>
  </si>
  <si>
    <t>MembrĂˇna kolagenovĂˇ Parasorb  Fleece 18 x 36 mm bal. Ăˇ 12 ks DK1836</t>
  </si>
  <si>
    <t>ZD103</t>
  </si>
  <si>
    <t>NĂˇplast omniplast 2,5 cm x 9,2 m 9004530</t>
  </si>
  <si>
    <t>ZP579</t>
  </si>
  <si>
    <t>Elektroda jehlovĂˇ prĹŻmÄ›r hrotu 0,5 mm dĂ©lka hrotu 20 mm resterilizovatelnĂˇ bal. Ăˇ 5 ks 303-1</t>
  </si>
  <si>
    <t>ZA960</t>
  </si>
  <si>
    <t>Spojka na moÄŤovĂ˝ sĂˇÄŤek na ureterĂˇlnĂ­ cĂ©vku CH03/ Fr0,8 bal. Ăˇ 10 ks AK3200</t>
  </si>
  <si>
    <t>ZM356</t>
  </si>
  <si>
    <t>Set hadic oplachovĂ˝ch k pumpĂˇm AESCULAP Multi Flow PG131 LUER s trnem 3D Einstein PG131</t>
  </si>
  <si>
    <t>ZD188</t>
  </si>
  <si>
    <t>Ĺ itĂ­ monocryl un 5-0 bal. Ăˇ 12 ks W3221</t>
  </si>
  <si>
    <t>ZL257</t>
  </si>
  <si>
    <t>Ĺ itĂ­ novosyn quick undy 5/0 (1) bal. Ăˇ 36 ks C3046311</t>
  </si>
  <si>
    <t>ZF643</t>
  </si>
  <si>
    <t>Ĺ itĂ­ vicryl vi 7-0 bal. Ăˇ 12 ks W9565</t>
  </si>
  <si>
    <t>ZB868</t>
  </si>
  <si>
    <t>Jehla perican 18G 1,30 x 80 mm pro epid.anest. bal. Ăˇ 25 ks 4512383</t>
  </si>
  <si>
    <t>ZL346</t>
  </si>
  <si>
    <t>Rukavice operaÄŤnĂ­ latex bez pudru chlorovanĂ© sterilnĂ­ ansell gammex PF sensitive vel. 8,5 bal. Ăˇ 50 pĂˇrĹŻ 330051085</t>
  </si>
  <si>
    <t>ZD125</t>
  </si>
  <si>
    <t>PĹ™evodnĂ­k k harmonickĂ©mu skalpelu HP054</t>
  </si>
  <si>
    <t>ZH427</t>
  </si>
  <si>
    <t>PĹ™evodnĂ­k k harmonickĂ©mu skalpelu modrĂ˝ HP BLUE s kabelem</t>
  </si>
  <si>
    <t>ZC239</t>
  </si>
  <si>
    <t>RukojeĹĄ laparoskopickĂˇ bez zĂˇmku PO958R</t>
  </si>
  <si>
    <t>ZE129</t>
  </si>
  <si>
    <t>Tubus zevnĂ­ izol. 5/5 mm 310 mm PM973R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</si>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</sst>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9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05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05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90" xfId="0" applyFont="1" applyFill="1" applyBorder="1"/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8" tableBorderDxfId="7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2" totalsRowShown="0">
  <autoFilter ref="C3:S5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21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492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1188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DB34431F-43E8-44F7-964E-4981A5F4A9C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427</v>
      </c>
      <c r="C3" s="203">
        <f>SUM(C6:C1048576)</f>
        <v>10</v>
      </c>
      <c r="D3" s="203">
        <f>SUM(D6:D1048576)</f>
        <v>0</v>
      </c>
      <c r="E3" s="204">
        <f>SUM(E6:E1048576)</f>
        <v>0</v>
      </c>
      <c r="F3" s="201">
        <f>IF(SUM($B3:$E3)=0,"",B3/SUM($B3:$E3))</f>
        <v>0.97711670480549195</v>
      </c>
      <c r="G3" s="199">
        <f t="shared" ref="G3:I3" si="0">IF(SUM($B3:$E3)=0,"",C3/SUM($B3:$E3))</f>
        <v>2.2883295194508008E-2</v>
      </c>
      <c r="H3" s="199">
        <f t="shared" si="0"/>
        <v>0</v>
      </c>
      <c r="I3" s="200">
        <f t="shared" si="0"/>
        <v>0</v>
      </c>
      <c r="J3" s="203">
        <f>SUM(J6:J1048576)</f>
        <v>115</v>
      </c>
      <c r="K3" s="203">
        <f>SUM(K6:K1048576)</f>
        <v>9</v>
      </c>
      <c r="L3" s="203">
        <f>SUM(L6:L1048576)</f>
        <v>0</v>
      </c>
      <c r="M3" s="204">
        <f>SUM(M6:M1048576)</f>
        <v>0</v>
      </c>
      <c r="N3" s="201">
        <f>IF(SUM($J3:$M3)=0,"",J3/SUM($J3:$M3))</f>
        <v>0.92741935483870963</v>
      </c>
      <c r="O3" s="199">
        <f t="shared" ref="O3:Q3" si="1">IF(SUM($J3:$M3)=0,"",K3/SUM($J3:$M3))</f>
        <v>7.2580645161290328E-2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6" t="s">
        <v>138</v>
      </c>
      <c r="B5" s="427" t="s">
        <v>140</v>
      </c>
      <c r="C5" s="427" t="s">
        <v>141</v>
      </c>
      <c r="D5" s="427" t="s">
        <v>142</v>
      </c>
      <c r="E5" s="428" t="s">
        <v>143</v>
      </c>
      <c r="F5" s="429" t="s">
        <v>140</v>
      </c>
      <c r="G5" s="430" t="s">
        <v>141</v>
      </c>
      <c r="H5" s="430" t="s">
        <v>142</v>
      </c>
      <c r="I5" s="431" t="s">
        <v>143</v>
      </c>
      <c r="J5" s="427" t="s">
        <v>140</v>
      </c>
      <c r="K5" s="427" t="s">
        <v>141</v>
      </c>
      <c r="L5" s="427" t="s">
        <v>142</v>
      </c>
      <c r="M5" s="428" t="s">
        <v>143</v>
      </c>
      <c r="N5" s="429" t="s">
        <v>140</v>
      </c>
      <c r="O5" s="430" t="s">
        <v>141</v>
      </c>
      <c r="P5" s="430" t="s">
        <v>142</v>
      </c>
      <c r="Q5" s="431" t="s">
        <v>143</v>
      </c>
    </row>
    <row r="6" spans="1:17" ht="14.45" customHeight="1" x14ac:dyDescent="0.2">
      <c r="A6" s="435" t="s">
        <v>493</v>
      </c>
      <c r="B6" s="441"/>
      <c r="C6" s="388"/>
      <c r="D6" s="388"/>
      <c r="E6" s="389"/>
      <c r="F6" s="438"/>
      <c r="G6" s="409"/>
      <c r="H6" s="409"/>
      <c r="I6" s="444"/>
      <c r="J6" s="441"/>
      <c r="K6" s="388"/>
      <c r="L6" s="388"/>
      <c r="M6" s="389"/>
      <c r="N6" s="438"/>
      <c r="O6" s="409"/>
      <c r="P6" s="409"/>
      <c r="Q6" s="432"/>
    </row>
    <row r="7" spans="1:17" ht="14.45" customHeight="1" x14ac:dyDescent="0.2">
      <c r="A7" s="436" t="s">
        <v>494</v>
      </c>
      <c r="B7" s="442">
        <v>361</v>
      </c>
      <c r="C7" s="395">
        <v>10</v>
      </c>
      <c r="D7" s="395"/>
      <c r="E7" s="396"/>
      <c r="F7" s="439">
        <v>0.97304582210242585</v>
      </c>
      <c r="G7" s="410">
        <v>2.6954177897574125E-2</v>
      </c>
      <c r="H7" s="410">
        <v>0</v>
      </c>
      <c r="I7" s="445">
        <v>0</v>
      </c>
      <c r="J7" s="442">
        <v>89</v>
      </c>
      <c r="K7" s="395">
        <v>9</v>
      </c>
      <c r="L7" s="395"/>
      <c r="M7" s="396"/>
      <c r="N7" s="439">
        <v>0.90816326530612246</v>
      </c>
      <c r="O7" s="410">
        <v>9.1836734693877556E-2</v>
      </c>
      <c r="P7" s="410">
        <v>0</v>
      </c>
      <c r="Q7" s="433">
        <v>0</v>
      </c>
    </row>
    <row r="8" spans="1:17" ht="14.45" customHeight="1" thickBot="1" x14ac:dyDescent="0.25">
      <c r="A8" s="437" t="s">
        <v>486</v>
      </c>
      <c r="B8" s="443">
        <v>66</v>
      </c>
      <c r="C8" s="402"/>
      <c r="D8" s="402"/>
      <c r="E8" s="403"/>
      <c r="F8" s="440">
        <v>1</v>
      </c>
      <c r="G8" s="411">
        <v>0</v>
      </c>
      <c r="H8" s="411">
        <v>0</v>
      </c>
      <c r="I8" s="446">
        <v>0</v>
      </c>
      <c r="J8" s="443">
        <v>26</v>
      </c>
      <c r="K8" s="402"/>
      <c r="L8" s="402"/>
      <c r="M8" s="403"/>
      <c r="N8" s="440">
        <v>1</v>
      </c>
      <c r="O8" s="411">
        <v>0</v>
      </c>
      <c r="P8" s="411">
        <v>0</v>
      </c>
      <c r="Q8" s="43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299E7307-181B-4DBB-A5D0-EA65FE44C848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406</v>
      </c>
      <c r="B5" s="371" t="s">
        <v>407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406</v>
      </c>
      <c r="B6" s="371" t="s">
        <v>495</v>
      </c>
      <c r="C6" s="372">
        <v>0</v>
      </c>
      <c r="D6" s="372">
        <v>0</v>
      </c>
      <c r="E6" s="372"/>
      <c r="F6" s="372">
        <v>3.1859999999999999</v>
      </c>
      <c r="G6" s="372">
        <v>0</v>
      </c>
      <c r="H6" s="372">
        <v>3.1859999999999999</v>
      </c>
      <c r="I6" s="373" t="s">
        <v>206</v>
      </c>
      <c r="J6" s="374" t="s">
        <v>1</v>
      </c>
    </row>
    <row r="7" spans="1:10" ht="14.45" customHeight="1" x14ac:dyDescent="0.2">
      <c r="A7" s="370" t="s">
        <v>406</v>
      </c>
      <c r="B7" s="371" t="s">
        <v>496</v>
      </c>
      <c r="C7" s="372">
        <v>0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406</v>
      </c>
      <c r="B8" s="371" t="s">
        <v>497</v>
      </c>
      <c r="C8" s="372">
        <v>1524.6168500000001</v>
      </c>
      <c r="D8" s="372">
        <v>1825.4426699999997</v>
      </c>
      <c r="E8" s="372"/>
      <c r="F8" s="372">
        <v>1521.4964499999999</v>
      </c>
      <c r="G8" s="372">
        <v>0</v>
      </c>
      <c r="H8" s="372">
        <v>1521.4964499999999</v>
      </c>
      <c r="I8" s="373" t="s">
        <v>206</v>
      </c>
      <c r="J8" s="374" t="s">
        <v>1</v>
      </c>
    </row>
    <row r="9" spans="1:10" ht="14.45" customHeight="1" x14ac:dyDescent="0.2">
      <c r="A9" s="370" t="s">
        <v>406</v>
      </c>
      <c r="B9" s="371" t="s">
        <v>498</v>
      </c>
      <c r="C9" s="372">
        <v>909.52643000000012</v>
      </c>
      <c r="D9" s="372">
        <v>934.00752999999986</v>
      </c>
      <c r="E9" s="372"/>
      <c r="F9" s="372">
        <v>1414.0997599999998</v>
      </c>
      <c r="G9" s="372">
        <v>0</v>
      </c>
      <c r="H9" s="372">
        <v>1414.0997599999998</v>
      </c>
      <c r="I9" s="373" t="s">
        <v>206</v>
      </c>
      <c r="J9" s="374" t="s">
        <v>1</v>
      </c>
    </row>
    <row r="10" spans="1:10" ht="14.45" customHeight="1" x14ac:dyDescent="0.2">
      <c r="A10" s="370" t="s">
        <v>406</v>
      </c>
      <c r="B10" s="371" t="s">
        <v>499</v>
      </c>
      <c r="C10" s="372">
        <v>760.06985999999756</v>
      </c>
      <c r="D10" s="372">
        <v>1040.8419800000004</v>
      </c>
      <c r="E10" s="372"/>
      <c r="F10" s="372">
        <v>501.81924999999904</v>
      </c>
      <c r="G10" s="372">
        <v>0</v>
      </c>
      <c r="H10" s="372">
        <v>501.81924999999904</v>
      </c>
      <c r="I10" s="373" t="s">
        <v>206</v>
      </c>
      <c r="J10" s="374" t="s">
        <v>1</v>
      </c>
    </row>
    <row r="11" spans="1:10" ht="14.45" customHeight="1" x14ac:dyDescent="0.2">
      <c r="A11" s="370" t="s">
        <v>406</v>
      </c>
      <c r="B11" s="371" t="s">
        <v>500</v>
      </c>
      <c r="C11" s="372">
        <v>16.11138</v>
      </c>
      <c r="D11" s="372">
        <v>23.866800000000001</v>
      </c>
      <c r="E11" s="372"/>
      <c r="F11" s="372">
        <v>41.741550000000004</v>
      </c>
      <c r="G11" s="372">
        <v>0</v>
      </c>
      <c r="H11" s="372">
        <v>41.741550000000004</v>
      </c>
      <c r="I11" s="373" t="s">
        <v>206</v>
      </c>
      <c r="J11" s="374" t="s">
        <v>1</v>
      </c>
    </row>
    <row r="12" spans="1:10" ht="14.45" customHeight="1" x14ac:dyDescent="0.2">
      <c r="A12" s="370" t="s">
        <v>406</v>
      </c>
      <c r="B12" s="371" t="s">
        <v>501</v>
      </c>
      <c r="C12" s="372">
        <v>1952.7685200000003</v>
      </c>
      <c r="D12" s="372">
        <v>1697.4080799999999</v>
      </c>
      <c r="E12" s="372"/>
      <c r="F12" s="372">
        <v>1697.7598100000005</v>
      </c>
      <c r="G12" s="372">
        <v>0</v>
      </c>
      <c r="H12" s="372">
        <v>1697.7598100000005</v>
      </c>
      <c r="I12" s="373" t="s">
        <v>206</v>
      </c>
      <c r="J12" s="374" t="s">
        <v>1</v>
      </c>
    </row>
    <row r="13" spans="1:10" ht="14.45" customHeight="1" x14ac:dyDescent="0.2">
      <c r="A13" s="370" t="s">
        <v>406</v>
      </c>
      <c r="B13" s="371" t="s">
        <v>502</v>
      </c>
      <c r="C13" s="372">
        <v>29.912039999999998</v>
      </c>
      <c r="D13" s="372">
        <v>40.876920000000005</v>
      </c>
      <c r="E13" s="372"/>
      <c r="F13" s="372">
        <v>23.939140000000002</v>
      </c>
      <c r="G13" s="372">
        <v>0</v>
      </c>
      <c r="H13" s="372">
        <v>23.939140000000002</v>
      </c>
      <c r="I13" s="373" t="s">
        <v>206</v>
      </c>
      <c r="J13" s="374" t="s">
        <v>1</v>
      </c>
    </row>
    <row r="14" spans="1:10" ht="14.45" customHeight="1" x14ac:dyDescent="0.2">
      <c r="A14" s="370" t="s">
        <v>406</v>
      </c>
      <c r="B14" s="371" t="s">
        <v>503</v>
      </c>
      <c r="C14" s="372">
        <v>226.80598999999998</v>
      </c>
      <c r="D14" s="372">
        <v>259.96199000000001</v>
      </c>
      <c r="E14" s="372"/>
      <c r="F14" s="372">
        <v>334.18513000000002</v>
      </c>
      <c r="G14" s="372">
        <v>0</v>
      </c>
      <c r="H14" s="372">
        <v>334.18513000000002</v>
      </c>
      <c r="I14" s="373" t="s">
        <v>206</v>
      </c>
      <c r="J14" s="374" t="s">
        <v>1</v>
      </c>
    </row>
    <row r="15" spans="1:10" ht="14.45" customHeight="1" x14ac:dyDescent="0.2">
      <c r="A15" s="370" t="s">
        <v>406</v>
      </c>
      <c r="B15" s="371" t="s">
        <v>504</v>
      </c>
      <c r="C15" s="372">
        <v>4.3257500000000002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406</v>
      </c>
      <c r="B16" s="371" t="s">
        <v>505</v>
      </c>
      <c r="C16" s="372">
        <v>109.18208999999999</v>
      </c>
      <c r="D16" s="372">
        <v>133.71884000000003</v>
      </c>
      <c r="E16" s="372"/>
      <c r="F16" s="372">
        <v>114.98573999999999</v>
      </c>
      <c r="G16" s="372">
        <v>0</v>
      </c>
      <c r="H16" s="372">
        <v>114.98573999999999</v>
      </c>
      <c r="I16" s="373" t="s">
        <v>206</v>
      </c>
      <c r="J16" s="374" t="s">
        <v>1</v>
      </c>
    </row>
    <row r="17" spans="1:10" ht="14.45" customHeight="1" x14ac:dyDescent="0.2">
      <c r="A17" s="370" t="s">
        <v>406</v>
      </c>
      <c r="B17" s="371" t="s">
        <v>506</v>
      </c>
      <c r="C17" s="372">
        <v>122.96223999999999</v>
      </c>
      <c r="D17" s="372">
        <v>116.81703999999999</v>
      </c>
      <c r="E17" s="372"/>
      <c r="F17" s="372">
        <v>498.57785000000001</v>
      </c>
      <c r="G17" s="372">
        <v>0</v>
      </c>
      <c r="H17" s="372">
        <v>498.57785000000001</v>
      </c>
      <c r="I17" s="373" t="s">
        <v>206</v>
      </c>
      <c r="J17" s="374" t="s">
        <v>1</v>
      </c>
    </row>
    <row r="18" spans="1:10" ht="14.45" customHeight="1" x14ac:dyDescent="0.2">
      <c r="A18" s="370" t="s">
        <v>406</v>
      </c>
      <c r="B18" s="371" t="s">
        <v>507</v>
      </c>
      <c r="C18" s="372">
        <v>0</v>
      </c>
      <c r="D18" s="372">
        <v>0</v>
      </c>
      <c r="E18" s="372"/>
      <c r="F18" s="372">
        <v>0.60084000000000004</v>
      </c>
      <c r="G18" s="372">
        <v>0</v>
      </c>
      <c r="H18" s="372">
        <v>0.60084000000000004</v>
      </c>
      <c r="I18" s="373" t="s">
        <v>206</v>
      </c>
      <c r="J18" s="374" t="s">
        <v>1</v>
      </c>
    </row>
    <row r="19" spans="1:10" ht="14.45" customHeight="1" x14ac:dyDescent="0.2">
      <c r="A19" s="370" t="s">
        <v>406</v>
      </c>
      <c r="B19" s="371" t="s">
        <v>412</v>
      </c>
      <c r="C19" s="372">
        <v>5656.281149999998</v>
      </c>
      <c r="D19" s="372">
        <v>6072.9418499999992</v>
      </c>
      <c r="E19" s="372"/>
      <c r="F19" s="372">
        <v>6152.3915199999992</v>
      </c>
      <c r="G19" s="372">
        <v>0</v>
      </c>
      <c r="H19" s="372">
        <v>6152.3915199999992</v>
      </c>
      <c r="I19" s="373" t="s">
        <v>206</v>
      </c>
      <c r="J19" s="374" t="s">
        <v>413</v>
      </c>
    </row>
    <row r="21" spans="1:10" ht="14.45" customHeight="1" x14ac:dyDescent="0.2">
      <c r="A21" s="370" t="s">
        <v>406</v>
      </c>
      <c r="B21" s="371" t="s">
        <v>407</v>
      </c>
      <c r="C21" s="372" t="s">
        <v>206</v>
      </c>
      <c r="D21" s="372" t="s">
        <v>206</v>
      </c>
      <c r="E21" s="372"/>
      <c r="F21" s="372" t="s">
        <v>206</v>
      </c>
      <c r="G21" s="372" t="s">
        <v>206</v>
      </c>
      <c r="H21" s="372" t="s">
        <v>206</v>
      </c>
      <c r="I21" s="373" t="s">
        <v>206</v>
      </c>
      <c r="J21" s="374" t="s">
        <v>55</v>
      </c>
    </row>
    <row r="22" spans="1:10" ht="14.45" customHeight="1" x14ac:dyDescent="0.2">
      <c r="A22" s="370" t="s">
        <v>414</v>
      </c>
      <c r="B22" s="371" t="s">
        <v>415</v>
      </c>
      <c r="C22" s="372" t="s">
        <v>206</v>
      </c>
      <c r="D22" s="372" t="s">
        <v>206</v>
      </c>
      <c r="E22" s="372"/>
      <c r="F22" s="372" t="s">
        <v>206</v>
      </c>
      <c r="G22" s="372" t="s">
        <v>206</v>
      </c>
      <c r="H22" s="372" t="s">
        <v>206</v>
      </c>
      <c r="I22" s="373" t="s">
        <v>206</v>
      </c>
      <c r="J22" s="374" t="s">
        <v>0</v>
      </c>
    </row>
    <row r="23" spans="1:10" ht="14.45" customHeight="1" x14ac:dyDescent="0.2">
      <c r="A23" s="370" t="s">
        <v>414</v>
      </c>
      <c r="B23" s="371" t="s">
        <v>495</v>
      </c>
      <c r="C23" s="372">
        <v>0</v>
      </c>
      <c r="D23" s="372">
        <v>0</v>
      </c>
      <c r="E23" s="372"/>
      <c r="F23" s="372">
        <v>3.1859999999999999</v>
      </c>
      <c r="G23" s="372">
        <v>0</v>
      </c>
      <c r="H23" s="372">
        <v>3.1859999999999999</v>
      </c>
      <c r="I23" s="373" t="s">
        <v>206</v>
      </c>
      <c r="J23" s="374" t="s">
        <v>1</v>
      </c>
    </row>
    <row r="24" spans="1:10" ht="14.45" customHeight="1" x14ac:dyDescent="0.2">
      <c r="A24" s="370" t="s">
        <v>414</v>
      </c>
      <c r="B24" s="371" t="s">
        <v>496</v>
      </c>
      <c r="C24" s="372">
        <v>0</v>
      </c>
      <c r="D24" s="372">
        <v>0</v>
      </c>
      <c r="E24" s="372"/>
      <c r="F24" s="372">
        <v>0</v>
      </c>
      <c r="G24" s="372">
        <v>0</v>
      </c>
      <c r="H24" s="372">
        <v>0</v>
      </c>
      <c r="I24" s="373" t="s">
        <v>206</v>
      </c>
      <c r="J24" s="374" t="s">
        <v>1</v>
      </c>
    </row>
    <row r="25" spans="1:10" ht="14.45" customHeight="1" x14ac:dyDescent="0.2">
      <c r="A25" s="370" t="s">
        <v>414</v>
      </c>
      <c r="B25" s="371" t="s">
        <v>497</v>
      </c>
      <c r="C25" s="372">
        <v>1210.4917</v>
      </c>
      <c r="D25" s="372">
        <v>1417.9996399999998</v>
      </c>
      <c r="E25" s="372"/>
      <c r="F25" s="372">
        <v>1267.4718799999998</v>
      </c>
      <c r="G25" s="372">
        <v>0</v>
      </c>
      <c r="H25" s="372">
        <v>1267.4718799999998</v>
      </c>
      <c r="I25" s="373" t="s">
        <v>206</v>
      </c>
      <c r="J25" s="374" t="s">
        <v>1</v>
      </c>
    </row>
    <row r="26" spans="1:10" ht="14.45" customHeight="1" x14ac:dyDescent="0.2">
      <c r="A26" s="370" t="s">
        <v>414</v>
      </c>
      <c r="B26" s="371" t="s">
        <v>498</v>
      </c>
      <c r="C26" s="372">
        <v>563.24095999999997</v>
      </c>
      <c r="D26" s="372">
        <v>575.56376999999986</v>
      </c>
      <c r="E26" s="372"/>
      <c r="F26" s="372">
        <v>1321.6199799999997</v>
      </c>
      <c r="G26" s="372">
        <v>0</v>
      </c>
      <c r="H26" s="372">
        <v>1321.6199799999997</v>
      </c>
      <c r="I26" s="373" t="s">
        <v>206</v>
      </c>
      <c r="J26" s="374" t="s">
        <v>1</v>
      </c>
    </row>
    <row r="27" spans="1:10" ht="14.45" customHeight="1" x14ac:dyDescent="0.2">
      <c r="A27" s="370" t="s">
        <v>414</v>
      </c>
      <c r="B27" s="371" t="s">
        <v>499</v>
      </c>
      <c r="C27" s="372">
        <v>760.06985999999756</v>
      </c>
      <c r="D27" s="372">
        <v>1040.8419800000004</v>
      </c>
      <c r="E27" s="372"/>
      <c r="F27" s="372">
        <v>501.81924999999904</v>
      </c>
      <c r="G27" s="372">
        <v>0</v>
      </c>
      <c r="H27" s="372">
        <v>501.81924999999904</v>
      </c>
      <c r="I27" s="373" t="s">
        <v>206</v>
      </c>
      <c r="J27" s="374" t="s">
        <v>1</v>
      </c>
    </row>
    <row r="28" spans="1:10" ht="14.45" customHeight="1" x14ac:dyDescent="0.2">
      <c r="A28" s="370" t="s">
        <v>414</v>
      </c>
      <c r="B28" s="371" t="s">
        <v>500</v>
      </c>
      <c r="C28" s="372">
        <v>16.11138</v>
      </c>
      <c r="D28" s="372">
        <v>11.616540000000001</v>
      </c>
      <c r="E28" s="372"/>
      <c r="F28" s="372">
        <v>23.366160000000001</v>
      </c>
      <c r="G28" s="372">
        <v>0</v>
      </c>
      <c r="H28" s="372">
        <v>23.366160000000001</v>
      </c>
      <c r="I28" s="373" t="s">
        <v>206</v>
      </c>
      <c r="J28" s="374" t="s">
        <v>1</v>
      </c>
    </row>
    <row r="29" spans="1:10" ht="14.45" customHeight="1" x14ac:dyDescent="0.2">
      <c r="A29" s="370" t="s">
        <v>414</v>
      </c>
      <c r="B29" s="371" t="s">
        <v>501</v>
      </c>
      <c r="C29" s="372">
        <v>1719.5181500000003</v>
      </c>
      <c r="D29" s="372">
        <v>1629.0002099999999</v>
      </c>
      <c r="E29" s="372"/>
      <c r="F29" s="372">
        <v>1605.9037700000006</v>
      </c>
      <c r="G29" s="372">
        <v>0</v>
      </c>
      <c r="H29" s="372">
        <v>1605.9037700000006</v>
      </c>
      <c r="I29" s="373" t="s">
        <v>206</v>
      </c>
      <c r="J29" s="374" t="s">
        <v>1</v>
      </c>
    </row>
    <row r="30" spans="1:10" ht="14.45" customHeight="1" x14ac:dyDescent="0.2">
      <c r="A30" s="370" t="s">
        <v>414</v>
      </c>
      <c r="B30" s="371" t="s">
        <v>502</v>
      </c>
      <c r="C30" s="372">
        <v>28.687519999999999</v>
      </c>
      <c r="D30" s="372">
        <v>40.498920000000005</v>
      </c>
      <c r="E30" s="372"/>
      <c r="F30" s="372">
        <v>21.399650000000001</v>
      </c>
      <c r="G30" s="372">
        <v>0</v>
      </c>
      <c r="H30" s="372">
        <v>21.399650000000001</v>
      </c>
      <c r="I30" s="373" t="s">
        <v>206</v>
      </c>
      <c r="J30" s="374" t="s">
        <v>1</v>
      </c>
    </row>
    <row r="31" spans="1:10" ht="14.45" customHeight="1" x14ac:dyDescent="0.2">
      <c r="A31" s="370" t="s">
        <v>414</v>
      </c>
      <c r="B31" s="371" t="s">
        <v>503</v>
      </c>
      <c r="C31" s="372">
        <v>217.02468999999999</v>
      </c>
      <c r="D31" s="372">
        <v>232.38720000000001</v>
      </c>
      <c r="E31" s="372"/>
      <c r="F31" s="372">
        <v>304.17923000000002</v>
      </c>
      <c r="G31" s="372">
        <v>0</v>
      </c>
      <c r="H31" s="372">
        <v>304.17923000000002</v>
      </c>
      <c r="I31" s="373" t="s">
        <v>206</v>
      </c>
      <c r="J31" s="374" t="s">
        <v>1</v>
      </c>
    </row>
    <row r="32" spans="1:10" ht="14.45" customHeight="1" x14ac:dyDescent="0.2">
      <c r="A32" s="370" t="s">
        <v>414</v>
      </c>
      <c r="B32" s="371" t="s">
        <v>504</v>
      </c>
      <c r="C32" s="372">
        <v>4.3257500000000002</v>
      </c>
      <c r="D32" s="372">
        <v>0</v>
      </c>
      <c r="E32" s="372"/>
      <c r="F32" s="372">
        <v>0</v>
      </c>
      <c r="G32" s="372">
        <v>0</v>
      </c>
      <c r="H32" s="372">
        <v>0</v>
      </c>
      <c r="I32" s="373" t="s">
        <v>206</v>
      </c>
      <c r="J32" s="374" t="s">
        <v>1</v>
      </c>
    </row>
    <row r="33" spans="1:10" ht="14.45" customHeight="1" x14ac:dyDescent="0.2">
      <c r="A33" s="370" t="s">
        <v>414</v>
      </c>
      <c r="B33" s="371" t="s">
        <v>505</v>
      </c>
      <c r="C33" s="372">
        <v>109.18208999999999</v>
      </c>
      <c r="D33" s="372">
        <v>110.42730000000002</v>
      </c>
      <c r="E33" s="372"/>
      <c r="F33" s="372">
        <v>104.40186</v>
      </c>
      <c r="G33" s="372">
        <v>0</v>
      </c>
      <c r="H33" s="372">
        <v>104.40186</v>
      </c>
      <c r="I33" s="373" t="s">
        <v>206</v>
      </c>
      <c r="J33" s="374" t="s">
        <v>1</v>
      </c>
    </row>
    <row r="34" spans="1:10" ht="14.45" customHeight="1" x14ac:dyDescent="0.2">
      <c r="A34" s="370" t="s">
        <v>414</v>
      </c>
      <c r="B34" s="371" t="s">
        <v>506</v>
      </c>
      <c r="C34" s="372">
        <v>0</v>
      </c>
      <c r="D34" s="372">
        <v>0</v>
      </c>
      <c r="E34" s="372"/>
      <c r="F34" s="372">
        <v>98.219329999999999</v>
      </c>
      <c r="G34" s="372">
        <v>0</v>
      </c>
      <c r="H34" s="372">
        <v>98.219329999999999</v>
      </c>
      <c r="I34" s="373" t="s">
        <v>206</v>
      </c>
      <c r="J34" s="374" t="s">
        <v>1</v>
      </c>
    </row>
    <row r="35" spans="1:10" ht="14.45" customHeight="1" x14ac:dyDescent="0.2">
      <c r="A35" s="370" t="s">
        <v>414</v>
      </c>
      <c r="B35" s="371" t="s">
        <v>507</v>
      </c>
      <c r="C35" s="372">
        <v>0</v>
      </c>
      <c r="D35" s="372">
        <v>0</v>
      </c>
      <c r="E35" s="372"/>
      <c r="F35" s="372">
        <v>0.60084000000000004</v>
      </c>
      <c r="G35" s="372">
        <v>0</v>
      </c>
      <c r="H35" s="372">
        <v>0.60084000000000004</v>
      </c>
      <c r="I35" s="373" t="s">
        <v>206</v>
      </c>
      <c r="J35" s="374" t="s">
        <v>1</v>
      </c>
    </row>
    <row r="36" spans="1:10" ht="14.45" customHeight="1" x14ac:dyDescent="0.2">
      <c r="A36" s="370" t="s">
        <v>414</v>
      </c>
      <c r="B36" s="371" t="s">
        <v>416</v>
      </c>
      <c r="C36" s="372">
        <v>4628.6520999999984</v>
      </c>
      <c r="D36" s="372">
        <v>5058.3355600000004</v>
      </c>
      <c r="E36" s="372"/>
      <c r="F36" s="372">
        <v>5252.1679499999991</v>
      </c>
      <c r="G36" s="372">
        <v>0</v>
      </c>
      <c r="H36" s="372">
        <v>5252.1679499999991</v>
      </c>
      <c r="I36" s="373" t="s">
        <v>206</v>
      </c>
      <c r="J36" s="374" t="s">
        <v>417</v>
      </c>
    </row>
    <row r="37" spans="1:10" ht="14.45" customHeight="1" x14ac:dyDescent="0.2">
      <c r="A37" s="370" t="s">
        <v>206</v>
      </c>
      <c r="B37" s="371" t="s">
        <v>206</v>
      </c>
      <c r="C37" s="372" t="s">
        <v>206</v>
      </c>
      <c r="D37" s="372" t="s">
        <v>206</v>
      </c>
      <c r="E37" s="372"/>
      <c r="F37" s="372" t="s">
        <v>206</v>
      </c>
      <c r="G37" s="372" t="s">
        <v>206</v>
      </c>
      <c r="H37" s="372" t="s">
        <v>206</v>
      </c>
      <c r="I37" s="373" t="s">
        <v>206</v>
      </c>
      <c r="J37" s="374" t="s">
        <v>418</v>
      </c>
    </row>
    <row r="38" spans="1:10" ht="14.45" customHeight="1" x14ac:dyDescent="0.2">
      <c r="A38" s="370" t="s">
        <v>419</v>
      </c>
      <c r="B38" s="371" t="s">
        <v>420</v>
      </c>
      <c r="C38" s="372" t="s">
        <v>206</v>
      </c>
      <c r="D38" s="372" t="s">
        <v>206</v>
      </c>
      <c r="E38" s="372"/>
      <c r="F38" s="372" t="s">
        <v>206</v>
      </c>
      <c r="G38" s="372" t="s">
        <v>206</v>
      </c>
      <c r="H38" s="372" t="s">
        <v>206</v>
      </c>
      <c r="I38" s="373" t="s">
        <v>206</v>
      </c>
      <c r="J38" s="374" t="s">
        <v>0</v>
      </c>
    </row>
    <row r="39" spans="1:10" ht="14.45" customHeight="1" x14ac:dyDescent="0.2">
      <c r="A39" s="370" t="s">
        <v>419</v>
      </c>
      <c r="B39" s="371" t="s">
        <v>497</v>
      </c>
      <c r="C39" s="372">
        <v>314.12515000000002</v>
      </c>
      <c r="D39" s="372">
        <v>407.44302999999996</v>
      </c>
      <c r="E39" s="372"/>
      <c r="F39" s="372">
        <v>254.02456999999998</v>
      </c>
      <c r="G39" s="372">
        <v>0</v>
      </c>
      <c r="H39" s="372">
        <v>254.02456999999998</v>
      </c>
      <c r="I39" s="373" t="s">
        <v>206</v>
      </c>
      <c r="J39" s="374" t="s">
        <v>1</v>
      </c>
    </row>
    <row r="40" spans="1:10" ht="14.45" customHeight="1" x14ac:dyDescent="0.2">
      <c r="A40" s="370" t="s">
        <v>419</v>
      </c>
      <c r="B40" s="371" t="s">
        <v>498</v>
      </c>
      <c r="C40" s="372">
        <v>346.28547000000009</v>
      </c>
      <c r="D40" s="372">
        <v>358.44376</v>
      </c>
      <c r="E40" s="372"/>
      <c r="F40" s="372">
        <v>92.479780000000019</v>
      </c>
      <c r="G40" s="372">
        <v>0</v>
      </c>
      <c r="H40" s="372">
        <v>92.479780000000019</v>
      </c>
      <c r="I40" s="373" t="s">
        <v>206</v>
      </c>
      <c r="J40" s="374" t="s">
        <v>1</v>
      </c>
    </row>
    <row r="41" spans="1:10" ht="14.45" customHeight="1" x14ac:dyDescent="0.2">
      <c r="A41" s="370" t="s">
        <v>419</v>
      </c>
      <c r="B41" s="371" t="s">
        <v>500</v>
      </c>
      <c r="C41" s="372">
        <v>0</v>
      </c>
      <c r="D41" s="372">
        <v>12.250260000000001</v>
      </c>
      <c r="E41" s="372"/>
      <c r="F41" s="372">
        <v>18.375389999999999</v>
      </c>
      <c r="G41" s="372">
        <v>0</v>
      </c>
      <c r="H41" s="372">
        <v>18.375389999999999</v>
      </c>
      <c r="I41" s="373" t="s">
        <v>206</v>
      </c>
      <c r="J41" s="374" t="s">
        <v>1</v>
      </c>
    </row>
    <row r="42" spans="1:10" ht="14.45" customHeight="1" x14ac:dyDescent="0.2">
      <c r="A42" s="370" t="s">
        <v>419</v>
      </c>
      <c r="B42" s="371" t="s">
        <v>501</v>
      </c>
      <c r="C42" s="372">
        <v>233.25037000000003</v>
      </c>
      <c r="D42" s="372">
        <v>68.407869999999988</v>
      </c>
      <c r="E42" s="372"/>
      <c r="F42" s="372">
        <v>91.856039999999993</v>
      </c>
      <c r="G42" s="372">
        <v>0</v>
      </c>
      <c r="H42" s="372">
        <v>91.856039999999993</v>
      </c>
      <c r="I42" s="373" t="s">
        <v>206</v>
      </c>
      <c r="J42" s="374" t="s">
        <v>1</v>
      </c>
    </row>
    <row r="43" spans="1:10" ht="14.45" customHeight="1" x14ac:dyDescent="0.2">
      <c r="A43" s="370" t="s">
        <v>419</v>
      </c>
      <c r="B43" s="371" t="s">
        <v>502</v>
      </c>
      <c r="C43" s="372">
        <v>1.2245200000000001</v>
      </c>
      <c r="D43" s="372">
        <v>0.378</v>
      </c>
      <c r="E43" s="372"/>
      <c r="F43" s="372">
        <v>2.5394899999999998</v>
      </c>
      <c r="G43" s="372">
        <v>0</v>
      </c>
      <c r="H43" s="372">
        <v>2.5394899999999998</v>
      </c>
      <c r="I43" s="373" t="s">
        <v>206</v>
      </c>
      <c r="J43" s="374" t="s">
        <v>1</v>
      </c>
    </row>
    <row r="44" spans="1:10" ht="14.45" customHeight="1" x14ac:dyDescent="0.2">
      <c r="A44" s="370" t="s">
        <v>419</v>
      </c>
      <c r="B44" s="371" t="s">
        <v>503</v>
      </c>
      <c r="C44" s="372">
        <v>9.7812999999999999</v>
      </c>
      <c r="D44" s="372">
        <v>27.57479</v>
      </c>
      <c r="E44" s="372"/>
      <c r="F44" s="372">
        <v>30.0059</v>
      </c>
      <c r="G44" s="372">
        <v>0</v>
      </c>
      <c r="H44" s="372">
        <v>30.0059</v>
      </c>
      <c r="I44" s="373" t="s">
        <v>206</v>
      </c>
      <c r="J44" s="374" t="s">
        <v>1</v>
      </c>
    </row>
    <row r="45" spans="1:10" ht="14.45" customHeight="1" x14ac:dyDescent="0.2">
      <c r="A45" s="370" t="s">
        <v>419</v>
      </c>
      <c r="B45" s="371" t="s">
        <v>505</v>
      </c>
      <c r="C45" s="372">
        <v>0</v>
      </c>
      <c r="D45" s="372">
        <v>23.291540000000001</v>
      </c>
      <c r="E45" s="372"/>
      <c r="F45" s="372">
        <v>10.583879999999999</v>
      </c>
      <c r="G45" s="372">
        <v>0</v>
      </c>
      <c r="H45" s="372">
        <v>10.583879999999999</v>
      </c>
      <c r="I45" s="373" t="s">
        <v>206</v>
      </c>
      <c r="J45" s="374" t="s">
        <v>1</v>
      </c>
    </row>
    <row r="46" spans="1:10" ht="14.45" customHeight="1" x14ac:dyDescent="0.2">
      <c r="A46" s="370" t="s">
        <v>419</v>
      </c>
      <c r="B46" s="371" t="s">
        <v>506</v>
      </c>
      <c r="C46" s="372">
        <v>122.96223999999999</v>
      </c>
      <c r="D46" s="372">
        <v>116.81703999999999</v>
      </c>
      <c r="E46" s="372"/>
      <c r="F46" s="372">
        <v>400.35852</v>
      </c>
      <c r="G46" s="372">
        <v>0</v>
      </c>
      <c r="H46" s="372">
        <v>400.35852</v>
      </c>
      <c r="I46" s="373" t="s">
        <v>206</v>
      </c>
      <c r="J46" s="374" t="s">
        <v>1</v>
      </c>
    </row>
    <row r="47" spans="1:10" ht="14.45" customHeight="1" x14ac:dyDescent="0.2">
      <c r="A47" s="370" t="s">
        <v>419</v>
      </c>
      <c r="B47" s="371" t="s">
        <v>421</v>
      </c>
      <c r="C47" s="372">
        <v>1027.62905</v>
      </c>
      <c r="D47" s="372">
        <v>1014.6062900000002</v>
      </c>
      <c r="E47" s="372"/>
      <c r="F47" s="372">
        <v>900.22357</v>
      </c>
      <c r="G47" s="372">
        <v>0</v>
      </c>
      <c r="H47" s="372">
        <v>900.22357</v>
      </c>
      <c r="I47" s="373" t="s">
        <v>206</v>
      </c>
      <c r="J47" s="374" t="s">
        <v>417</v>
      </c>
    </row>
    <row r="48" spans="1:10" ht="14.45" customHeight="1" x14ac:dyDescent="0.2">
      <c r="A48" s="370" t="s">
        <v>206</v>
      </c>
      <c r="B48" s="371" t="s">
        <v>206</v>
      </c>
      <c r="C48" s="372" t="s">
        <v>206</v>
      </c>
      <c r="D48" s="372" t="s">
        <v>206</v>
      </c>
      <c r="E48" s="372"/>
      <c r="F48" s="372" t="s">
        <v>206</v>
      </c>
      <c r="G48" s="372" t="s">
        <v>206</v>
      </c>
      <c r="H48" s="372" t="s">
        <v>206</v>
      </c>
      <c r="I48" s="373" t="s">
        <v>206</v>
      </c>
      <c r="J48" s="374" t="s">
        <v>418</v>
      </c>
    </row>
    <row r="49" spans="1:10" ht="14.45" customHeight="1" x14ac:dyDescent="0.2">
      <c r="A49" s="370" t="s">
        <v>406</v>
      </c>
      <c r="B49" s="371" t="s">
        <v>412</v>
      </c>
      <c r="C49" s="372">
        <v>5656.2811499999971</v>
      </c>
      <c r="D49" s="372">
        <v>6072.9418500000002</v>
      </c>
      <c r="E49" s="372"/>
      <c r="F49" s="372">
        <v>6152.3915199999983</v>
      </c>
      <c r="G49" s="372">
        <v>0</v>
      </c>
      <c r="H49" s="372">
        <v>6152.3915199999983</v>
      </c>
      <c r="I49" s="373" t="s">
        <v>206</v>
      </c>
      <c r="J49" s="374" t="s">
        <v>413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 xr:uid="{B042BDDC-2920-4ED3-9550-C613658A0C71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1188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72.559282618756598</v>
      </c>
      <c r="J3" s="81">
        <f>SUBTOTAL(9,J5:J1048576)</f>
        <v>236869.39999999106</v>
      </c>
      <c r="K3" s="82">
        <f>SUBTOTAL(9,K5:K1048576)</f>
        <v>17187073.738334656</v>
      </c>
    </row>
    <row r="4" spans="1:11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3" t="s">
        <v>406</v>
      </c>
      <c r="B5" s="384" t="s">
        <v>407</v>
      </c>
      <c r="C5" s="385" t="s">
        <v>414</v>
      </c>
      <c r="D5" s="386" t="s">
        <v>415</v>
      </c>
      <c r="E5" s="385" t="s">
        <v>508</v>
      </c>
      <c r="F5" s="386" t="s">
        <v>509</v>
      </c>
      <c r="G5" s="385" t="s">
        <v>510</v>
      </c>
      <c r="H5" s="385" t="s">
        <v>511</v>
      </c>
      <c r="I5" s="388">
        <v>21.239999771118164</v>
      </c>
      <c r="J5" s="388">
        <v>150</v>
      </c>
      <c r="K5" s="389">
        <v>3186</v>
      </c>
    </row>
    <row r="6" spans="1:11" ht="14.45" customHeight="1" x14ac:dyDescent="0.2">
      <c r="A6" s="390" t="s">
        <v>406</v>
      </c>
      <c r="B6" s="391" t="s">
        <v>407</v>
      </c>
      <c r="C6" s="392" t="s">
        <v>414</v>
      </c>
      <c r="D6" s="393" t="s">
        <v>415</v>
      </c>
      <c r="E6" s="392" t="s">
        <v>512</v>
      </c>
      <c r="F6" s="393" t="s">
        <v>513</v>
      </c>
      <c r="G6" s="392" t="s">
        <v>514</v>
      </c>
      <c r="H6" s="392" t="s">
        <v>515</v>
      </c>
      <c r="I6" s="395">
        <v>228.52333577473959</v>
      </c>
      <c r="J6" s="395">
        <v>54</v>
      </c>
      <c r="K6" s="396">
        <v>12362.920043945313</v>
      </c>
    </row>
    <row r="7" spans="1:11" ht="14.45" customHeight="1" x14ac:dyDescent="0.2">
      <c r="A7" s="390" t="s">
        <v>406</v>
      </c>
      <c r="B7" s="391" t="s">
        <v>407</v>
      </c>
      <c r="C7" s="392" t="s">
        <v>414</v>
      </c>
      <c r="D7" s="393" t="s">
        <v>415</v>
      </c>
      <c r="E7" s="392" t="s">
        <v>512</v>
      </c>
      <c r="F7" s="393" t="s">
        <v>513</v>
      </c>
      <c r="G7" s="392" t="s">
        <v>516</v>
      </c>
      <c r="H7" s="392" t="s">
        <v>517</v>
      </c>
      <c r="I7" s="395">
        <v>15.529999732971191</v>
      </c>
      <c r="J7" s="395">
        <v>250</v>
      </c>
      <c r="K7" s="396">
        <v>3882.489990234375</v>
      </c>
    </row>
    <row r="8" spans="1:11" ht="14.45" customHeight="1" x14ac:dyDescent="0.2">
      <c r="A8" s="390" t="s">
        <v>406</v>
      </c>
      <c r="B8" s="391" t="s">
        <v>407</v>
      </c>
      <c r="C8" s="392" t="s">
        <v>414</v>
      </c>
      <c r="D8" s="393" t="s">
        <v>415</v>
      </c>
      <c r="E8" s="392" t="s">
        <v>512</v>
      </c>
      <c r="F8" s="393" t="s">
        <v>513</v>
      </c>
      <c r="G8" s="392" t="s">
        <v>518</v>
      </c>
      <c r="H8" s="392" t="s">
        <v>519</v>
      </c>
      <c r="I8" s="395">
        <v>65.199996948242188</v>
      </c>
      <c r="J8" s="395">
        <v>360</v>
      </c>
      <c r="K8" s="396">
        <v>23472</v>
      </c>
    </row>
    <row r="9" spans="1:11" ht="14.45" customHeight="1" x14ac:dyDescent="0.2">
      <c r="A9" s="390" t="s">
        <v>406</v>
      </c>
      <c r="B9" s="391" t="s">
        <v>407</v>
      </c>
      <c r="C9" s="392" t="s">
        <v>414</v>
      </c>
      <c r="D9" s="393" t="s">
        <v>415</v>
      </c>
      <c r="E9" s="392" t="s">
        <v>512</v>
      </c>
      <c r="F9" s="393" t="s">
        <v>513</v>
      </c>
      <c r="G9" s="392" t="s">
        <v>520</v>
      </c>
      <c r="H9" s="392" t="s">
        <v>521</v>
      </c>
      <c r="I9" s="395">
        <v>13.039999961853027</v>
      </c>
      <c r="J9" s="395">
        <v>510</v>
      </c>
      <c r="K9" s="396">
        <v>6650.39990234375</v>
      </c>
    </row>
    <row r="10" spans="1:11" ht="14.45" customHeight="1" x14ac:dyDescent="0.2">
      <c r="A10" s="390" t="s">
        <v>406</v>
      </c>
      <c r="B10" s="391" t="s">
        <v>407</v>
      </c>
      <c r="C10" s="392" t="s">
        <v>414</v>
      </c>
      <c r="D10" s="393" t="s">
        <v>415</v>
      </c>
      <c r="E10" s="392" t="s">
        <v>512</v>
      </c>
      <c r="F10" s="393" t="s">
        <v>513</v>
      </c>
      <c r="G10" s="392" t="s">
        <v>522</v>
      </c>
      <c r="H10" s="392" t="s">
        <v>523</v>
      </c>
      <c r="I10" s="395">
        <v>0.45000000298023224</v>
      </c>
      <c r="J10" s="395">
        <v>3000</v>
      </c>
      <c r="K10" s="396">
        <v>1330</v>
      </c>
    </row>
    <row r="11" spans="1:11" ht="14.45" customHeight="1" x14ac:dyDescent="0.2">
      <c r="A11" s="390" t="s">
        <v>406</v>
      </c>
      <c r="B11" s="391" t="s">
        <v>407</v>
      </c>
      <c r="C11" s="392" t="s">
        <v>414</v>
      </c>
      <c r="D11" s="393" t="s">
        <v>415</v>
      </c>
      <c r="E11" s="392" t="s">
        <v>512</v>
      </c>
      <c r="F11" s="393" t="s">
        <v>513</v>
      </c>
      <c r="G11" s="392" t="s">
        <v>524</v>
      </c>
      <c r="H11" s="392" t="s">
        <v>525</v>
      </c>
      <c r="I11" s="395">
        <v>5.6399998664855957</v>
      </c>
      <c r="J11" s="395">
        <v>3240</v>
      </c>
      <c r="K11" s="396">
        <v>18257.3994140625</v>
      </c>
    </row>
    <row r="12" spans="1:11" ht="14.45" customHeight="1" x14ac:dyDescent="0.2">
      <c r="A12" s="390" t="s">
        <v>406</v>
      </c>
      <c r="B12" s="391" t="s">
        <v>407</v>
      </c>
      <c r="C12" s="392" t="s">
        <v>414</v>
      </c>
      <c r="D12" s="393" t="s">
        <v>415</v>
      </c>
      <c r="E12" s="392" t="s">
        <v>512</v>
      </c>
      <c r="F12" s="393" t="s">
        <v>513</v>
      </c>
      <c r="G12" s="392" t="s">
        <v>526</v>
      </c>
      <c r="H12" s="392" t="s">
        <v>527</v>
      </c>
      <c r="I12" s="395">
        <v>517.5</v>
      </c>
      <c r="J12" s="395">
        <v>260</v>
      </c>
      <c r="K12" s="396">
        <v>134550</v>
      </c>
    </row>
    <row r="13" spans="1:11" ht="14.45" customHeight="1" x14ac:dyDescent="0.2">
      <c r="A13" s="390" t="s">
        <v>406</v>
      </c>
      <c r="B13" s="391" t="s">
        <v>407</v>
      </c>
      <c r="C13" s="392" t="s">
        <v>414</v>
      </c>
      <c r="D13" s="393" t="s">
        <v>415</v>
      </c>
      <c r="E13" s="392" t="s">
        <v>512</v>
      </c>
      <c r="F13" s="393" t="s">
        <v>513</v>
      </c>
      <c r="G13" s="392" t="s">
        <v>528</v>
      </c>
      <c r="H13" s="392" t="s">
        <v>529</v>
      </c>
      <c r="I13" s="395">
        <v>63.909999847412109</v>
      </c>
      <c r="J13" s="395">
        <v>130</v>
      </c>
      <c r="K13" s="396">
        <v>8194.8897705078125</v>
      </c>
    </row>
    <row r="14" spans="1:11" ht="14.45" customHeight="1" x14ac:dyDescent="0.2">
      <c r="A14" s="390" t="s">
        <v>406</v>
      </c>
      <c r="B14" s="391" t="s">
        <v>407</v>
      </c>
      <c r="C14" s="392" t="s">
        <v>414</v>
      </c>
      <c r="D14" s="393" t="s">
        <v>415</v>
      </c>
      <c r="E14" s="392" t="s">
        <v>512</v>
      </c>
      <c r="F14" s="393" t="s">
        <v>513</v>
      </c>
      <c r="G14" s="392" t="s">
        <v>530</v>
      </c>
      <c r="H14" s="392" t="s">
        <v>531</v>
      </c>
      <c r="I14" s="395">
        <v>111.99400024414062</v>
      </c>
      <c r="J14" s="395">
        <v>85</v>
      </c>
      <c r="K14" s="396">
        <v>9347.169921875</v>
      </c>
    </row>
    <row r="15" spans="1:11" ht="14.45" customHeight="1" x14ac:dyDescent="0.2">
      <c r="A15" s="390" t="s">
        <v>406</v>
      </c>
      <c r="B15" s="391" t="s">
        <v>407</v>
      </c>
      <c r="C15" s="392" t="s">
        <v>414</v>
      </c>
      <c r="D15" s="393" t="s">
        <v>415</v>
      </c>
      <c r="E15" s="392" t="s">
        <v>512</v>
      </c>
      <c r="F15" s="393" t="s">
        <v>513</v>
      </c>
      <c r="G15" s="392" t="s">
        <v>532</v>
      </c>
      <c r="H15" s="392" t="s">
        <v>533</v>
      </c>
      <c r="I15" s="395">
        <v>3031.169921875</v>
      </c>
      <c r="J15" s="395">
        <v>20</v>
      </c>
      <c r="K15" s="396">
        <v>60623.3984375</v>
      </c>
    </row>
    <row r="16" spans="1:11" ht="14.45" customHeight="1" x14ac:dyDescent="0.2">
      <c r="A16" s="390" t="s">
        <v>406</v>
      </c>
      <c r="B16" s="391" t="s">
        <v>407</v>
      </c>
      <c r="C16" s="392" t="s">
        <v>414</v>
      </c>
      <c r="D16" s="393" t="s">
        <v>415</v>
      </c>
      <c r="E16" s="392" t="s">
        <v>512</v>
      </c>
      <c r="F16" s="393" t="s">
        <v>513</v>
      </c>
      <c r="G16" s="392" t="s">
        <v>534</v>
      </c>
      <c r="H16" s="392" t="s">
        <v>535</v>
      </c>
      <c r="I16" s="395">
        <v>352.27999877929688</v>
      </c>
      <c r="J16" s="395">
        <v>324</v>
      </c>
      <c r="K16" s="396">
        <v>114139.7998046875</v>
      </c>
    </row>
    <row r="17" spans="1:11" ht="14.45" customHeight="1" x14ac:dyDescent="0.2">
      <c r="A17" s="390" t="s">
        <v>406</v>
      </c>
      <c r="B17" s="391" t="s">
        <v>407</v>
      </c>
      <c r="C17" s="392" t="s">
        <v>414</v>
      </c>
      <c r="D17" s="393" t="s">
        <v>415</v>
      </c>
      <c r="E17" s="392" t="s">
        <v>512</v>
      </c>
      <c r="F17" s="393" t="s">
        <v>513</v>
      </c>
      <c r="G17" s="392" t="s">
        <v>536</v>
      </c>
      <c r="H17" s="392" t="s">
        <v>537</v>
      </c>
      <c r="I17" s="395">
        <v>1249.949951171875</v>
      </c>
      <c r="J17" s="395">
        <v>84</v>
      </c>
      <c r="K17" s="396">
        <v>104996.1533203125</v>
      </c>
    </row>
    <row r="18" spans="1:11" ht="14.45" customHeight="1" x14ac:dyDescent="0.2">
      <c r="A18" s="390" t="s">
        <v>406</v>
      </c>
      <c r="B18" s="391" t="s">
        <v>407</v>
      </c>
      <c r="C18" s="392" t="s">
        <v>414</v>
      </c>
      <c r="D18" s="393" t="s">
        <v>415</v>
      </c>
      <c r="E18" s="392" t="s">
        <v>512</v>
      </c>
      <c r="F18" s="393" t="s">
        <v>513</v>
      </c>
      <c r="G18" s="392" t="s">
        <v>538</v>
      </c>
      <c r="H18" s="392" t="s">
        <v>539</v>
      </c>
      <c r="I18" s="395">
        <v>659.90997314453125</v>
      </c>
      <c r="J18" s="395">
        <v>276</v>
      </c>
      <c r="K18" s="396">
        <v>182134.697265625</v>
      </c>
    </row>
    <row r="19" spans="1:11" ht="14.45" customHeight="1" x14ac:dyDescent="0.2">
      <c r="A19" s="390" t="s">
        <v>406</v>
      </c>
      <c r="B19" s="391" t="s">
        <v>407</v>
      </c>
      <c r="C19" s="392" t="s">
        <v>414</v>
      </c>
      <c r="D19" s="393" t="s">
        <v>415</v>
      </c>
      <c r="E19" s="392" t="s">
        <v>512</v>
      </c>
      <c r="F19" s="393" t="s">
        <v>513</v>
      </c>
      <c r="G19" s="392" t="s">
        <v>540</v>
      </c>
      <c r="H19" s="392" t="s">
        <v>541</v>
      </c>
      <c r="I19" s="395">
        <v>269.3900146484375</v>
      </c>
      <c r="J19" s="395">
        <v>96</v>
      </c>
      <c r="K19" s="396">
        <v>25861.19921875</v>
      </c>
    </row>
    <row r="20" spans="1:11" ht="14.45" customHeight="1" x14ac:dyDescent="0.2">
      <c r="A20" s="390" t="s">
        <v>406</v>
      </c>
      <c r="B20" s="391" t="s">
        <v>407</v>
      </c>
      <c r="C20" s="392" t="s">
        <v>414</v>
      </c>
      <c r="D20" s="393" t="s">
        <v>415</v>
      </c>
      <c r="E20" s="392" t="s">
        <v>512</v>
      </c>
      <c r="F20" s="393" t="s">
        <v>513</v>
      </c>
      <c r="G20" s="392" t="s">
        <v>542</v>
      </c>
      <c r="H20" s="392" t="s">
        <v>543</v>
      </c>
      <c r="I20" s="395">
        <v>92.091997528076178</v>
      </c>
      <c r="J20" s="395">
        <v>260</v>
      </c>
      <c r="K20" s="396">
        <v>24035</v>
      </c>
    </row>
    <row r="21" spans="1:11" ht="14.45" customHeight="1" x14ac:dyDescent="0.2">
      <c r="A21" s="390" t="s">
        <v>406</v>
      </c>
      <c r="B21" s="391" t="s">
        <v>407</v>
      </c>
      <c r="C21" s="392" t="s">
        <v>414</v>
      </c>
      <c r="D21" s="393" t="s">
        <v>415</v>
      </c>
      <c r="E21" s="392" t="s">
        <v>512</v>
      </c>
      <c r="F21" s="393" t="s">
        <v>513</v>
      </c>
      <c r="G21" s="392" t="s">
        <v>544</v>
      </c>
      <c r="H21" s="392" t="s">
        <v>545</v>
      </c>
      <c r="I21" s="395">
        <v>30.175000190734863</v>
      </c>
      <c r="J21" s="395">
        <v>275</v>
      </c>
      <c r="K21" s="396">
        <v>8298.25</v>
      </c>
    </row>
    <row r="22" spans="1:11" ht="14.45" customHeight="1" x14ac:dyDescent="0.2">
      <c r="A22" s="390" t="s">
        <v>406</v>
      </c>
      <c r="B22" s="391" t="s">
        <v>407</v>
      </c>
      <c r="C22" s="392" t="s">
        <v>414</v>
      </c>
      <c r="D22" s="393" t="s">
        <v>415</v>
      </c>
      <c r="E22" s="392" t="s">
        <v>512</v>
      </c>
      <c r="F22" s="393" t="s">
        <v>513</v>
      </c>
      <c r="G22" s="392" t="s">
        <v>546</v>
      </c>
      <c r="H22" s="392" t="s">
        <v>547</v>
      </c>
      <c r="I22" s="395">
        <v>2.880000114440918</v>
      </c>
      <c r="J22" s="395">
        <v>100</v>
      </c>
      <c r="K22" s="396">
        <v>288</v>
      </c>
    </row>
    <row r="23" spans="1:11" ht="14.45" customHeight="1" x14ac:dyDescent="0.2">
      <c r="A23" s="390" t="s">
        <v>406</v>
      </c>
      <c r="B23" s="391" t="s">
        <v>407</v>
      </c>
      <c r="C23" s="392" t="s">
        <v>414</v>
      </c>
      <c r="D23" s="393" t="s">
        <v>415</v>
      </c>
      <c r="E23" s="392" t="s">
        <v>512</v>
      </c>
      <c r="F23" s="393" t="s">
        <v>513</v>
      </c>
      <c r="G23" s="392" t="s">
        <v>548</v>
      </c>
      <c r="H23" s="392" t="s">
        <v>549</v>
      </c>
      <c r="I23" s="395">
        <v>4.7899999618530273</v>
      </c>
      <c r="J23" s="395">
        <v>36</v>
      </c>
      <c r="K23" s="396">
        <v>172.5</v>
      </c>
    </row>
    <row r="24" spans="1:11" ht="14.45" customHeight="1" x14ac:dyDescent="0.2">
      <c r="A24" s="390" t="s">
        <v>406</v>
      </c>
      <c r="B24" s="391" t="s">
        <v>407</v>
      </c>
      <c r="C24" s="392" t="s">
        <v>414</v>
      </c>
      <c r="D24" s="393" t="s">
        <v>415</v>
      </c>
      <c r="E24" s="392" t="s">
        <v>512</v>
      </c>
      <c r="F24" s="393" t="s">
        <v>513</v>
      </c>
      <c r="G24" s="392" t="s">
        <v>550</v>
      </c>
      <c r="H24" s="392" t="s">
        <v>551</v>
      </c>
      <c r="I24" s="395">
        <v>3.619999885559082</v>
      </c>
      <c r="J24" s="395">
        <v>70</v>
      </c>
      <c r="K24" s="396">
        <v>253.54999542236328</v>
      </c>
    </row>
    <row r="25" spans="1:11" ht="14.45" customHeight="1" x14ac:dyDescent="0.2">
      <c r="A25" s="390" t="s">
        <v>406</v>
      </c>
      <c r="B25" s="391" t="s">
        <v>407</v>
      </c>
      <c r="C25" s="392" t="s">
        <v>414</v>
      </c>
      <c r="D25" s="393" t="s">
        <v>415</v>
      </c>
      <c r="E25" s="392" t="s">
        <v>512</v>
      </c>
      <c r="F25" s="393" t="s">
        <v>513</v>
      </c>
      <c r="G25" s="392" t="s">
        <v>552</v>
      </c>
      <c r="H25" s="392" t="s">
        <v>553</v>
      </c>
      <c r="I25" s="395">
        <v>5.179999828338623</v>
      </c>
      <c r="J25" s="395">
        <v>200</v>
      </c>
      <c r="K25" s="396">
        <v>1035.75</v>
      </c>
    </row>
    <row r="26" spans="1:11" ht="14.45" customHeight="1" x14ac:dyDescent="0.2">
      <c r="A26" s="390" t="s">
        <v>406</v>
      </c>
      <c r="B26" s="391" t="s">
        <v>407</v>
      </c>
      <c r="C26" s="392" t="s">
        <v>414</v>
      </c>
      <c r="D26" s="393" t="s">
        <v>415</v>
      </c>
      <c r="E26" s="392" t="s">
        <v>512</v>
      </c>
      <c r="F26" s="393" t="s">
        <v>513</v>
      </c>
      <c r="G26" s="392" t="s">
        <v>554</v>
      </c>
      <c r="H26" s="392" t="s">
        <v>555</v>
      </c>
      <c r="I26" s="395">
        <v>23</v>
      </c>
      <c r="J26" s="395">
        <v>80</v>
      </c>
      <c r="K26" s="396">
        <v>1840</v>
      </c>
    </row>
    <row r="27" spans="1:11" ht="14.45" customHeight="1" x14ac:dyDescent="0.2">
      <c r="A27" s="390" t="s">
        <v>406</v>
      </c>
      <c r="B27" s="391" t="s">
        <v>407</v>
      </c>
      <c r="C27" s="392" t="s">
        <v>414</v>
      </c>
      <c r="D27" s="393" t="s">
        <v>415</v>
      </c>
      <c r="E27" s="392" t="s">
        <v>512</v>
      </c>
      <c r="F27" s="393" t="s">
        <v>513</v>
      </c>
      <c r="G27" s="392" t="s">
        <v>556</v>
      </c>
      <c r="H27" s="392" t="s">
        <v>557</v>
      </c>
      <c r="I27" s="395">
        <v>214.58000183105469</v>
      </c>
      <c r="J27" s="395">
        <v>2</v>
      </c>
      <c r="K27" s="396">
        <v>429.16000366210938</v>
      </c>
    </row>
    <row r="28" spans="1:11" ht="14.45" customHeight="1" x14ac:dyDescent="0.2">
      <c r="A28" s="390" t="s">
        <v>406</v>
      </c>
      <c r="B28" s="391" t="s">
        <v>407</v>
      </c>
      <c r="C28" s="392" t="s">
        <v>414</v>
      </c>
      <c r="D28" s="393" t="s">
        <v>415</v>
      </c>
      <c r="E28" s="392" t="s">
        <v>512</v>
      </c>
      <c r="F28" s="393" t="s">
        <v>513</v>
      </c>
      <c r="G28" s="392" t="s">
        <v>558</v>
      </c>
      <c r="H28" s="392" t="s">
        <v>559</v>
      </c>
      <c r="I28" s="395">
        <v>38.400001525878906</v>
      </c>
      <c r="J28" s="395">
        <v>40</v>
      </c>
      <c r="K28" s="396">
        <v>1536</v>
      </c>
    </row>
    <row r="29" spans="1:11" ht="14.45" customHeight="1" x14ac:dyDescent="0.2">
      <c r="A29" s="390" t="s">
        <v>406</v>
      </c>
      <c r="B29" s="391" t="s">
        <v>407</v>
      </c>
      <c r="C29" s="392" t="s">
        <v>414</v>
      </c>
      <c r="D29" s="393" t="s">
        <v>415</v>
      </c>
      <c r="E29" s="392" t="s">
        <v>512</v>
      </c>
      <c r="F29" s="393" t="s">
        <v>513</v>
      </c>
      <c r="G29" s="392" t="s">
        <v>560</v>
      </c>
      <c r="H29" s="392" t="s">
        <v>561</v>
      </c>
      <c r="I29" s="395">
        <v>113.27999877929688</v>
      </c>
      <c r="J29" s="395">
        <v>40</v>
      </c>
      <c r="K29" s="396">
        <v>4531</v>
      </c>
    </row>
    <row r="30" spans="1:11" ht="14.45" customHeight="1" x14ac:dyDescent="0.2">
      <c r="A30" s="390" t="s">
        <v>406</v>
      </c>
      <c r="B30" s="391" t="s">
        <v>407</v>
      </c>
      <c r="C30" s="392" t="s">
        <v>414</v>
      </c>
      <c r="D30" s="393" t="s">
        <v>415</v>
      </c>
      <c r="E30" s="392" t="s">
        <v>512</v>
      </c>
      <c r="F30" s="393" t="s">
        <v>513</v>
      </c>
      <c r="G30" s="392" t="s">
        <v>562</v>
      </c>
      <c r="H30" s="392" t="s">
        <v>563</v>
      </c>
      <c r="I30" s="395">
        <v>10.119999885559082</v>
      </c>
      <c r="J30" s="395">
        <v>12</v>
      </c>
      <c r="K30" s="396">
        <v>121.44000244140625</v>
      </c>
    </row>
    <row r="31" spans="1:11" ht="14.45" customHeight="1" x14ac:dyDescent="0.2">
      <c r="A31" s="390" t="s">
        <v>406</v>
      </c>
      <c r="B31" s="391" t="s">
        <v>407</v>
      </c>
      <c r="C31" s="392" t="s">
        <v>414</v>
      </c>
      <c r="D31" s="393" t="s">
        <v>415</v>
      </c>
      <c r="E31" s="392" t="s">
        <v>512</v>
      </c>
      <c r="F31" s="393" t="s">
        <v>513</v>
      </c>
      <c r="G31" s="392" t="s">
        <v>564</v>
      </c>
      <c r="H31" s="392" t="s">
        <v>565</v>
      </c>
      <c r="I31" s="395">
        <v>0.86000001430511475</v>
      </c>
      <c r="J31" s="395">
        <v>1800</v>
      </c>
      <c r="K31" s="396">
        <v>1548</v>
      </c>
    </row>
    <row r="32" spans="1:11" ht="14.45" customHeight="1" x14ac:dyDescent="0.2">
      <c r="A32" s="390" t="s">
        <v>406</v>
      </c>
      <c r="B32" s="391" t="s">
        <v>407</v>
      </c>
      <c r="C32" s="392" t="s">
        <v>414</v>
      </c>
      <c r="D32" s="393" t="s">
        <v>415</v>
      </c>
      <c r="E32" s="392" t="s">
        <v>512</v>
      </c>
      <c r="F32" s="393" t="s">
        <v>513</v>
      </c>
      <c r="G32" s="392" t="s">
        <v>566</v>
      </c>
      <c r="H32" s="392" t="s">
        <v>567</v>
      </c>
      <c r="I32" s="395">
        <v>1.5166666507720947</v>
      </c>
      <c r="J32" s="395">
        <v>2250</v>
      </c>
      <c r="K32" s="396">
        <v>3412</v>
      </c>
    </row>
    <row r="33" spans="1:11" ht="14.45" customHeight="1" x14ac:dyDescent="0.2">
      <c r="A33" s="390" t="s">
        <v>406</v>
      </c>
      <c r="B33" s="391" t="s">
        <v>407</v>
      </c>
      <c r="C33" s="392" t="s">
        <v>414</v>
      </c>
      <c r="D33" s="393" t="s">
        <v>415</v>
      </c>
      <c r="E33" s="392" t="s">
        <v>512</v>
      </c>
      <c r="F33" s="393" t="s">
        <v>513</v>
      </c>
      <c r="G33" s="392" t="s">
        <v>568</v>
      </c>
      <c r="H33" s="392" t="s">
        <v>569</v>
      </c>
      <c r="I33" s="395">
        <v>2.0674999356269836</v>
      </c>
      <c r="J33" s="395">
        <v>900</v>
      </c>
      <c r="K33" s="396">
        <v>1862</v>
      </c>
    </row>
    <row r="34" spans="1:11" ht="14.45" customHeight="1" x14ac:dyDescent="0.2">
      <c r="A34" s="390" t="s">
        <v>406</v>
      </c>
      <c r="B34" s="391" t="s">
        <v>407</v>
      </c>
      <c r="C34" s="392" t="s">
        <v>414</v>
      </c>
      <c r="D34" s="393" t="s">
        <v>415</v>
      </c>
      <c r="E34" s="392" t="s">
        <v>512</v>
      </c>
      <c r="F34" s="393" t="s">
        <v>513</v>
      </c>
      <c r="G34" s="392" t="s">
        <v>570</v>
      </c>
      <c r="H34" s="392" t="s">
        <v>571</v>
      </c>
      <c r="I34" s="395">
        <v>3.3649998903274536</v>
      </c>
      <c r="J34" s="395">
        <v>800</v>
      </c>
      <c r="K34" s="396">
        <v>2692.5</v>
      </c>
    </row>
    <row r="35" spans="1:11" ht="14.45" customHeight="1" x14ac:dyDescent="0.2">
      <c r="A35" s="390" t="s">
        <v>406</v>
      </c>
      <c r="B35" s="391" t="s">
        <v>407</v>
      </c>
      <c r="C35" s="392" t="s">
        <v>414</v>
      </c>
      <c r="D35" s="393" t="s">
        <v>415</v>
      </c>
      <c r="E35" s="392" t="s">
        <v>512</v>
      </c>
      <c r="F35" s="393" t="s">
        <v>513</v>
      </c>
      <c r="G35" s="392" t="s">
        <v>572</v>
      </c>
      <c r="H35" s="392" t="s">
        <v>573</v>
      </c>
      <c r="I35" s="395">
        <v>5.877500057220459</v>
      </c>
      <c r="J35" s="395">
        <v>600</v>
      </c>
      <c r="K35" s="396">
        <v>3527</v>
      </c>
    </row>
    <row r="36" spans="1:11" ht="14.45" customHeight="1" x14ac:dyDescent="0.2">
      <c r="A36" s="390" t="s">
        <v>406</v>
      </c>
      <c r="B36" s="391" t="s">
        <v>407</v>
      </c>
      <c r="C36" s="392" t="s">
        <v>414</v>
      </c>
      <c r="D36" s="393" t="s">
        <v>415</v>
      </c>
      <c r="E36" s="392" t="s">
        <v>512</v>
      </c>
      <c r="F36" s="393" t="s">
        <v>513</v>
      </c>
      <c r="G36" s="392" t="s">
        <v>574</v>
      </c>
      <c r="H36" s="392" t="s">
        <v>575</v>
      </c>
      <c r="I36" s="395">
        <v>61.215000152587891</v>
      </c>
      <c r="J36" s="395">
        <v>4</v>
      </c>
      <c r="K36" s="396">
        <v>244.86000061035156</v>
      </c>
    </row>
    <row r="37" spans="1:11" ht="14.45" customHeight="1" x14ac:dyDescent="0.2">
      <c r="A37" s="390" t="s">
        <v>406</v>
      </c>
      <c r="B37" s="391" t="s">
        <v>407</v>
      </c>
      <c r="C37" s="392" t="s">
        <v>414</v>
      </c>
      <c r="D37" s="393" t="s">
        <v>415</v>
      </c>
      <c r="E37" s="392" t="s">
        <v>512</v>
      </c>
      <c r="F37" s="393" t="s">
        <v>513</v>
      </c>
      <c r="G37" s="392" t="s">
        <v>576</v>
      </c>
      <c r="H37" s="392" t="s">
        <v>577</v>
      </c>
      <c r="I37" s="395">
        <v>98.377498626708984</v>
      </c>
      <c r="J37" s="395">
        <v>45</v>
      </c>
      <c r="K37" s="396">
        <v>4427.0498962402344</v>
      </c>
    </row>
    <row r="38" spans="1:11" ht="14.45" customHeight="1" x14ac:dyDescent="0.2">
      <c r="A38" s="390" t="s">
        <v>406</v>
      </c>
      <c r="B38" s="391" t="s">
        <v>407</v>
      </c>
      <c r="C38" s="392" t="s">
        <v>414</v>
      </c>
      <c r="D38" s="393" t="s">
        <v>415</v>
      </c>
      <c r="E38" s="392" t="s">
        <v>512</v>
      </c>
      <c r="F38" s="393" t="s">
        <v>513</v>
      </c>
      <c r="G38" s="392" t="s">
        <v>578</v>
      </c>
      <c r="H38" s="392" t="s">
        <v>579</v>
      </c>
      <c r="I38" s="395">
        <v>46.315000534057617</v>
      </c>
      <c r="J38" s="395">
        <v>46</v>
      </c>
      <c r="K38" s="396">
        <v>2130.6200256347656</v>
      </c>
    </row>
    <row r="39" spans="1:11" ht="14.45" customHeight="1" x14ac:dyDescent="0.2">
      <c r="A39" s="390" t="s">
        <v>406</v>
      </c>
      <c r="B39" s="391" t="s">
        <v>407</v>
      </c>
      <c r="C39" s="392" t="s">
        <v>414</v>
      </c>
      <c r="D39" s="393" t="s">
        <v>415</v>
      </c>
      <c r="E39" s="392" t="s">
        <v>512</v>
      </c>
      <c r="F39" s="393" t="s">
        <v>513</v>
      </c>
      <c r="G39" s="392" t="s">
        <v>580</v>
      </c>
      <c r="H39" s="392" t="s">
        <v>581</v>
      </c>
      <c r="I39" s="395">
        <v>8.3974997997283936</v>
      </c>
      <c r="J39" s="395">
        <v>168</v>
      </c>
      <c r="K39" s="396">
        <v>1410.8399963378906</v>
      </c>
    </row>
    <row r="40" spans="1:11" ht="14.45" customHeight="1" x14ac:dyDescent="0.2">
      <c r="A40" s="390" t="s">
        <v>406</v>
      </c>
      <c r="B40" s="391" t="s">
        <v>407</v>
      </c>
      <c r="C40" s="392" t="s">
        <v>414</v>
      </c>
      <c r="D40" s="393" t="s">
        <v>415</v>
      </c>
      <c r="E40" s="392" t="s">
        <v>512</v>
      </c>
      <c r="F40" s="393" t="s">
        <v>513</v>
      </c>
      <c r="G40" s="392" t="s">
        <v>582</v>
      </c>
      <c r="H40" s="392" t="s">
        <v>583</v>
      </c>
      <c r="I40" s="395">
        <v>19.259999593098957</v>
      </c>
      <c r="J40" s="395">
        <v>228</v>
      </c>
      <c r="K40" s="396">
        <v>4383.5</v>
      </c>
    </row>
    <row r="41" spans="1:11" ht="14.45" customHeight="1" x14ac:dyDescent="0.2">
      <c r="A41" s="390" t="s">
        <v>406</v>
      </c>
      <c r="B41" s="391" t="s">
        <v>407</v>
      </c>
      <c r="C41" s="392" t="s">
        <v>414</v>
      </c>
      <c r="D41" s="393" t="s">
        <v>415</v>
      </c>
      <c r="E41" s="392" t="s">
        <v>512</v>
      </c>
      <c r="F41" s="393" t="s">
        <v>513</v>
      </c>
      <c r="G41" s="392" t="s">
        <v>584</v>
      </c>
      <c r="H41" s="392" t="s">
        <v>585</v>
      </c>
      <c r="I41" s="395">
        <v>18.860000610351563</v>
      </c>
      <c r="J41" s="395">
        <v>600</v>
      </c>
      <c r="K41" s="396">
        <v>11316</v>
      </c>
    </row>
    <row r="42" spans="1:11" ht="14.45" customHeight="1" x14ac:dyDescent="0.2">
      <c r="A42" s="390" t="s">
        <v>406</v>
      </c>
      <c r="B42" s="391" t="s">
        <v>407</v>
      </c>
      <c r="C42" s="392" t="s">
        <v>414</v>
      </c>
      <c r="D42" s="393" t="s">
        <v>415</v>
      </c>
      <c r="E42" s="392" t="s">
        <v>512</v>
      </c>
      <c r="F42" s="393" t="s">
        <v>513</v>
      </c>
      <c r="G42" s="392" t="s">
        <v>586</v>
      </c>
      <c r="H42" s="392" t="s">
        <v>587</v>
      </c>
      <c r="I42" s="395">
        <v>7.820000171661377</v>
      </c>
      <c r="J42" s="395">
        <v>100</v>
      </c>
      <c r="K42" s="396">
        <v>782</v>
      </c>
    </row>
    <row r="43" spans="1:11" ht="14.45" customHeight="1" x14ac:dyDescent="0.2">
      <c r="A43" s="390" t="s">
        <v>406</v>
      </c>
      <c r="B43" s="391" t="s">
        <v>407</v>
      </c>
      <c r="C43" s="392" t="s">
        <v>414</v>
      </c>
      <c r="D43" s="393" t="s">
        <v>415</v>
      </c>
      <c r="E43" s="392" t="s">
        <v>512</v>
      </c>
      <c r="F43" s="393" t="s">
        <v>513</v>
      </c>
      <c r="G43" s="392" t="s">
        <v>588</v>
      </c>
      <c r="H43" s="392" t="s">
        <v>589</v>
      </c>
      <c r="I43" s="395">
        <v>70.199996948242188</v>
      </c>
      <c r="J43" s="395">
        <v>240</v>
      </c>
      <c r="K43" s="396">
        <v>16847.0390625</v>
      </c>
    </row>
    <row r="44" spans="1:11" ht="14.45" customHeight="1" x14ac:dyDescent="0.2">
      <c r="A44" s="390" t="s">
        <v>406</v>
      </c>
      <c r="B44" s="391" t="s">
        <v>407</v>
      </c>
      <c r="C44" s="392" t="s">
        <v>414</v>
      </c>
      <c r="D44" s="393" t="s">
        <v>415</v>
      </c>
      <c r="E44" s="392" t="s">
        <v>512</v>
      </c>
      <c r="F44" s="393" t="s">
        <v>513</v>
      </c>
      <c r="G44" s="392" t="s">
        <v>590</v>
      </c>
      <c r="H44" s="392" t="s">
        <v>591</v>
      </c>
      <c r="I44" s="395">
        <v>2.5099999904632568</v>
      </c>
      <c r="J44" s="395">
        <v>40</v>
      </c>
      <c r="K44" s="396">
        <v>100.40000152587891</v>
      </c>
    </row>
    <row r="45" spans="1:11" ht="14.45" customHeight="1" x14ac:dyDescent="0.2">
      <c r="A45" s="390" t="s">
        <v>406</v>
      </c>
      <c r="B45" s="391" t="s">
        <v>407</v>
      </c>
      <c r="C45" s="392" t="s">
        <v>414</v>
      </c>
      <c r="D45" s="393" t="s">
        <v>415</v>
      </c>
      <c r="E45" s="392" t="s">
        <v>512</v>
      </c>
      <c r="F45" s="393" t="s">
        <v>513</v>
      </c>
      <c r="G45" s="392" t="s">
        <v>592</v>
      </c>
      <c r="H45" s="392" t="s">
        <v>593</v>
      </c>
      <c r="I45" s="395">
        <v>3.3049999475479126</v>
      </c>
      <c r="J45" s="395">
        <v>240</v>
      </c>
      <c r="K45" s="396">
        <v>786</v>
      </c>
    </row>
    <row r="46" spans="1:11" ht="14.45" customHeight="1" x14ac:dyDescent="0.2">
      <c r="A46" s="390" t="s">
        <v>406</v>
      </c>
      <c r="B46" s="391" t="s">
        <v>407</v>
      </c>
      <c r="C46" s="392" t="s">
        <v>414</v>
      </c>
      <c r="D46" s="393" t="s">
        <v>415</v>
      </c>
      <c r="E46" s="392" t="s">
        <v>512</v>
      </c>
      <c r="F46" s="393" t="s">
        <v>513</v>
      </c>
      <c r="G46" s="392" t="s">
        <v>594</v>
      </c>
      <c r="H46" s="392" t="s">
        <v>595</v>
      </c>
      <c r="I46" s="395">
        <v>4.0200000286102293</v>
      </c>
      <c r="J46" s="395">
        <v>560</v>
      </c>
      <c r="K46" s="396">
        <v>2242.8000030517578</v>
      </c>
    </row>
    <row r="47" spans="1:11" ht="14.45" customHeight="1" x14ac:dyDescent="0.2">
      <c r="A47" s="390" t="s">
        <v>406</v>
      </c>
      <c r="B47" s="391" t="s">
        <v>407</v>
      </c>
      <c r="C47" s="392" t="s">
        <v>414</v>
      </c>
      <c r="D47" s="393" t="s">
        <v>415</v>
      </c>
      <c r="E47" s="392" t="s">
        <v>512</v>
      </c>
      <c r="F47" s="393" t="s">
        <v>513</v>
      </c>
      <c r="G47" s="392" t="s">
        <v>596</v>
      </c>
      <c r="H47" s="392" t="s">
        <v>597</v>
      </c>
      <c r="I47" s="395">
        <v>4.5933334032694502</v>
      </c>
      <c r="J47" s="395">
        <v>480</v>
      </c>
      <c r="K47" s="396">
        <v>2201.9999694824219</v>
      </c>
    </row>
    <row r="48" spans="1:11" ht="14.45" customHeight="1" x14ac:dyDescent="0.2">
      <c r="A48" s="390" t="s">
        <v>406</v>
      </c>
      <c r="B48" s="391" t="s">
        <v>407</v>
      </c>
      <c r="C48" s="392" t="s">
        <v>414</v>
      </c>
      <c r="D48" s="393" t="s">
        <v>415</v>
      </c>
      <c r="E48" s="392" t="s">
        <v>512</v>
      </c>
      <c r="F48" s="393" t="s">
        <v>513</v>
      </c>
      <c r="G48" s="392" t="s">
        <v>598</v>
      </c>
      <c r="H48" s="392" t="s">
        <v>599</v>
      </c>
      <c r="I48" s="395">
        <v>72.220001220703125</v>
      </c>
      <c r="J48" s="395">
        <v>2</v>
      </c>
      <c r="K48" s="396">
        <v>144.44000244140625</v>
      </c>
    </row>
    <row r="49" spans="1:11" ht="14.45" customHeight="1" x14ac:dyDescent="0.2">
      <c r="A49" s="390" t="s">
        <v>406</v>
      </c>
      <c r="B49" s="391" t="s">
        <v>407</v>
      </c>
      <c r="C49" s="392" t="s">
        <v>414</v>
      </c>
      <c r="D49" s="393" t="s">
        <v>415</v>
      </c>
      <c r="E49" s="392" t="s">
        <v>512</v>
      </c>
      <c r="F49" s="393" t="s">
        <v>513</v>
      </c>
      <c r="G49" s="392" t="s">
        <v>600</v>
      </c>
      <c r="H49" s="392" t="s">
        <v>601</v>
      </c>
      <c r="I49" s="395">
        <v>105.45999908447266</v>
      </c>
      <c r="J49" s="395">
        <v>8</v>
      </c>
      <c r="K49" s="396">
        <v>843.67999267578125</v>
      </c>
    </row>
    <row r="50" spans="1:11" ht="14.45" customHeight="1" x14ac:dyDescent="0.2">
      <c r="A50" s="390" t="s">
        <v>406</v>
      </c>
      <c r="B50" s="391" t="s">
        <v>407</v>
      </c>
      <c r="C50" s="392" t="s">
        <v>414</v>
      </c>
      <c r="D50" s="393" t="s">
        <v>415</v>
      </c>
      <c r="E50" s="392" t="s">
        <v>512</v>
      </c>
      <c r="F50" s="393" t="s">
        <v>513</v>
      </c>
      <c r="G50" s="392" t="s">
        <v>602</v>
      </c>
      <c r="H50" s="392" t="s">
        <v>603</v>
      </c>
      <c r="I50" s="395">
        <v>11.260000228881836</v>
      </c>
      <c r="J50" s="395">
        <v>120</v>
      </c>
      <c r="K50" s="396">
        <v>1351.02001953125</v>
      </c>
    </row>
    <row r="51" spans="1:11" ht="14.45" customHeight="1" x14ac:dyDescent="0.2">
      <c r="A51" s="390" t="s">
        <v>406</v>
      </c>
      <c r="B51" s="391" t="s">
        <v>407</v>
      </c>
      <c r="C51" s="392" t="s">
        <v>414</v>
      </c>
      <c r="D51" s="393" t="s">
        <v>415</v>
      </c>
      <c r="E51" s="392" t="s">
        <v>512</v>
      </c>
      <c r="F51" s="393" t="s">
        <v>513</v>
      </c>
      <c r="G51" s="392" t="s">
        <v>604</v>
      </c>
      <c r="H51" s="392" t="s">
        <v>605</v>
      </c>
      <c r="I51" s="395">
        <v>13.869999885559082</v>
      </c>
      <c r="J51" s="395">
        <v>48</v>
      </c>
      <c r="K51" s="396">
        <v>665.760009765625</v>
      </c>
    </row>
    <row r="52" spans="1:11" ht="14.45" customHeight="1" x14ac:dyDescent="0.2">
      <c r="A52" s="390" t="s">
        <v>406</v>
      </c>
      <c r="B52" s="391" t="s">
        <v>407</v>
      </c>
      <c r="C52" s="392" t="s">
        <v>414</v>
      </c>
      <c r="D52" s="393" t="s">
        <v>415</v>
      </c>
      <c r="E52" s="392" t="s">
        <v>512</v>
      </c>
      <c r="F52" s="393" t="s">
        <v>513</v>
      </c>
      <c r="G52" s="392" t="s">
        <v>606</v>
      </c>
      <c r="H52" s="392" t="s">
        <v>607</v>
      </c>
      <c r="I52" s="395">
        <v>15.489999771118164</v>
      </c>
      <c r="J52" s="395">
        <v>40</v>
      </c>
      <c r="K52" s="396">
        <v>619.54998779296875</v>
      </c>
    </row>
    <row r="53" spans="1:11" ht="14.45" customHeight="1" x14ac:dyDescent="0.2">
      <c r="A53" s="390" t="s">
        <v>406</v>
      </c>
      <c r="B53" s="391" t="s">
        <v>407</v>
      </c>
      <c r="C53" s="392" t="s">
        <v>414</v>
      </c>
      <c r="D53" s="393" t="s">
        <v>415</v>
      </c>
      <c r="E53" s="392" t="s">
        <v>512</v>
      </c>
      <c r="F53" s="393" t="s">
        <v>513</v>
      </c>
      <c r="G53" s="392" t="s">
        <v>608</v>
      </c>
      <c r="H53" s="392" t="s">
        <v>609</v>
      </c>
      <c r="I53" s="395">
        <v>11.859999656677246</v>
      </c>
      <c r="J53" s="395">
        <v>6000</v>
      </c>
      <c r="K53" s="396">
        <v>71148</v>
      </c>
    </row>
    <row r="54" spans="1:11" ht="14.45" customHeight="1" x14ac:dyDescent="0.2">
      <c r="A54" s="390" t="s">
        <v>406</v>
      </c>
      <c r="B54" s="391" t="s">
        <v>407</v>
      </c>
      <c r="C54" s="392" t="s">
        <v>414</v>
      </c>
      <c r="D54" s="393" t="s">
        <v>415</v>
      </c>
      <c r="E54" s="392" t="s">
        <v>512</v>
      </c>
      <c r="F54" s="393" t="s">
        <v>513</v>
      </c>
      <c r="G54" s="392" t="s">
        <v>610</v>
      </c>
      <c r="H54" s="392" t="s">
        <v>611</v>
      </c>
      <c r="I54" s="395">
        <v>14.279999732971191</v>
      </c>
      <c r="J54" s="395">
        <v>2000</v>
      </c>
      <c r="K54" s="396">
        <v>28556</v>
      </c>
    </row>
    <row r="55" spans="1:11" ht="14.45" customHeight="1" x14ac:dyDescent="0.2">
      <c r="A55" s="390" t="s">
        <v>406</v>
      </c>
      <c r="B55" s="391" t="s">
        <v>407</v>
      </c>
      <c r="C55" s="392" t="s">
        <v>414</v>
      </c>
      <c r="D55" s="393" t="s">
        <v>415</v>
      </c>
      <c r="E55" s="392" t="s">
        <v>512</v>
      </c>
      <c r="F55" s="393" t="s">
        <v>513</v>
      </c>
      <c r="G55" s="392" t="s">
        <v>612</v>
      </c>
      <c r="H55" s="392" t="s">
        <v>613</v>
      </c>
      <c r="I55" s="395">
        <v>16.219999313354492</v>
      </c>
      <c r="J55" s="395">
        <v>16920</v>
      </c>
      <c r="K55" s="396">
        <v>274357.80078125</v>
      </c>
    </row>
    <row r="56" spans="1:11" ht="14.45" customHeight="1" x14ac:dyDescent="0.2">
      <c r="A56" s="390" t="s">
        <v>406</v>
      </c>
      <c r="B56" s="391" t="s">
        <v>407</v>
      </c>
      <c r="C56" s="392" t="s">
        <v>414</v>
      </c>
      <c r="D56" s="393" t="s">
        <v>415</v>
      </c>
      <c r="E56" s="392" t="s">
        <v>512</v>
      </c>
      <c r="F56" s="393" t="s">
        <v>513</v>
      </c>
      <c r="G56" s="392" t="s">
        <v>614</v>
      </c>
      <c r="H56" s="392" t="s">
        <v>615</v>
      </c>
      <c r="I56" s="395">
        <v>29.100000381469727</v>
      </c>
      <c r="J56" s="395">
        <v>432</v>
      </c>
      <c r="K56" s="396">
        <v>12569.0400390625</v>
      </c>
    </row>
    <row r="57" spans="1:11" ht="14.45" customHeight="1" x14ac:dyDescent="0.2">
      <c r="A57" s="390" t="s">
        <v>406</v>
      </c>
      <c r="B57" s="391" t="s">
        <v>407</v>
      </c>
      <c r="C57" s="392" t="s">
        <v>414</v>
      </c>
      <c r="D57" s="393" t="s">
        <v>415</v>
      </c>
      <c r="E57" s="392" t="s">
        <v>512</v>
      </c>
      <c r="F57" s="393" t="s">
        <v>513</v>
      </c>
      <c r="G57" s="392" t="s">
        <v>616</v>
      </c>
      <c r="H57" s="392" t="s">
        <v>617</v>
      </c>
      <c r="I57" s="395">
        <v>265.86249542236328</v>
      </c>
      <c r="J57" s="395">
        <v>6</v>
      </c>
      <c r="K57" s="396">
        <v>1599.0699768066406</v>
      </c>
    </row>
    <row r="58" spans="1:11" ht="14.45" customHeight="1" x14ac:dyDescent="0.2">
      <c r="A58" s="390" t="s">
        <v>406</v>
      </c>
      <c r="B58" s="391" t="s">
        <v>407</v>
      </c>
      <c r="C58" s="392" t="s">
        <v>414</v>
      </c>
      <c r="D58" s="393" t="s">
        <v>415</v>
      </c>
      <c r="E58" s="392" t="s">
        <v>512</v>
      </c>
      <c r="F58" s="393" t="s">
        <v>513</v>
      </c>
      <c r="G58" s="392" t="s">
        <v>618</v>
      </c>
      <c r="H58" s="392" t="s">
        <v>619</v>
      </c>
      <c r="I58" s="395">
        <v>296.96999511718752</v>
      </c>
      <c r="J58" s="395">
        <v>6</v>
      </c>
      <c r="K58" s="396">
        <v>1783.5599670410156</v>
      </c>
    </row>
    <row r="59" spans="1:11" ht="14.45" customHeight="1" x14ac:dyDescent="0.2">
      <c r="A59" s="390" t="s">
        <v>406</v>
      </c>
      <c r="B59" s="391" t="s">
        <v>407</v>
      </c>
      <c r="C59" s="392" t="s">
        <v>414</v>
      </c>
      <c r="D59" s="393" t="s">
        <v>415</v>
      </c>
      <c r="E59" s="392" t="s">
        <v>512</v>
      </c>
      <c r="F59" s="393" t="s">
        <v>513</v>
      </c>
      <c r="G59" s="392" t="s">
        <v>620</v>
      </c>
      <c r="H59" s="392" t="s">
        <v>621</v>
      </c>
      <c r="I59" s="395">
        <v>13.800000190734863</v>
      </c>
      <c r="J59" s="395">
        <v>50</v>
      </c>
      <c r="K59" s="396">
        <v>690</v>
      </c>
    </row>
    <row r="60" spans="1:11" ht="14.45" customHeight="1" x14ac:dyDescent="0.2">
      <c r="A60" s="390" t="s">
        <v>406</v>
      </c>
      <c r="B60" s="391" t="s">
        <v>407</v>
      </c>
      <c r="C60" s="392" t="s">
        <v>414</v>
      </c>
      <c r="D60" s="393" t="s">
        <v>415</v>
      </c>
      <c r="E60" s="392" t="s">
        <v>512</v>
      </c>
      <c r="F60" s="393" t="s">
        <v>513</v>
      </c>
      <c r="G60" s="392" t="s">
        <v>622</v>
      </c>
      <c r="H60" s="392" t="s">
        <v>623</v>
      </c>
      <c r="I60" s="395">
        <v>0.94333330790201819</v>
      </c>
      <c r="J60" s="395">
        <v>21000</v>
      </c>
      <c r="K60" s="396">
        <v>19644.2998046875</v>
      </c>
    </row>
    <row r="61" spans="1:11" ht="14.45" customHeight="1" x14ac:dyDescent="0.2">
      <c r="A61" s="390" t="s">
        <v>406</v>
      </c>
      <c r="B61" s="391" t="s">
        <v>407</v>
      </c>
      <c r="C61" s="392" t="s">
        <v>414</v>
      </c>
      <c r="D61" s="393" t="s">
        <v>415</v>
      </c>
      <c r="E61" s="392" t="s">
        <v>512</v>
      </c>
      <c r="F61" s="393" t="s">
        <v>513</v>
      </c>
      <c r="G61" s="392" t="s">
        <v>624</v>
      </c>
      <c r="H61" s="392" t="s">
        <v>625</v>
      </c>
      <c r="I61" s="395">
        <v>2.7300000190734863</v>
      </c>
      <c r="J61" s="395">
        <v>13000</v>
      </c>
      <c r="K61" s="396">
        <v>35682.19970703125</v>
      </c>
    </row>
    <row r="62" spans="1:11" ht="14.45" customHeight="1" x14ac:dyDescent="0.2">
      <c r="A62" s="390" t="s">
        <v>406</v>
      </c>
      <c r="B62" s="391" t="s">
        <v>407</v>
      </c>
      <c r="C62" s="392" t="s">
        <v>414</v>
      </c>
      <c r="D62" s="393" t="s">
        <v>415</v>
      </c>
      <c r="E62" s="392" t="s">
        <v>512</v>
      </c>
      <c r="F62" s="393" t="s">
        <v>513</v>
      </c>
      <c r="G62" s="392" t="s">
        <v>626</v>
      </c>
      <c r="H62" s="392" t="s">
        <v>627</v>
      </c>
      <c r="I62" s="395">
        <v>0.61000001430511475</v>
      </c>
      <c r="J62" s="395">
        <v>12000</v>
      </c>
      <c r="K62" s="396">
        <v>7314</v>
      </c>
    </row>
    <row r="63" spans="1:11" ht="14.45" customHeight="1" x14ac:dyDescent="0.2">
      <c r="A63" s="390" t="s">
        <v>406</v>
      </c>
      <c r="B63" s="391" t="s">
        <v>407</v>
      </c>
      <c r="C63" s="392" t="s">
        <v>414</v>
      </c>
      <c r="D63" s="393" t="s">
        <v>415</v>
      </c>
      <c r="E63" s="392" t="s">
        <v>512</v>
      </c>
      <c r="F63" s="393" t="s">
        <v>513</v>
      </c>
      <c r="G63" s="392" t="s">
        <v>628</v>
      </c>
      <c r="H63" s="392" t="s">
        <v>629</v>
      </c>
      <c r="I63" s="395">
        <v>0.15000000596046448</v>
      </c>
      <c r="J63" s="395">
        <v>200</v>
      </c>
      <c r="K63" s="396">
        <v>30</v>
      </c>
    </row>
    <row r="64" spans="1:11" ht="14.45" customHeight="1" x14ac:dyDescent="0.2">
      <c r="A64" s="390" t="s">
        <v>406</v>
      </c>
      <c r="B64" s="391" t="s">
        <v>407</v>
      </c>
      <c r="C64" s="392" t="s">
        <v>414</v>
      </c>
      <c r="D64" s="393" t="s">
        <v>415</v>
      </c>
      <c r="E64" s="392" t="s">
        <v>512</v>
      </c>
      <c r="F64" s="393" t="s">
        <v>513</v>
      </c>
      <c r="G64" s="392" t="s">
        <v>630</v>
      </c>
      <c r="H64" s="392" t="s">
        <v>631</v>
      </c>
      <c r="I64" s="395">
        <v>30.77500057220459</v>
      </c>
      <c r="J64" s="395">
        <v>72</v>
      </c>
      <c r="K64" s="396">
        <v>2215.679931640625</v>
      </c>
    </row>
    <row r="65" spans="1:11" ht="14.45" customHeight="1" x14ac:dyDescent="0.2">
      <c r="A65" s="390" t="s">
        <v>406</v>
      </c>
      <c r="B65" s="391" t="s">
        <v>407</v>
      </c>
      <c r="C65" s="392" t="s">
        <v>414</v>
      </c>
      <c r="D65" s="393" t="s">
        <v>415</v>
      </c>
      <c r="E65" s="392" t="s">
        <v>632</v>
      </c>
      <c r="F65" s="393" t="s">
        <v>633</v>
      </c>
      <c r="G65" s="392" t="s">
        <v>634</v>
      </c>
      <c r="H65" s="392" t="s">
        <v>635</v>
      </c>
      <c r="I65" s="395">
        <v>566.70001220703125</v>
      </c>
      <c r="J65" s="395">
        <v>1</v>
      </c>
      <c r="K65" s="396">
        <v>566.70001220703125</v>
      </c>
    </row>
    <row r="66" spans="1:11" ht="14.45" customHeight="1" x14ac:dyDescent="0.2">
      <c r="A66" s="390" t="s">
        <v>406</v>
      </c>
      <c r="B66" s="391" t="s">
        <v>407</v>
      </c>
      <c r="C66" s="392" t="s">
        <v>414</v>
      </c>
      <c r="D66" s="393" t="s">
        <v>415</v>
      </c>
      <c r="E66" s="392" t="s">
        <v>632</v>
      </c>
      <c r="F66" s="393" t="s">
        <v>633</v>
      </c>
      <c r="G66" s="392" t="s">
        <v>636</v>
      </c>
      <c r="H66" s="392" t="s">
        <v>637</v>
      </c>
      <c r="I66" s="395">
        <v>566.70001220703125</v>
      </c>
      <c r="J66" s="395">
        <v>1</v>
      </c>
      <c r="K66" s="396">
        <v>566.70001220703125</v>
      </c>
    </row>
    <row r="67" spans="1:11" ht="14.45" customHeight="1" x14ac:dyDescent="0.2">
      <c r="A67" s="390" t="s">
        <v>406</v>
      </c>
      <c r="B67" s="391" t="s">
        <v>407</v>
      </c>
      <c r="C67" s="392" t="s">
        <v>414</v>
      </c>
      <c r="D67" s="393" t="s">
        <v>415</v>
      </c>
      <c r="E67" s="392" t="s">
        <v>632</v>
      </c>
      <c r="F67" s="393" t="s">
        <v>633</v>
      </c>
      <c r="G67" s="392" t="s">
        <v>638</v>
      </c>
      <c r="H67" s="392" t="s">
        <v>639</v>
      </c>
      <c r="I67" s="395">
        <v>2.3349999189376831</v>
      </c>
      <c r="J67" s="395">
        <v>400</v>
      </c>
      <c r="K67" s="396">
        <v>934</v>
      </c>
    </row>
    <row r="68" spans="1:11" ht="14.45" customHeight="1" x14ac:dyDescent="0.2">
      <c r="A68" s="390" t="s">
        <v>406</v>
      </c>
      <c r="B68" s="391" t="s">
        <v>407</v>
      </c>
      <c r="C68" s="392" t="s">
        <v>414</v>
      </c>
      <c r="D68" s="393" t="s">
        <v>415</v>
      </c>
      <c r="E68" s="392" t="s">
        <v>632</v>
      </c>
      <c r="F68" s="393" t="s">
        <v>633</v>
      </c>
      <c r="G68" s="392" t="s">
        <v>640</v>
      </c>
      <c r="H68" s="392" t="s">
        <v>641</v>
      </c>
      <c r="I68" s="395">
        <v>2.9100000858306885</v>
      </c>
      <c r="J68" s="395">
        <v>400</v>
      </c>
      <c r="K68" s="396">
        <v>1164</v>
      </c>
    </row>
    <row r="69" spans="1:11" ht="14.45" customHeight="1" x14ac:dyDescent="0.2">
      <c r="A69" s="390" t="s">
        <v>406</v>
      </c>
      <c r="B69" s="391" t="s">
        <v>407</v>
      </c>
      <c r="C69" s="392" t="s">
        <v>414</v>
      </c>
      <c r="D69" s="393" t="s">
        <v>415</v>
      </c>
      <c r="E69" s="392" t="s">
        <v>632</v>
      </c>
      <c r="F69" s="393" t="s">
        <v>633</v>
      </c>
      <c r="G69" s="392" t="s">
        <v>642</v>
      </c>
      <c r="H69" s="392" t="s">
        <v>643</v>
      </c>
      <c r="I69" s="395">
        <v>2.9000000953674316</v>
      </c>
      <c r="J69" s="395">
        <v>800</v>
      </c>
      <c r="K69" s="396">
        <v>2320</v>
      </c>
    </row>
    <row r="70" spans="1:11" ht="14.45" customHeight="1" x14ac:dyDescent="0.2">
      <c r="A70" s="390" t="s">
        <v>406</v>
      </c>
      <c r="B70" s="391" t="s">
        <v>407</v>
      </c>
      <c r="C70" s="392" t="s">
        <v>414</v>
      </c>
      <c r="D70" s="393" t="s">
        <v>415</v>
      </c>
      <c r="E70" s="392" t="s">
        <v>632</v>
      </c>
      <c r="F70" s="393" t="s">
        <v>633</v>
      </c>
      <c r="G70" s="392" t="s">
        <v>644</v>
      </c>
      <c r="H70" s="392" t="s">
        <v>645</v>
      </c>
      <c r="I70" s="395">
        <v>2.9060000896453859</v>
      </c>
      <c r="J70" s="395">
        <v>1100</v>
      </c>
      <c r="K70" s="396">
        <v>3196</v>
      </c>
    </row>
    <row r="71" spans="1:11" ht="14.45" customHeight="1" x14ac:dyDescent="0.2">
      <c r="A71" s="390" t="s">
        <v>406</v>
      </c>
      <c r="B71" s="391" t="s">
        <v>407</v>
      </c>
      <c r="C71" s="392" t="s">
        <v>414</v>
      </c>
      <c r="D71" s="393" t="s">
        <v>415</v>
      </c>
      <c r="E71" s="392" t="s">
        <v>632</v>
      </c>
      <c r="F71" s="393" t="s">
        <v>633</v>
      </c>
      <c r="G71" s="392" t="s">
        <v>646</v>
      </c>
      <c r="H71" s="392" t="s">
        <v>647</v>
      </c>
      <c r="I71" s="395">
        <v>2.9050000905990601</v>
      </c>
      <c r="J71" s="395">
        <v>2000</v>
      </c>
      <c r="K71" s="396">
        <v>5809</v>
      </c>
    </row>
    <row r="72" spans="1:11" ht="14.45" customHeight="1" x14ac:dyDescent="0.2">
      <c r="A72" s="390" t="s">
        <v>406</v>
      </c>
      <c r="B72" s="391" t="s">
        <v>407</v>
      </c>
      <c r="C72" s="392" t="s">
        <v>414</v>
      </c>
      <c r="D72" s="393" t="s">
        <v>415</v>
      </c>
      <c r="E72" s="392" t="s">
        <v>632</v>
      </c>
      <c r="F72" s="393" t="s">
        <v>633</v>
      </c>
      <c r="G72" s="392" t="s">
        <v>648</v>
      </c>
      <c r="H72" s="392" t="s">
        <v>649</v>
      </c>
      <c r="I72" s="395">
        <v>2.8399999141693115</v>
      </c>
      <c r="J72" s="395">
        <v>700</v>
      </c>
      <c r="K72" s="396">
        <v>1990.4500427246094</v>
      </c>
    </row>
    <row r="73" spans="1:11" ht="14.45" customHeight="1" x14ac:dyDescent="0.2">
      <c r="A73" s="390" t="s">
        <v>406</v>
      </c>
      <c r="B73" s="391" t="s">
        <v>407</v>
      </c>
      <c r="C73" s="392" t="s">
        <v>414</v>
      </c>
      <c r="D73" s="393" t="s">
        <v>415</v>
      </c>
      <c r="E73" s="392" t="s">
        <v>632</v>
      </c>
      <c r="F73" s="393" t="s">
        <v>633</v>
      </c>
      <c r="G73" s="392" t="s">
        <v>650</v>
      </c>
      <c r="H73" s="392" t="s">
        <v>651</v>
      </c>
      <c r="I73" s="395">
        <v>2.8424999117851257</v>
      </c>
      <c r="J73" s="395">
        <v>1000</v>
      </c>
      <c r="K73" s="396">
        <v>2844.2000122070313</v>
      </c>
    </row>
    <row r="74" spans="1:11" ht="14.45" customHeight="1" x14ac:dyDescent="0.2">
      <c r="A74" s="390" t="s">
        <v>406</v>
      </c>
      <c r="B74" s="391" t="s">
        <v>407</v>
      </c>
      <c r="C74" s="392" t="s">
        <v>414</v>
      </c>
      <c r="D74" s="393" t="s">
        <v>415</v>
      </c>
      <c r="E74" s="392" t="s">
        <v>632</v>
      </c>
      <c r="F74" s="393" t="s">
        <v>633</v>
      </c>
      <c r="G74" s="392" t="s">
        <v>652</v>
      </c>
      <c r="H74" s="392" t="s">
        <v>653</v>
      </c>
      <c r="I74" s="395">
        <v>18.300000381469726</v>
      </c>
      <c r="J74" s="395">
        <v>320</v>
      </c>
      <c r="K74" s="396">
        <v>5849.630126953125</v>
      </c>
    </row>
    <row r="75" spans="1:11" ht="14.45" customHeight="1" x14ac:dyDescent="0.2">
      <c r="A75" s="390" t="s">
        <v>406</v>
      </c>
      <c r="B75" s="391" t="s">
        <v>407</v>
      </c>
      <c r="C75" s="392" t="s">
        <v>414</v>
      </c>
      <c r="D75" s="393" t="s">
        <v>415</v>
      </c>
      <c r="E75" s="392" t="s">
        <v>632</v>
      </c>
      <c r="F75" s="393" t="s">
        <v>633</v>
      </c>
      <c r="G75" s="392" t="s">
        <v>654</v>
      </c>
      <c r="H75" s="392" t="s">
        <v>655</v>
      </c>
      <c r="I75" s="395">
        <v>2.3599998950958252</v>
      </c>
      <c r="J75" s="395">
        <v>410</v>
      </c>
      <c r="K75" s="396">
        <v>967.60000610351563</v>
      </c>
    </row>
    <row r="76" spans="1:11" ht="14.45" customHeight="1" x14ac:dyDescent="0.2">
      <c r="A76" s="390" t="s">
        <v>406</v>
      </c>
      <c r="B76" s="391" t="s">
        <v>407</v>
      </c>
      <c r="C76" s="392" t="s">
        <v>414</v>
      </c>
      <c r="D76" s="393" t="s">
        <v>415</v>
      </c>
      <c r="E76" s="392" t="s">
        <v>632</v>
      </c>
      <c r="F76" s="393" t="s">
        <v>633</v>
      </c>
      <c r="G76" s="392" t="s">
        <v>656</v>
      </c>
      <c r="H76" s="392" t="s">
        <v>657</v>
      </c>
      <c r="I76" s="395">
        <v>12.107500076293945</v>
      </c>
      <c r="J76" s="395">
        <v>360</v>
      </c>
      <c r="K76" s="396">
        <v>4386.7999877929688</v>
      </c>
    </row>
    <row r="77" spans="1:11" ht="14.45" customHeight="1" x14ac:dyDescent="0.2">
      <c r="A77" s="390" t="s">
        <v>406</v>
      </c>
      <c r="B77" s="391" t="s">
        <v>407</v>
      </c>
      <c r="C77" s="392" t="s">
        <v>414</v>
      </c>
      <c r="D77" s="393" t="s">
        <v>415</v>
      </c>
      <c r="E77" s="392" t="s">
        <v>632</v>
      </c>
      <c r="F77" s="393" t="s">
        <v>633</v>
      </c>
      <c r="G77" s="392" t="s">
        <v>658</v>
      </c>
      <c r="H77" s="392" t="s">
        <v>659</v>
      </c>
      <c r="I77" s="395">
        <v>181.5</v>
      </c>
      <c r="J77" s="395">
        <v>80</v>
      </c>
      <c r="K77" s="396">
        <v>14520</v>
      </c>
    </row>
    <row r="78" spans="1:11" ht="14.45" customHeight="1" x14ac:dyDescent="0.2">
      <c r="A78" s="390" t="s">
        <v>406</v>
      </c>
      <c r="B78" s="391" t="s">
        <v>407</v>
      </c>
      <c r="C78" s="392" t="s">
        <v>414</v>
      </c>
      <c r="D78" s="393" t="s">
        <v>415</v>
      </c>
      <c r="E78" s="392" t="s">
        <v>632</v>
      </c>
      <c r="F78" s="393" t="s">
        <v>633</v>
      </c>
      <c r="G78" s="392" t="s">
        <v>660</v>
      </c>
      <c r="H78" s="392" t="s">
        <v>661</v>
      </c>
      <c r="I78" s="395">
        <v>8.4700002670288086</v>
      </c>
      <c r="J78" s="395">
        <v>400</v>
      </c>
      <c r="K78" s="396">
        <v>3388</v>
      </c>
    </row>
    <row r="79" spans="1:11" ht="14.45" customHeight="1" x14ac:dyDescent="0.2">
      <c r="A79" s="390" t="s">
        <v>406</v>
      </c>
      <c r="B79" s="391" t="s">
        <v>407</v>
      </c>
      <c r="C79" s="392" t="s">
        <v>414</v>
      </c>
      <c r="D79" s="393" t="s">
        <v>415</v>
      </c>
      <c r="E79" s="392" t="s">
        <v>632</v>
      </c>
      <c r="F79" s="393" t="s">
        <v>633</v>
      </c>
      <c r="G79" s="392" t="s">
        <v>662</v>
      </c>
      <c r="H79" s="392" t="s">
        <v>663</v>
      </c>
      <c r="I79" s="395">
        <v>8.4700002670288086</v>
      </c>
      <c r="J79" s="395">
        <v>710</v>
      </c>
      <c r="K79" s="396">
        <v>6013.6999969482422</v>
      </c>
    </row>
    <row r="80" spans="1:11" ht="14.45" customHeight="1" x14ac:dyDescent="0.2">
      <c r="A80" s="390" t="s">
        <v>406</v>
      </c>
      <c r="B80" s="391" t="s">
        <v>407</v>
      </c>
      <c r="C80" s="392" t="s">
        <v>414</v>
      </c>
      <c r="D80" s="393" t="s">
        <v>415</v>
      </c>
      <c r="E80" s="392" t="s">
        <v>632</v>
      </c>
      <c r="F80" s="393" t="s">
        <v>633</v>
      </c>
      <c r="G80" s="392" t="s">
        <v>664</v>
      </c>
      <c r="H80" s="392" t="s">
        <v>665</v>
      </c>
      <c r="I80" s="395">
        <v>8.4700002670288086</v>
      </c>
      <c r="J80" s="395">
        <v>500</v>
      </c>
      <c r="K80" s="396">
        <v>4235</v>
      </c>
    </row>
    <row r="81" spans="1:11" ht="14.45" customHeight="1" x14ac:dyDescent="0.2">
      <c r="A81" s="390" t="s">
        <v>406</v>
      </c>
      <c r="B81" s="391" t="s">
        <v>407</v>
      </c>
      <c r="C81" s="392" t="s">
        <v>414</v>
      </c>
      <c r="D81" s="393" t="s">
        <v>415</v>
      </c>
      <c r="E81" s="392" t="s">
        <v>632</v>
      </c>
      <c r="F81" s="393" t="s">
        <v>633</v>
      </c>
      <c r="G81" s="392" t="s">
        <v>666</v>
      </c>
      <c r="H81" s="392" t="s">
        <v>667</v>
      </c>
      <c r="I81" s="395">
        <v>839.97998046875</v>
      </c>
      <c r="J81" s="395">
        <v>30</v>
      </c>
      <c r="K81" s="396">
        <v>25199.279296875</v>
      </c>
    </row>
    <row r="82" spans="1:11" ht="14.45" customHeight="1" x14ac:dyDescent="0.2">
      <c r="A82" s="390" t="s">
        <v>406</v>
      </c>
      <c r="B82" s="391" t="s">
        <v>407</v>
      </c>
      <c r="C82" s="392" t="s">
        <v>414</v>
      </c>
      <c r="D82" s="393" t="s">
        <v>415</v>
      </c>
      <c r="E82" s="392" t="s">
        <v>632</v>
      </c>
      <c r="F82" s="393" t="s">
        <v>633</v>
      </c>
      <c r="G82" s="392" t="s">
        <v>668</v>
      </c>
      <c r="H82" s="392" t="s">
        <v>669</v>
      </c>
      <c r="I82" s="395">
        <v>48.279998779296875</v>
      </c>
      <c r="J82" s="395">
        <v>720</v>
      </c>
      <c r="K82" s="396">
        <v>34761.47021484375</v>
      </c>
    </row>
    <row r="83" spans="1:11" ht="14.45" customHeight="1" x14ac:dyDescent="0.2">
      <c r="A83" s="390" t="s">
        <v>406</v>
      </c>
      <c r="B83" s="391" t="s">
        <v>407</v>
      </c>
      <c r="C83" s="392" t="s">
        <v>414</v>
      </c>
      <c r="D83" s="393" t="s">
        <v>415</v>
      </c>
      <c r="E83" s="392" t="s">
        <v>632</v>
      </c>
      <c r="F83" s="393" t="s">
        <v>633</v>
      </c>
      <c r="G83" s="392" t="s">
        <v>670</v>
      </c>
      <c r="H83" s="392" t="s">
        <v>671</v>
      </c>
      <c r="I83" s="395">
        <v>48.279998779296875</v>
      </c>
      <c r="J83" s="395">
        <v>250</v>
      </c>
      <c r="K83" s="396">
        <v>12069.869873046875</v>
      </c>
    </row>
    <row r="84" spans="1:11" ht="14.45" customHeight="1" x14ac:dyDescent="0.2">
      <c r="A84" s="390" t="s">
        <v>406</v>
      </c>
      <c r="B84" s="391" t="s">
        <v>407</v>
      </c>
      <c r="C84" s="392" t="s">
        <v>414</v>
      </c>
      <c r="D84" s="393" t="s">
        <v>415</v>
      </c>
      <c r="E84" s="392" t="s">
        <v>632</v>
      </c>
      <c r="F84" s="393" t="s">
        <v>633</v>
      </c>
      <c r="G84" s="392" t="s">
        <v>672</v>
      </c>
      <c r="H84" s="392" t="s">
        <v>673</v>
      </c>
      <c r="I84" s="395">
        <v>48.279998779296875</v>
      </c>
      <c r="J84" s="395">
        <v>50</v>
      </c>
      <c r="K84" s="396">
        <v>2413.949951171875</v>
      </c>
    </row>
    <row r="85" spans="1:11" ht="14.45" customHeight="1" x14ac:dyDescent="0.2">
      <c r="A85" s="390" t="s">
        <v>406</v>
      </c>
      <c r="B85" s="391" t="s">
        <v>407</v>
      </c>
      <c r="C85" s="392" t="s">
        <v>414</v>
      </c>
      <c r="D85" s="393" t="s">
        <v>415</v>
      </c>
      <c r="E85" s="392" t="s">
        <v>632</v>
      </c>
      <c r="F85" s="393" t="s">
        <v>633</v>
      </c>
      <c r="G85" s="392" t="s">
        <v>674</v>
      </c>
      <c r="H85" s="392" t="s">
        <v>675</v>
      </c>
      <c r="I85" s="395">
        <v>139.14999389648438</v>
      </c>
      <c r="J85" s="395">
        <v>4</v>
      </c>
      <c r="K85" s="396">
        <v>556.5999755859375</v>
      </c>
    </row>
    <row r="86" spans="1:11" ht="14.45" customHeight="1" x14ac:dyDescent="0.2">
      <c r="A86" s="390" t="s">
        <v>406</v>
      </c>
      <c r="B86" s="391" t="s">
        <v>407</v>
      </c>
      <c r="C86" s="392" t="s">
        <v>414</v>
      </c>
      <c r="D86" s="393" t="s">
        <v>415</v>
      </c>
      <c r="E86" s="392" t="s">
        <v>632</v>
      </c>
      <c r="F86" s="393" t="s">
        <v>633</v>
      </c>
      <c r="G86" s="392" t="s">
        <v>676</v>
      </c>
      <c r="H86" s="392" t="s">
        <v>677</v>
      </c>
      <c r="I86" s="395">
        <v>554.17999267578125</v>
      </c>
      <c r="J86" s="395">
        <v>4</v>
      </c>
      <c r="K86" s="396">
        <v>2216.719970703125</v>
      </c>
    </row>
    <row r="87" spans="1:11" ht="14.45" customHeight="1" x14ac:dyDescent="0.2">
      <c r="A87" s="390" t="s">
        <v>406</v>
      </c>
      <c r="B87" s="391" t="s">
        <v>407</v>
      </c>
      <c r="C87" s="392" t="s">
        <v>414</v>
      </c>
      <c r="D87" s="393" t="s">
        <v>415</v>
      </c>
      <c r="E87" s="392" t="s">
        <v>632</v>
      </c>
      <c r="F87" s="393" t="s">
        <v>633</v>
      </c>
      <c r="G87" s="392" t="s">
        <v>678</v>
      </c>
      <c r="H87" s="392" t="s">
        <v>679</v>
      </c>
      <c r="I87" s="395">
        <v>148.83000183105469</v>
      </c>
      <c r="J87" s="395">
        <v>6</v>
      </c>
      <c r="K87" s="396">
        <v>892.97998046875</v>
      </c>
    </row>
    <row r="88" spans="1:11" ht="14.45" customHeight="1" x14ac:dyDescent="0.2">
      <c r="A88" s="390" t="s">
        <v>406</v>
      </c>
      <c r="B88" s="391" t="s">
        <v>407</v>
      </c>
      <c r="C88" s="392" t="s">
        <v>414</v>
      </c>
      <c r="D88" s="393" t="s">
        <v>415</v>
      </c>
      <c r="E88" s="392" t="s">
        <v>632</v>
      </c>
      <c r="F88" s="393" t="s">
        <v>633</v>
      </c>
      <c r="G88" s="392" t="s">
        <v>680</v>
      </c>
      <c r="H88" s="392" t="s">
        <v>681</v>
      </c>
      <c r="I88" s="395">
        <v>601.3699951171875</v>
      </c>
      <c r="J88" s="395">
        <v>3</v>
      </c>
      <c r="K88" s="396">
        <v>1804.1099853515625</v>
      </c>
    </row>
    <row r="89" spans="1:11" ht="14.45" customHeight="1" x14ac:dyDescent="0.2">
      <c r="A89" s="390" t="s">
        <v>406</v>
      </c>
      <c r="B89" s="391" t="s">
        <v>407</v>
      </c>
      <c r="C89" s="392" t="s">
        <v>414</v>
      </c>
      <c r="D89" s="393" t="s">
        <v>415</v>
      </c>
      <c r="E89" s="392" t="s">
        <v>632</v>
      </c>
      <c r="F89" s="393" t="s">
        <v>633</v>
      </c>
      <c r="G89" s="392" t="s">
        <v>682</v>
      </c>
      <c r="H89" s="392" t="s">
        <v>683</v>
      </c>
      <c r="I89" s="395">
        <v>699.3800048828125</v>
      </c>
      <c r="J89" s="395">
        <v>1</v>
      </c>
      <c r="K89" s="396">
        <v>699.3800048828125</v>
      </c>
    </row>
    <row r="90" spans="1:11" ht="14.45" customHeight="1" x14ac:dyDescent="0.2">
      <c r="A90" s="390" t="s">
        <v>406</v>
      </c>
      <c r="B90" s="391" t="s">
        <v>407</v>
      </c>
      <c r="C90" s="392" t="s">
        <v>414</v>
      </c>
      <c r="D90" s="393" t="s">
        <v>415</v>
      </c>
      <c r="E90" s="392" t="s">
        <v>632</v>
      </c>
      <c r="F90" s="393" t="s">
        <v>633</v>
      </c>
      <c r="G90" s="392" t="s">
        <v>684</v>
      </c>
      <c r="H90" s="392" t="s">
        <v>685</v>
      </c>
      <c r="I90" s="395">
        <v>91.855003356933594</v>
      </c>
      <c r="J90" s="395">
        <v>100</v>
      </c>
      <c r="K90" s="396">
        <v>9185.7197265625</v>
      </c>
    </row>
    <row r="91" spans="1:11" ht="14.45" customHeight="1" x14ac:dyDescent="0.2">
      <c r="A91" s="390" t="s">
        <v>406</v>
      </c>
      <c r="B91" s="391" t="s">
        <v>407</v>
      </c>
      <c r="C91" s="392" t="s">
        <v>414</v>
      </c>
      <c r="D91" s="393" t="s">
        <v>415</v>
      </c>
      <c r="E91" s="392" t="s">
        <v>632</v>
      </c>
      <c r="F91" s="393" t="s">
        <v>633</v>
      </c>
      <c r="G91" s="392" t="s">
        <v>686</v>
      </c>
      <c r="H91" s="392" t="s">
        <v>687</v>
      </c>
      <c r="I91" s="395">
        <v>62.560001373291016</v>
      </c>
      <c r="J91" s="395">
        <v>400</v>
      </c>
      <c r="K91" s="396">
        <v>25022.80029296875</v>
      </c>
    </row>
    <row r="92" spans="1:11" ht="14.45" customHeight="1" x14ac:dyDescent="0.2">
      <c r="A92" s="390" t="s">
        <v>406</v>
      </c>
      <c r="B92" s="391" t="s">
        <v>407</v>
      </c>
      <c r="C92" s="392" t="s">
        <v>414</v>
      </c>
      <c r="D92" s="393" t="s">
        <v>415</v>
      </c>
      <c r="E92" s="392" t="s">
        <v>632</v>
      </c>
      <c r="F92" s="393" t="s">
        <v>633</v>
      </c>
      <c r="G92" s="392" t="s">
        <v>688</v>
      </c>
      <c r="H92" s="392" t="s">
        <v>689</v>
      </c>
      <c r="I92" s="395">
        <v>60.351000213623045</v>
      </c>
      <c r="J92" s="395">
        <v>2650</v>
      </c>
      <c r="K92" s="396">
        <v>160931.25</v>
      </c>
    </row>
    <row r="93" spans="1:11" ht="14.45" customHeight="1" x14ac:dyDescent="0.2">
      <c r="A93" s="390" t="s">
        <v>406</v>
      </c>
      <c r="B93" s="391" t="s">
        <v>407</v>
      </c>
      <c r="C93" s="392" t="s">
        <v>414</v>
      </c>
      <c r="D93" s="393" t="s">
        <v>415</v>
      </c>
      <c r="E93" s="392" t="s">
        <v>632</v>
      </c>
      <c r="F93" s="393" t="s">
        <v>633</v>
      </c>
      <c r="G93" s="392" t="s">
        <v>690</v>
      </c>
      <c r="H93" s="392" t="s">
        <v>691</v>
      </c>
      <c r="I93" s="395">
        <v>79.129997253417969</v>
      </c>
      <c r="J93" s="395">
        <v>20</v>
      </c>
      <c r="K93" s="396">
        <v>1582.6800537109375</v>
      </c>
    </row>
    <row r="94" spans="1:11" ht="14.45" customHeight="1" x14ac:dyDescent="0.2">
      <c r="A94" s="390" t="s">
        <v>406</v>
      </c>
      <c r="B94" s="391" t="s">
        <v>407</v>
      </c>
      <c r="C94" s="392" t="s">
        <v>414</v>
      </c>
      <c r="D94" s="393" t="s">
        <v>415</v>
      </c>
      <c r="E94" s="392" t="s">
        <v>632</v>
      </c>
      <c r="F94" s="393" t="s">
        <v>633</v>
      </c>
      <c r="G94" s="392" t="s">
        <v>692</v>
      </c>
      <c r="H94" s="392" t="s">
        <v>693</v>
      </c>
      <c r="I94" s="395">
        <v>226.28000259399414</v>
      </c>
      <c r="J94" s="395">
        <v>10</v>
      </c>
      <c r="K94" s="396">
        <v>2279.760009765625</v>
      </c>
    </row>
    <row r="95" spans="1:11" ht="14.45" customHeight="1" x14ac:dyDescent="0.2">
      <c r="A95" s="390" t="s">
        <v>406</v>
      </c>
      <c r="B95" s="391" t="s">
        <v>407</v>
      </c>
      <c r="C95" s="392" t="s">
        <v>414</v>
      </c>
      <c r="D95" s="393" t="s">
        <v>415</v>
      </c>
      <c r="E95" s="392" t="s">
        <v>632</v>
      </c>
      <c r="F95" s="393" t="s">
        <v>633</v>
      </c>
      <c r="G95" s="392" t="s">
        <v>694</v>
      </c>
      <c r="H95" s="392" t="s">
        <v>695</v>
      </c>
      <c r="I95" s="395">
        <v>5.2600002288818359</v>
      </c>
      <c r="J95" s="395">
        <v>50</v>
      </c>
      <c r="K95" s="396">
        <v>263</v>
      </c>
    </row>
    <row r="96" spans="1:11" ht="14.45" customHeight="1" x14ac:dyDescent="0.2">
      <c r="A96" s="390" t="s">
        <v>406</v>
      </c>
      <c r="B96" s="391" t="s">
        <v>407</v>
      </c>
      <c r="C96" s="392" t="s">
        <v>414</v>
      </c>
      <c r="D96" s="393" t="s">
        <v>415</v>
      </c>
      <c r="E96" s="392" t="s">
        <v>632</v>
      </c>
      <c r="F96" s="393" t="s">
        <v>633</v>
      </c>
      <c r="G96" s="392" t="s">
        <v>696</v>
      </c>
      <c r="H96" s="392" t="s">
        <v>697</v>
      </c>
      <c r="I96" s="395">
        <v>23173.919921875</v>
      </c>
      <c r="J96" s="395">
        <v>4</v>
      </c>
      <c r="K96" s="396">
        <v>92695.6796875</v>
      </c>
    </row>
    <row r="97" spans="1:11" ht="14.45" customHeight="1" x14ac:dyDescent="0.2">
      <c r="A97" s="390" t="s">
        <v>406</v>
      </c>
      <c r="B97" s="391" t="s">
        <v>407</v>
      </c>
      <c r="C97" s="392" t="s">
        <v>414</v>
      </c>
      <c r="D97" s="393" t="s">
        <v>415</v>
      </c>
      <c r="E97" s="392" t="s">
        <v>632</v>
      </c>
      <c r="F97" s="393" t="s">
        <v>633</v>
      </c>
      <c r="G97" s="392" t="s">
        <v>698</v>
      </c>
      <c r="H97" s="392" t="s">
        <v>699</v>
      </c>
      <c r="I97" s="395">
        <v>17.979999542236328</v>
      </c>
      <c r="J97" s="395">
        <v>50</v>
      </c>
      <c r="K97" s="396">
        <v>899.030029296875</v>
      </c>
    </row>
    <row r="98" spans="1:11" ht="14.45" customHeight="1" x14ac:dyDescent="0.2">
      <c r="A98" s="390" t="s">
        <v>406</v>
      </c>
      <c r="B98" s="391" t="s">
        <v>407</v>
      </c>
      <c r="C98" s="392" t="s">
        <v>414</v>
      </c>
      <c r="D98" s="393" t="s">
        <v>415</v>
      </c>
      <c r="E98" s="392" t="s">
        <v>632</v>
      </c>
      <c r="F98" s="393" t="s">
        <v>633</v>
      </c>
      <c r="G98" s="392" t="s">
        <v>700</v>
      </c>
      <c r="H98" s="392" t="s">
        <v>701</v>
      </c>
      <c r="I98" s="395">
        <v>13.199999809265137</v>
      </c>
      <c r="J98" s="395">
        <v>30</v>
      </c>
      <c r="K98" s="396">
        <v>396</v>
      </c>
    </row>
    <row r="99" spans="1:11" ht="14.45" customHeight="1" x14ac:dyDescent="0.2">
      <c r="A99" s="390" t="s">
        <v>406</v>
      </c>
      <c r="B99" s="391" t="s">
        <v>407</v>
      </c>
      <c r="C99" s="392" t="s">
        <v>414</v>
      </c>
      <c r="D99" s="393" t="s">
        <v>415</v>
      </c>
      <c r="E99" s="392" t="s">
        <v>632</v>
      </c>
      <c r="F99" s="393" t="s">
        <v>633</v>
      </c>
      <c r="G99" s="392" t="s">
        <v>702</v>
      </c>
      <c r="H99" s="392" t="s">
        <v>703</v>
      </c>
      <c r="I99" s="395">
        <v>13.202499866485596</v>
      </c>
      <c r="J99" s="395">
        <v>80</v>
      </c>
      <c r="K99" s="396">
        <v>1056.2000122070313</v>
      </c>
    </row>
    <row r="100" spans="1:11" ht="14.45" customHeight="1" x14ac:dyDescent="0.2">
      <c r="A100" s="390" t="s">
        <v>406</v>
      </c>
      <c r="B100" s="391" t="s">
        <v>407</v>
      </c>
      <c r="C100" s="392" t="s">
        <v>414</v>
      </c>
      <c r="D100" s="393" t="s">
        <v>415</v>
      </c>
      <c r="E100" s="392" t="s">
        <v>632</v>
      </c>
      <c r="F100" s="393" t="s">
        <v>633</v>
      </c>
      <c r="G100" s="392" t="s">
        <v>704</v>
      </c>
      <c r="H100" s="392" t="s">
        <v>705</v>
      </c>
      <c r="I100" s="395">
        <v>13.199999809265137</v>
      </c>
      <c r="J100" s="395">
        <v>80</v>
      </c>
      <c r="K100" s="396">
        <v>1056</v>
      </c>
    </row>
    <row r="101" spans="1:11" ht="14.45" customHeight="1" x14ac:dyDescent="0.2">
      <c r="A101" s="390" t="s">
        <v>406</v>
      </c>
      <c r="B101" s="391" t="s">
        <v>407</v>
      </c>
      <c r="C101" s="392" t="s">
        <v>414</v>
      </c>
      <c r="D101" s="393" t="s">
        <v>415</v>
      </c>
      <c r="E101" s="392" t="s">
        <v>632</v>
      </c>
      <c r="F101" s="393" t="s">
        <v>633</v>
      </c>
      <c r="G101" s="392" t="s">
        <v>706</v>
      </c>
      <c r="H101" s="392" t="s">
        <v>707</v>
      </c>
      <c r="I101" s="395">
        <v>13.199999809265137</v>
      </c>
      <c r="J101" s="395">
        <v>20</v>
      </c>
      <c r="K101" s="396">
        <v>264</v>
      </c>
    </row>
    <row r="102" spans="1:11" ht="14.45" customHeight="1" x14ac:dyDescent="0.2">
      <c r="A102" s="390" t="s">
        <v>406</v>
      </c>
      <c r="B102" s="391" t="s">
        <v>407</v>
      </c>
      <c r="C102" s="392" t="s">
        <v>414</v>
      </c>
      <c r="D102" s="393" t="s">
        <v>415</v>
      </c>
      <c r="E102" s="392" t="s">
        <v>632</v>
      </c>
      <c r="F102" s="393" t="s">
        <v>633</v>
      </c>
      <c r="G102" s="392" t="s">
        <v>708</v>
      </c>
      <c r="H102" s="392" t="s">
        <v>709</v>
      </c>
      <c r="I102" s="395">
        <v>13.199999809265137</v>
      </c>
      <c r="J102" s="395">
        <v>10</v>
      </c>
      <c r="K102" s="396">
        <v>132</v>
      </c>
    </row>
    <row r="103" spans="1:11" ht="14.45" customHeight="1" x14ac:dyDescent="0.2">
      <c r="A103" s="390" t="s">
        <v>406</v>
      </c>
      <c r="B103" s="391" t="s">
        <v>407</v>
      </c>
      <c r="C103" s="392" t="s">
        <v>414</v>
      </c>
      <c r="D103" s="393" t="s">
        <v>415</v>
      </c>
      <c r="E103" s="392" t="s">
        <v>632</v>
      </c>
      <c r="F103" s="393" t="s">
        <v>633</v>
      </c>
      <c r="G103" s="392" t="s">
        <v>710</v>
      </c>
      <c r="H103" s="392" t="s">
        <v>711</v>
      </c>
      <c r="I103" s="395">
        <v>432.29998779296875</v>
      </c>
      <c r="J103" s="395">
        <v>378</v>
      </c>
      <c r="K103" s="396">
        <v>163408.14697265625</v>
      </c>
    </row>
    <row r="104" spans="1:11" ht="14.45" customHeight="1" x14ac:dyDescent="0.2">
      <c r="A104" s="390" t="s">
        <v>406</v>
      </c>
      <c r="B104" s="391" t="s">
        <v>407</v>
      </c>
      <c r="C104" s="392" t="s">
        <v>414</v>
      </c>
      <c r="D104" s="393" t="s">
        <v>415</v>
      </c>
      <c r="E104" s="392" t="s">
        <v>632</v>
      </c>
      <c r="F104" s="393" t="s">
        <v>633</v>
      </c>
      <c r="G104" s="392" t="s">
        <v>712</v>
      </c>
      <c r="H104" s="392" t="s">
        <v>713</v>
      </c>
      <c r="I104" s="395">
        <v>994.6199951171875</v>
      </c>
      <c r="J104" s="395">
        <v>8</v>
      </c>
      <c r="K104" s="396">
        <v>7956.9599609375</v>
      </c>
    </row>
    <row r="105" spans="1:11" ht="14.45" customHeight="1" x14ac:dyDescent="0.2">
      <c r="A105" s="390" t="s">
        <v>406</v>
      </c>
      <c r="B105" s="391" t="s">
        <v>407</v>
      </c>
      <c r="C105" s="392" t="s">
        <v>414</v>
      </c>
      <c r="D105" s="393" t="s">
        <v>415</v>
      </c>
      <c r="E105" s="392" t="s">
        <v>632</v>
      </c>
      <c r="F105" s="393" t="s">
        <v>633</v>
      </c>
      <c r="G105" s="392" t="s">
        <v>714</v>
      </c>
      <c r="H105" s="392" t="s">
        <v>715</v>
      </c>
      <c r="I105" s="395">
        <v>1160.449951171875</v>
      </c>
      <c r="J105" s="395">
        <v>1</v>
      </c>
      <c r="K105" s="396">
        <v>1160.449951171875</v>
      </c>
    </row>
    <row r="106" spans="1:11" ht="14.45" customHeight="1" x14ac:dyDescent="0.2">
      <c r="A106" s="390" t="s">
        <v>406</v>
      </c>
      <c r="B106" s="391" t="s">
        <v>407</v>
      </c>
      <c r="C106" s="392" t="s">
        <v>414</v>
      </c>
      <c r="D106" s="393" t="s">
        <v>415</v>
      </c>
      <c r="E106" s="392" t="s">
        <v>632</v>
      </c>
      <c r="F106" s="393" t="s">
        <v>633</v>
      </c>
      <c r="G106" s="392" t="s">
        <v>716</v>
      </c>
      <c r="H106" s="392" t="s">
        <v>717</v>
      </c>
      <c r="I106" s="395">
        <v>80.569999694824219</v>
      </c>
      <c r="J106" s="395">
        <v>1360</v>
      </c>
      <c r="K106" s="396">
        <v>109575.20159912109</v>
      </c>
    </row>
    <row r="107" spans="1:11" ht="14.45" customHeight="1" x14ac:dyDescent="0.2">
      <c r="A107" s="390" t="s">
        <v>406</v>
      </c>
      <c r="B107" s="391" t="s">
        <v>407</v>
      </c>
      <c r="C107" s="392" t="s">
        <v>414</v>
      </c>
      <c r="D107" s="393" t="s">
        <v>415</v>
      </c>
      <c r="E107" s="392" t="s">
        <v>632</v>
      </c>
      <c r="F107" s="393" t="s">
        <v>633</v>
      </c>
      <c r="G107" s="392" t="s">
        <v>718</v>
      </c>
      <c r="H107" s="392" t="s">
        <v>719</v>
      </c>
      <c r="I107" s="395">
        <v>97.739997863769531</v>
      </c>
      <c r="J107" s="395">
        <v>160</v>
      </c>
      <c r="K107" s="396">
        <v>15638.5302734375</v>
      </c>
    </row>
    <row r="108" spans="1:11" ht="14.45" customHeight="1" x14ac:dyDescent="0.2">
      <c r="A108" s="390" t="s">
        <v>406</v>
      </c>
      <c r="B108" s="391" t="s">
        <v>407</v>
      </c>
      <c r="C108" s="392" t="s">
        <v>414</v>
      </c>
      <c r="D108" s="393" t="s">
        <v>415</v>
      </c>
      <c r="E108" s="392" t="s">
        <v>632</v>
      </c>
      <c r="F108" s="393" t="s">
        <v>633</v>
      </c>
      <c r="G108" s="392" t="s">
        <v>720</v>
      </c>
      <c r="H108" s="392" t="s">
        <v>721</v>
      </c>
      <c r="I108" s="395">
        <v>97.739997863769531</v>
      </c>
      <c r="J108" s="395">
        <v>50</v>
      </c>
      <c r="K108" s="396">
        <v>4887.0400390625</v>
      </c>
    </row>
    <row r="109" spans="1:11" ht="14.45" customHeight="1" x14ac:dyDescent="0.2">
      <c r="A109" s="390" t="s">
        <v>406</v>
      </c>
      <c r="B109" s="391" t="s">
        <v>407</v>
      </c>
      <c r="C109" s="392" t="s">
        <v>414</v>
      </c>
      <c r="D109" s="393" t="s">
        <v>415</v>
      </c>
      <c r="E109" s="392" t="s">
        <v>632</v>
      </c>
      <c r="F109" s="393" t="s">
        <v>633</v>
      </c>
      <c r="G109" s="392" t="s">
        <v>722</v>
      </c>
      <c r="H109" s="392" t="s">
        <v>723</v>
      </c>
      <c r="I109" s="395">
        <v>4.9800000190734863</v>
      </c>
      <c r="J109" s="395">
        <v>300</v>
      </c>
      <c r="K109" s="396">
        <v>1494</v>
      </c>
    </row>
    <row r="110" spans="1:11" ht="14.45" customHeight="1" x14ac:dyDescent="0.2">
      <c r="A110" s="390" t="s">
        <v>406</v>
      </c>
      <c r="B110" s="391" t="s">
        <v>407</v>
      </c>
      <c r="C110" s="392" t="s">
        <v>414</v>
      </c>
      <c r="D110" s="393" t="s">
        <v>415</v>
      </c>
      <c r="E110" s="392" t="s">
        <v>632</v>
      </c>
      <c r="F110" s="393" t="s">
        <v>633</v>
      </c>
      <c r="G110" s="392" t="s">
        <v>724</v>
      </c>
      <c r="H110" s="392" t="s">
        <v>725</v>
      </c>
      <c r="I110" s="395">
        <v>67.760002136230469</v>
      </c>
      <c r="J110" s="395">
        <v>48</v>
      </c>
      <c r="K110" s="396">
        <v>3252.47998046875</v>
      </c>
    </row>
    <row r="111" spans="1:11" ht="14.45" customHeight="1" x14ac:dyDescent="0.2">
      <c r="A111" s="390" t="s">
        <v>406</v>
      </c>
      <c r="B111" s="391" t="s">
        <v>407</v>
      </c>
      <c r="C111" s="392" t="s">
        <v>414</v>
      </c>
      <c r="D111" s="393" t="s">
        <v>415</v>
      </c>
      <c r="E111" s="392" t="s">
        <v>632</v>
      </c>
      <c r="F111" s="393" t="s">
        <v>633</v>
      </c>
      <c r="G111" s="392" t="s">
        <v>726</v>
      </c>
      <c r="H111" s="392" t="s">
        <v>727</v>
      </c>
      <c r="I111" s="395">
        <v>22.989999771118164</v>
      </c>
      <c r="J111" s="395">
        <v>100</v>
      </c>
      <c r="K111" s="396">
        <v>2299</v>
      </c>
    </row>
    <row r="112" spans="1:11" ht="14.45" customHeight="1" x14ac:dyDescent="0.2">
      <c r="A112" s="390" t="s">
        <v>406</v>
      </c>
      <c r="B112" s="391" t="s">
        <v>407</v>
      </c>
      <c r="C112" s="392" t="s">
        <v>414</v>
      </c>
      <c r="D112" s="393" t="s">
        <v>415</v>
      </c>
      <c r="E112" s="392" t="s">
        <v>632</v>
      </c>
      <c r="F112" s="393" t="s">
        <v>633</v>
      </c>
      <c r="G112" s="392" t="s">
        <v>728</v>
      </c>
      <c r="H112" s="392" t="s">
        <v>729</v>
      </c>
      <c r="I112" s="395">
        <v>13.149999618530273</v>
      </c>
      <c r="J112" s="395">
        <v>595</v>
      </c>
      <c r="K112" s="396">
        <v>7824.10986328125</v>
      </c>
    </row>
    <row r="113" spans="1:11" ht="14.45" customHeight="1" x14ac:dyDescent="0.2">
      <c r="A113" s="390" t="s">
        <v>406</v>
      </c>
      <c r="B113" s="391" t="s">
        <v>407</v>
      </c>
      <c r="C113" s="392" t="s">
        <v>414</v>
      </c>
      <c r="D113" s="393" t="s">
        <v>415</v>
      </c>
      <c r="E113" s="392" t="s">
        <v>632</v>
      </c>
      <c r="F113" s="393" t="s">
        <v>633</v>
      </c>
      <c r="G113" s="392" t="s">
        <v>730</v>
      </c>
      <c r="H113" s="392" t="s">
        <v>731</v>
      </c>
      <c r="I113" s="395">
        <v>23.069999694824219</v>
      </c>
      <c r="J113" s="395">
        <v>805</v>
      </c>
      <c r="K113" s="396">
        <v>18573.18994140625</v>
      </c>
    </row>
    <row r="114" spans="1:11" ht="14.45" customHeight="1" x14ac:dyDescent="0.2">
      <c r="A114" s="390" t="s">
        <v>406</v>
      </c>
      <c r="B114" s="391" t="s">
        <v>407</v>
      </c>
      <c r="C114" s="392" t="s">
        <v>414</v>
      </c>
      <c r="D114" s="393" t="s">
        <v>415</v>
      </c>
      <c r="E114" s="392" t="s">
        <v>632</v>
      </c>
      <c r="F114" s="393" t="s">
        <v>633</v>
      </c>
      <c r="G114" s="392" t="s">
        <v>732</v>
      </c>
      <c r="H114" s="392" t="s">
        <v>733</v>
      </c>
      <c r="I114" s="395">
        <v>6.1999998092651367</v>
      </c>
      <c r="J114" s="395">
        <v>500</v>
      </c>
      <c r="K114" s="396">
        <v>3100</v>
      </c>
    </row>
    <row r="115" spans="1:11" ht="14.45" customHeight="1" x14ac:dyDescent="0.2">
      <c r="A115" s="390" t="s">
        <v>406</v>
      </c>
      <c r="B115" s="391" t="s">
        <v>407</v>
      </c>
      <c r="C115" s="392" t="s">
        <v>414</v>
      </c>
      <c r="D115" s="393" t="s">
        <v>415</v>
      </c>
      <c r="E115" s="392" t="s">
        <v>632</v>
      </c>
      <c r="F115" s="393" t="s">
        <v>633</v>
      </c>
      <c r="G115" s="392" t="s">
        <v>734</v>
      </c>
      <c r="H115" s="392" t="s">
        <v>735</v>
      </c>
      <c r="I115" s="395">
        <v>7.7199997901916504</v>
      </c>
      <c r="J115" s="395">
        <v>1000</v>
      </c>
      <c r="K115" s="396">
        <v>7724.639892578125</v>
      </c>
    </row>
    <row r="116" spans="1:11" ht="14.45" customHeight="1" x14ac:dyDescent="0.2">
      <c r="A116" s="390" t="s">
        <v>406</v>
      </c>
      <c r="B116" s="391" t="s">
        <v>407</v>
      </c>
      <c r="C116" s="392" t="s">
        <v>414</v>
      </c>
      <c r="D116" s="393" t="s">
        <v>415</v>
      </c>
      <c r="E116" s="392" t="s">
        <v>632</v>
      </c>
      <c r="F116" s="393" t="s">
        <v>633</v>
      </c>
      <c r="G116" s="392" t="s">
        <v>736</v>
      </c>
      <c r="H116" s="392" t="s">
        <v>737</v>
      </c>
      <c r="I116" s="395">
        <v>90.050003051757813</v>
      </c>
      <c r="J116" s="395">
        <v>384</v>
      </c>
      <c r="K116" s="396">
        <v>34580.360107421875</v>
      </c>
    </row>
    <row r="117" spans="1:11" ht="14.45" customHeight="1" x14ac:dyDescent="0.2">
      <c r="A117" s="390" t="s">
        <v>406</v>
      </c>
      <c r="B117" s="391" t="s">
        <v>407</v>
      </c>
      <c r="C117" s="392" t="s">
        <v>414</v>
      </c>
      <c r="D117" s="393" t="s">
        <v>415</v>
      </c>
      <c r="E117" s="392" t="s">
        <v>632</v>
      </c>
      <c r="F117" s="393" t="s">
        <v>633</v>
      </c>
      <c r="G117" s="392" t="s">
        <v>738</v>
      </c>
      <c r="H117" s="392" t="s">
        <v>739</v>
      </c>
      <c r="I117" s="395">
        <v>11.733332951863607</v>
      </c>
      <c r="J117" s="395">
        <v>850</v>
      </c>
      <c r="K117" s="396">
        <v>9972.5</v>
      </c>
    </row>
    <row r="118" spans="1:11" ht="14.45" customHeight="1" x14ac:dyDescent="0.2">
      <c r="A118" s="390" t="s">
        <v>406</v>
      </c>
      <c r="B118" s="391" t="s">
        <v>407</v>
      </c>
      <c r="C118" s="392" t="s">
        <v>414</v>
      </c>
      <c r="D118" s="393" t="s">
        <v>415</v>
      </c>
      <c r="E118" s="392" t="s">
        <v>632</v>
      </c>
      <c r="F118" s="393" t="s">
        <v>633</v>
      </c>
      <c r="G118" s="392" t="s">
        <v>740</v>
      </c>
      <c r="H118" s="392" t="s">
        <v>741</v>
      </c>
      <c r="I118" s="395">
        <v>79.620002746582031</v>
      </c>
      <c r="J118" s="395">
        <v>230</v>
      </c>
      <c r="K118" s="396">
        <v>18312.35986328125</v>
      </c>
    </row>
    <row r="119" spans="1:11" ht="14.45" customHeight="1" x14ac:dyDescent="0.2">
      <c r="A119" s="390" t="s">
        <v>406</v>
      </c>
      <c r="B119" s="391" t="s">
        <v>407</v>
      </c>
      <c r="C119" s="392" t="s">
        <v>414</v>
      </c>
      <c r="D119" s="393" t="s">
        <v>415</v>
      </c>
      <c r="E119" s="392" t="s">
        <v>632</v>
      </c>
      <c r="F119" s="393" t="s">
        <v>633</v>
      </c>
      <c r="G119" s="392" t="s">
        <v>742</v>
      </c>
      <c r="H119" s="392" t="s">
        <v>743</v>
      </c>
      <c r="I119" s="395">
        <v>267.41000366210938</v>
      </c>
      <c r="J119" s="395">
        <v>10</v>
      </c>
      <c r="K119" s="396">
        <v>2674.10009765625</v>
      </c>
    </row>
    <row r="120" spans="1:11" ht="14.45" customHeight="1" x14ac:dyDescent="0.2">
      <c r="A120" s="390" t="s">
        <v>406</v>
      </c>
      <c r="B120" s="391" t="s">
        <v>407</v>
      </c>
      <c r="C120" s="392" t="s">
        <v>414</v>
      </c>
      <c r="D120" s="393" t="s">
        <v>415</v>
      </c>
      <c r="E120" s="392" t="s">
        <v>632</v>
      </c>
      <c r="F120" s="393" t="s">
        <v>633</v>
      </c>
      <c r="G120" s="392" t="s">
        <v>744</v>
      </c>
      <c r="H120" s="392" t="s">
        <v>745</v>
      </c>
      <c r="I120" s="395">
        <v>4658.5</v>
      </c>
      <c r="J120" s="395">
        <v>4</v>
      </c>
      <c r="K120" s="396">
        <v>18634</v>
      </c>
    </row>
    <row r="121" spans="1:11" ht="14.45" customHeight="1" x14ac:dyDescent="0.2">
      <c r="A121" s="390" t="s">
        <v>406</v>
      </c>
      <c r="B121" s="391" t="s">
        <v>407</v>
      </c>
      <c r="C121" s="392" t="s">
        <v>414</v>
      </c>
      <c r="D121" s="393" t="s">
        <v>415</v>
      </c>
      <c r="E121" s="392" t="s">
        <v>632</v>
      </c>
      <c r="F121" s="393" t="s">
        <v>633</v>
      </c>
      <c r="G121" s="392" t="s">
        <v>746</v>
      </c>
      <c r="H121" s="392" t="s">
        <v>747</v>
      </c>
      <c r="I121" s="395">
        <v>573.53997802734375</v>
      </c>
      <c r="J121" s="395">
        <v>10</v>
      </c>
      <c r="K121" s="396">
        <v>5735.39990234375</v>
      </c>
    </row>
    <row r="122" spans="1:11" ht="14.45" customHeight="1" x14ac:dyDescent="0.2">
      <c r="A122" s="390" t="s">
        <v>406</v>
      </c>
      <c r="B122" s="391" t="s">
        <v>407</v>
      </c>
      <c r="C122" s="392" t="s">
        <v>414</v>
      </c>
      <c r="D122" s="393" t="s">
        <v>415</v>
      </c>
      <c r="E122" s="392" t="s">
        <v>632</v>
      </c>
      <c r="F122" s="393" t="s">
        <v>633</v>
      </c>
      <c r="G122" s="392" t="s">
        <v>748</v>
      </c>
      <c r="H122" s="392" t="s">
        <v>749</v>
      </c>
      <c r="I122" s="395">
        <v>1064.800048828125</v>
      </c>
      <c r="J122" s="395">
        <v>8</v>
      </c>
      <c r="K122" s="396">
        <v>8518.400390625</v>
      </c>
    </row>
    <row r="123" spans="1:11" ht="14.45" customHeight="1" x14ac:dyDescent="0.2">
      <c r="A123" s="390" t="s">
        <v>406</v>
      </c>
      <c r="B123" s="391" t="s">
        <v>407</v>
      </c>
      <c r="C123" s="392" t="s">
        <v>414</v>
      </c>
      <c r="D123" s="393" t="s">
        <v>415</v>
      </c>
      <c r="E123" s="392" t="s">
        <v>632</v>
      </c>
      <c r="F123" s="393" t="s">
        <v>633</v>
      </c>
      <c r="G123" s="392" t="s">
        <v>750</v>
      </c>
      <c r="H123" s="392" t="s">
        <v>751</v>
      </c>
      <c r="I123" s="395">
        <v>2770.89990234375</v>
      </c>
      <c r="J123" s="395">
        <v>1</v>
      </c>
      <c r="K123" s="396">
        <v>2770.89990234375</v>
      </c>
    </row>
    <row r="124" spans="1:11" ht="14.45" customHeight="1" x14ac:dyDescent="0.2">
      <c r="A124" s="390" t="s">
        <v>406</v>
      </c>
      <c r="B124" s="391" t="s">
        <v>407</v>
      </c>
      <c r="C124" s="392" t="s">
        <v>414</v>
      </c>
      <c r="D124" s="393" t="s">
        <v>415</v>
      </c>
      <c r="E124" s="392" t="s">
        <v>632</v>
      </c>
      <c r="F124" s="393" t="s">
        <v>633</v>
      </c>
      <c r="G124" s="392" t="s">
        <v>752</v>
      </c>
      <c r="H124" s="392" t="s">
        <v>753</v>
      </c>
      <c r="I124" s="395">
        <v>5509.1298828125</v>
      </c>
      <c r="J124" s="395">
        <v>6</v>
      </c>
      <c r="K124" s="396">
        <v>33054.78125</v>
      </c>
    </row>
    <row r="125" spans="1:11" ht="14.45" customHeight="1" x14ac:dyDescent="0.2">
      <c r="A125" s="390" t="s">
        <v>406</v>
      </c>
      <c r="B125" s="391" t="s">
        <v>407</v>
      </c>
      <c r="C125" s="392" t="s">
        <v>414</v>
      </c>
      <c r="D125" s="393" t="s">
        <v>415</v>
      </c>
      <c r="E125" s="392" t="s">
        <v>632</v>
      </c>
      <c r="F125" s="393" t="s">
        <v>633</v>
      </c>
      <c r="G125" s="392" t="s">
        <v>754</v>
      </c>
      <c r="H125" s="392" t="s">
        <v>755</v>
      </c>
      <c r="I125" s="395">
        <v>13.310000419616699</v>
      </c>
      <c r="J125" s="395">
        <v>200</v>
      </c>
      <c r="K125" s="396">
        <v>2662</v>
      </c>
    </row>
    <row r="126" spans="1:11" ht="14.45" customHeight="1" x14ac:dyDescent="0.2">
      <c r="A126" s="390" t="s">
        <v>406</v>
      </c>
      <c r="B126" s="391" t="s">
        <v>407</v>
      </c>
      <c r="C126" s="392" t="s">
        <v>414</v>
      </c>
      <c r="D126" s="393" t="s">
        <v>415</v>
      </c>
      <c r="E126" s="392" t="s">
        <v>632</v>
      </c>
      <c r="F126" s="393" t="s">
        <v>633</v>
      </c>
      <c r="G126" s="392" t="s">
        <v>756</v>
      </c>
      <c r="H126" s="392" t="s">
        <v>757</v>
      </c>
      <c r="I126" s="395">
        <v>72.80999755859375</v>
      </c>
      <c r="J126" s="395">
        <v>48</v>
      </c>
      <c r="K126" s="396">
        <v>3495.080078125</v>
      </c>
    </row>
    <row r="127" spans="1:11" ht="14.45" customHeight="1" x14ac:dyDescent="0.2">
      <c r="A127" s="390" t="s">
        <v>406</v>
      </c>
      <c r="B127" s="391" t="s">
        <v>407</v>
      </c>
      <c r="C127" s="392" t="s">
        <v>414</v>
      </c>
      <c r="D127" s="393" t="s">
        <v>415</v>
      </c>
      <c r="E127" s="392" t="s">
        <v>632</v>
      </c>
      <c r="F127" s="393" t="s">
        <v>633</v>
      </c>
      <c r="G127" s="392" t="s">
        <v>758</v>
      </c>
      <c r="H127" s="392" t="s">
        <v>759</v>
      </c>
      <c r="I127" s="395">
        <v>72.80999755859375</v>
      </c>
      <c r="J127" s="395">
        <v>48</v>
      </c>
      <c r="K127" s="396">
        <v>3495.080078125</v>
      </c>
    </row>
    <row r="128" spans="1:11" ht="14.45" customHeight="1" x14ac:dyDescent="0.2">
      <c r="A128" s="390" t="s">
        <v>406</v>
      </c>
      <c r="B128" s="391" t="s">
        <v>407</v>
      </c>
      <c r="C128" s="392" t="s">
        <v>414</v>
      </c>
      <c r="D128" s="393" t="s">
        <v>415</v>
      </c>
      <c r="E128" s="392" t="s">
        <v>632</v>
      </c>
      <c r="F128" s="393" t="s">
        <v>633</v>
      </c>
      <c r="G128" s="392" t="s">
        <v>760</v>
      </c>
      <c r="H128" s="392" t="s">
        <v>761</v>
      </c>
      <c r="I128" s="395">
        <v>72.80999755859375</v>
      </c>
      <c r="J128" s="395">
        <v>72</v>
      </c>
      <c r="K128" s="396">
        <v>5242.6201171875</v>
      </c>
    </row>
    <row r="129" spans="1:11" ht="14.45" customHeight="1" x14ac:dyDescent="0.2">
      <c r="A129" s="390" t="s">
        <v>406</v>
      </c>
      <c r="B129" s="391" t="s">
        <v>407</v>
      </c>
      <c r="C129" s="392" t="s">
        <v>414</v>
      </c>
      <c r="D129" s="393" t="s">
        <v>415</v>
      </c>
      <c r="E129" s="392" t="s">
        <v>632</v>
      </c>
      <c r="F129" s="393" t="s">
        <v>633</v>
      </c>
      <c r="G129" s="392" t="s">
        <v>762</v>
      </c>
      <c r="H129" s="392" t="s">
        <v>763</v>
      </c>
      <c r="I129" s="395">
        <v>72.80999755859375</v>
      </c>
      <c r="J129" s="395">
        <v>72</v>
      </c>
      <c r="K129" s="396">
        <v>5242.6201171875</v>
      </c>
    </row>
    <row r="130" spans="1:11" ht="14.45" customHeight="1" x14ac:dyDescent="0.2">
      <c r="A130" s="390" t="s">
        <v>406</v>
      </c>
      <c r="B130" s="391" t="s">
        <v>407</v>
      </c>
      <c r="C130" s="392" t="s">
        <v>414</v>
      </c>
      <c r="D130" s="393" t="s">
        <v>415</v>
      </c>
      <c r="E130" s="392" t="s">
        <v>632</v>
      </c>
      <c r="F130" s="393" t="s">
        <v>633</v>
      </c>
      <c r="G130" s="392" t="s">
        <v>764</v>
      </c>
      <c r="H130" s="392" t="s">
        <v>765</v>
      </c>
      <c r="I130" s="395">
        <v>1694</v>
      </c>
      <c r="J130" s="395">
        <v>8</v>
      </c>
      <c r="K130" s="396">
        <v>13552</v>
      </c>
    </row>
    <row r="131" spans="1:11" ht="14.45" customHeight="1" x14ac:dyDescent="0.2">
      <c r="A131" s="390" t="s">
        <v>406</v>
      </c>
      <c r="B131" s="391" t="s">
        <v>407</v>
      </c>
      <c r="C131" s="392" t="s">
        <v>414</v>
      </c>
      <c r="D131" s="393" t="s">
        <v>415</v>
      </c>
      <c r="E131" s="392" t="s">
        <v>632</v>
      </c>
      <c r="F131" s="393" t="s">
        <v>633</v>
      </c>
      <c r="G131" s="392" t="s">
        <v>766</v>
      </c>
      <c r="H131" s="392" t="s">
        <v>767</v>
      </c>
      <c r="I131" s="395">
        <v>2783</v>
      </c>
      <c r="J131" s="395">
        <v>16</v>
      </c>
      <c r="K131" s="396">
        <v>44528</v>
      </c>
    </row>
    <row r="132" spans="1:11" ht="14.45" customHeight="1" x14ac:dyDescent="0.2">
      <c r="A132" s="390" t="s">
        <v>406</v>
      </c>
      <c r="B132" s="391" t="s">
        <v>407</v>
      </c>
      <c r="C132" s="392" t="s">
        <v>414</v>
      </c>
      <c r="D132" s="393" t="s">
        <v>415</v>
      </c>
      <c r="E132" s="392" t="s">
        <v>632</v>
      </c>
      <c r="F132" s="393" t="s">
        <v>633</v>
      </c>
      <c r="G132" s="392" t="s">
        <v>768</v>
      </c>
      <c r="H132" s="392" t="s">
        <v>769</v>
      </c>
      <c r="I132" s="395">
        <v>909.91998291015625</v>
      </c>
      <c r="J132" s="395">
        <v>20</v>
      </c>
      <c r="K132" s="396">
        <v>18198.400390625</v>
      </c>
    </row>
    <row r="133" spans="1:11" ht="14.45" customHeight="1" x14ac:dyDescent="0.2">
      <c r="A133" s="390" t="s">
        <v>406</v>
      </c>
      <c r="B133" s="391" t="s">
        <v>407</v>
      </c>
      <c r="C133" s="392" t="s">
        <v>414</v>
      </c>
      <c r="D133" s="393" t="s">
        <v>415</v>
      </c>
      <c r="E133" s="392" t="s">
        <v>632</v>
      </c>
      <c r="F133" s="393" t="s">
        <v>633</v>
      </c>
      <c r="G133" s="392" t="s">
        <v>770</v>
      </c>
      <c r="H133" s="392" t="s">
        <v>771</v>
      </c>
      <c r="I133" s="395">
        <v>838.530029296875</v>
      </c>
      <c r="J133" s="395">
        <v>16</v>
      </c>
      <c r="K133" s="396">
        <v>13416.48046875</v>
      </c>
    </row>
    <row r="134" spans="1:11" ht="14.45" customHeight="1" x14ac:dyDescent="0.2">
      <c r="A134" s="390" t="s">
        <v>406</v>
      </c>
      <c r="B134" s="391" t="s">
        <v>407</v>
      </c>
      <c r="C134" s="392" t="s">
        <v>414</v>
      </c>
      <c r="D134" s="393" t="s">
        <v>415</v>
      </c>
      <c r="E134" s="392" t="s">
        <v>632</v>
      </c>
      <c r="F134" s="393" t="s">
        <v>633</v>
      </c>
      <c r="G134" s="392" t="s">
        <v>772</v>
      </c>
      <c r="H134" s="392" t="s">
        <v>773</v>
      </c>
      <c r="I134" s="395">
        <v>3033.469970703125</v>
      </c>
      <c r="J134" s="395">
        <v>16</v>
      </c>
      <c r="K134" s="396">
        <v>48535.51953125</v>
      </c>
    </row>
    <row r="135" spans="1:11" ht="14.45" customHeight="1" x14ac:dyDescent="0.2">
      <c r="A135" s="390" t="s">
        <v>406</v>
      </c>
      <c r="B135" s="391" t="s">
        <v>407</v>
      </c>
      <c r="C135" s="392" t="s">
        <v>414</v>
      </c>
      <c r="D135" s="393" t="s">
        <v>415</v>
      </c>
      <c r="E135" s="392" t="s">
        <v>632</v>
      </c>
      <c r="F135" s="393" t="s">
        <v>633</v>
      </c>
      <c r="G135" s="392" t="s">
        <v>774</v>
      </c>
      <c r="H135" s="392" t="s">
        <v>775</v>
      </c>
      <c r="I135" s="395">
        <v>348.48001098632813</v>
      </c>
      <c r="J135" s="395">
        <v>8</v>
      </c>
      <c r="K135" s="396">
        <v>2787.840087890625</v>
      </c>
    </row>
    <row r="136" spans="1:11" ht="14.45" customHeight="1" x14ac:dyDescent="0.2">
      <c r="A136" s="390" t="s">
        <v>406</v>
      </c>
      <c r="B136" s="391" t="s">
        <v>407</v>
      </c>
      <c r="C136" s="392" t="s">
        <v>414</v>
      </c>
      <c r="D136" s="393" t="s">
        <v>415</v>
      </c>
      <c r="E136" s="392" t="s">
        <v>632</v>
      </c>
      <c r="F136" s="393" t="s">
        <v>633</v>
      </c>
      <c r="G136" s="392" t="s">
        <v>776</v>
      </c>
      <c r="H136" s="392" t="s">
        <v>777</v>
      </c>
      <c r="I136" s="395">
        <v>365.42001342773438</v>
      </c>
      <c r="J136" s="395">
        <v>4</v>
      </c>
      <c r="K136" s="396">
        <v>1461.6800537109375</v>
      </c>
    </row>
    <row r="137" spans="1:11" ht="14.45" customHeight="1" x14ac:dyDescent="0.2">
      <c r="A137" s="390" t="s">
        <v>406</v>
      </c>
      <c r="B137" s="391" t="s">
        <v>407</v>
      </c>
      <c r="C137" s="392" t="s">
        <v>414</v>
      </c>
      <c r="D137" s="393" t="s">
        <v>415</v>
      </c>
      <c r="E137" s="392" t="s">
        <v>632</v>
      </c>
      <c r="F137" s="393" t="s">
        <v>633</v>
      </c>
      <c r="G137" s="392" t="s">
        <v>778</v>
      </c>
      <c r="H137" s="392" t="s">
        <v>779</v>
      </c>
      <c r="I137" s="395">
        <v>29.040000915527344</v>
      </c>
      <c r="J137" s="395">
        <v>150</v>
      </c>
      <c r="K137" s="396">
        <v>4356</v>
      </c>
    </row>
    <row r="138" spans="1:11" ht="14.45" customHeight="1" x14ac:dyDescent="0.2">
      <c r="A138" s="390" t="s">
        <v>406</v>
      </c>
      <c r="B138" s="391" t="s">
        <v>407</v>
      </c>
      <c r="C138" s="392" t="s">
        <v>414</v>
      </c>
      <c r="D138" s="393" t="s">
        <v>415</v>
      </c>
      <c r="E138" s="392" t="s">
        <v>632</v>
      </c>
      <c r="F138" s="393" t="s">
        <v>633</v>
      </c>
      <c r="G138" s="392" t="s">
        <v>780</v>
      </c>
      <c r="H138" s="392" t="s">
        <v>781</v>
      </c>
      <c r="I138" s="395">
        <v>496.35000610351563</v>
      </c>
      <c r="J138" s="395">
        <v>30</v>
      </c>
      <c r="K138" s="396">
        <v>14890.6201171875</v>
      </c>
    </row>
    <row r="139" spans="1:11" ht="14.45" customHeight="1" x14ac:dyDescent="0.2">
      <c r="A139" s="390" t="s">
        <v>406</v>
      </c>
      <c r="B139" s="391" t="s">
        <v>407</v>
      </c>
      <c r="C139" s="392" t="s">
        <v>414</v>
      </c>
      <c r="D139" s="393" t="s">
        <v>415</v>
      </c>
      <c r="E139" s="392" t="s">
        <v>632</v>
      </c>
      <c r="F139" s="393" t="s">
        <v>633</v>
      </c>
      <c r="G139" s="392" t="s">
        <v>782</v>
      </c>
      <c r="H139" s="392" t="s">
        <v>783</v>
      </c>
      <c r="I139" s="395">
        <v>1982.5849914550781</v>
      </c>
      <c r="J139" s="395">
        <v>60</v>
      </c>
      <c r="K139" s="396">
        <v>118955.103515625</v>
      </c>
    </row>
    <row r="140" spans="1:11" ht="14.45" customHeight="1" x14ac:dyDescent="0.2">
      <c r="A140" s="390" t="s">
        <v>406</v>
      </c>
      <c r="B140" s="391" t="s">
        <v>407</v>
      </c>
      <c r="C140" s="392" t="s">
        <v>414</v>
      </c>
      <c r="D140" s="393" t="s">
        <v>415</v>
      </c>
      <c r="E140" s="392" t="s">
        <v>632</v>
      </c>
      <c r="F140" s="393" t="s">
        <v>633</v>
      </c>
      <c r="G140" s="392" t="s">
        <v>784</v>
      </c>
      <c r="H140" s="392" t="s">
        <v>785</v>
      </c>
      <c r="I140" s="395">
        <v>6.3033334414164228</v>
      </c>
      <c r="J140" s="395">
        <v>1000</v>
      </c>
      <c r="K140" s="396">
        <v>6270</v>
      </c>
    </row>
    <row r="141" spans="1:11" ht="14.45" customHeight="1" x14ac:dyDescent="0.2">
      <c r="A141" s="390" t="s">
        <v>406</v>
      </c>
      <c r="B141" s="391" t="s">
        <v>407</v>
      </c>
      <c r="C141" s="392" t="s">
        <v>414</v>
      </c>
      <c r="D141" s="393" t="s">
        <v>415</v>
      </c>
      <c r="E141" s="392" t="s">
        <v>632</v>
      </c>
      <c r="F141" s="393" t="s">
        <v>633</v>
      </c>
      <c r="G141" s="392" t="s">
        <v>786</v>
      </c>
      <c r="H141" s="392" t="s">
        <v>787</v>
      </c>
      <c r="I141" s="395">
        <v>13.310000419616699</v>
      </c>
      <c r="J141" s="395">
        <v>50</v>
      </c>
      <c r="K141" s="396">
        <v>665.5</v>
      </c>
    </row>
    <row r="142" spans="1:11" ht="14.45" customHeight="1" x14ac:dyDescent="0.2">
      <c r="A142" s="390" t="s">
        <v>406</v>
      </c>
      <c r="B142" s="391" t="s">
        <v>407</v>
      </c>
      <c r="C142" s="392" t="s">
        <v>414</v>
      </c>
      <c r="D142" s="393" t="s">
        <v>415</v>
      </c>
      <c r="E142" s="392" t="s">
        <v>632</v>
      </c>
      <c r="F142" s="393" t="s">
        <v>633</v>
      </c>
      <c r="G142" s="392" t="s">
        <v>788</v>
      </c>
      <c r="H142" s="392" t="s">
        <v>789</v>
      </c>
      <c r="I142" s="395">
        <v>13.310000419616699</v>
      </c>
      <c r="J142" s="395">
        <v>154</v>
      </c>
      <c r="K142" s="396">
        <v>2049.75</v>
      </c>
    </row>
    <row r="143" spans="1:11" ht="14.45" customHeight="1" x14ac:dyDescent="0.2">
      <c r="A143" s="390" t="s">
        <v>406</v>
      </c>
      <c r="B143" s="391" t="s">
        <v>407</v>
      </c>
      <c r="C143" s="392" t="s">
        <v>414</v>
      </c>
      <c r="D143" s="393" t="s">
        <v>415</v>
      </c>
      <c r="E143" s="392" t="s">
        <v>632</v>
      </c>
      <c r="F143" s="393" t="s">
        <v>633</v>
      </c>
      <c r="G143" s="392" t="s">
        <v>790</v>
      </c>
      <c r="H143" s="392" t="s">
        <v>791</v>
      </c>
      <c r="I143" s="395">
        <v>13.310000419616699</v>
      </c>
      <c r="J143" s="395">
        <v>100</v>
      </c>
      <c r="K143" s="396">
        <v>1331</v>
      </c>
    </row>
    <row r="144" spans="1:11" ht="14.45" customHeight="1" x14ac:dyDescent="0.2">
      <c r="A144" s="390" t="s">
        <v>406</v>
      </c>
      <c r="B144" s="391" t="s">
        <v>407</v>
      </c>
      <c r="C144" s="392" t="s">
        <v>414</v>
      </c>
      <c r="D144" s="393" t="s">
        <v>415</v>
      </c>
      <c r="E144" s="392" t="s">
        <v>632</v>
      </c>
      <c r="F144" s="393" t="s">
        <v>633</v>
      </c>
      <c r="G144" s="392" t="s">
        <v>792</v>
      </c>
      <c r="H144" s="392" t="s">
        <v>793</v>
      </c>
      <c r="I144" s="395">
        <v>35.819999694824219</v>
      </c>
      <c r="J144" s="395">
        <v>50</v>
      </c>
      <c r="K144" s="396">
        <v>1790.800048828125</v>
      </c>
    </row>
    <row r="145" spans="1:11" ht="14.45" customHeight="1" x14ac:dyDescent="0.2">
      <c r="A145" s="390" t="s">
        <v>406</v>
      </c>
      <c r="B145" s="391" t="s">
        <v>407</v>
      </c>
      <c r="C145" s="392" t="s">
        <v>414</v>
      </c>
      <c r="D145" s="393" t="s">
        <v>415</v>
      </c>
      <c r="E145" s="392" t="s">
        <v>632</v>
      </c>
      <c r="F145" s="393" t="s">
        <v>633</v>
      </c>
      <c r="G145" s="392" t="s">
        <v>794</v>
      </c>
      <c r="H145" s="392" t="s">
        <v>795</v>
      </c>
      <c r="I145" s="395">
        <v>40.456666310628258</v>
      </c>
      <c r="J145" s="395">
        <v>350</v>
      </c>
      <c r="K145" s="396">
        <v>14380.849731445313</v>
      </c>
    </row>
    <row r="146" spans="1:11" ht="14.45" customHeight="1" x14ac:dyDescent="0.2">
      <c r="A146" s="390" t="s">
        <v>406</v>
      </c>
      <c r="B146" s="391" t="s">
        <v>407</v>
      </c>
      <c r="C146" s="392" t="s">
        <v>414</v>
      </c>
      <c r="D146" s="393" t="s">
        <v>415</v>
      </c>
      <c r="E146" s="392" t="s">
        <v>632</v>
      </c>
      <c r="F146" s="393" t="s">
        <v>633</v>
      </c>
      <c r="G146" s="392" t="s">
        <v>796</v>
      </c>
      <c r="H146" s="392" t="s">
        <v>797</v>
      </c>
      <c r="I146" s="395">
        <v>11.699999809265137</v>
      </c>
      <c r="J146" s="395">
        <v>200</v>
      </c>
      <c r="K146" s="396">
        <v>2340.64990234375</v>
      </c>
    </row>
    <row r="147" spans="1:11" ht="14.45" customHeight="1" x14ac:dyDescent="0.2">
      <c r="A147" s="390" t="s">
        <v>406</v>
      </c>
      <c r="B147" s="391" t="s">
        <v>407</v>
      </c>
      <c r="C147" s="392" t="s">
        <v>414</v>
      </c>
      <c r="D147" s="393" t="s">
        <v>415</v>
      </c>
      <c r="E147" s="392" t="s">
        <v>632</v>
      </c>
      <c r="F147" s="393" t="s">
        <v>633</v>
      </c>
      <c r="G147" s="392" t="s">
        <v>798</v>
      </c>
      <c r="H147" s="392" t="s">
        <v>799</v>
      </c>
      <c r="I147" s="395">
        <v>11.666666666666666</v>
      </c>
      <c r="J147" s="395">
        <v>1380</v>
      </c>
      <c r="K147" s="396">
        <v>16049.400024414063</v>
      </c>
    </row>
    <row r="148" spans="1:11" ht="14.45" customHeight="1" x14ac:dyDescent="0.2">
      <c r="A148" s="390" t="s">
        <v>406</v>
      </c>
      <c r="B148" s="391" t="s">
        <v>407</v>
      </c>
      <c r="C148" s="392" t="s">
        <v>414</v>
      </c>
      <c r="D148" s="393" t="s">
        <v>415</v>
      </c>
      <c r="E148" s="392" t="s">
        <v>632</v>
      </c>
      <c r="F148" s="393" t="s">
        <v>633</v>
      </c>
      <c r="G148" s="392" t="s">
        <v>800</v>
      </c>
      <c r="H148" s="392" t="s">
        <v>801</v>
      </c>
      <c r="I148" s="395">
        <v>19.969999313354492</v>
      </c>
      <c r="J148" s="395">
        <v>125</v>
      </c>
      <c r="K148" s="396">
        <v>2495.6300048828125</v>
      </c>
    </row>
    <row r="149" spans="1:11" ht="14.45" customHeight="1" x14ac:dyDescent="0.2">
      <c r="A149" s="390" t="s">
        <v>406</v>
      </c>
      <c r="B149" s="391" t="s">
        <v>407</v>
      </c>
      <c r="C149" s="392" t="s">
        <v>414</v>
      </c>
      <c r="D149" s="393" t="s">
        <v>415</v>
      </c>
      <c r="E149" s="392" t="s">
        <v>632</v>
      </c>
      <c r="F149" s="393" t="s">
        <v>633</v>
      </c>
      <c r="G149" s="392" t="s">
        <v>802</v>
      </c>
      <c r="H149" s="392" t="s">
        <v>803</v>
      </c>
      <c r="I149" s="395">
        <v>198.69000244140625</v>
      </c>
      <c r="J149" s="395">
        <v>12</v>
      </c>
      <c r="K149" s="396">
        <v>2384.280029296875</v>
      </c>
    </row>
    <row r="150" spans="1:11" ht="14.45" customHeight="1" x14ac:dyDescent="0.2">
      <c r="A150" s="390" t="s">
        <v>406</v>
      </c>
      <c r="B150" s="391" t="s">
        <v>407</v>
      </c>
      <c r="C150" s="392" t="s">
        <v>414</v>
      </c>
      <c r="D150" s="393" t="s">
        <v>415</v>
      </c>
      <c r="E150" s="392" t="s">
        <v>632</v>
      </c>
      <c r="F150" s="393" t="s">
        <v>633</v>
      </c>
      <c r="G150" s="392" t="s">
        <v>804</v>
      </c>
      <c r="H150" s="392" t="s">
        <v>805</v>
      </c>
      <c r="I150" s="395">
        <v>0.81999999284744263</v>
      </c>
      <c r="J150" s="395">
        <v>900</v>
      </c>
      <c r="K150" s="396">
        <v>738</v>
      </c>
    </row>
    <row r="151" spans="1:11" ht="14.45" customHeight="1" x14ac:dyDescent="0.2">
      <c r="A151" s="390" t="s">
        <v>406</v>
      </c>
      <c r="B151" s="391" t="s">
        <v>407</v>
      </c>
      <c r="C151" s="392" t="s">
        <v>414</v>
      </c>
      <c r="D151" s="393" t="s">
        <v>415</v>
      </c>
      <c r="E151" s="392" t="s">
        <v>632</v>
      </c>
      <c r="F151" s="393" t="s">
        <v>633</v>
      </c>
      <c r="G151" s="392" t="s">
        <v>806</v>
      </c>
      <c r="H151" s="392" t="s">
        <v>807</v>
      </c>
      <c r="I151" s="395">
        <v>5.3400001525878906</v>
      </c>
      <c r="J151" s="395">
        <v>300</v>
      </c>
      <c r="K151" s="396">
        <v>1602.820068359375</v>
      </c>
    </row>
    <row r="152" spans="1:11" ht="14.45" customHeight="1" x14ac:dyDescent="0.2">
      <c r="A152" s="390" t="s">
        <v>406</v>
      </c>
      <c r="B152" s="391" t="s">
        <v>407</v>
      </c>
      <c r="C152" s="392" t="s">
        <v>414</v>
      </c>
      <c r="D152" s="393" t="s">
        <v>415</v>
      </c>
      <c r="E152" s="392" t="s">
        <v>632</v>
      </c>
      <c r="F152" s="393" t="s">
        <v>633</v>
      </c>
      <c r="G152" s="392" t="s">
        <v>808</v>
      </c>
      <c r="H152" s="392" t="s">
        <v>809</v>
      </c>
      <c r="I152" s="395">
        <v>0.43500000238418579</v>
      </c>
      <c r="J152" s="395">
        <v>200</v>
      </c>
      <c r="K152" s="396">
        <v>87</v>
      </c>
    </row>
    <row r="153" spans="1:11" ht="14.45" customHeight="1" x14ac:dyDescent="0.2">
      <c r="A153" s="390" t="s">
        <v>406</v>
      </c>
      <c r="B153" s="391" t="s">
        <v>407</v>
      </c>
      <c r="C153" s="392" t="s">
        <v>414</v>
      </c>
      <c r="D153" s="393" t="s">
        <v>415</v>
      </c>
      <c r="E153" s="392" t="s">
        <v>632</v>
      </c>
      <c r="F153" s="393" t="s">
        <v>633</v>
      </c>
      <c r="G153" s="392" t="s">
        <v>810</v>
      </c>
      <c r="H153" s="392" t="s">
        <v>811</v>
      </c>
      <c r="I153" s="395">
        <v>1.137999987602234</v>
      </c>
      <c r="J153" s="395">
        <v>1520</v>
      </c>
      <c r="K153" s="396">
        <v>1729.6000061035156</v>
      </c>
    </row>
    <row r="154" spans="1:11" ht="14.45" customHeight="1" x14ac:dyDescent="0.2">
      <c r="A154" s="390" t="s">
        <v>406</v>
      </c>
      <c r="B154" s="391" t="s">
        <v>407</v>
      </c>
      <c r="C154" s="392" t="s">
        <v>414</v>
      </c>
      <c r="D154" s="393" t="s">
        <v>415</v>
      </c>
      <c r="E154" s="392" t="s">
        <v>632</v>
      </c>
      <c r="F154" s="393" t="s">
        <v>633</v>
      </c>
      <c r="G154" s="392" t="s">
        <v>812</v>
      </c>
      <c r="H154" s="392" t="s">
        <v>813</v>
      </c>
      <c r="I154" s="395">
        <v>7.1500000953674316</v>
      </c>
      <c r="J154" s="395">
        <v>400</v>
      </c>
      <c r="K154" s="396">
        <v>2861.6299438476563</v>
      </c>
    </row>
    <row r="155" spans="1:11" ht="14.45" customHeight="1" x14ac:dyDescent="0.2">
      <c r="A155" s="390" t="s">
        <v>406</v>
      </c>
      <c r="B155" s="391" t="s">
        <v>407</v>
      </c>
      <c r="C155" s="392" t="s">
        <v>414</v>
      </c>
      <c r="D155" s="393" t="s">
        <v>415</v>
      </c>
      <c r="E155" s="392" t="s">
        <v>632</v>
      </c>
      <c r="F155" s="393" t="s">
        <v>633</v>
      </c>
      <c r="G155" s="392" t="s">
        <v>814</v>
      </c>
      <c r="H155" s="392" t="s">
        <v>815</v>
      </c>
      <c r="I155" s="395">
        <v>1.9600000381469727</v>
      </c>
      <c r="J155" s="395">
        <v>100</v>
      </c>
      <c r="K155" s="396">
        <v>196.41000366210938</v>
      </c>
    </row>
    <row r="156" spans="1:11" ht="14.45" customHeight="1" x14ac:dyDescent="0.2">
      <c r="A156" s="390" t="s">
        <v>406</v>
      </c>
      <c r="B156" s="391" t="s">
        <v>407</v>
      </c>
      <c r="C156" s="392" t="s">
        <v>414</v>
      </c>
      <c r="D156" s="393" t="s">
        <v>415</v>
      </c>
      <c r="E156" s="392" t="s">
        <v>632</v>
      </c>
      <c r="F156" s="393" t="s">
        <v>633</v>
      </c>
      <c r="G156" s="392" t="s">
        <v>816</v>
      </c>
      <c r="H156" s="392" t="s">
        <v>817</v>
      </c>
      <c r="I156" s="395">
        <v>7.429999828338623</v>
      </c>
      <c r="J156" s="395">
        <v>200</v>
      </c>
      <c r="K156" s="396">
        <v>1486</v>
      </c>
    </row>
    <row r="157" spans="1:11" ht="14.45" customHeight="1" x14ac:dyDescent="0.2">
      <c r="A157" s="390" t="s">
        <v>406</v>
      </c>
      <c r="B157" s="391" t="s">
        <v>407</v>
      </c>
      <c r="C157" s="392" t="s">
        <v>414</v>
      </c>
      <c r="D157" s="393" t="s">
        <v>415</v>
      </c>
      <c r="E157" s="392" t="s">
        <v>632</v>
      </c>
      <c r="F157" s="393" t="s">
        <v>633</v>
      </c>
      <c r="G157" s="392" t="s">
        <v>818</v>
      </c>
      <c r="H157" s="392" t="s">
        <v>819</v>
      </c>
      <c r="I157" s="395">
        <v>2.1099998950958252</v>
      </c>
      <c r="J157" s="395">
        <v>200</v>
      </c>
      <c r="K157" s="396">
        <v>422</v>
      </c>
    </row>
    <row r="158" spans="1:11" ht="14.45" customHeight="1" x14ac:dyDescent="0.2">
      <c r="A158" s="390" t="s">
        <v>406</v>
      </c>
      <c r="B158" s="391" t="s">
        <v>407</v>
      </c>
      <c r="C158" s="392" t="s">
        <v>414</v>
      </c>
      <c r="D158" s="393" t="s">
        <v>415</v>
      </c>
      <c r="E158" s="392" t="s">
        <v>632</v>
      </c>
      <c r="F158" s="393" t="s">
        <v>633</v>
      </c>
      <c r="G158" s="392" t="s">
        <v>820</v>
      </c>
      <c r="H158" s="392" t="s">
        <v>821</v>
      </c>
      <c r="I158" s="395">
        <v>6.2324999570846558</v>
      </c>
      <c r="J158" s="395">
        <v>410</v>
      </c>
      <c r="K158" s="396">
        <v>2554.8999938964844</v>
      </c>
    </row>
    <row r="159" spans="1:11" ht="14.45" customHeight="1" x14ac:dyDescent="0.2">
      <c r="A159" s="390" t="s">
        <v>406</v>
      </c>
      <c r="B159" s="391" t="s">
        <v>407</v>
      </c>
      <c r="C159" s="392" t="s">
        <v>414</v>
      </c>
      <c r="D159" s="393" t="s">
        <v>415</v>
      </c>
      <c r="E159" s="392" t="s">
        <v>632</v>
      </c>
      <c r="F159" s="393" t="s">
        <v>633</v>
      </c>
      <c r="G159" s="392" t="s">
        <v>822</v>
      </c>
      <c r="H159" s="392" t="s">
        <v>823</v>
      </c>
      <c r="I159" s="395">
        <v>703.010009765625</v>
      </c>
      <c r="J159" s="395">
        <v>15</v>
      </c>
      <c r="K159" s="396">
        <v>10545.150390625</v>
      </c>
    </row>
    <row r="160" spans="1:11" ht="14.45" customHeight="1" x14ac:dyDescent="0.2">
      <c r="A160" s="390" t="s">
        <v>406</v>
      </c>
      <c r="B160" s="391" t="s">
        <v>407</v>
      </c>
      <c r="C160" s="392" t="s">
        <v>414</v>
      </c>
      <c r="D160" s="393" t="s">
        <v>415</v>
      </c>
      <c r="E160" s="392" t="s">
        <v>632</v>
      </c>
      <c r="F160" s="393" t="s">
        <v>633</v>
      </c>
      <c r="G160" s="392" t="s">
        <v>824</v>
      </c>
      <c r="H160" s="392" t="s">
        <v>825</v>
      </c>
      <c r="I160" s="395">
        <v>37.150001525878906</v>
      </c>
      <c r="J160" s="395">
        <v>180</v>
      </c>
      <c r="K160" s="396">
        <v>6686.460205078125</v>
      </c>
    </row>
    <row r="161" spans="1:11" ht="14.45" customHeight="1" x14ac:dyDescent="0.2">
      <c r="A161" s="390" t="s">
        <v>406</v>
      </c>
      <c r="B161" s="391" t="s">
        <v>407</v>
      </c>
      <c r="C161" s="392" t="s">
        <v>414</v>
      </c>
      <c r="D161" s="393" t="s">
        <v>415</v>
      </c>
      <c r="E161" s="392" t="s">
        <v>632</v>
      </c>
      <c r="F161" s="393" t="s">
        <v>633</v>
      </c>
      <c r="G161" s="392" t="s">
        <v>826</v>
      </c>
      <c r="H161" s="392" t="s">
        <v>827</v>
      </c>
      <c r="I161" s="395">
        <v>1326.1600341796875</v>
      </c>
      <c r="J161" s="395">
        <v>1</v>
      </c>
      <c r="K161" s="396">
        <v>1326.1600341796875</v>
      </c>
    </row>
    <row r="162" spans="1:11" ht="14.45" customHeight="1" x14ac:dyDescent="0.2">
      <c r="A162" s="390" t="s">
        <v>406</v>
      </c>
      <c r="B162" s="391" t="s">
        <v>407</v>
      </c>
      <c r="C162" s="392" t="s">
        <v>414</v>
      </c>
      <c r="D162" s="393" t="s">
        <v>415</v>
      </c>
      <c r="E162" s="392" t="s">
        <v>632</v>
      </c>
      <c r="F162" s="393" t="s">
        <v>633</v>
      </c>
      <c r="G162" s="392" t="s">
        <v>828</v>
      </c>
      <c r="H162" s="392" t="s">
        <v>829</v>
      </c>
      <c r="I162" s="395">
        <v>1709.72998046875</v>
      </c>
      <c r="J162" s="395">
        <v>5</v>
      </c>
      <c r="K162" s="396">
        <v>8548.650390625</v>
      </c>
    </row>
    <row r="163" spans="1:11" ht="14.45" customHeight="1" x14ac:dyDescent="0.2">
      <c r="A163" s="390" t="s">
        <v>406</v>
      </c>
      <c r="B163" s="391" t="s">
        <v>407</v>
      </c>
      <c r="C163" s="392" t="s">
        <v>414</v>
      </c>
      <c r="D163" s="393" t="s">
        <v>415</v>
      </c>
      <c r="E163" s="392" t="s">
        <v>632</v>
      </c>
      <c r="F163" s="393" t="s">
        <v>633</v>
      </c>
      <c r="G163" s="392" t="s">
        <v>830</v>
      </c>
      <c r="H163" s="392" t="s">
        <v>831</v>
      </c>
      <c r="I163" s="395">
        <v>3.75</v>
      </c>
      <c r="J163" s="395">
        <v>200</v>
      </c>
      <c r="K163" s="396">
        <v>750</v>
      </c>
    </row>
    <row r="164" spans="1:11" ht="14.45" customHeight="1" x14ac:dyDescent="0.2">
      <c r="A164" s="390" t="s">
        <v>406</v>
      </c>
      <c r="B164" s="391" t="s">
        <v>407</v>
      </c>
      <c r="C164" s="392" t="s">
        <v>414</v>
      </c>
      <c r="D164" s="393" t="s">
        <v>415</v>
      </c>
      <c r="E164" s="392" t="s">
        <v>632</v>
      </c>
      <c r="F164" s="393" t="s">
        <v>633</v>
      </c>
      <c r="G164" s="392" t="s">
        <v>832</v>
      </c>
      <c r="H164" s="392" t="s">
        <v>833</v>
      </c>
      <c r="I164" s="395">
        <v>2.0299999713897705</v>
      </c>
      <c r="J164" s="395">
        <v>150</v>
      </c>
      <c r="K164" s="396">
        <v>304.5</v>
      </c>
    </row>
    <row r="165" spans="1:11" ht="14.45" customHeight="1" x14ac:dyDescent="0.2">
      <c r="A165" s="390" t="s">
        <v>406</v>
      </c>
      <c r="B165" s="391" t="s">
        <v>407</v>
      </c>
      <c r="C165" s="392" t="s">
        <v>414</v>
      </c>
      <c r="D165" s="393" t="s">
        <v>415</v>
      </c>
      <c r="E165" s="392" t="s">
        <v>632</v>
      </c>
      <c r="F165" s="393" t="s">
        <v>633</v>
      </c>
      <c r="G165" s="392" t="s">
        <v>834</v>
      </c>
      <c r="H165" s="392" t="s">
        <v>835</v>
      </c>
      <c r="I165" s="395">
        <v>1.9199999570846558</v>
      </c>
      <c r="J165" s="395">
        <v>100</v>
      </c>
      <c r="K165" s="396">
        <v>192</v>
      </c>
    </row>
    <row r="166" spans="1:11" ht="14.45" customHeight="1" x14ac:dyDescent="0.2">
      <c r="A166" s="390" t="s">
        <v>406</v>
      </c>
      <c r="B166" s="391" t="s">
        <v>407</v>
      </c>
      <c r="C166" s="392" t="s">
        <v>414</v>
      </c>
      <c r="D166" s="393" t="s">
        <v>415</v>
      </c>
      <c r="E166" s="392" t="s">
        <v>632</v>
      </c>
      <c r="F166" s="393" t="s">
        <v>633</v>
      </c>
      <c r="G166" s="392" t="s">
        <v>836</v>
      </c>
      <c r="H166" s="392" t="s">
        <v>837</v>
      </c>
      <c r="I166" s="395">
        <v>22.414999485015869</v>
      </c>
      <c r="J166" s="395">
        <v>650</v>
      </c>
      <c r="K166" s="396">
        <v>14735</v>
      </c>
    </row>
    <row r="167" spans="1:11" ht="14.45" customHeight="1" x14ac:dyDescent="0.2">
      <c r="A167" s="390" t="s">
        <v>406</v>
      </c>
      <c r="B167" s="391" t="s">
        <v>407</v>
      </c>
      <c r="C167" s="392" t="s">
        <v>414</v>
      </c>
      <c r="D167" s="393" t="s">
        <v>415</v>
      </c>
      <c r="E167" s="392" t="s">
        <v>838</v>
      </c>
      <c r="F167" s="393" t="s">
        <v>839</v>
      </c>
      <c r="G167" s="392" t="s">
        <v>840</v>
      </c>
      <c r="H167" s="392" t="s">
        <v>841</v>
      </c>
      <c r="I167" s="395">
        <v>424.35000610351563</v>
      </c>
      <c r="J167" s="395">
        <v>40</v>
      </c>
      <c r="K167" s="396">
        <v>16973.880859375</v>
      </c>
    </row>
    <row r="168" spans="1:11" ht="14.45" customHeight="1" x14ac:dyDescent="0.2">
      <c r="A168" s="390" t="s">
        <v>406</v>
      </c>
      <c r="B168" s="391" t="s">
        <v>407</v>
      </c>
      <c r="C168" s="392" t="s">
        <v>414</v>
      </c>
      <c r="D168" s="393" t="s">
        <v>415</v>
      </c>
      <c r="E168" s="392" t="s">
        <v>838</v>
      </c>
      <c r="F168" s="393" t="s">
        <v>839</v>
      </c>
      <c r="G168" s="392" t="s">
        <v>842</v>
      </c>
      <c r="H168" s="392" t="s">
        <v>843</v>
      </c>
      <c r="I168" s="395">
        <v>402.01998901367188</v>
      </c>
      <c r="J168" s="395">
        <v>30</v>
      </c>
      <c r="K168" s="396">
        <v>12060.6796875</v>
      </c>
    </row>
    <row r="169" spans="1:11" ht="14.45" customHeight="1" x14ac:dyDescent="0.2">
      <c r="A169" s="390" t="s">
        <v>406</v>
      </c>
      <c r="B169" s="391" t="s">
        <v>407</v>
      </c>
      <c r="C169" s="392" t="s">
        <v>414</v>
      </c>
      <c r="D169" s="393" t="s">
        <v>415</v>
      </c>
      <c r="E169" s="392" t="s">
        <v>838</v>
      </c>
      <c r="F169" s="393" t="s">
        <v>839</v>
      </c>
      <c r="G169" s="392" t="s">
        <v>844</v>
      </c>
      <c r="H169" s="392" t="s">
        <v>845</v>
      </c>
      <c r="I169" s="395">
        <v>34697.359375</v>
      </c>
      <c r="J169" s="395">
        <v>1</v>
      </c>
      <c r="K169" s="396">
        <v>34697.359375</v>
      </c>
    </row>
    <row r="170" spans="1:11" ht="14.45" customHeight="1" x14ac:dyDescent="0.2">
      <c r="A170" s="390" t="s">
        <v>406</v>
      </c>
      <c r="B170" s="391" t="s">
        <v>407</v>
      </c>
      <c r="C170" s="392" t="s">
        <v>414</v>
      </c>
      <c r="D170" s="393" t="s">
        <v>415</v>
      </c>
      <c r="E170" s="392" t="s">
        <v>838</v>
      </c>
      <c r="F170" s="393" t="s">
        <v>839</v>
      </c>
      <c r="G170" s="392" t="s">
        <v>846</v>
      </c>
      <c r="H170" s="392" t="s">
        <v>847</v>
      </c>
      <c r="I170" s="395">
        <v>83813.683894230766</v>
      </c>
      <c r="J170" s="395">
        <v>17</v>
      </c>
      <c r="K170" s="396">
        <v>1423041.3046875</v>
      </c>
    </row>
    <row r="171" spans="1:11" ht="14.45" customHeight="1" x14ac:dyDescent="0.2">
      <c r="A171" s="390" t="s">
        <v>406</v>
      </c>
      <c r="B171" s="391" t="s">
        <v>407</v>
      </c>
      <c r="C171" s="392" t="s">
        <v>414</v>
      </c>
      <c r="D171" s="393" t="s">
        <v>415</v>
      </c>
      <c r="E171" s="392" t="s">
        <v>838</v>
      </c>
      <c r="F171" s="393" t="s">
        <v>839</v>
      </c>
      <c r="G171" s="392" t="s">
        <v>848</v>
      </c>
      <c r="H171" s="392" t="s">
        <v>849</v>
      </c>
      <c r="I171" s="395">
        <v>104579.47098214286</v>
      </c>
      <c r="J171" s="395">
        <v>5</v>
      </c>
      <c r="K171" s="396">
        <v>519100.171875</v>
      </c>
    </row>
    <row r="172" spans="1:11" ht="14.45" customHeight="1" x14ac:dyDescent="0.2">
      <c r="A172" s="390" t="s">
        <v>406</v>
      </c>
      <c r="B172" s="391" t="s">
        <v>407</v>
      </c>
      <c r="C172" s="392" t="s">
        <v>414</v>
      </c>
      <c r="D172" s="393" t="s">
        <v>415</v>
      </c>
      <c r="E172" s="392" t="s">
        <v>838</v>
      </c>
      <c r="F172" s="393" t="s">
        <v>839</v>
      </c>
      <c r="G172" s="392" t="s">
        <v>850</v>
      </c>
      <c r="H172" s="392" t="s">
        <v>851</v>
      </c>
      <c r="I172" s="395">
        <v>102420.44986979167</v>
      </c>
      <c r="J172" s="395">
        <v>16</v>
      </c>
      <c r="K172" s="396">
        <v>1632807.375</v>
      </c>
    </row>
    <row r="173" spans="1:11" ht="14.45" customHeight="1" x14ac:dyDescent="0.2">
      <c r="A173" s="390" t="s">
        <v>406</v>
      </c>
      <c r="B173" s="391" t="s">
        <v>407</v>
      </c>
      <c r="C173" s="392" t="s">
        <v>414</v>
      </c>
      <c r="D173" s="393" t="s">
        <v>415</v>
      </c>
      <c r="E173" s="392" t="s">
        <v>838</v>
      </c>
      <c r="F173" s="393" t="s">
        <v>839</v>
      </c>
      <c r="G173" s="392" t="s">
        <v>852</v>
      </c>
      <c r="H173" s="392" t="s">
        <v>853</v>
      </c>
      <c r="I173" s="395">
        <v>83999.204326923078</v>
      </c>
      <c r="J173" s="395">
        <v>18</v>
      </c>
      <c r="K173" s="396">
        <v>1506159.5703125</v>
      </c>
    </row>
    <row r="174" spans="1:11" ht="14.45" customHeight="1" x14ac:dyDescent="0.2">
      <c r="A174" s="390" t="s">
        <v>406</v>
      </c>
      <c r="B174" s="391" t="s">
        <v>407</v>
      </c>
      <c r="C174" s="392" t="s">
        <v>414</v>
      </c>
      <c r="D174" s="393" t="s">
        <v>415</v>
      </c>
      <c r="E174" s="392" t="s">
        <v>838</v>
      </c>
      <c r="F174" s="393" t="s">
        <v>839</v>
      </c>
      <c r="G174" s="392" t="s">
        <v>854</v>
      </c>
      <c r="H174" s="392" t="s">
        <v>855</v>
      </c>
      <c r="I174" s="395">
        <v>121385.87744140625</v>
      </c>
      <c r="J174" s="395">
        <v>19.399999991059303</v>
      </c>
      <c r="K174" s="396">
        <v>2355322.619140625</v>
      </c>
    </row>
    <row r="175" spans="1:11" ht="14.45" customHeight="1" x14ac:dyDescent="0.2">
      <c r="A175" s="390" t="s">
        <v>406</v>
      </c>
      <c r="B175" s="391" t="s">
        <v>407</v>
      </c>
      <c r="C175" s="392" t="s">
        <v>414</v>
      </c>
      <c r="D175" s="393" t="s">
        <v>415</v>
      </c>
      <c r="E175" s="392" t="s">
        <v>838</v>
      </c>
      <c r="F175" s="393" t="s">
        <v>839</v>
      </c>
      <c r="G175" s="392" t="s">
        <v>856</v>
      </c>
      <c r="H175" s="392" t="s">
        <v>857</v>
      </c>
      <c r="I175" s="395">
        <v>1971.0008341471355</v>
      </c>
      <c r="J175" s="395">
        <v>840</v>
      </c>
      <c r="K175" s="396">
        <v>1660755.8125</v>
      </c>
    </row>
    <row r="176" spans="1:11" ht="14.45" customHeight="1" x14ac:dyDescent="0.2">
      <c r="A176" s="390" t="s">
        <v>406</v>
      </c>
      <c r="B176" s="391" t="s">
        <v>407</v>
      </c>
      <c r="C176" s="392" t="s">
        <v>414</v>
      </c>
      <c r="D176" s="393" t="s">
        <v>415</v>
      </c>
      <c r="E176" s="392" t="s">
        <v>838</v>
      </c>
      <c r="F176" s="393" t="s">
        <v>839</v>
      </c>
      <c r="G176" s="392" t="s">
        <v>858</v>
      </c>
      <c r="H176" s="392" t="s">
        <v>859</v>
      </c>
      <c r="I176" s="395">
        <v>684.22800292968748</v>
      </c>
      <c r="J176" s="395">
        <v>200</v>
      </c>
      <c r="K176" s="396">
        <v>136845.4990234375</v>
      </c>
    </row>
    <row r="177" spans="1:11" ht="14.45" customHeight="1" x14ac:dyDescent="0.2">
      <c r="A177" s="390" t="s">
        <v>406</v>
      </c>
      <c r="B177" s="391" t="s">
        <v>407</v>
      </c>
      <c r="C177" s="392" t="s">
        <v>414</v>
      </c>
      <c r="D177" s="393" t="s">
        <v>415</v>
      </c>
      <c r="E177" s="392" t="s">
        <v>838</v>
      </c>
      <c r="F177" s="393" t="s">
        <v>839</v>
      </c>
      <c r="G177" s="392" t="s">
        <v>860</v>
      </c>
      <c r="H177" s="392" t="s">
        <v>861</v>
      </c>
      <c r="I177" s="395">
        <v>978.6500244140625</v>
      </c>
      <c r="J177" s="395">
        <v>12</v>
      </c>
      <c r="K177" s="396">
        <v>11743.7802734375</v>
      </c>
    </row>
    <row r="178" spans="1:11" ht="14.45" customHeight="1" x14ac:dyDescent="0.2">
      <c r="A178" s="390" t="s">
        <v>406</v>
      </c>
      <c r="B178" s="391" t="s">
        <v>407</v>
      </c>
      <c r="C178" s="392" t="s">
        <v>414</v>
      </c>
      <c r="D178" s="393" t="s">
        <v>415</v>
      </c>
      <c r="E178" s="392" t="s">
        <v>838</v>
      </c>
      <c r="F178" s="393" t="s">
        <v>839</v>
      </c>
      <c r="G178" s="392" t="s">
        <v>862</v>
      </c>
      <c r="H178" s="392" t="s">
        <v>863</v>
      </c>
      <c r="I178" s="395">
        <v>950.3170043945313</v>
      </c>
      <c r="J178" s="395">
        <v>210</v>
      </c>
      <c r="K178" s="396">
        <v>198832.87890625</v>
      </c>
    </row>
    <row r="179" spans="1:11" ht="14.45" customHeight="1" x14ac:dyDescent="0.2">
      <c r="A179" s="390" t="s">
        <v>406</v>
      </c>
      <c r="B179" s="391" t="s">
        <v>407</v>
      </c>
      <c r="C179" s="392" t="s">
        <v>414</v>
      </c>
      <c r="D179" s="393" t="s">
        <v>415</v>
      </c>
      <c r="E179" s="392" t="s">
        <v>838</v>
      </c>
      <c r="F179" s="393" t="s">
        <v>839</v>
      </c>
      <c r="G179" s="392" t="s">
        <v>864</v>
      </c>
      <c r="H179" s="392" t="s">
        <v>865</v>
      </c>
      <c r="I179" s="395">
        <v>76012.19921875</v>
      </c>
      <c r="J179" s="395">
        <v>2</v>
      </c>
      <c r="K179" s="396">
        <v>152024.3984375</v>
      </c>
    </row>
    <row r="180" spans="1:11" ht="14.45" customHeight="1" x14ac:dyDescent="0.2">
      <c r="A180" s="390" t="s">
        <v>406</v>
      </c>
      <c r="B180" s="391" t="s">
        <v>407</v>
      </c>
      <c r="C180" s="392" t="s">
        <v>414</v>
      </c>
      <c r="D180" s="393" t="s">
        <v>415</v>
      </c>
      <c r="E180" s="392" t="s">
        <v>838</v>
      </c>
      <c r="F180" s="393" t="s">
        <v>839</v>
      </c>
      <c r="G180" s="392" t="s">
        <v>866</v>
      </c>
      <c r="H180" s="392" t="s">
        <v>867</v>
      </c>
      <c r="I180" s="395">
        <v>761.5345458984375</v>
      </c>
      <c r="J180" s="395">
        <v>180</v>
      </c>
      <c r="K180" s="396">
        <v>136810.359375</v>
      </c>
    </row>
    <row r="181" spans="1:11" ht="14.45" customHeight="1" x14ac:dyDescent="0.2">
      <c r="A181" s="390" t="s">
        <v>406</v>
      </c>
      <c r="B181" s="391" t="s">
        <v>407</v>
      </c>
      <c r="C181" s="392" t="s">
        <v>414</v>
      </c>
      <c r="D181" s="393" t="s">
        <v>415</v>
      </c>
      <c r="E181" s="392" t="s">
        <v>838</v>
      </c>
      <c r="F181" s="393" t="s">
        <v>839</v>
      </c>
      <c r="G181" s="392" t="s">
        <v>868</v>
      </c>
      <c r="H181" s="392" t="s">
        <v>869</v>
      </c>
      <c r="I181" s="395">
        <v>23909.599609375</v>
      </c>
      <c r="J181" s="395">
        <v>18</v>
      </c>
      <c r="K181" s="396">
        <v>430372.828125</v>
      </c>
    </row>
    <row r="182" spans="1:11" ht="14.45" customHeight="1" x14ac:dyDescent="0.2">
      <c r="A182" s="390" t="s">
        <v>406</v>
      </c>
      <c r="B182" s="391" t="s">
        <v>407</v>
      </c>
      <c r="C182" s="392" t="s">
        <v>414</v>
      </c>
      <c r="D182" s="393" t="s">
        <v>415</v>
      </c>
      <c r="E182" s="392" t="s">
        <v>838</v>
      </c>
      <c r="F182" s="393" t="s">
        <v>839</v>
      </c>
      <c r="G182" s="392" t="s">
        <v>870</v>
      </c>
      <c r="H182" s="392" t="s">
        <v>871</v>
      </c>
      <c r="I182" s="395">
        <v>685.38090931285512</v>
      </c>
      <c r="J182" s="395">
        <v>800</v>
      </c>
      <c r="K182" s="396">
        <v>548955.3046875</v>
      </c>
    </row>
    <row r="183" spans="1:11" ht="14.45" customHeight="1" x14ac:dyDescent="0.2">
      <c r="A183" s="390" t="s">
        <v>406</v>
      </c>
      <c r="B183" s="391" t="s">
        <v>407</v>
      </c>
      <c r="C183" s="392" t="s">
        <v>414</v>
      </c>
      <c r="D183" s="393" t="s">
        <v>415</v>
      </c>
      <c r="E183" s="392" t="s">
        <v>838</v>
      </c>
      <c r="F183" s="393" t="s">
        <v>839</v>
      </c>
      <c r="G183" s="392" t="s">
        <v>872</v>
      </c>
      <c r="H183" s="392" t="s">
        <v>873</v>
      </c>
      <c r="I183" s="395">
        <v>25444.849609375</v>
      </c>
      <c r="J183" s="395">
        <v>4</v>
      </c>
      <c r="K183" s="396">
        <v>101779.390625</v>
      </c>
    </row>
    <row r="184" spans="1:11" ht="14.45" customHeight="1" x14ac:dyDescent="0.2">
      <c r="A184" s="390" t="s">
        <v>406</v>
      </c>
      <c r="B184" s="391" t="s">
        <v>407</v>
      </c>
      <c r="C184" s="392" t="s">
        <v>414</v>
      </c>
      <c r="D184" s="393" t="s">
        <v>415</v>
      </c>
      <c r="E184" s="392" t="s">
        <v>838</v>
      </c>
      <c r="F184" s="393" t="s">
        <v>839</v>
      </c>
      <c r="G184" s="392" t="s">
        <v>874</v>
      </c>
      <c r="H184" s="392" t="s">
        <v>875</v>
      </c>
      <c r="I184" s="395">
        <v>598.95001220703125</v>
      </c>
      <c r="J184" s="395">
        <v>165</v>
      </c>
      <c r="K184" s="396">
        <v>98826.75</v>
      </c>
    </row>
    <row r="185" spans="1:11" ht="14.45" customHeight="1" x14ac:dyDescent="0.2">
      <c r="A185" s="390" t="s">
        <v>406</v>
      </c>
      <c r="B185" s="391" t="s">
        <v>407</v>
      </c>
      <c r="C185" s="392" t="s">
        <v>414</v>
      </c>
      <c r="D185" s="393" t="s">
        <v>415</v>
      </c>
      <c r="E185" s="392" t="s">
        <v>838</v>
      </c>
      <c r="F185" s="393" t="s">
        <v>839</v>
      </c>
      <c r="G185" s="392" t="s">
        <v>876</v>
      </c>
      <c r="H185" s="392" t="s">
        <v>877</v>
      </c>
      <c r="I185" s="395">
        <v>1265</v>
      </c>
      <c r="J185" s="395">
        <v>44</v>
      </c>
      <c r="K185" s="396">
        <v>55660</v>
      </c>
    </row>
    <row r="186" spans="1:11" ht="14.45" customHeight="1" x14ac:dyDescent="0.2">
      <c r="A186" s="390" t="s">
        <v>406</v>
      </c>
      <c r="B186" s="391" t="s">
        <v>407</v>
      </c>
      <c r="C186" s="392" t="s">
        <v>414</v>
      </c>
      <c r="D186" s="393" t="s">
        <v>415</v>
      </c>
      <c r="E186" s="392" t="s">
        <v>838</v>
      </c>
      <c r="F186" s="393" t="s">
        <v>839</v>
      </c>
      <c r="G186" s="392" t="s">
        <v>878</v>
      </c>
      <c r="H186" s="392" t="s">
        <v>879</v>
      </c>
      <c r="I186" s="395">
        <v>1882.1549682617188</v>
      </c>
      <c r="J186" s="395">
        <v>50</v>
      </c>
      <c r="K186" s="396">
        <v>93000.6015625</v>
      </c>
    </row>
    <row r="187" spans="1:11" ht="14.45" customHeight="1" x14ac:dyDescent="0.2">
      <c r="A187" s="390" t="s">
        <v>406</v>
      </c>
      <c r="B187" s="391" t="s">
        <v>407</v>
      </c>
      <c r="C187" s="392" t="s">
        <v>414</v>
      </c>
      <c r="D187" s="393" t="s">
        <v>415</v>
      </c>
      <c r="E187" s="392" t="s">
        <v>838</v>
      </c>
      <c r="F187" s="393" t="s">
        <v>839</v>
      </c>
      <c r="G187" s="392" t="s">
        <v>880</v>
      </c>
      <c r="H187" s="392" t="s">
        <v>881</v>
      </c>
      <c r="I187" s="395">
        <v>1493.8699951171875</v>
      </c>
      <c r="J187" s="395">
        <v>180</v>
      </c>
      <c r="K187" s="396">
        <v>268895.9052734375</v>
      </c>
    </row>
    <row r="188" spans="1:11" ht="14.45" customHeight="1" x14ac:dyDescent="0.2">
      <c r="A188" s="390" t="s">
        <v>406</v>
      </c>
      <c r="B188" s="391" t="s">
        <v>407</v>
      </c>
      <c r="C188" s="392" t="s">
        <v>414</v>
      </c>
      <c r="D188" s="393" t="s">
        <v>415</v>
      </c>
      <c r="E188" s="392" t="s">
        <v>838</v>
      </c>
      <c r="F188" s="393" t="s">
        <v>839</v>
      </c>
      <c r="G188" s="392" t="s">
        <v>882</v>
      </c>
      <c r="H188" s="392" t="s">
        <v>883</v>
      </c>
      <c r="I188" s="395">
        <v>2652.929931640625</v>
      </c>
      <c r="J188" s="395">
        <v>30</v>
      </c>
      <c r="K188" s="396">
        <v>79587.7490234375</v>
      </c>
    </row>
    <row r="189" spans="1:11" ht="14.45" customHeight="1" x14ac:dyDescent="0.2">
      <c r="A189" s="390" t="s">
        <v>406</v>
      </c>
      <c r="B189" s="391" t="s">
        <v>407</v>
      </c>
      <c r="C189" s="392" t="s">
        <v>414</v>
      </c>
      <c r="D189" s="393" t="s">
        <v>415</v>
      </c>
      <c r="E189" s="392" t="s">
        <v>838</v>
      </c>
      <c r="F189" s="393" t="s">
        <v>839</v>
      </c>
      <c r="G189" s="392" t="s">
        <v>884</v>
      </c>
      <c r="H189" s="392" t="s">
        <v>885</v>
      </c>
      <c r="I189" s="395">
        <v>2593.639892578125</v>
      </c>
      <c r="J189" s="395">
        <v>24</v>
      </c>
      <c r="K189" s="396">
        <v>62247.23828125</v>
      </c>
    </row>
    <row r="190" spans="1:11" ht="14.45" customHeight="1" x14ac:dyDescent="0.2">
      <c r="A190" s="390" t="s">
        <v>406</v>
      </c>
      <c r="B190" s="391" t="s">
        <v>407</v>
      </c>
      <c r="C190" s="392" t="s">
        <v>414</v>
      </c>
      <c r="D190" s="393" t="s">
        <v>415</v>
      </c>
      <c r="E190" s="392" t="s">
        <v>886</v>
      </c>
      <c r="F190" s="393" t="s">
        <v>887</v>
      </c>
      <c r="G190" s="392" t="s">
        <v>888</v>
      </c>
      <c r="H190" s="392" t="s">
        <v>889</v>
      </c>
      <c r="I190" s="395">
        <v>10.159999847412109</v>
      </c>
      <c r="J190" s="395">
        <v>40</v>
      </c>
      <c r="K190" s="396">
        <v>406.39999389648438</v>
      </c>
    </row>
    <row r="191" spans="1:11" ht="14.45" customHeight="1" x14ac:dyDescent="0.2">
      <c r="A191" s="390" t="s">
        <v>406</v>
      </c>
      <c r="B191" s="391" t="s">
        <v>407</v>
      </c>
      <c r="C191" s="392" t="s">
        <v>414</v>
      </c>
      <c r="D191" s="393" t="s">
        <v>415</v>
      </c>
      <c r="E191" s="392" t="s">
        <v>886</v>
      </c>
      <c r="F191" s="393" t="s">
        <v>887</v>
      </c>
      <c r="G191" s="392" t="s">
        <v>890</v>
      </c>
      <c r="H191" s="392" t="s">
        <v>891</v>
      </c>
      <c r="I191" s="395">
        <v>46.590000152587891</v>
      </c>
      <c r="J191" s="395">
        <v>350</v>
      </c>
      <c r="K191" s="396">
        <v>16304.760009765625</v>
      </c>
    </row>
    <row r="192" spans="1:11" ht="14.45" customHeight="1" x14ac:dyDescent="0.2">
      <c r="A192" s="390" t="s">
        <v>406</v>
      </c>
      <c r="B192" s="391" t="s">
        <v>407</v>
      </c>
      <c r="C192" s="392" t="s">
        <v>414</v>
      </c>
      <c r="D192" s="393" t="s">
        <v>415</v>
      </c>
      <c r="E192" s="392" t="s">
        <v>886</v>
      </c>
      <c r="F192" s="393" t="s">
        <v>887</v>
      </c>
      <c r="G192" s="392" t="s">
        <v>892</v>
      </c>
      <c r="H192" s="392" t="s">
        <v>893</v>
      </c>
      <c r="I192" s="395">
        <v>133.10000610351563</v>
      </c>
      <c r="J192" s="395">
        <v>50</v>
      </c>
      <c r="K192" s="396">
        <v>6655</v>
      </c>
    </row>
    <row r="193" spans="1:11" ht="14.45" customHeight="1" x14ac:dyDescent="0.2">
      <c r="A193" s="390" t="s">
        <v>406</v>
      </c>
      <c r="B193" s="391" t="s">
        <v>407</v>
      </c>
      <c r="C193" s="392" t="s">
        <v>414</v>
      </c>
      <c r="D193" s="393" t="s">
        <v>415</v>
      </c>
      <c r="E193" s="392" t="s">
        <v>894</v>
      </c>
      <c r="F193" s="393" t="s">
        <v>895</v>
      </c>
      <c r="G193" s="392" t="s">
        <v>896</v>
      </c>
      <c r="H193" s="392" t="s">
        <v>897</v>
      </c>
      <c r="I193" s="395">
        <v>27.256666819254558</v>
      </c>
      <c r="J193" s="395">
        <v>1296</v>
      </c>
      <c r="K193" s="396">
        <v>35324.2802734375</v>
      </c>
    </row>
    <row r="194" spans="1:11" ht="14.45" customHeight="1" x14ac:dyDescent="0.2">
      <c r="A194" s="390" t="s">
        <v>406</v>
      </c>
      <c r="B194" s="391" t="s">
        <v>407</v>
      </c>
      <c r="C194" s="392" t="s">
        <v>414</v>
      </c>
      <c r="D194" s="393" t="s">
        <v>415</v>
      </c>
      <c r="E194" s="392" t="s">
        <v>894</v>
      </c>
      <c r="F194" s="393" t="s">
        <v>895</v>
      </c>
      <c r="G194" s="392" t="s">
        <v>898</v>
      </c>
      <c r="H194" s="392" t="s">
        <v>899</v>
      </c>
      <c r="I194" s="395">
        <v>28.059999465942383</v>
      </c>
      <c r="J194" s="395">
        <v>324</v>
      </c>
      <c r="K194" s="396">
        <v>9091.439697265625</v>
      </c>
    </row>
    <row r="195" spans="1:11" ht="14.45" customHeight="1" x14ac:dyDescent="0.2">
      <c r="A195" s="390" t="s">
        <v>406</v>
      </c>
      <c r="B195" s="391" t="s">
        <v>407</v>
      </c>
      <c r="C195" s="392" t="s">
        <v>414</v>
      </c>
      <c r="D195" s="393" t="s">
        <v>415</v>
      </c>
      <c r="E195" s="392" t="s">
        <v>894</v>
      </c>
      <c r="F195" s="393" t="s">
        <v>895</v>
      </c>
      <c r="G195" s="392" t="s">
        <v>900</v>
      </c>
      <c r="H195" s="392" t="s">
        <v>901</v>
      </c>
      <c r="I195" s="395">
        <v>26.569999694824219</v>
      </c>
      <c r="J195" s="395">
        <v>144</v>
      </c>
      <c r="K195" s="396">
        <v>3826.080078125</v>
      </c>
    </row>
    <row r="196" spans="1:11" ht="14.45" customHeight="1" x14ac:dyDescent="0.2">
      <c r="A196" s="390" t="s">
        <v>406</v>
      </c>
      <c r="B196" s="391" t="s">
        <v>407</v>
      </c>
      <c r="C196" s="392" t="s">
        <v>414</v>
      </c>
      <c r="D196" s="393" t="s">
        <v>415</v>
      </c>
      <c r="E196" s="392" t="s">
        <v>894</v>
      </c>
      <c r="F196" s="393" t="s">
        <v>895</v>
      </c>
      <c r="G196" s="392" t="s">
        <v>902</v>
      </c>
      <c r="H196" s="392" t="s">
        <v>903</v>
      </c>
      <c r="I196" s="395">
        <v>76.25</v>
      </c>
      <c r="J196" s="395">
        <v>144</v>
      </c>
      <c r="K196" s="396">
        <v>10979.2802734375</v>
      </c>
    </row>
    <row r="197" spans="1:11" ht="14.45" customHeight="1" x14ac:dyDescent="0.2">
      <c r="A197" s="390" t="s">
        <v>406</v>
      </c>
      <c r="B197" s="391" t="s">
        <v>407</v>
      </c>
      <c r="C197" s="392" t="s">
        <v>414</v>
      </c>
      <c r="D197" s="393" t="s">
        <v>415</v>
      </c>
      <c r="E197" s="392" t="s">
        <v>894</v>
      </c>
      <c r="F197" s="393" t="s">
        <v>895</v>
      </c>
      <c r="G197" s="392" t="s">
        <v>904</v>
      </c>
      <c r="H197" s="392" t="s">
        <v>905</v>
      </c>
      <c r="I197" s="395">
        <v>148.58000183105469</v>
      </c>
      <c r="J197" s="395">
        <v>216</v>
      </c>
      <c r="K197" s="396">
        <v>32093.279296875</v>
      </c>
    </row>
    <row r="198" spans="1:11" ht="14.45" customHeight="1" x14ac:dyDescent="0.2">
      <c r="A198" s="390" t="s">
        <v>406</v>
      </c>
      <c r="B198" s="391" t="s">
        <v>407</v>
      </c>
      <c r="C198" s="392" t="s">
        <v>414</v>
      </c>
      <c r="D198" s="393" t="s">
        <v>415</v>
      </c>
      <c r="E198" s="392" t="s">
        <v>894</v>
      </c>
      <c r="F198" s="393" t="s">
        <v>895</v>
      </c>
      <c r="G198" s="392" t="s">
        <v>906</v>
      </c>
      <c r="H198" s="392" t="s">
        <v>907</v>
      </c>
      <c r="I198" s="395">
        <v>132.94000244140625</v>
      </c>
      <c r="J198" s="395">
        <v>80</v>
      </c>
      <c r="K198" s="396">
        <v>10635.2001953125</v>
      </c>
    </row>
    <row r="199" spans="1:11" ht="14.45" customHeight="1" x14ac:dyDescent="0.2">
      <c r="A199" s="390" t="s">
        <v>406</v>
      </c>
      <c r="B199" s="391" t="s">
        <v>407</v>
      </c>
      <c r="C199" s="392" t="s">
        <v>414</v>
      </c>
      <c r="D199" s="393" t="s">
        <v>415</v>
      </c>
      <c r="E199" s="392" t="s">
        <v>894</v>
      </c>
      <c r="F199" s="393" t="s">
        <v>895</v>
      </c>
      <c r="G199" s="392" t="s">
        <v>908</v>
      </c>
      <c r="H199" s="392" t="s">
        <v>909</v>
      </c>
      <c r="I199" s="395">
        <v>113.84999847412109</v>
      </c>
      <c r="J199" s="395">
        <v>72</v>
      </c>
      <c r="K199" s="396">
        <v>8197.2001953125</v>
      </c>
    </row>
    <row r="200" spans="1:11" ht="14.45" customHeight="1" x14ac:dyDescent="0.2">
      <c r="A200" s="390" t="s">
        <v>406</v>
      </c>
      <c r="B200" s="391" t="s">
        <v>407</v>
      </c>
      <c r="C200" s="392" t="s">
        <v>414</v>
      </c>
      <c r="D200" s="393" t="s">
        <v>415</v>
      </c>
      <c r="E200" s="392" t="s">
        <v>894</v>
      </c>
      <c r="F200" s="393" t="s">
        <v>895</v>
      </c>
      <c r="G200" s="392" t="s">
        <v>910</v>
      </c>
      <c r="H200" s="392" t="s">
        <v>911</v>
      </c>
      <c r="I200" s="395">
        <v>80.5</v>
      </c>
      <c r="J200" s="395">
        <v>72</v>
      </c>
      <c r="K200" s="396">
        <v>5796</v>
      </c>
    </row>
    <row r="201" spans="1:11" ht="14.45" customHeight="1" x14ac:dyDescent="0.2">
      <c r="A201" s="390" t="s">
        <v>406</v>
      </c>
      <c r="B201" s="391" t="s">
        <v>407</v>
      </c>
      <c r="C201" s="392" t="s">
        <v>414</v>
      </c>
      <c r="D201" s="393" t="s">
        <v>415</v>
      </c>
      <c r="E201" s="392" t="s">
        <v>894</v>
      </c>
      <c r="F201" s="393" t="s">
        <v>895</v>
      </c>
      <c r="G201" s="392" t="s">
        <v>912</v>
      </c>
      <c r="H201" s="392" t="s">
        <v>913</v>
      </c>
      <c r="I201" s="395">
        <v>147.60000610351563</v>
      </c>
      <c r="J201" s="395">
        <v>192</v>
      </c>
      <c r="K201" s="396">
        <v>28339.6796875</v>
      </c>
    </row>
    <row r="202" spans="1:11" ht="14.45" customHeight="1" x14ac:dyDescent="0.2">
      <c r="A202" s="390" t="s">
        <v>406</v>
      </c>
      <c r="B202" s="391" t="s">
        <v>407</v>
      </c>
      <c r="C202" s="392" t="s">
        <v>414</v>
      </c>
      <c r="D202" s="393" t="s">
        <v>415</v>
      </c>
      <c r="E202" s="392" t="s">
        <v>894</v>
      </c>
      <c r="F202" s="393" t="s">
        <v>895</v>
      </c>
      <c r="G202" s="392" t="s">
        <v>914</v>
      </c>
      <c r="H202" s="392" t="s">
        <v>915</v>
      </c>
      <c r="I202" s="395">
        <v>93.839996337890625</v>
      </c>
      <c r="J202" s="395">
        <v>192</v>
      </c>
      <c r="K202" s="396">
        <v>18017.279296875</v>
      </c>
    </row>
    <row r="203" spans="1:11" ht="14.45" customHeight="1" x14ac:dyDescent="0.2">
      <c r="A203" s="390" t="s">
        <v>406</v>
      </c>
      <c r="B203" s="391" t="s">
        <v>407</v>
      </c>
      <c r="C203" s="392" t="s">
        <v>414</v>
      </c>
      <c r="D203" s="393" t="s">
        <v>415</v>
      </c>
      <c r="E203" s="392" t="s">
        <v>894</v>
      </c>
      <c r="F203" s="393" t="s">
        <v>895</v>
      </c>
      <c r="G203" s="392" t="s">
        <v>916</v>
      </c>
      <c r="H203" s="392" t="s">
        <v>917</v>
      </c>
      <c r="I203" s="395">
        <v>108.21500015258789</v>
      </c>
      <c r="J203" s="395">
        <v>432</v>
      </c>
      <c r="K203" s="396">
        <v>46748.400390625</v>
      </c>
    </row>
    <row r="204" spans="1:11" ht="14.45" customHeight="1" x14ac:dyDescent="0.2">
      <c r="A204" s="390" t="s">
        <v>406</v>
      </c>
      <c r="B204" s="391" t="s">
        <v>407</v>
      </c>
      <c r="C204" s="392" t="s">
        <v>414</v>
      </c>
      <c r="D204" s="393" t="s">
        <v>415</v>
      </c>
      <c r="E204" s="392" t="s">
        <v>894</v>
      </c>
      <c r="F204" s="393" t="s">
        <v>895</v>
      </c>
      <c r="G204" s="392" t="s">
        <v>918</v>
      </c>
      <c r="H204" s="392" t="s">
        <v>919</v>
      </c>
      <c r="I204" s="395">
        <v>89.349998474121094</v>
      </c>
      <c r="J204" s="395">
        <v>288</v>
      </c>
      <c r="K204" s="396">
        <v>25732.140625</v>
      </c>
    </row>
    <row r="205" spans="1:11" ht="14.45" customHeight="1" x14ac:dyDescent="0.2">
      <c r="A205" s="390" t="s">
        <v>406</v>
      </c>
      <c r="B205" s="391" t="s">
        <v>407</v>
      </c>
      <c r="C205" s="392" t="s">
        <v>414</v>
      </c>
      <c r="D205" s="393" t="s">
        <v>415</v>
      </c>
      <c r="E205" s="392" t="s">
        <v>894</v>
      </c>
      <c r="F205" s="393" t="s">
        <v>895</v>
      </c>
      <c r="G205" s="392" t="s">
        <v>920</v>
      </c>
      <c r="H205" s="392" t="s">
        <v>921</v>
      </c>
      <c r="I205" s="395">
        <v>115.41000366210938</v>
      </c>
      <c r="J205" s="395">
        <v>216</v>
      </c>
      <c r="K205" s="396">
        <v>24928.3203125</v>
      </c>
    </row>
    <row r="206" spans="1:11" ht="14.45" customHeight="1" x14ac:dyDescent="0.2">
      <c r="A206" s="390" t="s">
        <v>406</v>
      </c>
      <c r="B206" s="391" t="s">
        <v>407</v>
      </c>
      <c r="C206" s="392" t="s">
        <v>414</v>
      </c>
      <c r="D206" s="393" t="s">
        <v>415</v>
      </c>
      <c r="E206" s="392" t="s">
        <v>894</v>
      </c>
      <c r="F206" s="393" t="s">
        <v>895</v>
      </c>
      <c r="G206" s="392" t="s">
        <v>922</v>
      </c>
      <c r="H206" s="392" t="s">
        <v>923</v>
      </c>
      <c r="I206" s="395">
        <v>46.954999923706055</v>
      </c>
      <c r="J206" s="395">
        <v>144</v>
      </c>
      <c r="K206" s="396">
        <v>6761.52001953125</v>
      </c>
    </row>
    <row r="207" spans="1:11" ht="14.45" customHeight="1" x14ac:dyDescent="0.2">
      <c r="A207" s="390" t="s">
        <v>406</v>
      </c>
      <c r="B207" s="391" t="s">
        <v>407</v>
      </c>
      <c r="C207" s="392" t="s">
        <v>414</v>
      </c>
      <c r="D207" s="393" t="s">
        <v>415</v>
      </c>
      <c r="E207" s="392" t="s">
        <v>894</v>
      </c>
      <c r="F207" s="393" t="s">
        <v>895</v>
      </c>
      <c r="G207" s="392" t="s">
        <v>924</v>
      </c>
      <c r="H207" s="392" t="s">
        <v>925</v>
      </c>
      <c r="I207" s="395">
        <v>62.470001220703125</v>
      </c>
      <c r="J207" s="395">
        <v>216</v>
      </c>
      <c r="K207" s="396">
        <v>14463.549560546875</v>
      </c>
    </row>
    <row r="208" spans="1:11" ht="14.45" customHeight="1" x14ac:dyDescent="0.2">
      <c r="A208" s="390" t="s">
        <v>406</v>
      </c>
      <c r="B208" s="391" t="s">
        <v>407</v>
      </c>
      <c r="C208" s="392" t="s">
        <v>414</v>
      </c>
      <c r="D208" s="393" t="s">
        <v>415</v>
      </c>
      <c r="E208" s="392" t="s">
        <v>894</v>
      </c>
      <c r="F208" s="393" t="s">
        <v>895</v>
      </c>
      <c r="G208" s="392" t="s">
        <v>926</v>
      </c>
      <c r="H208" s="392" t="s">
        <v>927</v>
      </c>
      <c r="I208" s="395">
        <v>82.719997406005859</v>
      </c>
      <c r="J208" s="395">
        <v>168</v>
      </c>
      <c r="K208" s="396">
        <v>14176.51025390625</v>
      </c>
    </row>
    <row r="209" spans="1:11" ht="14.45" customHeight="1" x14ac:dyDescent="0.2">
      <c r="A209" s="390" t="s">
        <v>406</v>
      </c>
      <c r="B209" s="391" t="s">
        <v>407</v>
      </c>
      <c r="C209" s="392" t="s">
        <v>414</v>
      </c>
      <c r="D209" s="393" t="s">
        <v>415</v>
      </c>
      <c r="E209" s="392" t="s">
        <v>894</v>
      </c>
      <c r="F209" s="393" t="s">
        <v>895</v>
      </c>
      <c r="G209" s="392" t="s">
        <v>928</v>
      </c>
      <c r="H209" s="392" t="s">
        <v>929</v>
      </c>
      <c r="I209" s="395">
        <v>40.026667277018227</v>
      </c>
      <c r="J209" s="395">
        <v>360</v>
      </c>
      <c r="K209" s="396">
        <v>14480.6201171875</v>
      </c>
    </row>
    <row r="210" spans="1:11" ht="14.45" customHeight="1" x14ac:dyDescent="0.2">
      <c r="A210" s="390" t="s">
        <v>406</v>
      </c>
      <c r="B210" s="391" t="s">
        <v>407</v>
      </c>
      <c r="C210" s="392" t="s">
        <v>414</v>
      </c>
      <c r="D210" s="393" t="s">
        <v>415</v>
      </c>
      <c r="E210" s="392" t="s">
        <v>894</v>
      </c>
      <c r="F210" s="393" t="s">
        <v>895</v>
      </c>
      <c r="G210" s="392" t="s">
        <v>930</v>
      </c>
      <c r="H210" s="392" t="s">
        <v>931</v>
      </c>
      <c r="I210" s="395">
        <v>54.299999237060547</v>
      </c>
      <c r="J210" s="395">
        <v>216</v>
      </c>
      <c r="K210" s="396">
        <v>11728.51025390625</v>
      </c>
    </row>
    <row r="211" spans="1:11" ht="14.45" customHeight="1" x14ac:dyDescent="0.2">
      <c r="A211" s="390" t="s">
        <v>406</v>
      </c>
      <c r="B211" s="391" t="s">
        <v>407</v>
      </c>
      <c r="C211" s="392" t="s">
        <v>414</v>
      </c>
      <c r="D211" s="393" t="s">
        <v>415</v>
      </c>
      <c r="E211" s="392" t="s">
        <v>894</v>
      </c>
      <c r="F211" s="393" t="s">
        <v>895</v>
      </c>
      <c r="G211" s="392" t="s">
        <v>932</v>
      </c>
      <c r="H211" s="392" t="s">
        <v>933</v>
      </c>
      <c r="I211" s="395">
        <v>50.47799987792969</v>
      </c>
      <c r="J211" s="395">
        <v>324</v>
      </c>
      <c r="K211" s="396">
        <v>16354.0400390625</v>
      </c>
    </row>
    <row r="212" spans="1:11" ht="14.45" customHeight="1" x14ac:dyDescent="0.2">
      <c r="A212" s="390" t="s">
        <v>406</v>
      </c>
      <c r="B212" s="391" t="s">
        <v>407</v>
      </c>
      <c r="C212" s="392" t="s">
        <v>414</v>
      </c>
      <c r="D212" s="393" t="s">
        <v>415</v>
      </c>
      <c r="E212" s="392" t="s">
        <v>894</v>
      </c>
      <c r="F212" s="393" t="s">
        <v>895</v>
      </c>
      <c r="G212" s="392" t="s">
        <v>934</v>
      </c>
      <c r="H212" s="392" t="s">
        <v>935</v>
      </c>
      <c r="I212" s="395">
        <v>86.25</v>
      </c>
      <c r="J212" s="395">
        <v>192</v>
      </c>
      <c r="K212" s="396">
        <v>16560</v>
      </c>
    </row>
    <row r="213" spans="1:11" ht="14.45" customHeight="1" x14ac:dyDescent="0.2">
      <c r="A213" s="390" t="s">
        <v>406</v>
      </c>
      <c r="B213" s="391" t="s">
        <v>407</v>
      </c>
      <c r="C213" s="392" t="s">
        <v>414</v>
      </c>
      <c r="D213" s="393" t="s">
        <v>415</v>
      </c>
      <c r="E213" s="392" t="s">
        <v>894</v>
      </c>
      <c r="F213" s="393" t="s">
        <v>895</v>
      </c>
      <c r="G213" s="392" t="s">
        <v>936</v>
      </c>
      <c r="H213" s="392" t="s">
        <v>937</v>
      </c>
      <c r="I213" s="395">
        <v>76.260002136230469</v>
      </c>
      <c r="J213" s="395">
        <v>720</v>
      </c>
      <c r="K213" s="396">
        <v>54906.0498046875</v>
      </c>
    </row>
    <row r="214" spans="1:11" ht="14.45" customHeight="1" x14ac:dyDescent="0.2">
      <c r="A214" s="390" t="s">
        <v>406</v>
      </c>
      <c r="B214" s="391" t="s">
        <v>407</v>
      </c>
      <c r="C214" s="392" t="s">
        <v>414</v>
      </c>
      <c r="D214" s="393" t="s">
        <v>415</v>
      </c>
      <c r="E214" s="392" t="s">
        <v>894</v>
      </c>
      <c r="F214" s="393" t="s">
        <v>895</v>
      </c>
      <c r="G214" s="392" t="s">
        <v>938</v>
      </c>
      <c r="H214" s="392" t="s">
        <v>939</v>
      </c>
      <c r="I214" s="395">
        <v>57.110000610351563</v>
      </c>
      <c r="J214" s="395">
        <v>360</v>
      </c>
      <c r="K214" s="396">
        <v>20558.5498046875</v>
      </c>
    </row>
    <row r="215" spans="1:11" ht="14.45" customHeight="1" x14ac:dyDescent="0.2">
      <c r="A215" s="390" t="s">
        <v>406</v>
      </c>
      <c r="B215" s="391" t="s">
        <v>407</v>
      </c>
      <c r="C215" s="392" t="s">
        <v>414</v>
      </c>
      <c r="D215" s="393" t="s">
        <v>415</v>
      </c>
      <c r="E215" s="392" t="s">
        <v>894</v>
      </c>
      <c r="F215" s="393" t="s">
        <v>895</v>
      </c>
      <c r="G215" s="392" t="s">
        <v>940</v>
      </c>
      <c r="H215" s="392" t="s">
        <v>941</v>
      </c>
      <c r="I215" s="395">
        <v>45.029998779296875</v>
      </c>
      <c r="J215" s="395">
        <v>216</v>
      </c>
      <c r="K215" s="396">
        <v>9725.5498046875</v>
      </c>
    </row>
    <row r="216" spans="1:11" ht="14.45" customHeight="1" x14ac:dyDescent="0.2">
      <c r="A216" s="390" t="s">
        <v>406</v>
      </c>
      <c r="B216" s="391" t="s">
        <v>407</v>
      </c>
      <c r="C216" s="392" t="s">
        <v>414</v>
      </c>
      <c r="D216" s="393" t="s">
        <v>415</v>
      </c>
      <c r="E216" s="392" t="s">
        <v>894</v>
      </c>
      <c r="F216" s="393" t="s">
        <v>895</v>
      </c>
      <c r="G216" s="392" t="s">
        <v>942</v>
      </c>
      <c r="H216" s="392" t="s">
        <v>943</v>
      </c>
      <c r="I216" s="395">
        <v>77.900001525878906</v>
      </c>
      <c r="J216" s="395">
        <v>408</v>
      </c>
      <c r="K216" s="396">
        <v>31784.039306640625</v>
      </c>
    </row>
    <row r="217" spans="1:11" ht="14.45" customHeight="1" x14ac:dyDescent="0.2">
      <c r="A217" s="390" t="s">
        <v>406</v>
      </c>
      <c r="B217" s="391" t="s">
        <v>407</v>
      </c>
      <c r="C217" s="392" t="s">
        <v>414</v>
      </c>
      <c r="D217" s="393" t="s">
        <v>415</v>
      </c>
      <c r="E217" s="392" t="s">
        <v>894</v>
      </c>
      <c r="F217" s="393" t="s">
        <v>895</v>
      </c>
      <c r="G217" s="392" t="s">
        <v>944</v>
      </c>
      <c r="H217" s="392" t="s">
        <v>945</v>
      </c>
      <c r="I217" s="395">
        <v>45.029998779296875</v>
      </c>
      <c r="J217" s="395">
        <v>144</v>
      </c>
      <c r="K217" s="396">
        <v>6484.31982421875</v>
      </c>
    </row>
    <row r="218" spans="1:11" ht="14.45" customHeight="1" x14ac:dyDescent="0.2">
      <c r="A218" s="390" t="s">
        <v>406</v>
      </c>
      <c r="B218" s="391" t="s">
        <v>407</v>
      </c>
      <c r="C218" s="392" t="s">
        <v>414</v>
      </c>
      <c r="D218" s="393" t="s">
        <v>415</v>
      </c>
      <c r="E218" s="392" t="s">
        <v>894</v>
      </c>
      <c r="F218" s="393" t="s">
        <v>895</v>
      </c>
      <c r="G218" s="392" t="s">
        <v>946</v>
      </c>
      <c r="H218" s="392" t="s">
        <v>947</v>
      </c>
      <c r="I218" s="395">
        <v>45.029998779296875</v>
      </c>
      <c r="J218" s="395">
        <v>216</v>
      </c>
      <c r="K218" s="396">
        <v>9725.5498046875</v>
      </c>
    </row>
    <row r="219" spans="1:11" ht="14.45" customHeight="1" x14ac:dyDescent="0.2">
      <c r="A219" s="390" t="s">
        <v>406</v>
      </c>
      <c r="B219" s="391" t="s">
        <v>407</v>
      </c>
      <c r="C219" s="392" t="s">
        <v>414</v>
      </c>
      <c r="D219" s="393" t="s">
        <v>415</v>
      </c>
      <c r="E219" s="392" t="s">
        <v>894</v>
      </c>
      <c r="F219" s="393" t="s">
        <v>895</v>
      </c>
      <c r="G219" s="392" t="s">
        <v>948</v>
      </c>
      <c r="H219" s="392" t="s">
        <v>949</v>
      </c>
      <c r="I219" s="395">
        <v>60.659999847412109</v>
      </c>
      <c r="J219" s="395">
        <v>144</v>
      </c>
      <c r="K219" s="396">
        <v>8735.0400390625</v>
      </c>
    </row>
    <row r="220" spans="1:11" ht="14.45" customHeight="1" x14ac:dyDescent="0.2">
      <c r="A220" s="390" t="s">
        <v>406</v>
      </c>
      <c r="B220" s="391" t="s">
        <v>407</v>
      </c>
      <c r="C220" s="392" t="s">
        <v>414</v>
      </c>
      <c r="D220" s="393" t="s">
        <v>415</v>
      </c>
      <c r="E220" s="392" t="s">
        <v>894</v>
      </c>
      <c r="F220" s="393" t="s">
        <v>895</v>
      </c>
      <c r="G220" s="392" t="s">
        <v>950</v>
      </c>
      <c r="H220" s="392" t="s">
        <v>951</v>
      </c>
      <c r="I220" s="395">
        <v>47.740001678466797</v>
      </c>
      <c r="J220" s="395">
        <v>504</v>
      </c>
      <c r="K220" s="396">
        <v>24062.310546875</v>
      </c>
    </row>
    <row r="221" spans="1:11" ht="14.45" customHeight="1" x14ac:dyDescent="0.2">
      <c r="A221" s="390" t="s">
        <v>406</v>
      </c>
      <c r="B221" s="391" t="s">
        <v>407</v>
      </c>
      <c r="C221" s="392" t="s">
        <v>414</v>
      </c>
      <c r="D221" s="393" t="s">
        <v>415</v>
      </c>
      <c r="E221" s="392" t="s">
        <v>894</v>
      </c>
      <c r="F221" s="393" t="s">
        <v>895</v>
      </c>
      <c r="G221" s="392" t="s">
        <v>952</v>
      </c>
      <c r="H221" s="392" t="s">
        <v>953</v>
      </c>
      <c r="I221" s="395">
        <v>75.654287065778462</v>
      </c>
      <c r="J221" s="395">
        <v>564</v>
      </c>
      <c r="K221" s="396">
        <v>42667.609375</v>
      </c>
    </row>
    <row r="222" spans="1:11" ht="14.45" customHeight="1" x14ac:dyDescent="0.2">
      <c r="A222" s="390" t="s">
        <v>406</v>
      </c>
      <c r="B222" s="391" t="s">
        <v>407</v>
      </c>
      <c r="C222" s="392" t="s">
        <v>414</v>
      </c>
      <c r="D222" s="393" t="s">
        <v>415</v>
      </c>
      <c r="E222" s="392" t="s">
        <v>894</v>
      </c>
      <c r="F222" s="393" t="s">
        <v>895</v>
      </c>
      <c r="G222" s="392" t="s">
        <v>954</v>
      </c>
      <c r="H222" s="392" t="s">
        <v>955</v>
      </c>
      <c r="I222" s="395">
        <v>34.159999847412109</v>
      </c>
      <c r="J222" s="395">
        <v>1296</v>
      </c>
      <c r="K222" s="396">
        <v>44269.669921875</v>
      </c>
    </row>
    <row r="223" spans="1:11" ht="14.45" customHeight="1" x14ac:dyDescent="0.2">
      <c r="A223" s="390" t="s">
        <v>406</v>
      </c>
      <c r="B223" s="391" t="s">
        <v>407</v>
      </c>
      <c r="C223" s="392" t="s">
        <v>414</v>
      </c>
      <c r="D223" s="393" t="s">
        <v>415</v>
      </c>
      <c r="E223" s="392" t="s">
        <v>894</v>
      </c>
      <c r="F223" s="393" t="s">
        <v>895</v>
      </c>
      <c r="G223" s="392" t="s">
        <v>956</v>
      </c>
      <c r="H223" s="392" t="s">
        <v>957</v>
      </c>
      <c r="I223" s="395">
        <v>41.810001373291016</v>
      </c>
      <c r="J223" s="395">
        <v>1152</v>
      </c>
      <c r="K223" s="396">
        <v>48164.240112304688</v>
      </c>
    </row>
    <row r="224" spans="1:11" ht="14.45" customHeight="1" x14ac:dyDescent="0.2">
      <c r="A224" s="390" t="s">
        <v>406</v>
      </c>
      <c r="B224" s="391" t="s">
        <v>407</v>
      </c>
      <c r="C224" s="392" t="s">
        <v>414</v>
      </c>
      <c r="D224" s="393" t="s">
        <v>415</v>
      </c>
      <c r="E224" s="392" t="s">
        <v>894</v>
      </c>
      <c r="F224" s="393" t="s">
        <v>895</v>
      </c>
      <c r="G224" s="392" t="s">
        <v>958</v>
      </c>
      <c r="H224" s="392" t="s">
        <v>959</v>
      </c>
      <c r="I224" s="395">
        <v>40.638333002726235</v>
      </c>
      <c r="J224" s="395">
        <v>1800</v>
      </c>
      <c r="K224" s="396">
        <v>73146.091796875</v>
      </c>
    </row>
    <row r="225" spans="1:11" ht="14.45" customHeight="1" x14ac:dyDescent="0.2">
      <c r="A225" s="390" t="s">
        <v>406</v>
      </c>
      <c r="B225" s="391" t="s">
        <v>407</v>
      </c>
      <c r="C225" s="392" t="s">
        <v>414</v>
      </c>
      <c r="D225" s="393" t="s">
        <v>415</v>
      </c>
      <c r="E225" s="392" t="s">
        <v>894</v>
      </c>
      <c r="F225" s="393" t="s">
        <v>895</v>
      </c>
      <c r="G225" s="392" t="s">
        <v>960</v>
      </c>
      <c r="H225" s="392" t="s">
        <v>961</v>
      </c>
      <c r="I225" s="395">
        <v>40.009998321533203</v>
      </c>
      <c r="J225" s="395">
        <v>288</v>
      </c>
      <c r="K225" s="396">
        <v>11522.080078125</v>
      </c>
    </row>
    <row r="226" spans="1:11" ht="14.45" customHeight="1" x14ac:dyDescent="0.2">
      <c r="A226" s="390" t="s">
        <v>406</v>
      </c>
      <c r="B226" s="391" t="s">
        <v>407</v>
      </c>
      <c r="C226" s="392" t="s">
        <v>414</v>
      </c>
      <c r="D226" s="393" t="s">
        <v>415</v>
      </c>
      <c r="E226" s="392" t="s">
        <v>894</v>
      </c>
      <c r="F226" s="393" t="s">
        <v>895</v>
      </c>
      <c r="G226" s="392" t="s">
        <v>962</v>
      </c>
      <c r="H226" s="392" t="s">
        <v>963</v>
      </c>
      <c r="I226" s="395">
        <v>48.610000610351563</v>
      </c>
      <c r="J226" s="395">
        <v>216</v>
      </c>
      <c r="K226" s="396">
        <v>10499.759765625</v>
      </c>
    </row>
    <row r="227" spans="1:11" ht="14.45" customHeight="1" x14ac:dyDescent="0.2">
      <c r="A227" s="390" t="s">
        <v>406</v>
      </c>
      <c r="B227" s="391" t="s">
        <v>407</v>
      </c>
      <c r="C227" s="392" t="s">
        <v>414</v>
      </c>
      <c r="D227" s="393" t="s">
        <v>415</v>
      </c>
      <c r="E227" s="392" t="s">
        <v>894</v>
      </c>
      <c r="F227" s="393" t="s">
        <v>895</v>
      </c>
      <c r="G227" s="392" t="s">
        <v>964</v>
      </c>
      <c r="H227" s="392" t="s">
        <v>965</v>
      </c>
      <c r="I227" s="395">
        <v>59.430000305175781</v>
      </c>
      <c r="J227" s="395">
        <v>216</v>
      </c>
      <c r="K227" s="396">
        <v>12836.8798828125</v>
      </c>
    </row>
    <row r="228" spans="1:11" ht="14.45" customHeight="1" x14ac:dyDescent="0.2">
      <c r="A228" s="390" t="s">
        <v>406</v>
      </c>
      <c r="B228" s="391" t="s">
        <v>407</v>
      </c>
      <c r="C228" s="392" t="s">
        <v>414</v>
      </c>
      <c r="D228" s="393" t="s">
        <v>415</v>
      </c>
      <c r="E228" s="392" t="s">
        <v>894</v>
      </c>
      <c r="F228" s="393" t="s">
        <v>895</v>
      </c>
      <c r="G228" s="392" t="s">
        <v>966</v>
      </c>
      <c r="H228" s="392" t="s">
        <v>967</v>
      </c>
      <c r="I228" s="395">
        <v>64.709999084472656</v>
      </c>
      <c r="J228" s="395">
        <v>144</v>
      </c>
      <c r="K228" s="396">
        <v>9318.2197265625</v>
      </c>
    </row>
    <row r="229" spans="1:11" ht="14.45" customHeight="1" x14ac:dyDescent="0.2">
      <c r="A229" s="390" t="s">
        <v>406</v>
      </c>
      <c r="B229" s="391" t="s">
        <v>407</v>
      </c>
      <c r="C229" s="392" t="s">
        <v>414</v>
      </c>
      <c r="D229" s="393" t="s">
        <v>415</v>
      </c>
      <c r="E229" s="392" t="s">
        <v>894</v>
      </c>
      <c r="F229" s="393" t="s">
        <v>895</v>
      </c>
      <c r="G229" s="392" t="s">
        <v>968</v>
      </c>
      <c r="H229" s="392" t="s">
        <v>969</v>
      </c>
      <c r="I229" s="395">
        <v>74.160003662109375</v>
      </c>
      <c r="J229" s="395">
        <v>144</v>
      </c>
      <c r="K229" s="396">
        <v>10678.740234375</v>
      </c>
    </row>
    <row r="230" spans="1:11" ht="14.45" customHeight="1" x14ac:dyDescent="0.2">
      <c r="A230" s="390" t="s">
        <v>406</v>
      </c>
      <c r="B230" s="391" t="s">
        <v>407</v>
      </c>
      <c r="C230" s="392" t="s">
        <v>414</v>
      </c>
      <c r="D230" s="393" t="s">
        <v>415</v>
      </c>
      <c r="E230" s="392" t="s">
        <v>894</v>
      </c>
      <c r="F230" s="393" t="s">
        <v>895</v>
      </c>
      <c r="G230" s="392" t="s">
        <v>970</v>
      </c>
      <c r="H230" s="392" t="s">
        <v>971</v>
      </c>
      <c r="I230" s="395">
        <v>345</v>
      </c>
      <c r="J230" s="395">
        <v>12</v>
      </c>
      <c r="K230" s="396">
        <v>4140</v>
      </c>
    </row>
    <row r="231" spans="1:11" ht="14.45" customHeight="1" x14ac:dyDescent="0.2">
      <c r="A231" s="390" t="s">
        <v>406</v>
      </c>
      <c r="B231" s="391" t="s">
        <v>407</v>
      </c>
      <c r="C231" s="392" t="s">
        <v>414</v>
      </c>
      <c r="D231" s="393" t="s">
        <v>415</v>
      </c>
      <c r="E231" s="392" t="s">
        <v>894</v>
      </c>
      <c r="F231" s="393" t="s">
        <v>895</v>
      </c>
      <c r="G231" s="392" t="s">
        <v>972</v>
      </c>
      <c r="H231" s="392" t="s">
        <v>973</v>
      </c>
      <c r="I231" s="395">
        <v>345</v>
      </c>
      <c r="J231" s="395">
        <v>12</v>
      </c>
      <c r="K231" s="396">
        <v>4140</v>
      </c>
    </row>
    <row r="232" spans="1:11" ht="14.45" customHeight="1" x14ac:dyDescent="0.2">
      <c r="A232" s="390" t="s">
        <v>406</v>
      </c>
      <c r="B232" s="391" t="s">
        <v>407</v>
      </c>
      <c r="C232" s="392" t="s">
        <v>414</v>
      </c>
      <c r="D232" s="393" t="s">
        <v>415</v>
      </c>
      <c r="E232" s="392" t="s">
        <v>894</v>
      </c>
      <c r="F232" s="393" t="s">
        <v>895</v>
      </c>
      <c r="G232" s="392" t="s">
        <v>974</v>
      </c>
      <c r="H232" s="392" t="s">
        <v>975</v>
      </c>
      <c r="I232" s="395">
        <v>249.25999450683594</v>
      </c>
      <c r="J232" s="395">
        <v>144</v>
      </c>
      <c r="K232" s="396">
        <v>35893.798828125</v>
      </c>
    </row>
    <row r="233" spans="1:11" ht="14.45" customHeight="1" x14ac:dyDescent="0.2">
      <c r="A233" s="390" t="s">
        <v>406</v>
      </c>
      <c r="B233" s="391" t="s">
        <v>407</v>
      </c>
      <c r="C233" s="392" t="s">
        <v>414</v>
      </c>
      <c r="D233" s="393" t="s">
        <v>415</v>
      </c>
      <c r="E233" s="392" t="s">
        <v>894</v>
      </c>
      <c r="F233" s="393" t="s">
        <v>895</v>
      </c>
      <c r="G233" s="392" t="s">
        <v>976</v>
      </c>
      <c r="H233" s="392" t="s">
        <v>977</v>
      </c>
      <c r="I233" s="395">
        <v>189.63999938964844</v>
      </c>
      <c r="J233" s="395">
        <v>108</v>
      </c>
      <c r="K233" s="396">
        <v>20480.580078125</v>
      </c>
    </row>
    <row r="234" spans="1:11" ht="14.45" customHeight="1" x14ac:dyDescent="0.2">
      <c r="A234" s="390" t="s">
        <v>406</v>
      </c>
      <c r="B234" s="391" t="s">
        <v>407</v>
      </c>
      <c r="C234" s="392" t="s">
        <v>414</v>
      </c>
      <c r="D234" s="393" t="s">
        <v>415</v>
      </c>
      <c r="E234" s="392" t="s">
        <v>894</v>
      </c>
      <c r="F234" s="393" t="s">
        <v>895</v>
      </c>
      <c r="G234" s="392" t="s">
        <v>978</v>
      </c>
      <c r="H234" s="392" t="s">
        <v>979</v>
      </c>
      <c r="I234" s="395">
        <v>100.68000030517578</v>
      </c>
      <c r="J234" s="395">
        <v>216</v>
      </c>
      <c r="K234" s="396">
        <v>21747.419921875</v>
      </c>
    </row>
    <row r="235" spans="1:11" ht="14.45" customHeight="1" x14ac:dyDescent="0.2">
      <c r="A235" s="390" t="s">
        <v>406</v>
      </c>
      <c r="B235" s="391" t="s">
        <v>407</v>
      </c>
      <c r="C235" s="392" t="s">
        <v>414</v>
      </c>
      <c r="D235" s="393" t="s">
        <v>415</v>
      </c>
      <c r="E235" s="392" t="s">
        <v>894</v>
      </c>
      <c r="F235" s="393" t="s">
        <v>895</v>
      </c>
      <c r="G235" s="392" t="s">
        <v>980</v>
      </c>
      <c r="H235" s="392" t="s">
        <v>981</v>
      </c>
      <c r="I235" s="395">
        <v>142.72000122070313</v>
      </c>
      <c r="J235" s="395">
        <v>180</v>
      </c>
      <c r="K235" s="396">
        <v>25688.880859375</v>
      </c>
    </row>
    <row r="236" spans="1:11" ht="14.45" customHeight="1" x14ac:dyDescent="0.2">
      <c r="A236" s="390" t="s">
        <v>406</v>
      </c>
      <c r="B236" s="391" t="s">
        <v>407</v>
      </c>
      <c r="C236" s="392" t="s">
        <v>414</v>
      </c>
      <c r="D236" s="393" t="s">
        <v>415</v>
      </c>
      <c r="E236" s="392" t="s">
        <v>894</v>
      </c>
      <c r="F236" s="393" t="s">
        <v>895</v>
      </c>
      <c r="G236" s="392" t="s">
        <v>982</v>
      </c>
      <c r="H236" s="392" t="s">
        <v>983</v>
      </c>
      <c r="I236" s="395">
        <v>31.360000610351563</v>
      </c>
      <c r="J236" s="395">
        <v>1260</v>
      </c>
      <c r="K236" s="396">
        <v>39509.39990234375</v>
      </c>
    </row>
    <row r="237" spans="1:11" ht="14.45" customHeight="1" x14ac:dyDescent="0.2">
      <c r="A237" s="390" t="s">
        <v>406</v>
      </c>
      <c r="B237" s="391" t="s">
        <v>407</v>
      </c>
      <c r="C237" s="392" t="s">
        <v>414</v>
      </c>
      <c r="D237" s="393" t="s">
        <v>415</v>
      </c>
      <c r="E237" s="392" t="s">
        <v>894</v>
      </c>
      <c r="F237" s="393" t="s">
        <v>895</v>
      </c>
      <c r="G237" s="392" t="s">
        <v>984</v>
      </c>
      <c r="H237" s="392" t="s">
        <v>985</v>
      </c>
      <c r="I237" s="395">
        <v>32.409999847412109</v>
      </c>
      <c r="J237" s="395">
        <v>960</v>
      </c>
      <c r="K237" s="396">
        <v>31114.42919921875</v>
      </c>
    </row>
    <row r="238" spans="1:11" ht="14.45" customHeight="1" x14ac:dyDescent="0.2">
      <c r="A238" s="390" t="s">
        <v>406</v>
      </c>
      <c r="B238" s="391" t="s">
        <v>407</v>
      </c>
      <c r="C238" s="392" t="s">
        <v>414</v>
      </c>
      <c r="D238" s="393" t="s">
        <v>415</v>
      </c>
      <c r="E238" s="392" t="s">
        <v>894</v>
      </c>
      <c r="F238" s="393" t="s">
        <v>895</v>
      </c>
      <c r="G238" s="392" t="s">
        <v>986</v>
      </c>
      <c r="H238" s="392" t="s">
        <v>987</v>
      </c>
      <c r="I238" s="395">
        <v>38.459999084472656</v>
      </c>
      <c r="J238" s="395">
        <v>144</v>
      </c>
      <c r="K238" s="396">
        <v>5537.93994140625</v>
      </c>
    </row>
    <row r="239" spans="1:11" ht="14.45" customHeight="1" x14ac:dyDescent="0.2">
      <c r="A239" s="390" t="s">
        <v>406</v>
      </c>
      <c r="B239" s="391" t="s">
        <v>407</v>
      </c>
      <c r="C239" s="392" t="s">
        <v>414</v>
      </c>
      <c r="D239" s="393" t="s">
        <v>415</v>
      </c>
      <c r="E239" s="392" t="s">
        <v>894</v>
      </c>
      <c r="F239" s="393" t="s">
        <v>895</v>
      </c>
      <c r="G239" s="392" t="s">
        <v>988</v>
      </c>
      <c r="H239" s="392" t="s">
        <v>989</v>
      </c>
      <c r="I239" s="395">
        <v>30.309999465942383</v>
      </c>
      <c r="J239" s="395">
        <v>2760</v>
      </c>
      <c r="K239" s="396">
        <v>83660.3486328125</v>
      </c>
    </row>
    <row r="240" spans="1:11" ht="14.45" customHeight="1" x14ac:dyDescent="0.2">
      <c r="A240" s="390" t="s">
        <v>406</v>
      </c>
      <c r="B240" s="391" t="s">
        <v>407</v>
      </c>
      <c r="C240" s="392" t="s">
        <v>414</v>
      </c>
      <c r="D240" s="393" t="s">
        <v>415</v>
      </c>
      <c r="E240" s="392" t="s">
        <v>894</v>
      </c>
      <c r="F240" s="393" t="s">
        <v>895</v>
      </c>
      <c r="G240" s="392" t="s">
        <v>990</v>
      </c>
      <c r="H240" s="392" t="s">
        <v>991</v>
      </c>
      <c r="I240" s="395">
        <v>39.740001678466797</v>
      </c>
      <c r="J240" s="395">
        <v>432</v>
      </c>
      <c r="K240" s="396">
        <v>17167.68017578125</v>
      </c>
    </row>
    <row r="241" spans="1:11" ht="14.45" customHeight="1" x14ac:dyDescent="0.2">
      <c r="A241" s="390" t="s">
        <v>406</v>
      </c>
      <c r="B241" s="391" t="s">
        <v>407</v>
      </c>
      <c r="C241" s="392" t="s">
        <v>414</v>
      </c>
      <c r="D241" s="393" t="s">
        <v>415</v>
      </c>
      <c r="E241" s="392" t="s">
        <v>894</v>
      </c>
      <c r="F241" s="393" t="s">
        <v>895</v>
      </c>
      <c r="G241" s="392" t="s">
        <v>992</v>
      </c>
      <c r="H241" s="392" t="s">
        <v>993</v>
      </c>
      <c r="I241" s="395">
        <v>28.860000610351563</v>
      </c>
      <c r="J241" s="395">
        <v>1224</v>
      </c>
      <c r="K241" s="396">
        <v>35326.06982421875</v>
      </c>
    </row>
    <row r="242" spans="1:11" ht="14.45" customHeight="1" x14ac:dyDescent="0.2">
      <c r="A242" s="390" t="s">
        <v>406</v>
      </c>
      <c r="B242" s="391" t="s">
        <v>407</v>
      </c>
      <c r="C242" s="392" t="s">
        <v>414</v>
      </c>
      <c r="D242" s="393" t="s">
        <v>415</v>
      </c>
      <c r="E242" s="392" t="s">
        <v>894</v>
      </c>
      <c r="F242" s="393" t="s">
        <v>895</v>
      </c>
      <c r="G242" s="392" t="s">
        <v>994</v>
      </c>
      <c r="H242" s="392" t="s">
        <v>995</v>
      </c>
      <c r="I242" s="395">
        <v>40.139999389648438</v>
      </c>
      <c r="J242" s="395">
        <v>144</v>
      </c>
      <c r="K242" s="396">
        <v>5780.16015625</v>
      </c>
    </row>
    <row r="243" spans="1:11" ht="14.45" customHeight="1" x14ac:dyDescent="0.2">
      <c r="A243" s="390" t="s">
        <v>406</v>
      </c>
      <c r="B243" s="391" t="s">
        <v>407</v>
      </c>
      <c r="C243" s="392" t="s">
        <v>414</v>
      </c>
      <c r="D243" s="393" t="s">
        <v>415</v>
      </c>
      <c r="E243" s="392" t="s">
        <v>894</v>
      </c>
      <c r="F243" s="393" t="s">
        <v>895</v>
      </c>
      <c r="G243" s="392" t="s">
        <v>996</v>
      </c>
      <c r="H243" s="392" t="s">
        <v>997</v>
      </c>
      <c r="I243" s="395">
        <v>31.360000610351563</v>
      </c>
      <c r="J243" s="395">
        <v>3720</v>
      </c>
      <c r="K243" s="396">
        <v>116650.7998046875</v>
      </c>
    </row>
    <row r="244" spans="1:11" ht="14.45" customHeight="1" x14ac:dyDescent="0.2">
      <c r="A244" s="390" t="s">
        <v>406</v>
      </c>
      <c r="B244" s="391" t="s">
        <v>407</v>
      </c>
      <c r="C244" s="392" t="s">
        <v>414</v>
      </c>
      <c r="D244" s="393" t="s">
        <v>415</v>
      </c>
      <c r="E244" s="392" t="s">
        <v>894</v>
      </c>
      <c r="F244" s="393" t="s">
        <v>895</v>
      </c>
      <c r="G244" s="392" t="s">
        <v>998</v>
      </c>
      <c r="H244" s="392" t="s">
        <v>999</v>
      </c>
      <c r="I244" s="395">
        <v>219.94000244140625</v>
      </c>
      <c r="J244" s="395">
        <v>96</v>
      </c>
      <c r="K244" s="396">
        <v>21114.240234375</v>
      </c>
    </row>
    <row r="245" spans="1:11" ht="14.45" customHeight="1" x14ac:dyDescent="0.2">
      <c r="A245" s="390" t="s">
        <v>406</v>
      </c>
      <c r="B245" s="391" t="s">
        <v>407</v>
      </c>
      <c r="C245" s="392" t="s">
        <v>414</v>
      </c>
      <c r="D245" s="393" t="s">
        <v>415</v>
      </c>
      <c r="E245" s="392" t="s">
        <v>894</v>
      </c>
      <c r="F245" s="393" t="s">
        <v>895</v>
      </c>
      <c r="G245" s="392" t="s">
        <v>1000</v>
      </c>
      <c r="H245" s="392" t="s">
        <v>1001</v>
      </c>
      <c r="I245" s="395">
        <v>125.12000274658203</v>
      </c>
      <c r="J245" s="395">
        <v>48</v>
      </c>
      <c r="K245" s="396">
        <v>6005.759765625</v>
      </c>
    </row>
    <row r="246" spans="1:11" ht="14.45" customHeight="1" x14ac:dyDescent="0.2">
      <c r="A246" s="390" t="s">
        <v>406</v>
      </c>
      <c r="B246" s="391" t="s">
        <v>407</v>
      </c>
      <c r="C246" s="392" t="s">
        <v>414</v>
      </c>
      <c r="D246" s="393" t="s">
        <v>415</v>
      </c>
      <c r="E246" s="392" t="s">
        <v>894</v>
      </c>
      <c r="F246" s="393" t="s">
        <v>895</v>
      </c>
      <c r="G246" s="392" t="s">
        <v>1002</v>
      </c>
      <c r="H246" s="392" t="s">
        <v>1003</v>
      </c>
      <c r="I246" s="395">
        <v>167.14999389648438</v>
      </c>
      <c r="J246" s="395">
        <v>168</v>
      </c>
      <c r="K246" s="396">
        <v>28081.380859375</v>
      </c>
    </row>
    <row r="247" spans="1:11" ht="14.45" customHeight="1" x14ac:dyDescent="0.2">
      <c r="A247" s="390" t="s">
        <v>406</v>
      </c>
      <c r="B247" s="391" t="s">
        <v>407</v>
      </c>
      <c r="C247" s="392" t="s">
        <v>414</v>
      </c>
      <c r="D247" s="393" t="s">
        <v>415</v>
      </c>
      <c r="E247" s="392" t="s">
        <v>894</v>
      </c>
      <c r="F247" s="393" t="s">
        <v>895</v>
      </c>
      <c r="G247" s="392" t="s">
        <v>1004</v>
      </c>
      <c r="H247" s="392" t="s">
        <v>1005</v>
      </c>
      <c r="I247" s="395">
        <v>167.14999389648438</v>
      </c>
      <c r="J247" s="395">
        <v>120</v>
      </c>
      <c r="K247" s="396">
        <v>20058.1806640625</v>
      </c>
    </row>
    <row r="248" spans="1:11" ht="14.45" customHeight="1" x14ac:dyDescent="0.2">
      <c r="A248" s="390" t="s">
        <v>406</v>
      </c>
      <c r="B248" s="391" t="s">
        <v>407</v>
      </c>
      <c r="C248" s="392" t="s">
        <v>414</v>
      </c>
      <c r="D248" s="393" t="s">
        <v>415</v>
      </c>
      <c r="E248" s="392" t="s">
        <v>894</v>
      </c>
      <c r="F248" s="393" t="s">
        <v>895</v>
      </c>
      <c r="G248" s="392" t="s">
        <v>1006</v>
      </c>
      <c r="H248" s="392" t="s">
        <v>1007</v>
      </c>
      <c r="I248" s="395">
        <v>216.02999877929688</v>
      </c>
      <c r="J248" s="395">
        <v>120</v>
      </c>
      <c r="K248" s="396">
        <v>25923.4208984375</v>
      </c>
    </row>
    <row r="249" spans="1:11" ht="14.45" customHeight="1" x14ac:dyDescent="0.2">
      <c r="A249" s="390" t="s">
        <v>406</v>
      </c>
      <c r="B249" s="391" t="s">
        <v>407</v>
      </c>
      <c r="C249" s="392" t="s">
        <v>414</v>
      </c>
      <c r="D249" s="393" t="s">
        <v>415</v>
      </c>
      <c r="E249" s="392" t="s">
        <v>894</v>
      </c>
      <c r="F249" s="393" t="s">
        <v>895</v>
      </c>
      <c r="G249" s="392" t="s">
        <v>1008</v>
      </c>
      <c r="H249" s="392" t="s">
        <v>1009</v>
      </c>
      <c r="I249" s="395">
        <v>210.16000366210938</v>
      </c>
      <c r="J249" s="395">
        <v>360</v>
      </c>
      <c r="K249" s="396">
        <v>75657.958984375</v>
      </c>
    </row>
    <row r="250" spans="1:11" ht="14.45" customHeight="1" x14ac:dyDescent="0.2">
      <c r="A250" s="390" t="s">
        <v>406</v>
      </c>
      <c r="B250" s="391" t="s">
        <v>407</v>
      </c>
      <c r="C250" s="392" t="s">
        <v>414</v>
      </c>
      <c r="D250" s="393" t="s">
        <v>415</v>
      </c>
      <c r="E250" s="392" t="s">
        <v>894</v>
      </c>
      <c r="F250" s="393" t="s">
        <v>895</v>
      </c>
      <c r="G250" s="392" t="s">
        <v>1010</v>
      </c>
      <c r="H250" s="392" t="s">
        <v>1011</v>
      </c>
      <c r="I250" s="395">
        <v>258.05999755859375</v>
      </c>
      <c r="J250" s="395">
        <v>192</v>
      </c>
      <c r="K250" s="396">
        <v>49547.51953125</v>
      </c>
    </row>
    <row r="251" spans="1:11" ht="14.45" customHeight="1" x14ac:dyDescent="0.2">
      <c r="A251" s="390" t="s">
        <v>406</v>
      </c>
      <c r="B251" s="391" t="s">
        <v>407</v>
      </c>
      <c r="C251" s="392" t="s">
        <v>414</v>
      </c>
      <c r="D251" s="393" t="s">
        <v>415</v>
      </c>
      <c r="E251" s="392" t="s">
        <v>894</v>
      </c>
      <c r="F251" s="393" t="s">
        <v>895</v>
      </c>
      <c r="G251" s="392" t="s">
        <v>1012</v>
      </c>
      <c r="H251" s="392" t="s">
        <v>1013</v>
      </c>
      <c r="I251" s="395">
        <v>337.239990234375</v>
      </c>
      <c r="J251" s="395">
        <v>72</v>
      </c>
      <c r="K251" s="396">
        <v>24281.279296875</v>
      </c>
    </row>
    <row r="252" spans="1:11" ht="14.45" customHeight="1" x14ac:dyDescent="0.2">
      <c r="A252" s="390" t="s">
        <v>406</v>
      </c>
      <c r="B252" s="391" t="s">
        <v>407</v>
      </c>
      <c r="C252" s="392" t="s">
        <v>414</v>
      </c>
      <c r="D252" s="393" t="s">
        <v>415</v>
      </c>
      <c r="E252" s="392" t="s">
        <v>894</v>
      </c>
      <c r="F252" s="393" t="s">
        <v>895</v>
      </c>
      <c r="G252" s="392" t="s">
        <v>1014</v>
      </c>
      <c r="H252" s="392" t="s">
        <v>1015</v>
      </c>
      <c r="I252" s="395">
        <v>216.02999877929688</v>
      </c>
      <c r="J252" s="395">
        <v>36</v>
      </c>
      <c r="K252" s="396">
        <v>7776.990234375</v>
      </c>
    </row>
    <row r="253" spans="1:11" ht="14.45" customHeight="1" x14ac:dyDescent="0.2">
      <c r="A253" s="390" t="s">
        <v>406</v>
      </c>
      <c r="B253" s="391" t="s">
        <v>407</v>
      </c>
      <c r="C253" s="392" t="s">
        <v>414</v>
      </c>
      <c r="D253" s="393" t="s">
        <v>415</v>
      </c>
      <c r="E253" s="392" t="s">
        <v>894</v>
      </c>
      <c r="F253" s="393" t="s">
        <v>895</v>
      </c>
      <c r="G253" s="392" t="s">
        <v>1016</v>
      </c>
      <c r="H253" s="392" t="s">
        <v>1017</v>
      </c>
      <c r="I253" s="395">
        <v>89.410003662109375</v>
      </c>
      <c r="J253" s="395">
        <v>72</v>
      </c>
      <c r="K253" s="396">
        <v>6437.7001953125</v>
      </c>
    </row>
    <row r="254" spans="1:11" ht="14.45" customHeight="1" x14ac:dyDescent="0.2">
      <c r="A254" s="390" t="s">
        <v>406</v>
      </c>
      <c r="B254" s="391" t="s">
        <v>407</v>
      </c>
      <c r="C254" s="392" t="s">
        <v>414</v>
      </c>
      <c r="D254" s="393" t="s">
        <v>415</v>
      </c>
      <c r="E254" s="392" t="s">
        <v>894</v>
      </c>
      <c r="F254" s="393" t="s">
        <v>895</v>
      </c>
      <c r="G254" s="392" t="s">
        <v>1018</v>
      </c>
      <c r="H254" s="392" t="s">
        <v>1019</v>
      </c>
      <c r="I254" s="395">
        <v>54.869998931884766</v>
      </c>
      <c r="J254" s="395">
        <v>72</v>
      </c>
      <c r="K254" s="396">
        <v>3950.639892578125</v>
      </c>
    </row>
    <row r="255" spans="1:11" ht="14.45" customHeight="1" x14ac:dyDescent="0.2">
      <c r="A255" s="390" t="s">
        <v>406</v>
      </c>
      <c r="B255" s="391" t="s">
        <v>407</v>
      </c>
      <c r="C255" s="392" t="s">
        <v>414</v>
      </c>
      <c r="D255" s="393" t="s">
        <v>415</v>
      </c>
      <c r="E255" s="392" t="s">
        <v>894</v>
      </c>
      <c r="F255" s="393" t="s">
        <v>895</v>
      </c>
      <c r="G255" s="392" t="s">
        <v>1020</v>
      </c>
      <c r="H255" s="392" t="s">
        <v>1021</v>
      </c>
      <c r="I255" s="395">
        <v>129.25999450683594</v>
      </c>
      <c r="J255" s="395">
        <v>120</v>
      </c>
      <c r="K255" s="396">
        <v>15510.85986328125</v>
      </c>
    </row>
    <row r="256" spans="1:11" ht="14.45" customHeight="1" x14ac:dyDescent="0.2">
      <c r="A256" s="390" t="s">
        <v>406</v>
      </c>
      <c r="B256" s="391" t="s">
        <v>407</v>
      </c>
      <c r="C256" s="392" t="s">
        <v>414</v>
      </c>
      <c r="D256" s="393" t="s">
        <v>415</v>
      </c>
      <c r="E256" s="392" t="s">
        <v>894</v>
      </c>
      <c r="F256" s="393" t="s">
        <v>895</v>
      </c>
      <c r="G256" s="392" t="s">
        <v>1022</v>
      </c>
      <c r="H256" s="392" t="s">
        <v>1023</v>
      </c>
      <c r="I256" s="395">
        <v>733.1300048828125</v>
      </c>
      <c r="J256" s="395">
        <v>36</v>
      </c>
      <c r="K256" s="396">
        <v>26392.5</v>
      </c>
    </row>
    <row r="257" spans="1:11" ht="14.45" customHeight="1" x14ac:dyDescent="0.2">
      <c r="A257" s="390" t="s">
        <v>406</v>
      </c>
      <c r="B257" s="391" t="s">
        <v>407</v>
      </c>
      <c r="C257" s="392" t="s">
        <v>414</v>
      </c>
      <c r="D257" s="393" t="s">
        <v>415</v>
      </c>
      <c r="E257" s="392" t="s">
        <v>894</v>
      </c>
      <c r="F257" s="393" t="s">
        <v>895</v>
      </c>
      <c r="G257" s="392" t="s">
        <v>1024</v>
      </c>
      <c r="H257" s="392" t="s">
        <v>1025</v>
      </c>
      <c r="I257" s="395">
        <v>414.29000854492188</v>
      </c>
      <c r="J257" s="395">
        <v>16</v>
      </c>
      <c r="K257" s="396">
        <v>6628.60009765625</v>
      </c>
    </row>
    <row r="258" spans="1:11" ht="14.45" customHeight="1" x14ac:dyDescent="0.2">
      <c r="A258" s="390" t="s">
        <v>406</v>
      </c>
      <c r="B258" s="391" t="s">
        <v>407</v>
      </c>
      <c r="C258" s="392" t="s">
        <v>414</v>
      </c>
      <c r="D258" s="393" t="s">
        <v>415</v>
      </c>
      <c r="E258" s="392" t="s">
        <v>894</v>
      </c>
      <c r="F258" s="393" t="s">
        <v>895</v>
      </c>
      <c r="G258" s="392" t="s">
        <v>1026</v>
      </c>
      <c r="H258" s="392" t="s">
        <v>1027</v>
      </c>
      <c r="I258" s="395">
        <v>105.56999969482422</v>
      </c>
      <c r="J258" s="395">
        <v>36</v>
      </c>
      <c r="K258" s="396">
        <v>3800.52001953125</v>
      </c>
    </row>
    <row r="259" spans="1:11" ht="14.45" customHeight="1" x14ac:dyDescent="0.2">
      <c r="A259" s="390" t="s">
        <v>406</v>
      </c>
      <c r="B259" s="391" t="s">
        <v>407</v>
      </c>
      <c r="C259" s="392" t="s">
        <v>414</v>
      </c>
      <c r="D259" s="393" t="s">
        <v>415</v>
      </c>
      <c r="E259" s="392" t="s">
        <v>894</v>
      </c>
      <c r="F259" s="393" t="s">
        <v>895</v>
      </c>
      <c r="G259" s="392" t="s">
        <v>1028</v>
      </c>
      <c r="H259" s="392" t="s">
        <v>1029</v>
      </c>
      <c r="I259" s="395">
        <v>94.819999694824219</v>
      </c>
      <c r="J259" s="395">
        <v>252</v>
      </c>
      <c r="K259" s="396">
        <v>23894.6396484375</v>
      </c>
    </row>
    <row r="260" spans="1:11" ht="14.45" customHeight="1" x14ac:dyDescent="0.2">
      <c r="A260" s="390" t="s">
        <v>406</v>
      </c>
      <c r="B260" s="391" t="s">
        <v>407</v>
      </c>
      <c r="C260" s="392" t="s">
        <v>414</v>
      </c>
      <c r="D260" s="393" t="s">
        <v>415</v>
      </c>
      <c r="E260" s="392" t="s">
        <v>894</v>
      </c>
      <c r="F260" s="393" t="s">
        <v>895</v>
      </c>
      <c r="G260" s="392" t="s">
        <v>1030</v>
      </c>
      <c r="H260" s="392" t="s">
        <v>1031</v>
      </c>
      <c r="I260" s="395">
        <v>106.55000305175781</v>
      </c>
      <c r="J260" s="395">
        <v>288</v>
      </c>
      <c r="K260" s="396">
        <v>30686.0400390625</v>
      </c>
    </row>
    <row r="261" spans="1:11" ht="14.45" customHeight="1" x14ac:dyDescent="0.2">
      <c r="A261" s="390" t="s">
        <v>406</v>
      </c>
      <c r="B261" s="391" t="s">
        <v>407</v>
      </c>
      <c r="C261" s="392" t="s">
        <v>414</v>
      </c>
      <c r="D261" s="393" t="s">
        <v>415</v>
      </c>
      <c r="E261" s="392" t="s">
        <v>1032</v>
      </c>
      <c r="F261" s="393" t="s">
        <v>1033</v>
      </c>
      <c r="G261" s="392" t="s">
        <v>1034</v>
      </c>
      <c r="H261" s="392" t="s">
        <v>1035</v>
      </c>
      <c r="I261" s="395">
        <v>13.069999694824219</v>
      </c>
      <c r="J261" s="395">
        <v>60</v>
      </c>
      <c r="K261" s="396">
        <v>784.08001708984375</v>
      </c>
    </row>
    <row r="262" spans="1:11" ht="14.45" customHeight="1" x14ac:dyDescent="0.2">
      <c r="A262" s="390" t="s">
        <v>406</v>
      </c>
      <c r="B262" s="391" t="s">
        <v>407</v>
      </c>
      <c r="C262" s="392" t="s">
        <v>414</v>
      </c>
      <c r="D262" s="393" t="s">
        <v>415</v>
      </c>
      <c r="E262" s="392" t="s">
        <v>1032</v>
      </c>
      <c r="F262" s="393" t="s">
        <v>1033</v>
      </c>
      <c r="G262" s="392" t="s">
        <v>1036</v>
      </c>
      <c r="H262" s="392" t="s">
        <v>1037</v>
      </c>
      <c r="I262" s="395">
        <v>13.789999961853027</v>
      </c>
      <c r="J262" s="395">
        <v>170</v>
      </c>
      <c r="K262" s="396">
        <v>2344.9800415039063</v>
      </c>
    </row>
    <row r="263" spans="1:11" ht="14.45" customHeight="1" x14ac:dyDescent="0.2">
      <c r="A263" s="390" t="s">
        <v>406</v>
      </c>
      <c r="B263" s="391" t="s">
        <v>407</v>
      </c>
      <c r="C263" s="392" t="s">
        <v>414</v>
      </c>
      <c r="D263" s="393" t="s">
        <v>415</v>
      </c>
      <c r="E263" s="392" t="s">
        <v>1032</v>
      </c>
      <c r="F263" s="393" t="s">
        <v>1033</v>
      </c>
      <c r="G263" s="392" t="s">
        <v>1038</v>
      </c>
      <c r="H263" s="392" t="s">
        <v>1039</v>
      </c>
      <c r="I263" s="395">
        <v>13.069999694824219</v>
      </c>
      <c r="J263" s="395">
        <v>110</v>
      </c>
      <c r="K263" s="396">
        <v>1437.4800415039063</v>
      </c>
    </row>
    <row r="264" spans="1:11" ht="14.45" customHeight="1" x14ac:dyDescent="0.2">
      <c r="A264" s="390" t="s">
        <v>406</v>
      </c>
      <c r="B264" s="391" t="s">
        <v>407</v>
      </c>
      <c r="C264" s="392" t="s">
        <v>414</v>
      </c>
      <c r="D264" s="393" t="s">
        <v>415</v>
      </c>
      <c r="E264" s="392" t="s">
        <v>1032</v>
      </c>
      <c r="F264" s="393" t="s">
        <v>1033</v>
      </c>
      <c r="G264" s="392" t="s">
        <v>1040</v>
      </c>
      <c r="H264" s="392" t="s">
        <v>1041</v>
      </c>
      <c r="I264" s="395">
        <v>13.069999694824219</v>
      </c>
      <c r="J264" s="395">
        <v>60</v>
      </c>
      <c r="K264" s="396">
        <v>784.20001220703125</v>
      </c>
    </row>
    <row r="265" spans="1:11" ht="14.45" customHeight="1" x14ac:dyDescent="0.2">
      <c r="A265" s="390" t="s">
        <v>406</v>
      </c>
      <c r="B265" s="391" t="s">
        <v>407</v>
      </c>
      <c r="C265" s="392" t="s">
        <v>414</v>
      </c>
      <c r="D265" s="393" t="s">
        <v>415</v>
      </c>
      <c r="E265" s="392" t="s">
        <v>1032</v>
      </c>
      <c r="F265" s="393" t="s">
        <v>1033</v>
      </c>
      <c r="G265" s="392" t="s">
        <v>1042</v>
      </c>
      <c r="H265" s="392" t="s">
        <v>1043</v>
      </c>
      <c r="I265" s="395">
        <v>13.069999694824219</v>
      </c>
      <c r="J265" s="395">
        <v>110</v>
      </c>
      <c r="K265" s="396">
        <v>1437.4800415039063</v>
      </c>
    </row>
    <row r="266" spans="1:11" ht="14.45" customHeight="1" x14ac:dyDescent="0.2">
      <c r="A266" s="390" t="s">
        <v>406</v>
      </c>
      <c r="B266" s="391" t="s">
        <v>407</v>
      </c>
      <c r="C266" s="392" t="s">
        <v>414</v>
      </c>
      <c r="D266" s="393" t="s">
        <v>415</v>
      </c>
      <c r="E266" s="392" t="s">
        <v>1032</v>
      </c>
      <c r="F266" s="393" t="s">
        <v>1033</v>
      </c>
      <c r="G266" s="392" t="s">
        <v>1044</v>
      </c>
      <c r="H266" s="392" t="s">
        <v>1045</v>
      </c>
      <c r="I266" s="395">
        <v>13.793333371480307</v>
      </c>
      <c r="J266" s="395">
        <v>230</v>
      </c>
      <c r="K266" s="396">
        <v>3172.5800170898438</v>
      </c>
    </row>
    <row r="267" spans="1:11" ht="14.45" customHeight="1" x14ac:dyDescent="0.2">
      <c r="A267" s="390" t="s">
        <v>406</v>
      </c>
      <c r="B267" s="391" t="s">
        <v>407</v>
      </c>
      <c r="C267" s="392" t="s">
        <v>414</v>
      </c>
      <c r="D267" s="393" t="s">
        <v>415</v>
      </c>
      <c r="E267" s="392" t="s">
        <v>1032</v>
      </c>
      <c r="F267" s="393" t="s">
        <v>1033</v>
      </c>
      <c r="G267" s="392" t="s">
        <v>1046</v>
      </c>
      <c r="H267" s="392" t="s">
        <v>1047</v>
      </c>
      <c r="I267" s="395">
        <v>13.789999961853027</v>
      </c>
      <c r="J267" s="395">
        <v>110</v>
      </c>
      <c r="K267" s="396">
        <v>1517.3400268554688</v>
      </c>
    </row>
    <row r="268" spans="1:11" ht="14.45" customHeight="1" x14ac:dyDescent="0.2">
      <c r="A268" s="390" t="s">
        <v>406</v>
      </c>
      <c r="B268" s="391" t="s">
        <v>407</v>
      </c>
      <c r="C268" s="392" t="s">
        <v>414</v>
      </c>
      <c r="D268" s="393" t="s">
        <v>415</v>
      </c>
      <c r="E268" s="392" t="s">
        <v>1032</v>
      </c>
      <c r="F268" s="393" t="s">
        <v>1033</v>
      </c>
      <c r="G268" s="392" t="s">
        <v>1048</v>
      </c>
      <c r="H268" s="392" t="s">
        <v>1049</v>
      </c>
      <c r="I268" s="395">
        <v>13.789999961853027</v>
      </c>
      <c r="J268" s="395">
        <v>150</v>
      </c>
      <c r="K268" s="396">
        <v>2069.1000366210938</v>
      </c>
    </row>
    <row r="269" spans="1:11" ht="14.45" customHeight="1" x14ac:dyDescent="0.2">
      <c r="A269" s="390" t="s">
        <v>406</v>
      </c>
      <c r="B269" s="391" t="s">
        <v>407</v>
      </c>
      <c r="C269" s="392" t="s">
        <v>414</v>
      </c>
      <c r="D269" s="393" t="s">
        <v>415</v>
      </c>
      <c r="E269" s="392" t="s">
        <v>1032</v>
      </c>
      <c r="F269" s="393" t="s">
        <v>1033</v>
      </c>
      <c r="G269" s="392" t="s">
        <v>1050</v>
      </c>
      <c r="H269" s="392" t="s">
        <v>1051</v>
      </c>
      <c r="I269" s="395">
        <v>13.789999961853027</v>
      </c>
      <c r="J269" s="395">
        <v>60</v>
      </c>
      <c r="K269" s="396">
        <v>827.6400146484375</v>
      </c>
    </row>
    <row r="270" spans="1:11" ht="14.45" customHeight="1" x14ac:dyDescent="0.2">
      <c r="A270" s="390" t="s">
        <v>406</v>
      </c>
      <c r="B270" s="391" t="s">
        <v>407</v>
      </c>
      <c r="C270" s="392" t="s">
        <v>414</v>
      </c>
      <c r="D270" s="393" t="s">
        <v>415</v>
      </c>
      <c r="E270" s="392" t="s">
        <v>1032</v>
      </c>
      <c r="F270" s="393" t="s">
        <v>1033</v>
      </c>
      <c r="G270" s="392" t="s">
        <v>1052</v>
      </c>
      <c r="H270" s="392" t="s">
        <v>1053</v>
      </c>
      <c r="I270" s="395">
        <v>13.800000190734863</v>
      </c>
      <c r="J270" s="395">
        <v>60</v>
      </c>
      <c r="K270" s="396">
        <v>828.03997802734375</v>
      </c>
    </row>
    <row r="271" spans="1:11" ht="14.45" customHeight="1" x14ac:dyDescent="0.2">
      <c r="A271" s="390" t="s">
        <v>406</v>
      </c>
      <c r="B271" s="391" t="s">
        <v>407</v>
      </c>
      <c r="C271" s="392" t="s">
        <v>414</v>
      </c>
      <c r="D271" s="393" t="s">
        <v>415</v>
      </c>
      <c r="E271" s="392" t="s">
        <v>1032</v>
      </c>
      <c r="F271" s="393" t="s">
        <v>1033</v>
      </c>
      <c r="G271" s="392" t="s">
        <v>1054</v>
      </c>
      <c r="H271" s="392" t="s">
        <v>1055</v>
      </c>
      <c r="I271" s="395">
        <v>13.789999961853027</v>
      </c>
      <c r="J271" s="395">
        <v>100</v>
      </c>
      <c r="K271" s="396">
        <v>1379.4000244140625</v>
      </c>
    </row>
    <row r="272" spans="1:11" ht="14.45" customHeight="1" x14ac:dyDescent="0.2">
      <c r="A272" s="390" t="s">
        <v>406</v>
      </c>
      <c r="B272" s="391" t="s">
        <v>407</v>
      </c>
      <c r="C272" s="392" t="s">
        <v>414</v>
      </c>
      <c r="D272" s="393" t="s">
        <v>415</v>
      </c>
      <c r="E272" s="392" t="s">
        <v>1032</v>
      </c>
      <c r="F272" s="393" t="s">
        <v>1033</v>
      </c>
      <c r="G272" s="392" t="s">
        <v>1056</v>
      </c>
      <c r="H272" s="392" t="s">
        <v>1057</v>
      </c>
      <c r="I272" s="395">
        <v>13.789999961853027</v>
      </c>
      <c r="J272" s="395">
        <v>50</v>
      </c>
      <c r="K272" s="396">
        <v>689.70001220703125</v>
      </c>
    </row>
    <row r="273" spans="1:11" ht="14.45" customHeight="1" x14ac:dyDescent="0.2">
      <c r="A273" s="390" t="s">
        <v>406</v>
      </c>
      <c r="B273" s="391" t="s">
        <v>407</v>
      </c>
      <c r="C273" s="392" t="s">
        <v>414</v>
      </c>
      <c r="D273" s="393" t="s">
        <v>415</v>
      </c>
      <c r="E273" s="392" t="s">
        <v>1032</v>
      </c>
      <c r="F273" s="393" t="s">
        <v>1033</v>
      </c>
      <c r="G273" s="392" t="s">
        <v>1058</v>
      </c>
      <c r="H273" s="392" t="s">
        <v>1059</v>
      </c>
      <c r="I273" s="395">
        <v>26.280000686645508</v>
      </c>
      <c r="J273" s="395">
        <v>48</v>
      </c>
      <c r="K273" s="396">
        <v>1261.300048828125</v>
      </c>
    </row>
    <row r="274" spans="1:11" ht="14.45" customHeight="1" x14ac:dyDescent="0.2">
      <c r="A274" s="390" t="s">
        <v>406</v>
      </c>
      <c r="B274" s="391" t="s">
        <v>407</v>
      </c>
      <c r="C274" s="392" t="s">
        <v>414</v>
      </c>
      <c r="D274" s="393" t="s">
        <v>415</v>
      </c>
      <c r="E274" s="392" t="s">
        <v>1032</v>
      </c>
      <c r="F274" s="393" t="s">
        <v>1033</v>
      </c>
      <c r="G274" s="392" t="s">
        <v>1060</v>
      </c>
      <c r="H274" s="392" t="s">
        <v>1061</v>
      </c>
      <c r="I274" s="395">
        <v>26.280000686645508</v>
      </c>
      <c r="J274" s="395">
        <v>48</v>
      </c>
      <c r="K274" s="396">
        <v>1261.300048828125</v>
      </c>
    </row>
    <row r="275" spans="1:11" ht="14.45" customHeight="1" x14ac:dyDescent="0.2">
      <c r="A275" s="390" t="s">
        <v>406</v>
      </c>
      <c r="B275" s="391" t="s">
        <v>407</v>
      </c>
      <c r="C275" s="392" t="s">
        <v>414</v>
      </c>
      <c r="D275" s="393" t="s">
        <v>415</v>
      </c>
      <c r="E275" s="392" t="s">
        <v>1032</v>
      </c>
      <c r="F275" s="393" t="s">
        <v>1033</v>
      </c>
      <c r="G275" s="392" t="s">
        <v>1062</v>
      </c>
      <c r="H275" s="392" t="s">
        <v>1063</v>
      </c>
      <c r="I275" s="395">
        <v>0.47999998927116394</v>
      </c>
      <c r="J275" s="395">
        <v>200</v>
      </c>
      <c r="K275" s="396">
        <v>96</v>
      </c>
    </row>
    <row r="276" spans="1:11" ht="14.45" customHeight="1" x14ac:dyDescent="0.2">
      <c r="A276" s="390" t="s">
        <v>406</v>
      </c>
      <c r="B276" s="391" t="s">
        <v>407</v>
      </c>
      <c r="C276" s="392" t="s">
        <v>414</v>
      </c>
      <c r="D276" s="393" t="s">
        <v>415</v>
      </c>
      <c r="E276" s="392" t="s">
        <v>1032</v>
      </c>
      <c r="F276" s="393" t="s">
        <v>1033</v>
      </c>
      <c r="G276" s="392" t="s">
        <v>1064</v>
      </c>
      <c r="H276" s="392" t="s">
        <v>1065</v>
      </c>
      <c r="I276" s="395">
        <v>0.31000000238418579</v>
      </c>
      <c r="J276" s="395">
        <v>400</v>
      </c>
      <c r="K276" s="396">
        <v>124</v>
      </c>
    </row>
    <row r="277" spans="1:11" ht="14.45" customHeight="1" x14ac:dyDescent="0.2">
      <c r="A277" s="390" t="s">
        <v>406</v>
      </c>
      <c r="B277" s="391" t="s">
        <v>407</v>
      </c>
      <c r="C277" s="392" t="s">
        <v>414</v>
      </c>
      <c r="D277" s="393" t="s">
        <v>415</v>
      </c>
      <c r="E277" s="392" t="s">
        <v>1032</v>
      </c>
      <c r="F277" s="393" t="s">
        <v>1033</v>
      </c>
      <c r="G277" s="392" t="s">
        <v>1066</v>
      </c>
      <c r="H277" s="392" t="s">
        <v>1067</v>
      </c>
      <c r="I277" s="395">
        <v>3.0299999713897705</v>
      </c>
      <c r="J277" s="395">
        <v>200</v>
      </c>
      <c r="K277" s="396">
        <v>605.030029296875</v>
      </c>
    </row>
    <row r="278" spans="1:11" ht="14.45" customHeight="1" x14ac:dyDescent="0.2">
      <c r="A278" s="390" t="s">
        <v>406</v>
      </c>
      <c r="B278" s="391" t="s">
        <v>407</v>
      </c>
      <c r="C278" s="392" t="s">
        <v>414</v>
      </c>
      <c r="D278" s="393" t="s">
        <v>415</v>
      </c>
      <c r="E278" s="392" t="s">
        <v>1032</v>
      </c>
      <c r="F278" s="393" t="s">
        <v>1033</v>
      </c>
      <c r="G278" s="392" t="s">
        <v>1068</v>
      </c>
      <c r="H278" s="392" t="s">
        <v>1069</v>
      </c>
      <c r="I278" s="395">
        <v>0.30000001192092896</v>
      </c>
      <c r="J278" s="395">
        <v>200</v>
      </c>
      <c r="K278" s="396">
        <v>60</v>
      </c>
    </row>
    <row r="279" spans="1:11" ht="14.45" customHeight="1" x14ac:dyDescent="0.2">
      <c r="A279" s="390" t="s">
        <v>406</v>
      </c>
      <c r="B279" s="391" t="s">
        <v>407</v>
      </c>
      <c r="C279" s="392" t="s">
        <v>414</v>
      </c>
      <c r="D279" s="393" t="s">
        <v>415</v>
      </c>
      <c r="E279" s="392" t="s">
        <v>1032</v>
      </c>
      <c r="F279" s="393" t="s">
        <v>1033</v>
      </c>
      <c r="G279" s="392" t="s">
        <v>1070</v>
      </c>
      <c r="H279" s="392" t="s">
        <v>1071</v>
      </c>
      <c r="I279" s="395">
        <v>0.30000001192092896</v>
      </c>
      <c r="J279" s="395">
        <v>300</v>
      </c>
      <c r="K279" s="396">
        <v>90</v>
      </c>
    </row>
    <row r="280" spans="1:11" ht="14.45" customHeight="1" x14ac:dyDescent="0.2">
      <c r="A280" s="390" t="s">
        <v>406</v>
      </c>
      <c r="B280" s="391" t="s">
        <v>407</v>
      </c>
      <c r="C280" s="392" t="s">
        <v>414</v>
      </c>
      <c r="D280" s="393" t="s">
        <v>415</v>
      </c>
      <c r="E280" s="392" t="s">
        <v>1032</v>
      </c>
      <c r="F280" s="393" t="s">
        <v>1033</v>
      </c>
      <c r="G280" s="392" t="s">
        <v>1072</v>
      </c>
      <c r="H280" s="392" t="s">
        <v>1073</v>
      </c>
      <c r="I280" s="395">
        <v>0.68000000715255737</v>
      </c>
      <c r="J280" s="395">
        <v>200</v>
      </c>
      <c r="K280" s="396">
        <v>136</v>
      </c>
    </row>
    <row r="281" spans="1:11" ht="14.45" customHeight="1" x14ac:dyDescent="0.2">
      <c r="A281" s="390" t="s">
        <v>406</v>
      </c>
      <c r="B281" s="391" t="s">
        <v>407</v>
      </c>
      <c r="C281" s="392" t="s">
        <v>414</v>
      </c>
      <c r="D281" s="393" t="s">
        <v>415</v>
      </c>
      <c r="E281" s="392" t="s">
        <v>1032</v>
      </c>
      <c r="F281" s="393" t="s">
        <v>1033</v>
      </c>
      <c r="G281" s="392" t="s">
        <v>1074</v>
      </c>
      <c r="H281" s="392" t="s">
        <v>1075</v>
      </c>
      <c r="I281" s="395">
        <v>0.54750001430511475</v>
      </c>
      <c r="J281" s="395">
        <v>900</v>
      </c>
      <c r="K281" s="396">
        <v>494</v>
      </c>
    </row>
    <row r="282" spans="1:11" ht="14.45" customHeight="1" x14ac:dyDescent="0.2">
      <c r="A282" s="390" t="s">
        <v>406</v>
      </c>
      <c r="B282" s="391" t="s">
        <v>407</v>
      </c>
      <c r="C282" s="392" t="s">
        <v>414</v>
      </c>
      <c r="D282" s="393" t="s">
        <v>415</v>
      </c>
      <c r="E282" s="392" t="s">
        <v>1076</v>
      </c>
      <c r="F282" s="393" t="s">
        <v>1077</v>
      </c>
      <c r="G282" s="392" t="s">
        <v>1078</v>
      </c>
      <c r="H282" s="392" t="s">
        <v>1079</v>
      </c>
      <c r="I282" s="395">
        <v>21.559999465942383</v>
      </c>
      <c r="J282" s="395">
        <v>50</v>
      </c>
      <c r="K282" s="396">
        <v>1078.06005859375</v>
      </c>
    </row>
    <row r="283" spans="1:11" ht="14.45" customHeight="1" x14ac:dyDescent="0.2">
      <c r="A283" s="390" t="s">
        <v>406</v>
      </c>
      <c r="B283" s="391" t="s">
        <v>407</v>
      </c>
      <c r="C283" s="392" t="s">
        <v>414</v>
      </c>
      <c r="D283" s="393" t="s">
        <v>415</v>
      </c>
      <c r="E283" s="392" t="s">
        <v>1076</v>
      </c>
      <c r="F283" s="393" t="s">
        <v>1077</v>
      </c>
      <c r="G283" s="392" t="s">
        <v>1080</v>
      </c>
      <c r="H283" s="392" t="s">
        <v>1081</v>
      </c>
      <c r="I283" s="395">
        <v>21.559999465942383</v>
      </c>
      <c r="J283" s="395">
        <v>100</v>
      </c>
      <c r="K283" s="396">
        <v>2156.1201171875</v>
      </c>
    </row>
    <row r="284" spans="1:11" ht="14.45" customHeight="1" x14ac:dyDescent="0.2">
      <c r="A284" s="390" t="s">
        <v>406</v>
      </c>
      <c r="B284" s="391" t="s">
        <v>407</v>
      </c>
      <c r="C284" s="392" t="s">
        <v>414</v>
      </c>
      <c r="D284" s="393" t="s">
        <v>415</v>
      </c>
      <c r="E284" s="392" t="s">
        <v>1076</v>
      </c>
      <c r="F284" s="393" t="s">
        <v>1077</v>
      </c>
      <c r="G284" s="392" t="s">
        <v>1082</v>
      </c>
      <c r="H284" s="392" t="s">
        <v>1083</v>
      </c>
      <c r="I284" s="395">
        <v>16.940000534057617</v>
      </c>
      <c r="J284" s="395">
        <v>100</v>
      </c>
      <c r="K284" s="396">
        <v>1694</v>
      </c>
    </row>
    <row r="285" spans="1:11" ht="14.45" customHeight="1" x14ac:dyDescent="0.2">
      <c r="A285" s="390" t="s">
        <v>406</v>
      </c>
      <c r="B285" s="391" t="s">
        <v>407</v>
      </c>
      <c r="C285" s="392" t="s">
        <v>414</v>
      </c>
      <c r="D285" s="393" t="s">
        <v>415</v>
      </c>
      <c r="E285" s="392" t="s">
        <v>1076</v>
      </c>
      <c r="F285" s="393" t="s">
        <v>1077</v>
      </c>
      <c r="G285" s="392" t="s">
        <v>1084</v>
      </c>
      <c r="H285" s="392" t="s">
        <v>1085</v>
      </c>
      <c r="I285" s="395">
        <v>16.940000534057617</v>
      </c>
      <c r="J285" s="395">
        <v>900</v>
      </c>
      <c r="K285" s="396">
        <v>15246</v>
      </c>
    </row>
    <row r="286" spans="1:11" ht="14.45" customHeight="1" x14ac:dyDescent="0.2">
      <c r="A286" s="390" t="s">
        <v>406</v>
      </c>
      <c r="B286" s="391" t="s">
        <v>407</v>
      </c>
      <c r="C286" s="392" t="s">
        <v>414</v>
      </c>
      <c r="D286" s="393" t="s">
        <v>415</v>
      </c>
      <c r="E286" s="392" t="s">
        <v>1076</v>
      </c>
      <c r="F286" s="393" t="s">
        <v>1077</v>
      </c>
      <c r="G286" s="392" t="s">
        <v>1086</v>
      </c>
      <c r="H286" s="392" t="s">
        <v>1087</v>
      </c>
      <c r="I286" s="395">
        <v>16.940000534057617</v>
      </c>
      <c r="J286" s="395">
        <v>1000</v>
      </c>
      <c r="K286" s="396">
        <v>16940</v>
      </c>
    </row>
    <row r="287" spans="1:11" ht="14.45" customHeight="1" x14ac:dyDescent="0.2">
      <c r="A287" s="390" t="s">
        <v>406</v>
      </c>
      <c r="B287" s="391" t="s">
        <v>407</v>
      </c>
      <c r="C287" s="392" t="s">
        <v>414</v>
      </c>
      <c r="D287" s="393" t="s">
        <v>415</v>
      </c>
      <c r="E287" s="392" t="s">
        <v>1076</v>
      </c>
      <c r="F287" s="393" t="s">
        <v>1077</v>
      </c>
      <c r="G287" s="392" t="s">
        <v>1088</v>
      </c>
      <c r="H287" s="392" t="s">
        <v>1089</v>
      </c>
      <c r="I287" s="395">
        <v>16.940000534057617</v>
      </c>
      <c r="J287" s="395">
        <v>400</v>
      </c>
      <c r="K287" s="396">
        <v>6776</v>
      </c>
    </row>
    <row r="288" spans="1:11" ht="14.45" customHeight="1" x14ac:dyDescent="0.2">
      <c r="A288" s="390" t="s">
        <v>406</v>
      </c>
      <c r="B288" s="391" t="s">
        <v>407</v>
      </c>
      <c r="C288" s="392" t="s">
        <v>414</v>
      </c>
      <c r="D288" s="393" t="s">
        <v>415</v>
      </c>
      <c r="E288" s="392" t="s">
        <v>1076</v>
      </c>
      <c r="F288" s="393" t="s">
        <v>1077</v>
      </c>
      <c r="G288" s="392" t="s">
        <v>1090</v>
      </c>
      <c r="H288" s="392" t="s">
        <v>1091</v>
      </c>
      <c r="I288" s="395">
        <v>15.729999542236328</v>
      </c>
      <c r="J288" s="395">
        <v>300</v>
      </c>
      <c r="K288" s="396">
        <v>4719</v>
      </c>
    </row>
    <row r="289" spans="1:11" ht="14.45" customHeight="1" x14ac:dyDescent="0.2">
      <c r="A289" s="390" t="s">
        <v>406</v>
      </c>
      <c r="B289" s="391" t="s">
        <v>407</v>
      </c>
      <c r="C289" s="392" t="s">
        <v>414</v>
      </c>
      <c r="D289" s="393" t="s">
        <v>415</v>
      </c>
      <c r="E289" s="392" t="s">
        <v>1076</v>
      </c>
      <c r="F289" s="393" t="s">
        <v>1077</v>
      </c>
      <c r="G289" s="392" t="s">
        <v>1092</v>
      </c>
      <c r="H289" s="392" t="s">
        <v>1093</v>
      </c>
      <c r="I289" s="395">
        <v>15.729999542236328</v>
      </c>
      <c r="J289" s="395">
        <v>2000</v>
      </c>
      <c r="K289" s="396">
        <v>31460</v>
      </c>
    </row>
    <row r="290" spans="1:11" ht="14.45" customHeight="1" x14ac:dyDescent="0.2">
      <c r="A290" s="390" t="s">
        <v>406</v>
      </c>
      <c r="B290" s="391" t="s">
        <v>407</v>
      </c>
      <c r="C290" s="392" t="s">
        <v>414</v>
      </c>
      <c r="D290" s="393" t="s">
        <v>415</v>
      </c>
      <c r="E290" s="392" t="s">
        <v>1076</v>
      </c>
      <c r="F290" s="393" t="s">
        <v>1077</v>
      </c>
      <c r="G290" s="392" t="s">
        <v>1094</v>
      </c>
      <c r="H290" s="392" t="s">
        <v>1095</v>
      </c>
      <c r="I290" s="395">
        <v>15.729999542236328</v>
      </c>
      <c r="J290" s="395">
        <v>2150</v>
      </c>
      <c r="K290" s="396">
        <v>33819.5</v>
      </c>
    </row>
    <row r="291" spans="1:11" ht="14.45" customHeight="1" x14ac:dyDescent="0.2">
      <c r="A291" s="390" t="s">
        <v>406</v>
      </c>
      <c r="B291" s="391" t="s">
        <v>407</v>
      </c>
      <c r="C291" s="392" t="s">
        <v>414</v>
      </c>
      <c r="D291" s="393" t="s">
        <v>415</v>
      </c>
      <c r="E291" s="392" t="s">
        <v>1076</v>
      </c>
      <c r="F291" s="393" t="s">
        <v>1077</v>
      </c>
      <c r="G291" s="392" t="s">
        <v>1096</v>
      </c>
      <c r="H291" s="392" t="s">
        <v>1097</v>
      </c>
      <c r="I291" s="395">
        <v>15.729999542236328</v>
      </c>
      <c r="J291" s="395">
        <v>2800</v>
      </c>
      <c r="K291" s="396">
        <v>44044</v>
      </c>
    </row>
    <row r="292" spans="1:11" ht="14.45" customHeight="1" x14ac:dyDescent="0.2">
      <c r="A292" s="390" t="s">
        <v>406</v>
      </c>
      <c r="B292" s="391" t="s">
        <v>407</v>
      </c>
      <c r="C292" s="392" t="s">
        <v>414</v>
      </c>
      <c r="D292" s="393" t="s">
        <v>415</v>
      </c>
      <c r="E292" s="392" t="s">
        <v>1076</v>
      </c>
      <c r="F292" s="393" t="s">
        <v>1077</v>
      </c>
      <c r="G292" s="392" t="s">
        <v>1098</v>
      </c>
      <c r="H292" s="392" t="s">
        <v>1099</v>
      </c>
      <c r="I292" s="395">
        <v>15.729999542236328</v>
      </c>
      <c r="J292" s="395">
        <v>1200</v>
      </c>
      <c r="K292" s="396">
        <v>18876</v>
      </c>
    </row>
    <row r="293" spans="1:11" ht="14.45" customHeight="1" x14ac:dyDescent="0.2">
      <c r="A293" s="390" t="s">
        <v>406</v>
      </c>
      <c r="B293" s="391" t="s">
        <v>407</v>
      </c>
      <c r="C293" s="392" t="s">
        <v>414</v>
      </c>
      <c r="D293" s="393" t="s">
        <v>415</v>
      </c>
      <c r="E293" s="392" t="s">
        <v>1076</v>
      </c>
      <c r="F293" s="393" t="s">
        <v>1077</v>
      </c>
      <c r="G293" s="392" t="s">
        <v>1100</v>
      </c>
      <c r="H293" s="392" t="s">
        <v>1101</v>
      </c>
      <c r="I293" s="395">
        <v>15.729999542236328</v>
      </c>
      <c r="J293" s="395">
        <v>950</v>
      </c>
      <c r="K293" s="396">
        <v>14943.5</v>
      </c>
    </row>
    <row r="294" spans="1:11" ht="14.45" customHeight="1" x14ac:dyDescent="0.2">
      <c r="A294" s="390" t="s">
        <v>406</v>
      </c>
      <c r="B294" s="391" t="s">
        <v>407</v>
      </c>
      <c r="C294" s="392" t="s">
        <v>414</v>
      </c>
      <c r="D294" s="393" t="s">
        <v>415</v>
      </c>
      <c r="E294" s="392" t="s">
        <v>1076</v>
      </c>
      <c r="F294" s="393" t="s">
        <v>1077</v>
      </c>
      <c r="G294" s="392" t="s">
        <v>1102</v>
      </c>
      <c r="H294" s="392" t="s">
        <v>1103</v>
      </c>
      <c r="I294" s="395">
        <v>15.729999542236328</v>
      </c>
      <c r="J294" s="395">
        <v>2900</v>
      </c>
      <c r="K294" s="396">
        <v>45617</v>
      </c>
    </row>
    <row r="295" spans="1:11" ht="14.45" customHeight="1" x14ac:dyDescent="0.2">
      <c r="A295" s="390" t="s">
        <v>406</v>
      </c>
      <c r="B295" s="391" t="s">
        <v>407</v>
      </c>
      <c r="C295" s="392" t="s">
        <v>414</v>
      </c>
      <c r="D295" s="393" t="s">
        <v>415</v>
      </c>
      <c r="E295" s="392" t="s">
        <v>1076</v>
      </c>
      <c r="F295" s="393" t="s">
        <v>1077</v>
      </c>
      <c r="G295" s="392" t="s">
        <v>1104</v>
      </c>
      <c r="H295" s="392" t="s">
        <v>1105</v>
      </c>
      <c r="I295" s="395">
        <v>19.600000381469727</v>
      </c>
      <c r="J295" s="395">
        <v>100</v>
      </c>
      <c r="K295" s="396">
        <v>1960.199951171875</v>
      </c>
    </row>
    <row r="296" spans="1:11" ht="14.45" customHeight="1" x14ac:dyDescent="0.2">
      <c r="A296" s="390" t="s">
        <v>406</v>
      </c>
      <c r="B296" s="391" t="s">
        <v>407</v>
      </c>
      <c r="C296" s="392" t="s">
        <v>414</v>
      </c>
      <c r="D296" s="393" t="s">
        <v>415</v>
      </c>
      <c r="E296" s="392" t="s">
        <v>1076</v>
      </c>
      <c r="F296" s="393" t="s">
        <v>1077</v>
      </c>
      <c r="G296" s="392" t="s">
        <v>1106</v>
      </c>
      <c r="H296" s="392" t="s">
        <v>1107</v>
      </c>
      <c r="I296" s="395">
        <v>19.600000381469727</v>
      </c>
      <c r="J296" s="395">
        <v>200</v>
      </c>
      <c r="K296" s="396">
        <v>3920.39990234375</v>
      </c>
    </row>
    <row r="297" spans="1:11" ht="14.45" customHeight="1" x14ac:dyDescent="0.2">
      <c r="A297" s="390" t="s">
        <v>406</v>
      </c>
      <c r="B297" s="391" t="s">
        <v>407</v>
      </c>
      <c r="C297" s="392" t="s">
        <v>414</v>
      </c>
      <c r="D297" s="393" t="s">
        <v>415</v>
      </c>
      <c r="E297" s="392" t="s">
        <v>1076</v>
      </c>
      <c r="F297" s="393" t="s">
        <v>1077</v>
      </c>
      <c r="G297" s="392" t="s">
        <v>1108</v>
      </c>
      <c r="H297" s="392" t="s">
        <v>1109</v>
      </c>
      <c r="I297" s="395">
        <v>19.603333791097004</v>
      </c>
      <c r="J297" s="395">
        <v>600</v>
      </c>
      <c r="K297" s="396">
        <v>11762.10009765625</v>
      </c>
    </row>
    <row r="298" spans="1:11" ht="14.45" customHeight="1" x14ac:dyDescent="0.2">
      <c r="A298" s="390" t="s">
        <v>406</v>
      </c>
      <c r="B298" s="391" t="s">
        <v>407</v>
      </c>
      <c r="C298" s="392" t="s">
        <v>414</v>
      </c>
      <c r="D298" s="393" t="s">
        <v>415</v>
      </c>
      <c r="E298" s="392" t="s">
        <v>1076</v>
      </c>
      <c r="F298" s="393" t="s">
        <v>1077</v>
      </c>
      <c r="G298" s="392" t="s">
        <v>1110</v>
      </c>
      <c r="H298" s="392" t="s">
        <v>1111</v>
      </c>
      <c r="I298" s="395">
        <v>19.600000381469727</v>
      </c>
      <c r="J298" s="395">
        <v>640</v>
      </c>
      <c r="K298" s="396">
        <v>12545.60009765625</v>
      </c>
    </row>
    <row r="299" spans="1:11" ht="14.45" customHeight="1" x14ac:dyDescent="0.2">
      <c r="A299" s="390" t="s">
        <v>406</v>
      </c>
      <c r="B299" s="391" t="s">
        <v>407</v>
      </c>
      <c r="C299" s="392" t="s">
        <v>414</v>
      </c>
      <c r="D299" s="393" t="s">
        <v>415</v>
      </c>
      <c r="E299" s="392" t="s">
        <v>1076</v>
      </c>
      <c r="F299" s="393" t="s">
        <v>1077</v>
      </c>
      <c r="G299" s="392" t="s">
        <v>1112</v>
      </c>
      <c r="H299" s="392" t="s">
        <v>1113</v>
      </c>
      <c r="I299" s="395">
        <v>19.600000381469727</v>
      </c>
      <c r="J299" s="395">
        <v>250</v>
      </c>
      <c r="K299" s="396">
        <v>4900.4998779296875</v>
      </c>
    </row>
    <row r="300" spans="1:11" ht="14.45" customHeight="1" x14ac:dyDescent="0.2">
      <c r="A300" s="390" t="s">
        <v>406</v>
      </c>
      <c r="B300" s="391" t="s">
        <v>407</v>
      </c>
      <c r="C300" s="392" t="s">
        <v>414</v>
      </c>
      <c r="D300" s="393" t="s">
        <v>415</v>
      </c>
      <c r="E300" s="392" t="s">
        <v>1076</v>
      </c>
      <c r="F300" s="393" t="s">
        <v>1077</v>
      </c>
      <c r="G300" s="392" t="s">
        <v>1114</v>
      </c>
      <c r="H300" s="392" t="s">
        <v>1115</v>
      </c>
      <c r="I300" s="395">
        <v>19.600000381469727</v>
      </c>
      <c r="J300" s="395">
        <v>100</v>
      </c>
      <c r="K300" s="396">
        <v>1960.199951171875</v>
      </c>
    </row>
    <row r="301" spans="1:11" ht="14.45" customHeight="1" x14ac:dyDescent="0.2">
      <c r="A301" s="390" t="s">
        <v>406</v>
      </c>
      <c r="B301" s="391" t="s">
        <v>407</v>
      </c>
      <c r="C301" s="392" t="s">
        <v>414</v>
      </c>
      <c r="D301" s="393" t="s">
        <v>415</v>
      </c>
      <c r="E301" s="392" t="s">
        <v>1076</v>
      </c>
      <c r="F301" s="393" t="s">
        <v>1077</v>
      </c>
      <c r="G301" s="392" t="s">
        <v>1116</v>
      </c>
      <c r="H301" s="392" t="s">
        <v>1117</v>
      </c>
      <c r="I301" s="395">
        <v>0.70999999046325679</v>
      </c>
      <c r="J301" s="395">
        <v>12000</v>
      </c>
      <c r="K301" s="396">
        <v>8660</v>
      </c>
    </row>
    <row r="302" spans="1:11" ht="14.45" customHeight="1" x14ac:dyDescent="0.2">
      <c r="A302" s="390" t="s">
        <v>406</v>
      </c>
      <c r="B302" s="391" t="s">
        <v>407</v>
      </c>
      <c r="C302" s="392" t="s">
        <v>414</v>
      </c>
      <c r="D302" s="393" t="s">
        <v>415</v>
      </c>
      <c r="E302" s="392" t="s">
        <v>1076</v>
      </c>
      <c r="F302" s="393" t="s">
        <v>1077</v>
      </c>
      <c r="G302" s="392" t="s">
        <v>1118</v>
      </c>
      <c r="H302" s="392" t="s">
        <v>1119</v>
      </c>
      <c r="I302" s="395">
        <v>0.72200000286102295</v>
      </c>
      <c r="J302" s="395">
        <v>8200</v>
      </c>
      <c r="K302" s="396">
        <v>6086</v>
      </c>
    </row>
    <row r="303" spans="1:11" ht="14.45" customHeight="1" x14ac:dyDescent="0.2">
      <c r="A303" s="390" t="s">
        <v>406</v>
      </c>
      <c r="B303" s="391" t="s">
        <v>407</v>
      </c>
      <c r="C303" s="392" t="s">
        <v>414</v>
      </c>
      <c r="D303" s="393" t="s">
        <v>415</v>
      </c>
      <c r="E303" s="392" t="s">
        <v>1076</v>
      </c>
      <c r="F303" s="393" t="s">
        <v>1077</v>
      </c>
      <c r="G303" s="392" t="s">
        <v>1120</v>
      </c>
      <c r="H303" s="392" t="s">
        <v>1121</v>
      </c>
      <c r="I303" s="395">
        <v>0.68999999761581421</v>
      </c>
      <c r="J303" s="395">
        <v>19040</v>
      </c>
      <c r="K303" s="396">
        <v>13296.849853515625</v>
      </c>
    </row>
    <row r="304" spans="1:11" ht="14.45" customHeight="1" x14ac:dyDescent="0.2">
      <c r="A304" s="390" t="s">
        <v>406</v>
      </c>
      <c r="B304" s="391" t="s">
        <v>407</v>
      </c>
      <c r="C304" s="392" t="s">
        <v>414</v>
      </c>
      <c r="D304" s="393" t="s">
        <v>415</v>
      </c>
      <c r="E304" s="392" t="s">
        <v>1076</v>
      </c>
      <c r="F304" s="393" t="s">
        <v>1077</v>
      </c>
      <c r="G304" s="392" t="s">
        <v>1122</v>
      </c>
      <c r="H304" s="392" t="s">
        <v>1123</v>
      </c>
      <c r="I304" s="395">
        <v>17.180000305175781</v>
      </c>
      <c r="J304" s="395">
        <v>50</v>
      </c>
      <c r="K304" s="396">
        <v>859.0999755859375</v>
      </c>
    </row>
    <row r="305" spans="1:11" ht="14.45" customHeight="1" x14ac:dyDescent="0.2">
      <c r="A305" s="390" t="s">
        <v>406</v>
      </c>
      <c r="B305" s="391" t="s">
        <v>407</v>
      </c>
      <c r="C305" s="392" t="s">
        <v>414</v>
      </c>
      <c r="D305" s="393" t="s">
        <v>415</v>
      </c>
      <c r="E305" s="392" t="s">
        <v>1076</v>
      </c>
      <c r="F305" s="393" t="s">
        <v>1077</v>
      </c>
      <c r="G305" s="392" t="s">
        <v>1124</v>
      </c>
      <c r="H305" s="392" t="s">
        <v>1125</v>
      </c>
      <c r="I305" s="395">
        <v>17.180000305175781</v>
      </c>
      <c r="J305" s="395">
        <v>50</v>
      </c>
      <c r="K305" s="396">
        <v>859.0999755859375</v>
      </c>
    </row>
    <row r="306" spans="1:11" ht="14.45" customHeight="1" x14ac:dyDescent="0.2">
      <c r="A306" s="390" t="s">
        <v>406</v>
      </c>
      <c r="B306" s="391" t="s">
        <v>407</v>
      </c>
      <c r="C306" s="392" t="s">
        <v>414</v>
      </c>
      <c r="D306" s="393" t="s">
        <v>415</v>
      </c>
      <c r="E306" s="392" t="s">
        <v>1126</v>
      </c>
      <c r="F306" s="393" t="s">
        <v>1127</v>
      </c>
      <c r="G306" s="392" t="s">
        <v>1128</v>
      </c>
      <c r="H306" s="392" t="s">
        <v>1129</v>
      </c>
      <c r="I306" s="395">
        <v>10.739999771118164</v>
      </c>
      <c r="J306" s="395">
        <v>300</v>
      </c>
      <c r="K306" s="396">
        <v>3223.199951171875</v>
      </c>
    </row>
    <row r="307" spans="1:11" ht="14.45" customHeight="1" x14ac:dyDescent="0.2">
      <c r="A307" s="390" t="s">
        <v>406</v>
      </c>
      <c r="B307" s="391" t="s">
        <v>407</v>
      </c>
      <c r="C307" s="392" t="s">
        <v>414</v>
      </c>
      <c r="D307" s="393" t="s">
        <v>415</v>
      </c>
      <c r="E307" s="392" t="s">
        <v>1126</v>
      </c>
      <c r="F307" s="393" t="s">
        <v>1127</v>
      </c>
      <c r="G307" s="392" t="s">
        <v>1130</v>
      </c>
      <c r="H307" s="392" t="s">
        <v>1131</v>
      </c>
      <c r="I307" s="395">
        <v>13.789999961853027</v>
      </c>
      <c r="J307" s="395">
        <v>275</v>
      </c>
      <c r="K307" s="396">
        <v>3793.35009765625</v>
      </c>
    </row>
    <row r="308" spans="1:11" ht="14.45" customHeight="1" x14ac:dyDescent="0.2">
      <c r="A308" s="390" t="s">
        <v>406</v>
      </c>
      <c r="B308" s="391" t="s">
        <v>407</v>
      </c>
      <c r="C308" s="392" t="s">
        <v>414</v>
      </c>
      <c r="D308" s="393" t="s">
        <v>415</v>
      </c>
      <c r="E308" s="392" t="s">
        <v>1126</v>
      </c>
      <c r="F308" s="393" t="s">
        <v>1127</v>
      </c>
      <c r="G308" s="392" t="s">
        <v>1132</v>
      </c>
      <c r="H308" s="392" t="s">
        <v>1133</v>
      </c>
      <c r="I308" s="395">
        <v>44.430000305175781</v>
      </c>
      <c r="J308" s="395">
        <v>40</v>
      </c>
      <c r="K308" s="396">
        <v>1777.239990234375</v>
      </c>
    </row>
    <row r="309" spans="1:11" ht="14.45" customHeight="1" x14ac:dyDescent="0.2">
      <c r="A309" s="390" t="s">
        <v>406</v>
      </c>
      <c r="B309" s="391" t="s">
        <v>407</v>
      </c>
      <c r="C309" s="392" t="s">
        <v>414</v>
      </c>
      <c r="D309" s="393" t="s">
        <v>415</v>
      </c>
      <c r="E309" s="392" t="s">
        <v>1126</v>
      </c>
      <c r="F309" s="393" t="s">
        <v>1127</v>
      </c>
      <c r="G309" s="392" t="s">
        <v>1134</v>
      </c>
      <c r="H309" s="392" t="s">
        <v>1135</v>
      </c>
      <c r="I309" s="395">
        <v>74.919998168945313</v>
      </c>
      <c r="J309" s="395">
        <v>130</v>
      </c>
      <c r="K309" s="396">
        <v>9740.059814453125</v>
      </c>
    </row>
    <row r="310" spans="1:11" ht="14.45" customHeight="1" x14ac:dyDescent="0.2">
      <c r="A310" s="390" t="s">
        <v>406</v>
      </c>
      <c r="B310" s="391" t="s">
        <v>407</v>
      </c>
      <c r="C310" s="392" t="s">
        <v>414</v>
      </c>
      <c r="D310" s="393" t="s">
        <v>415</v>
      </c>
      <c r="E310" s="392" t="s">
        <v>1126</v>
      </c>
      <c r="F310" s="393" t="s">
        <v>1127</v>
      </c>
      <c r="G310" s="392" t="s">
        <v>1136</v>
      </c>
      <c r="H310" s="392" t="s">
        <v>1137</v>
      </c>
      <c r="I310" s="395">
        <v>82.650001525878906</v>
      </c>
      <c r="J310" s="395">
        <v>50</v>
      </c>
      <c r="K310" s="396">
        <v>4132.72998046875</v>
      </c>
    </row>
    <row r="311" spans="1:11" ht="14.45" customHeight="1" x14ac:dyDescent="0.2">
      <c r="A311" s="390" t="s">
        <v>406</v>
      </c>
      <c r="B311" s="391" t="s">
        <v>407</v>
      </c>
      <c r="C311" s="392" t="s">
        <v>414</v>
      </c>
      <c r="D311" s="393" t="s">
        <v>415</v>
      </c>
      <c r="E311" s="392" t="s">
        <v>1126</v>
      </c>
      <c r="F311" s="393" t="s">
        <v>1127</v>
      </c>
      <c r="G311" s="392" t="s">
        <v>1138</v>
      </c>
      <c r="H311" s="392" t="s">
        <v>1139</v>
      </c>
      <c r="I311" s="395">
        <v>105.41999816894531</v>
      </c>
      <c r="J311" s="395">
        <v>10</v>
      </c>
      <c r="K311" s="396">
        <v>1054.1500244140625</v>
      </c>
    </row>
    <row r="312" spans="1:11" ht="14.45" customHeight="1" x14ac:dyDescent="0.2">
      <c r="A312" s="390" t="s">
        <v>406</v>
      </c>
      <c r="B312" s="391" t="s">
        <v>407</v>
      </c>
      <c r="C312" s="392" t="s">
        <v>414</v>
      </c>
      <c r="D312" s="393" t="s">
        <v>415</v>
      </c>
      <c r="E312" s="392" t="s">
        <v>1126</v>
      </c>
      <c r="F312" s="393" t="s">
        <v>1127</v>
      </c>
      <c r="G312" s="392" t="s">
        <v>1140</v>
      </c>
      <c r="H312" s="392" t="s">
        <v>1141</v>
      </c>
      <c r="I312" s="395">
        <v>56.299999237060547</v>
      </c>
      <c r="J312" s="395">
        <v>20</v>
      </c>
      <c r="K312" s="396">
        <v>1126.050048828125</v>
      </c>
    </row>
    <row r="313" spans="1:11" ht="14.45" customHeight="1" x14ac:dyDescent="0.2">
      <c r="A313" s="390" t="s">
        <v>406</v>
      </c>
      <c r="B313" s="391" t="s">
        <v>407</v>
      </c>
      <c r="C313" s="392" t="s">
        <v>414</v>
      </c>
      <c r="D313" s="393" t="s">
        <v>415</v>
      </c>
      <c r="E313" s="392" t="s">
        <v>1126</v>
      </c>
      <c r="F313" s="393" t="s">
        <v>1127</v>
      </c>
      <c r="G313" s="392" t="s">
        <v>1142</v>
      </c>
      <c r="H313" s="392" t="s">
        <v>1143</v>
      </c>
      <c r="I313" s="395">
        <v>43.560001373291016</v>
      </c>
      <c r="J313" s="395">
        <v>40</v>
      </c>
      <c r="K313" s="396">
        <v>1742.4000244140625</v>
      </c>
    </row>
    <row r="314" spans="1:11" ht="14.45" customHeight="1" x14ac:dyDescent="0.2">
      <c r="A314" s="390" t="s">
        <v>406</v>
      </c>
      <c r="B314" s="391" t="s">
        <v>407</v>
      </c>
      <c r="C314" s="392" t="s">
        <v>414</v>
      </c>
      <c r="D314" s="393" t="s">
        <v>415</v>
      </c>
      <c r="E314" s="392" t="s">
        <v>1126</v>
      </c>
      <c r="F314" s="393" t="s">
        <v>1127</v>
      </c>
      <c r="G314" s="392" t="s">
        <v>1144</v>
      </c>
      <c r="H314" s="392" t="s">
        <v>1145</v>
      </c>
      <c r="I314" s="395">
        <v>56.389999389648438</v>
      </c>
      <c r="J314" s="395">
        <v>1380</v>
      </c>
      <c r="K314" s="396">
        <v>77812.6796875</v>
      </c>
    </row>
    <row r="315" spans="1:11" ht="14.45" customHeight="1" x14ac:dyDescent="0.2">
      <c r="A315" s="390" t="s">
        <v>406</v>
      </c>
      <c r="B315" s="391" t="s">
        <v>407</v>
      </c>
      <c r="C315" s="392" t="s">
        <v>414</v>
      </c>
      <c r="D315" s="393" t="s">
        <v>415</v>
      </c>
      <c r="E315" s="392" t="s">
        <v>1146</v>
      </c>
      <c r="F315" s="393" t="s">
        <v>1147</v>
      </c>
      <c r="G315" s="392" t="s">
        <v>1148</v>
      </c>
      <c r="H315" s="392" t="s">
        <v>1149</v>
      </c>
      <c r="I315" s="395">
        <v>49109.671875</v>
      </c>
      <c r="J315" s="395">
        <v>2</v>
      </c>
      <c r="K315" s="396">
        <v>98219.328125</v>
      </c>
    </row>
    <row r="316" spans="1:11" ht="14.45" customHeight="1" x14ac:dyDescent="0.2">
      <c r="A316" s="390" t="s">
        <v>406</v>
      </c>
      <c r="B316" s="391" t="s">
        <v>407</v>
      </c>
      <c r="C316" s="392" t="s">
        <v>414</v>
      </c>
      <c r="D316" s="393" t="s">
        <v>415</v>
      </c>
      <c r="E316" s="392" t="s">
        <v>1150</v>
      </c>
      <c r="F316" s="393" t="s">
        <v>1151</v>
      </c>
      <c r="G316" s="392" t="s">
        <v>1152</v>
      </c>
      <c r="H316" s="392" t="s">
        <v>1153</v>
      </c>
      <c r="I316" s="395">
        <v>600.84002685546875</v>
      </c>
      <c r="J316" s="395">
        <v>1</v>
      </c>
      <c r="K316" s="396">
        <v>600.84002685546875</v>
      </c>
    </row>
    <row r="317" spans="1:11" ht="14.45" customHeight="1" x14ac:dyDescent="0.2">
      <c r="A317" s="390" t="s">
        <v>406</v>
      </c>
      <c r="B317" s="391" t="s">
        <v>407</v>
      </c>
      <c r="C317" s="392" t="s">
        <v>419</v>
      </c>
      <c r="D317" s="393" t="s">
        <v>420</v>
      </c>
      <c r="E317" s="392" t="s">
        <v>512</v>
      </c>
      <c r="F317" s="393" t="s">
        <v>513</v>
      </c>
      <c r="G317" s="392" t="s">
        <v>514</v>
      </c>
      <c r="H317" s="392" t="s">
        <v>515</v>
      </c>
      <c r="I317" s="395">
        <v>231.16000366210938</v>
      </c>
      <c r="J317" s="395">
        <v>4</v>
      </c>
      <c r="K317" s="396">
        <v>924.6400146484375</v>
      </c>
    </row>
    <row r="318" spans="1:11" ht="14.45" customHeight="1" x14ac:dyDescent="0.2">
      <c r="A318" s="390" t="s">
        <v>406</v>
      </c>
      <c r="B318" s="391" t="s">
        <v>407</v>
      </c>
      <c r="C318" s="392" t="s">
        <v>419</v>
      </c>
      <c r="D318" s="393" t="s">
        <v>420</v>
      </c>
      <c r="E318" s="392" t="s">
        <v>512</v>
      </c>
      <c r="F318" s="393" t="s">
        <v>513</v>
      </c>
      <c r="G318" s="392" t="s">
        <v>516</v>
      </c>
      <c r="H318" s="392" t="s">
        <v>517</v>
      </c>
      <c r="I318" s="395">
        <v>15.529999732971191</v>
      </c>
      <c r="J318" s="395">
        <v>40</v>
      </c>
      <c r="K318" s="396">
        <v>621.20001220703125</v>
      </c>
    </row>
    <row r="319" spans="1:11" ht="14.45" customHeight="1" x14ac:dyDescent="0.2">
      <c r="A319" s="390" t="s">
        <v>406</v>
      </c>
      <c r="B319" s="391" t="s">
        <v>407</v>
      </c>
      <c r="C319" s="392" t="s">
        <v>419</v>
      </c>
      <c r="D319" s="393" t="s">
        <v>420</v>
      </c>
      <c r="E319" s="392" t="s">
        <v>512</v>
      </c>
      <c r="F319" s="393" t="s">
        <v>513</v>
      </c>
      <c r="G319" s="392" t="s">
        <v>1154</v>
      </c>
      <c r="H319" s="392" t="s">
        <v>1155</v>
      </c>
      <c r="I319" s="395">
        <v>4.5999999046325684</v>
      </c>
      <c r="J319" s="395">
        <v>1000</v>
      </c>
      <c r="K319" s="396">
        <v>4602.2998046875</v>
      </c>
    </row>
    <row r="320" spans="1:11" ht="14.45" customHeight="1" x14ac:dyDescent="0.2">
      <c r="A320" s="390" t="s">
        <v>406</v>
      </c>
      <c r="B320" s="391" t="s">
        <v>407</v>
      </c>
      <c r="C320" s="392" t="s">
        <v>419</v>
      </c>
      <c r="D320" s="393" t="s">
        <v>420</v>
      </c>
      <c r="E320" s="392" t="s">
        <v>512</v>
      </c>
      <c r="F320" s="393" t="s">
        <v>513</v>
      </c>
      <c r="G320" s="392" t="s">
        <v>524</v>
      </c>
      <c r="H320" s="392" t="s">
        <v>525</v>
      </c>
      <c r="I320" s="395">
        <v>5.6399998664855957</v>
      </c>
      <c r="J320" s="395">
        <v>3870</v>
      </c>
      <c r="K320" s="396">
        <v>21807.4501953125</v>
      </c>
    </row>
    <row r="321" spans="1:11" ht="14.45" customHeight="1" x14ac:dyDescent="0.2">
      <c r="A321" s="390" t="s">
        <v>406</v>
      </c>
      <c r="B321" s="391" t="s">
        <v>407</v>
      </c>
      <c r="C321" s="392" t="s">
        <v>419</v>
      </c>
      <c r="D321" s="393" t="s">
        <v>420</v>
      </c>
      <c r="E321" s="392" t="s">
        <v>512</v>
      </c>
      <c r="F321" s="393" t="s">
        <v>513</v>
      </c>
      <c r="G321" s="392" t="s">
        <v>550</v>
      </c>
      <c r="H321" s="392" t="s">
        <v>551</v>
      </c>
      <c r="I321" s="395">
        <v>3.619999885559082</v>
      </c>
      <c r="J321" s="395">
        <v>40</v>
      </c>
      <c r="K321" s="396">
        <v>144.80000305175781</v>
      </c>
    </row>
    <row r="322" spans="1:11" ht="14.45" customHeight="1" x14ac:dyDescent="0.2">
      <c r="A322" s="390" t="s">
        <v>406</v>
      </c>
      <c r="B322" s="391" t="s">
        <v>407</v>
      </c>
      <c r="C322" s="392" t="s">
        <v>419</v>
      </c>
      <c r="D322" s="393" t="s">
        <v>420</v>
      </c>
      <c r="E322" s="392" t="s">
        <v>512</v>
      </c>
      <c r="F322" s="393" t="s">
        <v>513</v>
      </c>
      <c r="G322" s="392" t="s">
        <v>1156</v>
      </c>
      <c r="H322" s="392" t="s">
        <v>1157</v>
      </c>
      <c r="I322" s="395">
        <v>9.7700004577636719</v>
      </c>
      <c r="J322" s="395">
        <v>20</v>
      </c>
      <c r="K322" s="396">
        <v>195.39999389648438</v>
      </c>
    </row>
    <row r="323" spans="1:11" ht="14.45" customHeight="1" x14ac:dyDescent="0.2">
      <c r="A323" s="390" t="s">
        <v>406</v>
      </c>
      <c r="B323" s="391" t="s">
        <v>407</v>
      </c>
      <c r="C323" s="392" t="s">
        <v>419</v>
      </c>
      <c r="D323" s="393" t="s">
        <v>420</v>
      </c>
      <c r="E323" s="392" t="s">
        <v>512</v>
      </c>
      <c r="F323" s="393" t="s">
        <v>513</v>
      </c>
      <c r="G323" s="392" t="s">
        <v>558</v>
      </c>
      <c r="H323" s="392" t="s">
        <v>559</v>
      </c>
      <c r="I323" s="395">
        <v>38.400001525878906</v>
      </c>
      <c r="J323" s="395">
        <v>10</v>
      </c>
      <c r="K323" s="396">
        <v>384</v>
      </c>
    </row>
    <row r="324" spans="1:11" ht="14.45" customHeight="1" x14ac:dyDescent="0.2">
      <c r="A324" s="390" t="s">
        <v>406</v>
      </c>
      <c r="B324" s="391" t="s">
        <v>407</v>
      </c>
      <c r="C324" s="392" t="s">
        <v>419</v>
      </c>
      <c r="D324" s="393" t="s">
        <v>420</v>
      </c>
      <c r="E324" s="392" t="s">
        <v>512</v>
      </c>
      <c r="F324" s="393" t="s">
        <v>513</v>
      </c>
      <c r="G324" s="392" t="s">
        <v>1158</v>
      </c>
      <c r="H324" s="392" t="s">
        <v>1159</v>
      </c>
      <c r="I324" s="395">
        <v>69</v>
      </c>
      <c r="J324" s="395">
        <v>220</v>
      </c>
      <c r="K324" s="396">
        <v>15180</v>
      </c>
    </row>
    <row r="325" spans="1:11" ht="14.45" customHeight="1" x14ac:dyDescent="0.2">
      <c r="A325" s="390" t="s">
        <v>406</v>
      </c>
      <c r="B325" s="391" t="s">
        <v>407</v>
      </c>
      <c r="C325" s="392" t="s">
        <v>419</v>
      </c>
      <c r="D325" s="393" t="s">
        <v>420</v>
      </c>
      <c r="E325" s="392" t="s">
        <v>512</v>
      </c>
      <c r="F325" s="393" t="s">
        <v>513</v>
      </c>
      <c r="G325" s="392" t="s">
        <v>1160</v>
      </c>
      <c r="H325" s="392" t="s">
        <v>1161</v>
      </c>
      <c r="I325" s="395">
        <v>85.540000915527344</v>
      </c>
      <c r="J325" s="395">
        <v>24</v>
      </c>
      <c r="K325" s="396">
        <v>2053</v>
      </c>
    </row>
    <row r="326" spans="1:11" ht="14.45" customHeight="1" x14ac:dyDescent="0.2">
      <c r="A326" s="390" t="s">
        <v>406</v>
      </c>
      <c r="B326" s="391" t="s">
        <v>407</v>
      </c>
      <c r="C326" s="392" t="s">
        <v>419</v>
      </c>
      <c r="D326" s="393" t="s">
        <v>420</v>
      </c>
      <c r="E326" s="392" t="s">
        <v>512</v>
      </c>
      <c r="F326" s="393" t="s">
        <v>513</v>
      </c>
      <c r="G326" s="392" t="s">
        <v>564</v>
      </c>
      <c r="H326" s="392" t="s">
        <v>565</v>
      </c>
      <c r="I326" s="395">
        <v>0.85000002384185791</v>
      </c>
      <c r="J326" s="395">
        <v>400</v>
      </c>
      <c r="K326" s="396">
        <v>340</v>
      </c>
    </row>
    <row r="327" spans="1:11" ht="14.45" customHeight="1" x14ac:dyDescent="0.2">
      <c r="A327" s="390" t="s">
        <v>406</v>
      </c>
      <c r="B327" s="391" t="s">
        <v>407</v>
      </c>
      <c r="C327" s="392" t="s">
        <v>419</v>
      </c>
      <c r="D327" s="393" t="s">
        <v>420</v>
      </c>
      <c r="E327" s="392" t="s">
        <v>512</v>
      </c>
      <c r="F327" s="393" t="s">
        <v>513</v>
      </c>
      <c r="G327" s="392" t="s">
        <v>566</v>
      </c>
      <c r="H327" s="392" t="s">
        <v>567</v>
      </c>
      <c r="I327" s="395">
        <v>1.5199999809265137</v>
      </c>
      <c r="J327" s="395">
        <v>100</v>
      </c>
      <c r="K327" s="396">
        <v>152</v>
      </c>
    </row>
    <row r="328" spans="1:11" ht="14.45" customHeight="1" x14ac:dyDescent="0.2">
      <c r="A328" s="390" t="s">
        <v>406</v>
      </c>
      <c r="B328" s="391" t="s">
        <v>407</v>
      </c>
      <c r="C328" s="392" t="s">
        <v>419</v>
      </c>
      <c r="D328" s="393" t="s">
        <v>420</v>
      </c>
      <c r="E328" s="392" t="s">
        <v>512</v>
      </c>
      <c r="F328" s="393" t="s">
        <v>513</v>
      </c>
      <c r="G328" s="392" t="s">
        <v>1162</v>
      </c>
      <c r="H328" s="392" t="s">
        <v>1163</v>
      </c>
      <c r="I328" s="395">
        <v>23.909999847412109</v>
      </c>
      <c r="J328" s="395">
        <v>12</v>
      </c>
      <c r="K328" s="396">
        <v>286.92001342773438</v>
      </c>
    </row>
    <row r="329" spans="1:11" ht="14.45" customHeight="1" x14ac:dyDescent="0.2">
      <c r="A329" s="390" t="s">
        <v>406</v>
      </c>
      <c r="B329" s="391" t="s">
        <v>407</v>
      </c>
      <c r="C329" s="392" t="s">
        <v>419</v>
      </c>
      <c r="D329" s="393" t="s">
        <v>420</v>
      </c>
      <c r="E329" s="392" t="s">
        <v>512</v>
      </c>
      <c r="F329" s="393" t="s">
        <v>513</v>
      </c>
      <c r="G329" s="392" t="s">
        <v>578</v>
      </c>
      <c r="H329" s="392" t="s">
        <v>579</v>
      </c>
      <c r="I329" s="395">
        <v>46.319999694824219</v>
      </c>
      <c r="J329" s="395">
        <v>15</v>
      </c>
      <c r="K329" s="396">
        <v>694.79998779296875</v>
      </c>
    </row>
    <row r="330" spans="1:11" ht="14.45" customHeight="1" x14ac:dyDescent="0.2">
      <c r="A330" s="390" t="s">
        <v>406</v>
      </c>
      <c r="B330" s="391" t="s">
        <v>407</v>
      </c>
      <c r="C330" s="392" t="s">
        <v>419</v>
      </c>
      <c r="D330" s="393" t="s">
        <v>420</v>
      </c>
      <c r="E330" s="392" t="s">
        <v>512</v>
      </c>
      <c r="F330" s="393" t="s">
        <v>513</v>
      </c>
      <c r="G330" s="392" t="s">
        <v>584</v>
      </c>
      <c r="H330" s="392" t="s">
        <v>585</v>
      </c>
      <c r="I330" s="395">
        <v>18.860000610351563</v>
      </c>
      <c r="J330" s="395">
        <v>100</v>
      </c>
      <c r="K330" s="396">
        <v>1886</v>
      </c>
    </row>
    <row r="331" spans="1:11" ht="14.45" customHeight="1" x14ac:dyDescent="0.2">
      <c r="A331" s="390" t="s">
        <v>406</v>
      </c>
      <c r="B331" s="391" t="s">
        <v>407</v>
      </c>
      <c r="C331" s="392" t="s">
        <v>419</v>
      </c>
      <c r="D331" s="393" t="s">
        <v>420</v>
      </c>
      <c r="E331" s="392" t="s">
        <v>512</v>
      </c>
      <c r="F331" s="393" t="s">
        <v>513</v>
      </c>
      <c r="G331" s="392" t="s">
        <v>588</v>
      </c>
      <c r="H331" s="392" t="s">
        <v>589</v>
      </c>
      <c r="I331" s="395">
        <v>68.150001525878906</v>
      </c>
      <c r="J331" s="395">
        <v>216</v>
      </c>
      <c r="K331" s="396">
        <v>14720.1796875</v>
      </c>
    </row>
    <row r="332" spans="1:11" ht="14.45" customHeight="1" x14ac:dyDescent="0.2">
      <c r="A332" s="390" t="s">
        <v>406</v>
      </c>
      <c r="B332" s="391" t="s">
        <v>407</v>
      </c>
      <c r="C332" s="392" t="s">
        <v>419</v>
      </c>
      <c r="D332" s="393" t="s">
        <v>420</v>
      </c>
      <c r="E332" s="392" t="s">
        <v>512</v>
      </c>
      <c r="F332" s="393" t="s">
        <v>513</v>
      </c>
      <c r="G332" s="392" t="s">
        <v>600</v>
      </c>
      <c r="H332" s="392" t="s">
        <v>601</v>
      </c>
      <c r="I332" s="395">
        <v>105.45999908447266</v>
      </c>
      <c r="J332" s="395">
        <v>3</v>
      </c>
      <c r="K332" s="396">
        <v>316.3800048828125</v>
      </c>
    </row>
    <row r="333" spans="1:11" ht="14.45" customHeight="1" x14ac:dyDescent="0.2">
      <c r="A333" s="390" t="s">
        <v>406</v>
      </c>
      <c r="B333" s="391" t="s">
        <v>407</v>
      </c>
      <c r="C333" s="392" t="s">
        <v>419</v>
      </c>
      <c r="D333" s="393" t="s">
        <v>420</v>
      </c>
      <c r="E333" s="392" t="s">
        <v>512</v>
      </c>
      <c r="F333" s="393" t="s">
        <v>513</v>
      </c>
      <c r="G333" s="392" t="s">
        <v>612</v>
      </c>
      <c r="H333" s="392" t="s">
        <v>613</v>
      </c>
      <c r="I333" s="395">
        <v>16.219999313354492</v>
      </c>
      <c r="J333" s="395">
        <v>11700</v>
      </c>
      <c r="K333" s="396">
        <v>189715.5</v>
      </c>
    </row>
    <row r="334" spans="1:11" ht="14.45" customHeight="1" x14ac:dyDescent="0.2">
      <c r="A334" s="390" t="s">
        <v>406</v>
      </c>
      <c r="B334" s="391" t="s">
        <v>407</v>
      </c>
      <c r="C334" s="392" t="s">
        <v>419</v>
      </c>
      <c r="D334" s="393" t="s">
        <v>420</v>
      </c>
      <c r="E334" s="392" t="s">
        <v>632</v>
      </c>
      <c r="F334" s="393" t="s">
        <v>633</v>
      </c>
      <c r="G334" s="392" t="s">
        <v>640</v>
      </c>
      <c r="H334" s="392" t="s">
        <v>641</v>
      </c>
      <c r="I334" s="395">
        <v>2.9000000953674316</v>
      </c>
      <c r="J334" s="395">
        <v>300</v>
      </c>
      <c r="K334" s="396">
        <v>870</v>
      </c>
    </row>
    <row r="335" spans="1:11" ht="14.45" customHeight="1" x14ac:dyDescent="0.2">
      <c r="A335" s="390" t="s">
        <v>406</v>
      </c>
      <c r="B335" s="391" t="s">
        <v>407</v>
      </c>
      <c r="C335" s="392" t="s">
        <v>419</v>
      </c>
      <c r="D335" s="393" t="s">
        <v>420</v>
      </c>
      <c r="E335" s="392" t="s">
        <v>632</v>
      </c>
      <c r="F335" s="393" t="s">
        <v>633</v>
      </c>
      <c r="G335" s="392" t="s">
        <v>652</v>
      </c>
      <c r="H335" s="392" t="s">
        <v>653</v>
      </c>
      <c r="I335" s="395">
        <v>18.840000152587891</v>
      </c>
      <c r="J335" s="395">
        <v>120</v>
      </c>
      <c r="K335" s="396">
        <v>2260.75</v>
      </c>
    </row>
    <row r="336" spans="1:11" ht="14.45" customHeight="1" x14ac:dyDescent="0.2">
      <c r="A336" s="390" t="s">
        <v>406</v>
      </c>
      <c r="B336" s="391" t="s">
        <v>407</v>
      </c>
      <c r="C336" s="392" t="s">
        <v>419</v>
      </c>
      <c r="D336" s="393" t="s">
        <v>420</v>
      </c>
      <c r="E336" s="392" t="s">
        <v>632</v>
      </c>
      <c r="F336" s="393" t="s">
        <v>633</v>
      </c>
      <c r="G336" s="392" t="s">
        <v>656</v>
      </c>
      <c r="H336" s="392" t="s">
        <v>657</v>
      </c>
      <c r="I336" s="395">
        <v>12.829999923706055</v>
      </c>
      <c r="J336" s="395">
        <v>120</v>
      </c>
      <c r="K336" s="396">
        <v>1539.6000366210938</v>
      </c>
    </row>
    <row r="337" spans="1:11" ht="14.45" customHeight="1" x14ac:dyDescent="0.2">
      <c r="A337" s="390" t="s">
        <v>406</v>
      </c>
      <c r="B337" s="391" t="s">
        <v>407</v>
      </c>
      <c r="C337" s="392" t="s">
        <v>419</v>
      </c>
      <c r="D337" s="393" t="s">
        <v>420</v>
      </c>
      <c r="E337" s="392" t="s">
        <v>632</v>
      </c>
      <c r="F337" s="393" t="s">
        <v>633</v>
      </c>
      <c r="G337" s="392" t="s">
        <v>1164</v>
      </c>
      <c r="H337" s="392" t="s">
        <v>1165</v>
      </c>
      <c r="I337" s="395">
        <v>214.16999816894531</v>
      </c>
      <c r="J337" s="395">
        <v>5</v>
      </c>
      <c r="K337" s="396">
        <v>1070.8499755859375</v>
      </c>
    </row>
    <row r="338" spans="1:11" ht="14.45" customHeight="1" x14ac:dyDescent="0.2">
      <c r="A338" s="390" t="s">
        <v>406</v>
      </c>
      <c r="B338" s="391" t="s">
        <v>407</v>
      </c>
      <c r="C338" s="392" t="s">
        <v>419</v>
      </c>
      <c r="D338" s="393" t="s">
        <v>420</v>
      </c>
      <c r="E338" s="392" t="s">
        <v>632</v>
      </c>
      <c r="F338" s="393" t="s">
        <v>633</v>
      </c>
      <c r="G338" s="392" t="s">
        <v>684</v>
      </c>
      <c r="H338" s="392" t="s">
        <v>685</v>
      </c>
      <c r="I338" s="395">
        <v>87.480003356933594</v>
      </c>
      <c r="J338" s="395">
        <v>100</v>
      </c>
      <c r="K338" s="396">
        <v>8748.2998046875</v>
      </c>
    </row>
    <row r="339" spans="1:11" ht="14.45" customHeight="1" x14ac:dyDescent="0.2">
      <c r="A339" s="390" t="s">
        <v>406</v>
      </c>
      <c r="B339" s="391" t="s">
        <v>407</v>
      </c>
      <c r="C339" s="392" t="s">
        <v>419</v>
      </c>
      <c r="D339" s="393" t="s">
        <v>420</v>
      </c>
      <c r="E339" s="392" t="s">
        <v>632</v>
      </c>
      <c r="F339" s="393" t="s">
        <v>633</v>
      </c>
      <c r="G339" s="392" t="s">
        <v>688</v>
      </c>
      <c r="H339" s="392" t="s">
        <v>689</v>
      </c>
      <c r="I339" s="395">
        <v>57.470001220703125</v>
      </c>
      <c r="J339" s="395">
        <v>350</v>
      </c>
      <c r="K339" s="396">
        <v>20115</v>
      </c>
    </row>
    <row r="340" spans="1:11" ht="14.45" customHeight="1" x14ac:dyDescent="0.2">
      <c r="A340" s="390" t="s">
        <v>406</v>
      </c>
      <c r="B340" s="391" t="s">
        <v>407</v>
      </c>
      <c r="C340" s="392" t="s">
        <v>419</v>
      </c>
      <c r="D340" s="393" t="s">
        <v>420</v>
      </c>
      <c r="E340" s="392" t="s">
        <v>632</v>
      </c>
      <c r="F340" s="393" t="s">
        <v>633</v>
      </c>
      <c r="G340" s="392" t="s">
        <v>716</v>
      </c>
      <c r="H340" s="392" t="s">
        <v>717</v>
      </c>
      <c r="I340" s="395">
        <v>80.573333740234375</v>
      </c>
      <c r="J340" s="395">
        <v>240</v>
      </c>
      <c r="K340" s="396">
        <v>19337.60009765625</v>
      </c>
    </row>
    <row r="341" spans="1:11" ht="14.45" customHeight="1" x14ac:dyDescent="0.2">
      <c r="A341" s="390" t="s">
        <v>406</v>
      </c>
      <c r="B341" s="391" t="s">
        <v>407</v>
      </c>
      <c r="C341" s="392" t="s">
        <v>419</v>
      </c>
      <c r="D341" s="393" t="s">
        <v>420</v>
      </c>
      <c r="E341" s="392" t="s">
        <v>632</v>
      </c>
      <c r="F341" s="393" t="s">
        <v>633</v>
      </c>
      <c r="G341" s="392" t="s">
        <v>722</v>
      </c>
      <c r="H341" s="392" t="s">
        <v>723</v>
      </c>
      <c r="I341" s="395">
        <v>4.9800000190734863</v>
      </c>
      <c r="J341" s="395">
        <v>30</v>
      </c>
      <c r="K341" s="396">
        <v>149.39999389648438</v>
      </c>
    </row>
    <row r="342" spans="1:11" ht="14.45" customHeight="1" x14ac:dyDescent="0.2">
      <c r="A342" s="390" t="s">
        <v>406</v>
      </c>
      <c r="B342" s="391" t="s">
        <v>407</v>
      </c>
      <c r="C342" s="392" t="s">
        <v>419</v>
      </c>
      <c r="D342" s="393" t="s">
        <v>420</v>
      </c>
      <c r="E342" s="392" t="s">
        <v>632</v>
      </c>
      <c r="F342" s="393" t="s">
        <v>633</v>
      </c>
      <c r="G342" s="392" t="s">
        <v>730</v>
      </c>
      <c r="H342" s="392" t="s">
        <v>731</v>
      </c>
      <c r="I342" s="395">
        <v>22.840000152587891</v>
      </c>
      <c r="J342" s="395">
        <v>70</v>
      </c>
      <c r="K342" s="396">
        <v>1598.989990234375</v>
      </c>
    </row>
    <row r="343" spans="1:11" ht="14.45" customHeight="1" x14ac:dyDescent="0.2">
      <c r="A343" s="390" t="s">
        <v>406</v>
      </c>
      <c r="B343" s="391" t="s">
        <v>407</v>
      </c>
      <c r="C343" s="392" t="s">
        <v>419</v>
      </c>
      <c r="D343" s="393" t="s">
        <v>420</v>
      </c>
      <c r="E343" s="392" t="s">
        <v>632</v>
      </c>
      <c r="F343" s="393" t="s">
        <v>633</v>
      </c>
      <c r="G343" s="392" t="s">
        <v>738</v>
      </c>
      <c r="H343" s="392" t="s">
        <v>739</v>
      </c>
      <c r="I343" s="395">
        <v>11.739999771118164</v>
      </c>
      <c r="J343" s="395">
        <v>50</v>
      </c>
      <c r="K343" s="396">
        <v>587.00000762939453</v>
      </c>
    </row>
    <row r="344" spans="1:11" ht="14.45" customHeight="1" x14ac:dyDescent="0.2">
      <c r="A344" s="390" t="s">
        <v>406</v>
      </c>
      <c r="B344" s="391" t="s">
        <v>407</v>
      </c>
      <c r="C344" s="392" t="s">
        <v>419</v>
      </c>
      <c r="D344" s="393" t="s">
        <v>420</v>
      </c>
      <c r="E344" s="392" t="s">
        <v>632</v>
      </c>
      <c r="F344" s="393" t="s">
        <v>633</v>
      </c>
      <c r="G344" s="392" t="s">
        <v>782</v>
      </c>
      <c r="H344" s="392" t="s">
        <v>783</v>
      </c>
      <c r="I344" s="395">
        <v>2320.780029296875</v>
      </c>
      <c r="J344" s="395">
        <v>10</v>
      </c>
      <c r="K344" s="396">
        <v>23207.80078125</v>
      </c>
    </row>
    <row r="345" spans="1:11" ht="14.45" customHeight="1" x14ac:dyDescent="0.2">
      <c r="A345" s="390" t="s">
        <v>406</v>
      </c>
      <c r="B345" s="391" t="s">
        <v>407</v>
      </c>
      <c r="C345" s="392" t="s">
        <v>419</v>
      </c>
      <c r="D345" s="393" t="s">
        <v>420</v>
      </c>
      <c r="E345" s="392" t="s">
        <v>632</v>
      </c>
      <c r="F345" s="393" t="s">
        <v>633</v>
      </c>
      <c r="G345" s="392" t="s">
        <v>1166</v>
      </c>
      <c r="H345" s="392" t="s">
        <v>1167</v>
      </c>
      <c r="I345" s="395">
        <v>313.08999633789063</v>
      </c>
      <c r="J345" s="395">
        <v>30</v>
      </c>
      <c r="K345" s="396">
        <v>9392.6298828125</v>
      </c>
    </row>
    <row r="346" spans="1:11" ht="14.45" customHeight="1" x14ac:dyDescent="0.2">
      <c r="A346" s="390" t="s">
        <v>406</v>
      </c>
      <c r="B346" s="391" t="s">
        <v>407</v>
      </c>
      <c r="C346" s="392" t="s">
        <v>419</v>
      </c>
      <c r="D346" s="393" t="s">
        <v>420</v>
      </c>
      <c r="E346" s="392" t="s">
        <v>632</v>
      </c>
      <c r="F346" s="393" t="s">
        <v>633</v>
      </c>
      <c r="G346" s="392" t="s">
        <v>810</v>
      </c>
      <c r="H346" s="392" t="s">
        <v>811</v>
      </c>
      <c r="I346" s="395">
        <v>1.1399999856948853</v>
      </c>
      <c r="J346" s="395">
        <v>160</v>
      </c>
      <c r="K346" s="396">
        <v>182.39999389648438</v>
      </c>
    </row>
    <row r="347" spans="1:11" ht="14.45" customHeight="1" x14ac:dyDescent="0.2">
      <c r="A347" s="390" t="s">
        <v>406</v>
      </c>
      <c r="B347" s="391" t="s">
        <v>407</v>
      </c>
      <c r="C347" s="392" t="s">
        <v>419</v>
      </c>
      <c r="D347" s="393" t="s">
        <v>420</v>
      </c>
      <c r="E347" s="392" t="s">
        <v>632</v>
      </c>
      <c r="F347" s="393" t="s">
        <v>633</v>
      </c>
      <c r="G347" s="392" t="s">
        <v>828</v>
      </c>
      <c r="H347" s="392" t="s">
        <v>829</v>
      </c>
      <c r="I347" s="395">
        <v>1709.72998046875</v>
      </c>
      <c r="J347" s="395">
        <v>2</v>
      </c>
      <c r="K347" s="396">
        <v>3419.4599609375</v>
      </c>
    </row>
    <row r="348" spans="1:11" ht="14.45" customHeight="1" x14ac:dyDescent="0.2">
      <c r="A348" s="390" t="s">
        <v>406</v>
      </c>
      <c r="B348" s="391" t="s">
        <v>407</v>
      </c>
      <c r="C348" s="392" t="s">
        <v>419</v>
      </c>
      <c r="D348" s="393" t="s">
        <v>420</v>
      </c>
      <c r="E348" s="392" t="s">
        <v>886</v>
      </c>
      <c r="F348" s="393" t="s">
        <v>887</v>
      </c>
      <c r="G348" s="392" t="s">
        <v>1168</v>
      </c>
      <c r="H348" s="392" t="s">
        <v>1169</v>
      </c>
      <c r="I348" s="395">
        <v>6125.1298828125</v>
      </c>
      <c r="J348" s="395">
        <v>3</v>
      </c>
      <c r="K348" s="396">
        <v>18375.390625</v>
      </c>
    </row>
    <row r="349" spans="1:11" ht="14.45" customHeight="1" x14ac:dyDescent="0.2">
      <c r="A349" s="390" t="s">
        <v>406</v>
      </c>
      <c r="B349" s="391" t="s">
        <v>407</v>
      </c>
      <c r="C349" s="392" t="s">
        <v>419</v>
      </c>
      <c r="D349" s="393" t="s">
        <v>420</v>
      </c>
      <c r="E349" s="392" t="s">
        <v>894</v>
      </c>
      <c r="F349" s="393" t="s">
        <v>895</v>
      </c>
      <c r="G349" s="392" t="s">
        <v>908</v>
      </c>
      <c r="H349" s="392" t="s">
        <v>909</v>
      </c>
      <c r="I349" s="395">
        <v>113.84999847412109</v>
      </c>
      <c r="J349" s="395">
        <v>72</v>
      </c>
      <c r="K349" s="396">
        <v>8197.2001953125</v>
      </c>
    </row>
    <row r="350" spans="1:11" ht="14.45" customHeight="1" x14ac:dyDescent="0.2">
      <c r="A350" s="390" t="s">
        <v>406</v>
      </c>
      <c r="B350" s="391" t="s">
        <v>407</v>
      </c>
      <c r="C350" s="392" t="s">
        <v>419</v>
      </c>
      <c r="D350" s="393" t="s">
        <v>420</v>
      </c>
      <c r="E350" s="392" t="s">
        <v>894</v>
      </c>
      <c r="F350" s="393" t="s">
        <v>895</v>
      </c>
      <c r="G350" s="392" t="s">
        <v>910</v>
      </c>
      <c r="H350" s="392" t="s">
        <v>911</v>
      </c>
      <c r="I350" s="395">
        <v>80.5</v>
      </c>
      <c r="J350" s="395">
        <v>144</v>
      </c>
      <c r="K350" s="396">
        <v>11592</v>
      </c>
    </row>
    <row r="351" spans="1:11" ht="14.45" customHeight="1" x14ac:dyDescent="0.2">
      <c r="A351" s="390" t="s">
        <v>406</v>
      </c>
      <c r="B351" s="391" t="s">
        <v>407</v>
      </c>
      <c r="C351" s="392" t="s">
        <v>419</v>
      </c>
      <c r="D351" s="393" t="s">
        <v>420</v>
      </c>
      <c r="E351" s="392" t="s">
        <v>894</v>
      </c>
      <c r="F351" s="393" t="s">
        <v>895</v>
      </c>
      <c r="G351" s="392" t="s">
        <v>1170</v>
      </c>
      <c r="H351" s="392" t="s">
        <v>1171</v>
      </c>
      <c r="I351" s="395">
        <v>90.910003662109375</v>
      </c>
      <c r="J351" s="395">
        <v>60</v>
      </c>
      <c r="K351" s="396">
        <v>5454.4501953125</v>
      </c>
    </row>
    <row r="352" spans="1:11" ht="14.45" customHeight="1" x14ac:dyDescent="0.2">
      <c r="A352" s="390" t="s">
        <v>406</v>
      </c>
      <c r="B352" s="391" t="s">
        <v>407</v>
      </c>
      <c r="C352" s="392" t="s">
        <v>419</v>
      </c>
      <c r="D352" s="393" t="s">
        <v>420</v>
      </c>
      <c r="E352" s="392" t="s">
        <v>894</v>
      </c>
      <c r="F352" s="393" t="s">
        <v>895</v>
      </c>
      <c r="G352" s="392" t="s">
        <v>916</v>
      </c>
      <c r="H352" s="392" t="s">
        <v>917</v>
      </c>
      <c r="I352" s="395">
        <v>108.22000122070313</v>
      </c>
      <c r="J352" s="395">
        <v>48</v>
      </c>
      <c r="K352" s="396">
        <v>5194.31982421875</v>
      </c>
    </row>
    <row r="353" spans="1:11" ht="14.45" customHeight="1" x14ac:dyDescent="0.2">
      <c r="A353" s="390" t="s">
        <v>406</v>
      </c>
      <c r="B353" s="391" t="s">
        <v>407</v>
      </c>
      <c r="C353" s="392" t="s">
        <v>419</v>
      </c>
      <c r="D353" s="393" t="s">
        <v>420</v>
      </c>
      <c r="E353" s="392" t="s">
        <v>894</v>
      </c>
      <c r="F353" s="393" t="s">
        <v>895</v>
      </c>
      <c r="G353" s="392" t="s">
        <v>944</v>
      </c>
      <c r="H353" s="392" t="s">
        <v>945</v>
      </c>
      <c r="I353" s="395">
        <v>45.029998779296875</v>
      </c>
      <c r="J353" s="395">
        <v>144</v>
      </c>
      <c r="K353" s="396">
        <v>6484.31982421875</v>
      </c>
    </row>
    <row r="354" spans="1:11" ht="14.45" customHeight="1" x14ac:dyDescent="0.2">
      <c r="A354" s="390" t="s">
        <v>406</v>
      </c>
      <c r="B354" s="391" t="s">
        <v>407</v>
      </c>
      <c r="C354" s="392" t="s">
        <v>419</v>
      </c>
      <c r="D354" s="393" t="s">
        <v>420</v>
      </c>
      <c r="E354" s="392" t="s">
        <v>894</v>
      </c>
      <c r="F354" s="393" t="s">
        <v>895</v>
      </c>
      <c r="G354" s="392" t="s">
        <v>968</v>
      </c>
      <c r="H354" s="392" t="s">
        <v>969</v>
      </c>
      <c r="I354" s="395">
        <v>74.150001525878906</v>
      </c>
      <c r="J354" s="395">
        <v>144</v>
      </c>
      <c r="K354" s="396">
        <v>10678.1396484375</v>
      </c>
    </row>
    <row r="355" spans="1:11" ht="14.45" customHeight="1" x14ac:dyDescent="0.2">
      <c r="A355" s="390" t="s">
        <v>406</v>
      </c>
      <c r="B355" s="391" t="s">
        <v>407</v>
      </c>
      <c r="C355" s="392" t="s">
        <v>419</v>
      </c>
      <c r="D355" s="393" t="s">
        <v>420</v>
      </c>
      <c r="E355" s="392" t="s">
        <v>894</v>
      </c>
      <c r="F355" s="393" t="s">
        <v>895</v>
      </c>
      <c r="G355" s="392" t="s">
        <v>1172</v>
      </c>
      <c r="H355" s="392" t="s">
        <v>1173</v>
      </c>
      <c r="I355" s="395">
        <v>103.40000152587891</v>
      </c>
      <c r="J355" s="395">
        <v>108</v>
      </c>
      <c r="K355" s="396">
        <v>11166.9599609375</v>
      </c>
    </row>
    <row r="356" spans="1:11" ht="14.45" customHeight="1" x14ac:dyDescent="0.2">
      <c r="A356" s="390" t="s">
        <v>406</v>
      </c>
      <c r="B356" s="391" t="s">
        <v>407</v>
      </c>
      <c r="C356" s="392" t="s">
        <v>419</v>
      </c>
      <c r="D356" s="393" t="s">
        <v>420</v>
      </c>
      <c r="E356" s="392" t="s">
        <v>894</v>
      </c>
      <c r="F356" s="393" t="s">
        <v>895</v>
      </c>
      <c r="G356" s="392" t="s">
        <v>990</v>
      </c>
      <c r="H356" s="392" t="s">
        <v>991</v>
      </c>
      <c r="I356" s="395">
        <v>39.740001678466797</v>
      </c>
      <c r="J356" s="395">
        <v>144</v>
      </c>
      <c r="K356" s="396">
        <v>5722.56005859375</v>
      </c>
    </row>
    <row r="357" spans="1:11" ht="14.45" customHeight="1" x14ac:dyDescent="0.2">
      <c r="A357" s="390" t="s">
        <v>406</v>
      </c>
      <c r="B357" s="391" t="s">
        <v>407</v>
      </c>
      <c r="C357" s="392" t="s">
        <v>419</v>
      </c>
      <c r="D357" s="393" t="s">
        <v>420</v>
      </c>
      <c r="E357" s="392" t="s">
        <v>894</v>
      </c>
      <c r="F357" s="393" t="s">
        <v>895</v>
      </c>
      <c r="G357" s="392" t="s">
        <v>1028</v>
      </c>
      <c r="H357" s="392" t="s">
        <v>1029</v>
      </c>
      <c r="I357" s="395">
        <v>94.819999694824219</v>
      </c>
      <c r="J357" s="395">
        <v>108</v>
      </c>
      <c r="K357" s="396">
        <v>10240.2900390625</v>
      </c>
    </row>
    <row r="358" spans="1:11" ht="14.45" customHeight="1" x14ac:dyDescent="0.2">
      <c r="A358" s="390" t="s">
        <v>406</v>
      </c>
      <c r="B358" s="391" t="s">
        <v>407</v>
      </c>
      <c r="C358" s="392" t="s">
        <v>419</v>
      </c>
      <c r="D358" s="393" t="s">
        <v>420</v>
      </c>
      <c r="E358" s="392" t="s">
        <v>894</v>
      </c>
      <c r="F358" s="393" t="s">
        <v>895</v>
      </c>
      <c r="G358" s="392" t="s">
        <v>1174</v>
      </c>
      <c r="H358" s="392" t="s">
        <v>1175</v>
      </c>
      <c r="I358" s="395">
        <v>356.79000854492188</v>
      </c>
      <c r="J358" s="395">
        <v>48</v>
      </c>
      <c r="K358" s="396">
        <v>17125.80078125</v>
      </c>
    </row>
    <row r="359" spans="1:11" ht="14.45" customHeight="1" x14ac:dyDescent="0.2">
      <c r="A359" s="390" t="s">
        <v>406</v>
      </c>
      <c r="B359" s="391" t="s">
        <v>407</v>
      </c>
      <c r="C359" s="392" t="s">
        <v>419</v>
      </c>
      <c r="D359" s="393" t="s">
        <v>420</v>
      </c>
      <c r="E359" s="392" t="s">
        <v>1032</v>
      </c>
      <c r="F359" s="393" t="s">
        <v>1033</v>
      </c>
      <c r="G359" s="392" t="s">
        <v>1176</v>
      </c>
      <c r="H359" s="392" t="s">
        <v>1177</v>
      </c>
      <c r="I359" s="395">
        <v>101.58000183105469</v>
      </c>
      <c r="J359" s="395">
        <v>25</v>
      </c>
      <c r="K359" s="396">
        <v>2539.489990234375</v>
      </c>
    </row>
    <row r="360" spans="1:11" ht="14.45" customHeight="1" x14ac:dyDescent="0.2">
      <c r="A360" s="390" t="s">
        <v>406</v>
      </c>
      <c r="B360" s="391" t="s">
        <v>407</v>
      </c>
      <c r="C360" s="392" t="s">
        <v>419</v>
      </c>
      <c r="D360" s="393" t="s">
        <v>420</v>
      </c>
      <c r="E360" s="392" t="s">
        <v>1076</v>
      </c>
      <c r="F360" s="393" t="s">
        <v>1077</v>
      </c>
      <c r="G360" s="392" t="s">
        <v>1088</v>
      </c>
      <c r="H360" s="392" t="s">
        <v>1089</v>
      </c>
      <c r="I360" s="395">
        <v>16.940000534057617</v>
      </c>
      <c r="J360" s="395">
        <v>400</v>
      </c>
      <c r="K360" s="396">
        <v>6776</v>
      </c>
    </row>
    <row r="361" spans="1:11" ht="14.45" customHeight="1" x14ac:dyDescent="0.2">
      <c r="A361" s="390" t="s">
        <v>406</v>
      </c>
      <c r="B361" s="391" t="s">
        <v>407</v>
      </c>
      <c r="C361" s="392" t="s">
        <v>419</v>
      </c>
      <c r="D361" s="393" t="s">
        <v>420</v>
      </c>
      <c r="E361" s="392" t="s">
        <v>1076</v>
      </c>
      <c r="F361" s="393" t="s">
        <v>1077</v>
      </c>
      <c r="G361" s="392" t="s">
        <v>1178</v>
      </c>
      <c r="H361" s="392" t="s">
        <v>1179</v>
      </c>
      <c r="I361" s="395">
        <v>16.940000534057617</v>
      </c>
      <c r="J361" s="395">
        <v>150</v>
      </c>
      <c r="K361" s="396">
        <v>2541</v>
      </c>
    </row>
    <row r="362" spans="1:11" ht="14.45" customHeight="1" x14ac:dyDescent="0.2">
      <c r="A362" s="390" t="s">
        <v>406</v>
      </c>
      <c r="B362" s="391" t="s">
        <v>407</v>
      </c>
      <c r="C362" s="392" t="s">
        <v>419</v>
      </c>
      <c r="D362" s="393" t="s">
        <v>420</v>
      </c>
      <c r="E362" s="392" t="s">
        <v>1076</v>
      </c>
      <c r="F362" s="393" t="s">
        <v>1077</v>
      </c>
      <c r="G362" s="392" t="s">
        <v>1094</v>
      </c>
      <c r="H362" s="392" t="s">
        <v>1095</v>
      </c>
      <c r="I362" s="395">
        <v>15.729999542236328</v>
      </c>
      <c r="J362" s="395">
        <v>200</v>
      </c>
      <c r="K362" s="396">
        <v>3146</v>
      </c>
    </row>
    <row r="363" spans="1:11" ht="14.45" customHeight="1" x14ac:dyDescent="0.2">
      <c r="A363" s="390" t="s">
        <v>406</v>
      </c>
      <c r="B363" s="391" t="s">
        <v>407</v>
      </c>
      <c r="C363" s="392" t="s">
        <v>419</v>
      </c>
      <c r="D363" s="393" t="s">
        <v>420</v>
      </c>
      <c r="E363" s="392" t="s">
        <v>1076</v>
      </c>
      <c r="F363" s="393" t="s">
        <v>1077</v>
      </c>
      <c r="G363" s="392" t="s">
        <v>1096</v>
      </c>
      <c r="H363" s="392" t="s">
        <v>1097</v>
      </c>
      <c r="I363" s="395">
        <v>15.729999542236328</v>
      </c>
      <c r="J363" s="395">
        <v>250</v>
      </c>
      <c r="K363" s="396">
        <v>3932.5</v>
      </c>
    </row>
    <row r="364" spans="1:11" ht="14.45" customHeight="1" x14ac:dyDescent="0.2">
      <c r="A364" s="390" t="s">
        <v>406</v>
      </c>
      <c r="B364" s="391" t="s">
        <v>407</v>
      </c>
      <c r="C364" s="392" t="s">
        <v>419</v>
      </c>
      <c r="D364" s="393" t="s">
        <v>420</v>
      </c>
      <c r="E364" s="392" t="s">
        <v>1076</v>
      </c>
      <c r="F364" s="393" t="s">
        <v>1077</v>
      </c>
      <c r="G364" s="392" t="s">
        <v>1098</v>
      </c>
      <c r="H364" s="392" t="s">
        <v>1099</v>
      </c>
      <c r="I364" s="395">
        <v>15.729999542236328</v>
      </c>
      <c r="J364" s="395">
        <v>250</v>
      </c>
      <c r="K364" s="396">
        <v>3932.5</v>
      </c>
    </row>
    <row r="365" spans="1:11" ht="14.45" customHeight="1" x14ac:dyDescent="0.2">
      <c r="A365" s="390" t="s">
        <v>406</v>
      </c>
      <c r="B365" s="391" t="s">
        <v>407</v>
      </c>
      <c r="C365" s="392" t="s">
        <v>419</v>
      </c>
      <c r="D365" s="393" t="s">
        <v>420</v>
      </c>
      <c r="E365" s="392" t="s">
        <v>1076</v>
      </c>
      <c r="F365" s="393" t="s">
        <v>1077</v>
      </c>
      <c r="G365" s="392" t="s">
        <v>1102</v>
      </c>
      <c r="H365" s="392" t="s">
        <v>1103</v>
      </c>
      <c r="I365" s="395">
        <v>15.729999542236328</v>
      </c>
      <c r="J365" s="395">
        <v>350</v>
      </c>
      <c r="K365" s="396">
        <v>5505.5</v>
      </c>
    </row>
    <row r="366" spans="1:11" ht="14.45" customHeight="1" x14ac:dyDescent="0.2">
      <c r="A366" s="390" t="s">
        <v>406</v>
      </c>
      <c r="B366" s="391" t="s">
        <v>407</v>
      </c>
      <c r="C366" s="392" t="s">
        <v>419</v>
      </c>
      <c r="D366" s="393" t="s">
        <v>420</v>
      </c>
      <c r="E366" s="392" t="s">
        <v>1076</v>
      </c>
      <c r="F366" s="393" t="s">
        <v>1077</v>
      </c>
      <c r="G366" s="392" t="s">
        <v>1108</v>
      </c>
      <c r="H366" s="392" t="s">
        <v>1109</v>
      </c>
      <c r="I366" s="395">
        <v>19.600000381469727</v>
      </c>
      <c r="J366" s="395">
        <v>200</v>
      </c>
      <c r="K366" s="396">
        <v>3920.39990234375</v>
      </c>
    </row>
    <row r="367" spans="1:11" ht="14.45" customHeight="1" x14ac:dyDescent="0.2">
      <c r="A367" s="390" t="s">
        <v>406</v>
      </c>
      <c r="B367" s="391" t="s">
        <v>407</v>
      </c>
      <c r="C367" s="392" t="s">
        <v>419</v>
      </c>
      <c r="D367" s="393" t="s">
        <v>420</v>
      </c>
      <c r="E367" s="392" t="s">
        <v>1076</v>
      </c>
      <c r="F367" s="393" t="s">
        <v>1077</v>
      </c>
      <c r="G367" s="392" t="s">
        <v>1116</v>
      </c>
      <c r="H367" s="392" t="s">
        <v>1117</v>
      </c>
      <c r="I367" s="395">
        <v>0.62999999523162842</v>
      </c>
      <c r="J367" s="395">
        <v>400</v>
      </c>
      <c r="K367" s="396">
        <v>252</v>
      </c>
    </row>
    <row r="368" spans="1:11" ht="14.45" customHeight="1" x14ac:dyDescent="0.2">
      <c r="A368" s="390" t="s">
        <v>406</v>
      </c>
      <c r="B368" s="391" t="s">
        <v>407</v>
      </c>
      <c r="C368" s="392" t="s">
        <v>419</v>
      </c>
      <c r="D368" s="393" t="s">
        <v>420</v>
      </c>
      <c r="E368" s="392" t="s">
        <v>1126</v>
      </c>
      <c r="F368" s="393" t="s">
        <v>1127</v>
      </c>
      <c r="G368" s="392" t="s">
        <v>1128</v>
      </c>
      <c r="H368" s="392" t="s">
        <v>1129</v>
      </c>
      <c r="I368" s="395">
        <v>10.743333180745443</v>
      </c>
      <c r="J368" s="395">
        <v>200</v>
      </c>
      <c r="K368" s="396">
        <v>2149.199951171875</v>
      </c>
    </row>
    <row r="369" spans="1:11" ht="14.45" customHeight="1" x14ac:dyDescent="0.2">
      <c r="A369" s="390" t="s">
        <v>406</v>
      </c>
      <c r="B369" s="391" t="s">
        <v>407</v>
      </c>
      <c r="C369" s="392" t="s">
        <v>419</v>
      </c>
      <c r="D369" s="393" t="s">
        <v>420</v>
      </c>
      <c r="E369" s="392" t="s">
        <v>1126</v>
      </c>
      <c r="F369" s="393" t="s">
        <v>1127</v>
      </c>
      <c r="G369" s="392" t="s">
        <v>1134</v>
      </c>
      <c r="H369" s="392" t="s">
        <v>1135</v>
      </c>
      <c r="I369" s="395">
        <v>74.919998168945313</v>
      </c>
      <c r="J369" s="395">
        <v>90</v>
      </c>
      <c r="K369" s="396">
        <v>6743.099853515625</v>
      </c>
    </row>
    <row r="370" spans="1:11" ht="14.45" customHeight="1" x14ac:dyDescent="0.2">
      <c r="A370" s="390" t="s">
        <v>406</v>
      </c>
      <c r="B370" s="391" t="s">
        <v>407</v>
      </c>
      <c r="C370" s="392" t="s">
        <v>419</v>
      </c>
      <c r="D370" s="393" t="s">
        <v>420</v>
      </c>
      <c r="E370" s="392" t="s">
        <v>1126</v>
      </c>
      <c r="F370" s="393" t="s">
        <v>1127</v>
      </c>
      <c r="G370" s="392" t="s">
        <v>1144</v>
      </c>
      <c r="H370" s="392" t="s">
        <v>1145</v>
      </c>
      <c r="I370" s="395">
        <v>56.389999389648438</v>
      </c>
      <c r="J370" s="395">
        <v>30</v>
      </c>
      <c r="K370" s="396">
        <v>1691.5799560546875</v>
      </c>
    </row>
    <row r="371" spans="1:11" ht="14.45" customHeight="1" x14ac:dyDescent="0.2">
      <c r="A371" s="390" t="s">
        <v>406</v>
      </c>
      <c r="B371" s="391" t="s">
        <v>407</v>
      </c>
      <c r="C371" s="392" t="s">
        <v>419</v>
      </c>
      <c r="D371" s="393" t="s">
        <v>420</v>
      </c>
      <c r="E371" s="392" t="s">
        <v>1146</v>
      </c>
      <c r="F371" s="393" t="s">
        <v>1147</v>
      </c>
      <c r="G371" s="392" t="s">
        <v>1180</v>
      </c>
      <c r="H371" s="392" t="s">
        <v>1181</v>
      </c>
      <c r="I371" s="395">
        <v>58408.51953125</v>
      </c>
      <c r="J371" s="395">
        <v>4</v>
      </c>
      <c r="K371" s="396">
        <v>233634.09375</v>
      </c>
    </row>
    <row r="372" spans="1:11" ht="14.45" customHeight="1" x14ac:dyDescent="0.2">
      <c r="A372" s="390" t="s">
        <v>406</v>
      </c>
      <c r="B372" s="391" t="s">
        <v>407</v>
      </c>
      <c r="C372" s="392" t="s">
        <v>419</v>
      </c>
      <c r="D372" s="393" t="s">
        <v>420</v>
      </c>
      <c r="E372" s="392" t="s">
        <v>1146</v>
      </c>
      <c r="F372" s="393" t="s">
        <v>1147</v>
      </c>
      <c r="G372" s="392" t="s">
        <v>1182</v>
      </c>
      <c r="H372" s="392" t="s">
        <v>1183</v>
      </c>
      <c r="I372" s="395">
        <v>58408.51953125</v>
      </c>
      <c r="J372" s="395">
        <v>2</v>
      </c>
      <c r="K372" s="396">
        <v>116817.03125</v>
      </c>
    </row>
    <row r="373" spans="1:11" ht="14.45" customHeight="1" x14ac:dyDescent="0.2">
      <c r="A373" s="390" t="s">
        <v>406</v>
      </c>
      <c r="B373" s="391" t="s">
        <v>407</v>
      </c>
      <c r="C373" s="392" t="s">
        <v>419</v>
      </c>
      <c r="D373" s="393" t="s">
        <v>420</v>
      </c>
      <c r="E373" s="392" t="s">
        <v>1146</v>
      </c>
      <c r="F373" s="393" t="s">
        <v>1147</v>
      </c>
      <c r="G373" s="392" t="s">
        <v>1184</v>
      </c>
      <c r="H373" s="392" t="s">
        <v>1185</v>
      </c>
      <c r="I373" s="395">
        <v>7461.5498046875</v>
      </c>
      <c r="J373" s="395">
        <v>4</v>
      </c>
      <c r="K373" s="396">
        <v>29846.19921875</v>
      </c>
    </row>
    <row r="374" spans="1:11" ht="14.45" customHeight="1" thickBot="1" x14ac:dyDescent="0.25">
      <c r="A374" s="397" t="s">
        <v>406</v>
      </c>
      <c r="B374" s="398" t="s">
        <v>407</v>
      </c>
      <c r="C374" s="399" t="s">
        <v>419</v>
      </c>
      <c r="D374" s="400" t="s">
        <v>420</v>
      </c>
      <c r="E374" s="399" t="s">
        <v>1146</v>
      </c>
      <c r="F374" s="400" t="s">
        <v>1147</v>
      </c>
      <c r="G374" s="399" t="s">
        <v>1186</v>
      </c>
      <c r="H374" s="399" t="s">
        <v>1187</v>
      </c>
      <c r="I374" s="402">
        <v>2006.1199951171875</v>
      </c>
      <c r="J374" s="402">
        <v>10</v>
      </c>
      <c r="K374" s="403">
        <v>20061.19921875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761A032-B2EE-4978-B2CF-B0097A807D2B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178</v>
      </c>
      <c r="Q3" s="359"/>
      <c r="R3" s="359"/>
      <c r="S3" s="360"/>
    </row>
    <row r="4" spans="1:19" ht="15.75" thickBot="1" x14ac:dyDescent="0.3">
      <c r="A4" s="333">
        <v>2020</v>
      </c>
      <c r="B4" s="334"/>
      <c r="C4" s="335" t="s">
        <v>177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176</v>
      </c>
      <c r="J4" s="331" t="s">
        <v>124</v>
      </c>
      <c r="K4" s="350" t="s">
        <v>175</v>
      </c>
      <c r="L4" s="351"/>
      <c r="M4" s="351"/>
      <c r="N4" s="352"/>
      <c r="O4" s="339" t="s">
        <v>174</v>
      </c>
      <c r="P4" s="342" t="s">
        <v>173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172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171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51.800000000000004</v>
      </c>
      <c r="D6" s="249"/>
      <c r="E6" s="249"/>
      <c r="F6" s="248"/>
      <c r="G6" s="250">
        <f ca="1">SUM(Tabulka[05 h_vram])/2</f>
        <v>40375.550000000003</v>
      </c>
      <c r="H6" s="249">
        <f ca="1">SUM(Tabulka[06 h_naduv])/2</f>
        <v>2430.5</v>
      </c>
      <c r="I6" s="249">
        <f ca="1">SUM(Tabulka[07 h_nadzk])/2</f>
        <v>52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126848</v>
      </c>
      <c r="N6" s="249">
        <f ca="1">SUM(Tabulka[12 m_oc])/2</f>
        <v>126848</v>
      </c>
      <c r="O6" s="248">
        <f ca="1">SUM(Tabulka[13 m_sk])/2</f>
        <v>12673085</v>
      </c>
      <c r="P6" s="247">
        <f ca="1">SUM(Tabulka[14_vzsk])/2</f>
        <v>10800</v>
      </c>
      <c r="Q6" s="247">
        <f ca="1">SUM(Tabulka[15_vzpl])/2</f>
        <v>17784.457478005865</v>
      </c>
      <c r="R6" s="246">
        <f ca="1">IF(Q6=0,0,P6/Q6)</f>
        <v>0.60727182785060596</v>
      </c>
      <c r="S6" s="245">
        <f ca="1">Q6-P6</f>
        <v>6984.4574780058647</v>
      </c>
    </row>
    <row r="7" spans="1:19" hidden="1" x14ac:dyDescent="0.25">
      <c r="A7" s="244" t="s">
        <v>170</v>
      </c>
      <c r="B7" s="243" t="s">
        <v>169</v>
      </c>
      <c r="C7" s="242" t="s">
        <v>168</v>
      </c>
      <c r="D7" s="241" t="s">
        <v>167</v>
      </c>
      <c r="E7" s="240" t="s">
        <v>166</v>
      </c>
      <c r="F7" s="239" t="s">
        <v>165</v>
      </c>
      <c r="G7" s="238" t="s">
        <v>164</v>
      </c>
      <c r="H7" s="236" t="s">
        <v>163</v>
      </c>
      <c r="I7" s="236" t="s">
        <v>162</v>
      </c>
      <c r="J7" s="235" t="s">
        <v>161</v>
      </c>
      <c r="K7" s="237" t="s">
        <v>160</v>
      </c>
      <c r="L7" s="236" t="s">
        <v>159</v>
      </c>
      <c r="M7" s="236" t="s">
        <v>158</v>
      </c>
      <c r="N7" s="235" t="s">
        <v>157</v>
      </c>
      <c r="O7" s="234" t="s">
        <v>156</v>
      </c>
      <c r="P7" s="233" t="s">
        <v>155</v>
      </c>
      <c r="Q7" s="232" t="s">
        <v>154</v>
      </c>
      <c r="R7" s="231" t="s">
        <v>153</v>
      </c>
      <c r="S7" s="230" t="s">
        <v>152</v>
      </c>
    </row>
    <row r="8" spans="1:19" x14ac:dyDescent="0.25">
      <c r="A8" s="227" t="s">
        <v>151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3.3333333333333333E-2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20380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284.45747800586508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284.45747800586508</v>
      </c>
    </row>
    <row r="9" spans="1:19" x14ac:dyDescent="0.25">
      <c r="A9" s="227">
        <v>99</v>
      </c>
      <c r="B9" s="226" t="s">
        <v>1197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284.45747800586508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284.45747800586508</v>
      </c>
    </row>
    <row r="10" spans="1:19" x14ac:dyDescent="0.25">
      <c r="A10" s="227">
        <v>101</v>
      </c>
      <c r="B10" s="226" t="s">
        <v>1198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3.3333333333333333E-2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20380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1189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51.766666666666673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40338.75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2430.5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126848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126848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12652705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1" s="229">
        <f ca="1">IF(Tabulka[[#This Row],[15_vzpl]]=0,"",Tabulka[[#This Row],[14_vzsk]]/Tabulka[[#This Row],[15_vzpl]])</f>
        <v>0.6171428571428571</v>
      </c>
      <c r="S11" s="228">
        <f ca="1">IF(Tabulka[[#This Row],[15_vzpl]]-Tabulka[[#This Row],[14_vzsk]]=0,"",Tabulka[[#This Row],[15_vzpl]]-Tabulka[[#This Row],[14_vzsk]])</f>
        <v>6700</v>
      </c>
    </row>
    <row r="12" spans="1:19" x14ac:dyDescent="0.25">
      <c r="A12" s="227">
        <v>303</v>
      </c>
      <c r="B12" s="226" t="s">
        <v>1199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16.416666666666668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11056.5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25276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25276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3389009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2" s="229">
        <f ca="1">IF(Tabulka[[#This Row],[15_vzpl]]=0,"",Tabulka[[#This Row],[14_vzsk]]/Tabulka[[#This Row],[15_vzpl]])</f>
        <v>0.6171428571428571</v>
      </c>
      <c r="S12" s="228">
        <f ca="1">IF(Tabulka[[#This Row],[15_vzpl]]-Tabulka[[#This Row],[14_vzsk]]=0,"",Tabulka[[#This Row],[15_vzpl]]-Tabulka[[#This Row],[14_vzsk]])</f>
        <v>6700</v>
      </c>
    </row>
    <row r="13" spans="1:19" x14ac:dyDescent="0.25">
      <c r="A13" s="227">
        <v>304</v>
      </c>
      <c r="B13" s="226" t="s">
        <v>1200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17.349999999999998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14733.5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563.5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57088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57088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5142139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1201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3361.25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1418898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642</v>
      </c>
      <c r="B15" s="226" t="s">
        <v>1202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11187.5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34284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34284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2702659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180</v>
      </c>
    </row>
    <row r="17" spans="1:1" x14ac:dyDescent="0.25">
      <c r="A17" s="90" t="s">
        <v>102</v>
      </c>
    </row>
    <row r="18" spans="1:1" x14ac:dyDescent="0.25">
      <c r="A18" s="91" t="s">
        <v>150</v>
      </c>
    </row>
    <row r="19" spans="1:1" x14ac:dyDescent="0.25">
      <c r="A19" s="219" t="s">
        <v>149</v>
      </c>
    </row>
    <row r="20" spans="1:1" x14ac:dyDescent="0.25">
      <c r="A20" s="186" t="s">
        <v>130</v>
      </c>
    </row>
    <row r="21" spans="1:1" x14ac:dyDescent="0.25">
      <c r="A21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5FD4932-92A7-4766-8F1E-C629F49C4FE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1196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2020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151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20380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20380</v>
      </c>
    </row>
    <row r="7" spans="1:19" x14ac:dyDescent="0.25">
      <c r="A7" s="261" t="s">
        <v>111</v>
      </c>
      <c r="B7" s="260">
        <v>4</v>
      </c>
      <c r="C7">
        <v>1</v>
      </c>
      <c r="D7" t="s">
        <v>1189</v>
      </c>
      <c r="E7">
        <v>52.1</v>
      </c>
      <c r="I7">
        <v>8079</v>
      </c>
      <c r="J7">
        <v>385</v>
      </c>
      <c r="K7">
        <v>20</v>
      </c>
      <c r="Q7">
        <v>2252700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16.75</v>
      </c>
      <c r="I8">
        <v>2390</v>
      </c>
      <c r="J8">
        <v>30</v>
      </c>
      <c r="K8">
        <v>20</v>
      </c>
      <c r="Q8">
        <v>639046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17.350000000000001</v>
      </c>
      <c r="I9">
        <v>2921.5</v>
      </c>
      <c r="J9">
        <v>102</v>
      </c>
      <c r="Q9">
        <v>876486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555.5</v>
      </c>
      <c r="J10">
        <v>35</v>
      </c>
      <c r="Q10">
        <v>244681</v>
      </c>
    </row>
    <row r="11" spans="1:19" x14ac:dyDescent="0.25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2212</v>
      </c>
      <c r="J11">
        <v>218</v>
      </c>
      <c r="Q11">
        <v>492487</v>
      </c>
    </row>
    <row r="12" spans="1:19" x14ac:dyDescent="0.25">
      <c r="A12" s="263" t="s">
        <v>116</v>
      </c>
      <c r="B12" s="262">
        <v>9</v>
      </c>
      <c r="C12" t="s">
        <v>1190</v>
      </c>
      <c r="E12">
        <v>52.3</v>
      </c>
      <c r="I12">
        <v>8115.8</v>
      </c>
      <c r="J12">
        <v>385</v>
      </c>
      <c r="K12">
        <v>20</v>
      </c>
      <c r="Q12">
        <v>2273080</v>
      </c>
      <c r="S12">
        <v>2964.0762463343108</v>
      </c>
    </row>
    <row r="13" spans="1:19" x14ac:dyDescent="0.25">
      <c r="A13" s="261" t="s">
        <v>117</v>
      </c>
      <c r="B13" s="260">
        <v>10</v>
      </c>
      <c r="C13">
        <v>2</v>
      </c>
      <c r="D13" t="s">
        <v>151</v>
      </c>
      <c r="S13">
        <v>47.409579667644181</v>
      </c>
    </row>
    <row r="14" spans="1:19" x14ac:dyDescent="0.25">
      <c r="A14" s="263" t="s">
        <v>118</v>
      </c>
      <c r="B14" s="262">
        <v>11</v>
      </c>
      <c r="C14">
        <v>2</v>
      </c>
      <c r="D14">
        <v>99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 t="s">
        <v>1189</v>
      </c>
      <c r="E15">
        <v>52.1</v>
      </c>
      <c r="I15">
        <v>6826.75</v>
      </c>
      <c r="J15">
        <v>694.5</v>
      </c>
      <c r="O15">
        <v>11938</v>
      </c>
      <c r="P15">
        <v>11938</v>
      </c>
      <c r="Q15">
        <v>2270137</v>
      </c>
      <c r="R15">
        <v>10800</v>
      </c>
      <c r="S15">
        <v>2916.6666666666665</v>
      </c>
    </row>
    <row r="16" spans="1:19" x14ac:dyDescent="0.25">
      <c r="A16" s="259" t="s">
        <v>107</v>
      </c>
      <c r="B16" s="258">
        <v>2020</v>
      </c>
      <c r="C16">
        <v>2</v>
      </c>
      <c r="D16">
        <v>303</v>
      </c>
      <c r="E16">
        <v>16.75</v>
      </c>
      <c r="I16">
        <v>1977</v>
      </c>
      <c r="J16">
        <v>125</v>
      </c>
      <c r="Q16">
        <v>630968</v>
      </c>
      <c r="R16">
        <v>10800</v>
      </c>
      <c r="S16">
        <v>2916.6666666666665</v>
      </c>
    </row>
    <row r="17" spans="3:19" x14ac:dyDescent="0.25">
      <c r="C17">
        <v>2</v>
      </c>
      <c r="D17">
        <v>304</v>
      </c>
      <c r="E17">
        <v>17.350000000000001</v>
      </c>
      <c r="I17">
        <v>2495.5</v>
      </c>
      <c r="J17">
        <v>245</v>
      </c>
      <c r="O17">
        <v>7288</v>
      </c>
      <c r="P17">
        <v>7288</v>
      </c>
      <c r="Q17">
        <v>918791</v>
      </c>
    </row>
    <row r="18" spans="3:19" x14ac:dyDescent="0.25">
      <c r="C18">
        <v>2</v>
      </c>
      <c r="D18">
        <v>305</v>
      </c>
      <c r="E18">
        <v>4</v>
      </c>
      <c r="I18">
        <v>493.25</v>
      </c>
      <c r="J18">
        <v>25</v>
      </c>
      <c r="O18">
        <v>2250</v>
      </c>
      <c r="P18">
        <v>2250</v>
      </c>
      <c r="Q18">
        <v>229602</v>
      </c>
    </row>
    <row r="19" spans="3:19" x14ac:dyDescent="0.25">
      <c r="C19">
        <v>2</v>
      </c>
      <c r="D19">
        <v>642</v>
      </c>
      <c r="E19">
        <v>14</v>
      </c>
      <c r="I19">
        <v>1861</v>
      </c>
      <c r="J19">
        <v>299.5</v>
      </c>
      <c r="O19">
        <v>2400</v>
      </c>
      <c r="P19">
        <v>2400</v>
      </c>
      <c r="Q19">
        <v>490776</v>
      </c>
    </row>
    <row r="20" spans="3:19" x14ac:dyDescent="0.25">
      <c r="C20" t="s">
        <v>1191</v>
      </c>
      <c r="E20">
        <v>52.1</v>
      </c>
      <c r="I20">
        <v>6826.75</v>
      </c>
      <c r="J20">
        <v>694.5</v>
      </c>
      <c r="O20">
        <v>11938</v>
      </c>
      <c r="P20">
        <v>11938</v>
      </c>
      <c r="Q20">
        <v>2270137</v>
      </c>
      <c r="R20">
        <v>10800</v>
      </c>
      <c r="S20">
        <v>2964.0762463343108</v>
      </c>
    </row>
    <row r="21" spans="3:19" x14ac:dyDescent="0.25">
      <c r="C21">
        <v>3</v>
      </c>
      <c r="D21" t="s">
        <v>151</v>
      </c>
      <c r="S21">
        <v>47.409579667644181</v>
      </c>
    </row>
    <row r="22" spans="3:19" x14ac:dyDescent="0.25">
      <c r="C22">
        <v>3</v>
      </c>
      <c r="D22">
        <v>99</v>
      </c>
      <c r="S22">
        <v>47.409579667644181</v>
      </c>
    </row>
    <row r="23" spans="3:19" x14ac:dyDescent="0.25">
      <c r="C23">
        <v>3</v>
      </c>
      <c r="D23" t="s">
        <v>1189</v>
      </c>
      <c r="E23">
        <v>52.1</v>
      </c>
      <c r="I23">
        <v>6839.5</v>
      </c>
      <c r="O23">
        <v>31368</v>
      </c>
      <c r="P23">
        <v>31368</v>
      </c>
      <c r="Q23">
        <v>1959714</v>
      </c>
      <c r="S23">
        <v>2916.6666666666665</v>
      </c>
    </row>
    <row r="24" spans="3:19" x14ac:dyDescent="0.25">
      <c r="C24">
        <v>3</v>
      </c>
      <c r="D24">
        <v>303</v>
      </c>
      <c r="E24">
        <v>16.75</v>
      </c>
      <c r="I24">
        <v>1950</v>
      </c>
      <c r="O24">
        <v>10700</v>
      </c>
      <c r="P24">
        <v>10700</v>
      </c>
      <c r="Q24">
        <v>523766</v>
      </c>
      <c r="S24">
        <v>2916.6666666666665</v>
      </c>
    </row>
    <row r="25" spans="3:19" x14ac:dyDescent="0.25">
      <c r="C25">
        <v>3</v>
      </c>
      <c r="D25">
        <v>304</v>
      </c>
      <c r="E25">
        <v>17.350000000000001</v>
      </c>
      <c r="I25">
        <v>2440.5</v>
      </c>
      <c r="O25">
        <v>9300</v>
      </c>
      <c r="P25">
        <v>9300</v>
      </c>
      <c r="Q25">
        <v>808336</v>
      </c>
    </row>
    <row r="26" spans="3:19" x14ac:dyDescent="0.25">
      <c r="C26">
        <v>3</v>
      </c>
      <c r="D26">
        <v>305</v>
      </c>
      <c r="E26">
        <v>4</v>
      </c>
      <c r="I26">
        <v>638.5</v>
      </c>
      <c r="O26">
        <v>1600</v>
      </c>
      <c r="P26">
        <v>1600</v>
      </c>
      <c r="Q26">
        <v>225234</v>
      </c>
    </row>
    <row r="27" spans="3:19" x14ac:dyDescent="0.25">
      <c r="C27">
        <v>3</v>
      </c>
      <c r="D27">
        <v>642</v>
      </c>
      <c r="E27">
        <v>14</v>
      </c>
      <c r="I27">
        <v>1810.5</v>
      </c>
      <c r="O27">
        <v>9768</v>
      </c>
      <c r="P27">
        <v>9768</v>
      </c>
      <c r="Q27">
        <v>402378</v>
      </c>
    </row>
    <row r="28" spans="3:19" x14ac:dyDescent="0.25">
      <c r="C28" t="s">
        <v>1192</v>
      </c>
      <c r="E28">
        <v>52.1</v>
      </c>
      <c r="I28">
        <v>6839.5</v>
      </c>
      <c r="O28">
        <v>31368</v>
      </c>
      <c r="P28">
        <v>31368</v>
      </c>
      <c r="Q28">
        <v>1959714</v>
      </c>
      <c r="S28">
        <v>2964.0762463343108</v>
      </c>
    </row>
    <row r="29" spans="3:19" x14ac:dyDescent="0.25">
      <c r="C29">
        <v>4</v>
      </c>
      <c r="D29" t="s">
        <v>151</v>
      </c>
      <c r="S29">
        <v>47.409579667644181</v>
      </c>
    </row>
    <row r="30" spans="3:19" x14ac:dyDescent="0.25">
      <c r="C30">
        <v>4</v>
      </c>
      <c r="D30">
        <v>99</v>
      </c>
      <c r="S30">
        <v>47.409579667644181</v>
      </c>
    </row>
    <row r="31" spans="3:19" x14ac:dyDescent="0.25">
      <c r="C31">
        <v>4</v>
      </c>
      <c r="D31" t="s">
        <v>1189</v>
      </c>
      <c r="E31">
        <v>52.1</v>
      </c>
      <c r="I31">
        <v>5239</v>
      </c>
      <c r="J31">
        <v>305</v>
      </c>
      <c r="O31">
        <v>41244</v>
      </c>
      <c r="P31">
        <v>41244</v>
      </c>
      <c r="Q31">
        <v>2010375</v>
      </c>
      <c r="S31">
        <v>2916.6666666666665</v>
      </c>
    </row>
    <row r="32" spans="3:19" x14ac:dyDescent="0.25">
      <c r="C32">
        <v>4</v>
      </c>
      <c r="D32">
        <v>303</v>
      </c>
      <c r="E32">
        <v>16.75</v>
      </c>
      <c r="I32">
        <v>1266</v>
      </c>
      <c r="J32">
        <v>140</v>
      </c>
      <c r="O32">
        <v>6776</v>
      </c>
      <c r="P32">
        <v>6776</v>
      </c>
      <c r="Q32">
        <v>496314</v>
      </c>
      <c r="S32">
        <v>2916.6666666666665</v>
      </c>
    </row>
    <row r="33" spans="3:19" x14ac:dyDescent="0.25">
      <c r="C33">
        <v>4</v>
      </c>
      <c r="D33">
        <v>304</v>
      </c>
      <c r="E33">
        <v>17.350000000000001</v>
      </c>
      <c r="I33">
        <v>2085.5</v>
      </c>
      <c r="J33">
        <v>60</v>
      </c>
      <c r="O33">
        <v>20700</v>
      </c>
      <c r="P33">
        <v>20700</v>
      </c>
      <c r="Q33">
        <v>877208</v>
      </c>
    </row>
    <row r="34" spans="3:19" x14ac:dyDescent="0.25">
      <c r="C34">
        <v>4</v>
      </c>
      <c r="D34">
        <v>305</v>
      </c>
      <c r="E34">
        <v>4</v>
      </c>
      <c r="I34">
        <v>457</v>
      </c>
      <c r="J34">
        <v>20</v>
      </c>
      <c r="O34">
        <v>4000</v>
      </c>
      <c r="P34">
        <v>4000</v>
      </c>
      <c r="Q34">
        <v>237831</v>
      </c>
    </row>
    <row r="35" spans="3:19" x14ac:dyDescent="0.25">
      <c r="C35">
        <v>4</v>
      </c>
      <c r="D35">
        <v>642</v>
      </c>
      <c r="E35">
        <v>14</v>
      </c>
      <c r="I35">
        <v>1430.5</v>
      </c>
      <c r="J35">
        <v>85</v>
      </c>
      <c r="O35">
        <v>9768</v>
      </c>
      <c r="P35">
        <v>9768</v>
      </c>
      <c r="Q35">
        <v>399022</v>
      </c>
    </row>
    <row r="36" spans="3:19" x14ac:dyDescent="0.25">
      <c r="C36" t="s">
        <v>1193</v>
      </c>
      <c r="E36">
        <v>52.1</v>
      </c>
      <c r="I36">
        <v>5239</v>
      </c>
      <c r="J36">
        <v>305</v>
      </c>
      <c r="O36">
        <v>41244</v>
      </c>
      <c r="P36">
        <v>41244</v>
      </c>
      <c r="Q36">
        <v>2010375</v>
      </c>
      <c r="S36">
        <v>2964.0762463343108</v>
      </c>
    </row>
    <row r="37" spans="3:19" x14ac:dyDescent="0.25">
      <c r="C37">
        <v>5</v>
      </c>
      <c r="D37" t="s">
        <v>151</v>
      </c>
      <c r="S37">
        <v>47.409579667644181</v>
      </c>
    </row>
    <row r="38" spans="3:19" x14ac:dyDescent="0.25">
      <c r="C38">
        <v>5</v>
      </c>
      <c r="D38">
        <v>99</v>
      </c>
      <c r="S38">
        <v>47.409579667644181</v>
      </c>
    </row>
    <row r="39" spans="3:19" x14ac:dyDescent="0.25">
      <c r="C39">
        <v>5</v>
      </c>
      <c r="D39" t="s">
        <v>1189</v>
      </c>
      <c r="E39">
        <v>51.1</v>
      </c>
      <c r="I39">
        <v>6290</v>
      </c>
      <c r="J39">
        <v>486</v>
      </c>
      <c r="K39">
        <v>26</v>
      </c>
      <c r="O39">
        <v>10800</v>
      </c>
      <c r="P39">
        <v>10800</v>
      </c>
      <c r="Q39">
        <v>2070025</v>
      </c>
      <c r="S39">
        <v>2916.6666666666665</v>
      </c>
    </row>
    <row r="40" spans="3:19" x14ac:dyDescent="0.25">
      <c r="C40">
        <v>5</v>
      </c>
      <c r="D40">
        <v>303</v>
      </c>
      <c r="E40">
        <v>15.75</v>
      </c>
      <c r="I40">
        <v>1610</v>
      </c>
      <c r="J40">
        <v>175</v>
      </c>
      <c r="K40">
        <v>10</v>
      </c>
      <c r="O40">
        <v>1500</v>
      </c>
      <c r="P40">
        <v>1500</v>
      </c>
      <c r="Q40">
        <v>557804</v>
      </c>
      <c r="S40">
        <v>2916.6666666666665</v>
      </c>
    </row>
    <row r="41" spans="3:19" x14ac:dyDescent="0.25">
      <c r="C41">
        <v>5</v>
      </c>
      <c r="D41">
        <v>304</v>
      </c>
      <c r="E41">
        <v>17.350000000000001</v>
      </c>
      <c r="I41">
        <v>2333.5</v>
      </c>
      <c r="J41">
        <v>86</v>
      </c>
      <c r="K41">
        <v>16</v>
      </c>
      <c r="O41">
        <v>6000</v>
      </c>
      <c r="P41">
        <v>6000</v>
      </c>
      <c r="Q41">
        <v>849208</v>
      </c>
    </row>
    <row r="42" spans="3:19" x14ac:dyDescent="0.25">
      <c r="C42">
        <v>5</v>
      </c>
      <c r="D42">
        <v>305</v>
      </c>
      <c r="E42">
        <v>4</v>
      </c>
      <c r="I42">
        <v>606</v>
      </c>
      <c r="J42">
        <v>15</v>
      </c>
      <c r="Q42">
        <v>229212</v>
      </c>
    </row>
    <row r="43" spans="3:19" x14ac:dyDescent="0.25">
      <c r="C43">
        <v>5</v>
      </c>
      <c r="D43">
        <v>642</v>
      </c>
      <c r="E43">
        <v>14</v>
      </c>
      <c r="I43">
        <v>1740.5</v>
      </c>
      <c r="J43">
        <v>210</v>
      </c>
      <c r="O43">
        <v>3300</v>
      </c>
      <c r="P43">
        <v>3300</v>
      </c>
      <c r="Q43">
        <v>433801</v>
      </c>
    </row>
    <row r="44" spans="3:19" x14ac:dyDescent="0.25">
      <c r="C44" t="s">
        <v>1194</v>
      </c>
      <c r="E44">
        <v>51.1</v>
      </c>
      <c r="I44">
        <v>6290</v>
      </c>
      <c r="J44">
        <v>486</v>
      </c>
      <c r="K44">
        <v>26</v>
      </c>
      <c r="O44">
        <v>10800</v>
      </c>
      <c r="P44">
        <v>10800</v>
      </c>
      <c r="Q44">
        <v>2070025</v>
      </c>
      <c r="S44">
        <v>2964.0762463343108</v>
      </c>
    </row>
    <row r="45" spans="3:19" x14ac:dyDescent="0.25">
      <c r="C45">
        <v>6</v>
      </c>
      <c r="D45" t="s">
        <v>151</v>
      </c>
      <c r="S45">
        <v>47.409579667644181</v>
      </c>
    </row>
    <row r="46" spans="3:19" x14ac:dyDescent="0.25">
      <c r="C46">
        <v>6</v>
      </c>
      <c r="D46">
        <v>99</v>
      </c>
      <c r="S46">
        <v>47.409579667644181</v>
      </c>
    </row>
    <row r="47" spans="3:19" x14ac:dyDescent="0.25">
      <c r="C47">
        <v>6</v>
      </c>
      <c r="D47" t="s">
        <v>1189</v>
      </c>
      <c r="E47">
        <v>51.1</v>
      </c>
      <c r="I47">
        <v>7064.5</v>
      </c>
      <c r="J47">
        <v>560</v>
      </c>
      <c r="K47">
        <v>6</v>
      </c>
      <c r="O47">
        <v>31498</v>
      </c>
      <c r="P47">
        <v>31498</v>
      </c>
      <c r="Q47">
        <v>2089754</v>
      </c>
      <c r="S47">
        <v>2916.6666666666665</v>
      </c>
    </row>
    <row r="48" spans="3:19" x14ac:dyDescent="0.25">
      <c r="C48">
        <v>6</v>
      </c>
      <c r="D48">
        <v>303</v>
      </c>
      <c r="E48">
        <v>15.75</v>
      </c>
      <c r="I48">
        <v>1863.5</v>
      </c>
      <c r="J48">
        <v>130</v>
      </c>
      <c r="O48">
        <v>6300</v>
      </c>
      <c r="P48">
        <v>6300</v>
      </c>
      <c r="Q48">
        <v>541111</v>
      </c>
      <c r="S48">
        <v>2916.6666666666665</v>
      </c>
    </row>
    <row r="49" spans="3:19" x14ac:dyDescent="0.25">
      <c r="C49">
        <v>6</v>
      </c>
      <c r="D49">
        <v>304</v>
      </c>
      <c r="E49">
        <v>17.350000000000001</v>
      </c>
      <c r="I49">
        <v>2457</v>
      </c>
      <c r="J49">
        <v>70.5</v>
      </c>
      <c r="K49">
        <v>6</v>
      </c>
      <c r="O49">
        <v>13800</v>
      </c>
      <c r="P49">
        <v>13800</v>
      </c>
      <c r="Q49">
        <v>812110</v>
      </c>
    </row>
    <row r="50" spans="3:19" x14ac:dyDescent="0.25">
      <c r="C50">
        <v>6</v>
      </c>
      <c r="D50">
        <v>305</v>
      </c>
      <c r="E50">
        <v>4</v>
      </c>
      <c r="I50">
        <v>611</v>
      </c>
      <c r="J50">
        <v>55</v>
      </c>
      <c r="O50">
        <v>2350</v>
      </c>
      <c r="P50">
        <v>2350</v>
      </c>
      <c r="Q50">
        <v>252338</v>
      </c>
    </row>
    <row r="51" spans="3:19" x14ac:dyDescent="0.25">
      <c r="C51">
        <v>6</v>
      </c>
      <c r="D51">
        <v>642</v>
      </c>
      <c r="E51">
        <v>14</v>
      </c>
      <c r="I51">
        <v>2133</v>
      </c>
      <c r="J51">
        <v>304.5</v>
      </c>
      <c r="O51">
        <v>9048</v>
      </c>
      <c r="P51">
        <v>9048</v>
      </c>
      <c r="Q51">
        <v>484195</v>
      </c>
    </row>
    <row r="52" spans="3:19" x14ac:dyDescent="0.25">
      <c r="C52" t="s">
        <v>1195</v>
      </c>
      <c r="E52">
        <v>51.1</v>
      </c>
      <c r="I52">
        <v>7064.5</v>
      </c>
      <c r="J52">
        <v>560</v>
      </c>
      <c r="K52">
        <v>6</v>
      </c>
      <c r="O52">
        <v>31498</v>
      </c>
      <c r="P52">
        <v>31498</v>
      </c>
      <c r="Q52">
        <v>2089754</v>
      </c>
      <c r="S52">
        <v>2964.0762463343108</v>
      </c>
    </row>
  </sheetData>
  <hyperlinks>
    <hyperlink ref="A2" location="Obsah!A1" display="Zpět na Obsah  KL 01  1.-4.měsíc" xr:uid="{D9E0EE72-0EE7-4249-8EF1-7A96956B29C1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48021.100829999981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485.17664000000008</v>
      </c>
      <c r="E7" s="139">
        <f t="shared" ref="E7:E13" si="0">IF(C7=0,0,D7/C7)</f>
        <v>0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2.2883295194508008E-2</v>
      </c>
      <c r="E9" s="139">
        <f>IF(C9=0,0,D9/C9)</f>
        <v>7.6277650648360035E-2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6152.3915200000001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17175.912689999997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22D6F04-EC14-441D-A21A-FF26436FCC2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2018</v>
      </c>
      <c r="C3" s="40">
        <v>2019</v>
      </c>
      <c r="D3" s="7"/>
      <c r="E3" s="276">
        <v>2020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203</v>
      </c>
      <c r="J4" s="212" t="s">
        <v>204</v>
      </c>
    </row>
    <row r="5" spans="1:10" ht="14.45" customHeight="1" x14ac:dyDescent="0.2">
      <c r="A5" s="89" t="str">
        <f>HYPERLINK("#'Léky Žádanky'!A1","Léky (Kč)")</f>
        <v>Léky (Kč)</v>
      </c>
      <c r="B5" s="27">
        <v>453.78992000000011</v>
      </c>
      <c r="C5" s="29">
        <v>512.02716000000021</v>
      </c>
      <c r="D5" s="8"/>
      <c r="E5" s="94">
        <v>485.17664000000008</v>
      </c>
      <c r="F5" s="28">
        <v>0</v>
      </c>
      <c r="G5" s="93">
        <f>E5-F5</f>
        <v>485.17664000000008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5656.281149999998</v>
      </c>
      <c r="C6" s="31">
        <v>6072.9418500000002</v>
      </c>
      <c r="D6" s="8"/>
      <c r="E6" s="95">
        <v>6152.3915200000001</v>
      </c>
      <c r="F6" s="30">
        <v>0</v>
      </c>
      <c r="G6" s="96">
        <f>E6-F6</f>
        <v>6152.3915200000001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15891.71025</v>
      </c>
      <c r="C7" s="31">
        <v>18908.180669999998</v>
      </c>
      <c r="D7" s="8"/>
      <c r="E7" s="95">
        <v>17175.912689999997</v>
      </c>
      <c r="F7" s="30">
        <v>0</v>
      </c>
      <c r="G7" s="96">
        <f>E7-F7</f>
        <v>17175.912689999997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12678.36231</v>
      </c>
      <c r="C8" s="33">
        <v>21185.673040000012</v>
      </c>
      <c r="D8" s="8"/>
      <c r="E8" s="97">
        <v>24207.619979999981</v>
      </c>
      <c r="F8" s="32">
        <v>0</v>
      </c>
      <c r="G8" s="98">
        <f>E8-F8</f>
        <v>24207.619979999981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34680.143629999999</v>
      </c>
      <c r="C9" s="35">
        <v>46678.822720000011</v>
      </c>
      <c r="D9" s="8"/>
      <c r="E9" s="3">
        <v>48021.100829999981</v>
      </c>
      <c r="F9" s="34">
        <v>0</v>
      </c>
      <c r="G9" s="34">
        <f>E9-F9</f>
        <v>48021.100829999981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182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E1FFC214-6802-4C39-973A-F2D4CA03E52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2020</v>
      </c>
      <c r="C4" s="115" t="s">
        <v>17</v>
      </c>
      <c r="D4" s="210" t="s">
        <v>183</v>
      </c>
      <c r="E4" s="210" t="s">
        <v>184</v>
      </c>
      <c r="F4" s="210" t="s">
        <v>185</v>
      </c>
      <c r="G4" s="210" t="s">
        <v>186</v>
      </c>
      <c r="H4" s="210" t="s">
        <v>187</v>
      </c>
      <c r="I4" s="210" t="s">
        <v>188</v>
      </c>
      <c r="J4" s="210" t="s">
        <v>189</v>
      </c>
      <c r="K4" s="210" t="s">
        <v>190</v>
      </c>
      <c r="L4" s="210" t="s">
        <v>191</v>
      </c>
      <c r="M4" s="210" t="s">
        <v>192</v>
      </c>
      <c r="N4" s="210" t="s">
        <v>193</v>
      </c>
      <c r="O4" s="210" t="s">
        <v>194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1040.0000000999999</v>
      </c>
      <c r="C7" s="52">
        <v>86.666666674999988</v>
      </c>
      <c r="D7" s="52">
        <v>76.038229999999999</v>
      </c>
      <c r="E7" s="52">
        <v>95.45908</v>
      </c>
      <c r="F7" s="52">
        <v>81.558779999999999</v>
      </c>
      <c r="G7" s="52">
        <v>50.461730000000003</v>
      </c>
      <c r="H7" s="52">
        <v>83.293300000000002</v>
      </c>
      <c r="I7" s="52">
        <v>98.365520000000004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485.17663999999996</v>
      </c>
      <c r="Q7" s="78">
        <v>0.4665159999551427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13010.000000099999</v>
      </c>
      <c r="C9" s="52">
        <v>1084.166666675</v>
      </c>
      <c r="D9" s="52">
        <v>194.13432999999998</v>
      </c>
      <c r="E9" s="52">
        <v>1402.8868600000001</v>
      </c>
      <c r="F9" s="52">
        <v>2836.9474500000001</v>
      </c>
      <c r="G9" s="52">
        <v>-275.59271999999999</v>
      </c>
      <c r="H9" s="52">
        <v>46.101199999999999</v>
      </c>
      <c r="I9" s="52">
        <v>1947.9143999999999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6152.3915200000001</v>
      </c>
      <c r="Q9" s="78">
        <v>0.47289711913548887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745.30730429999994</v>
      </c>
      <c r="C11" s="52">
        <v>62.108942024999997</v>
      </c>
      <c r="D11" s="52">
        <v>37.633710000000001</v>
      </c>
      <c r="E11" s="52">
        <v>77.831389999999999</v>
      </c>
      <c r="F11" s="52">
        <v>70.501859999999994</v>
      </c>
      <c r="G11" s="52">
        <v>51.684339999999999</v>
      </c>
      <c r="H11" s="52">
        <v>74.554880000000011</v>
      </c>
      <c r="I11" s="52">
        <v>72.782130000000009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384.98831000000001</v>
      </c>
      <c r="Q11" s="78">
        <v>0.51654976112381579</v>
      </c>
    </row>
    <row r="12" spans="1:17" ht="14.45" customHeight="1" x14ac:dyDescent="0.2">
      <c r="A12" s="15" t="s">
        <v>27</v>
      </c>
      <c r="B12" s="51">
        <v>436.06181910000004</v>
      </c>
      <c r="C12" s="52">
        <v>36.338484925000003</v>
      </c>
      <c r="D12" s="52">
        <v>39.543709999999997</v>
      </c>
      <c r="E12" s="52">
        <v>91.42864999999999</v>
      </c>
      <c r="F12" s="52">
        <v>10.68736</v>
      </c>
      <c r="G12" s="52">
        <v>58.260980000000004</v>
      </c>
      <c r="H12" s="52">
        <v>14.504149999999999</v>
      </c>
      <c r="I12" s="52">
        <v>88.361869999999996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302.78672</v>
      </c>
      <c r="Q12" s="78">
        <v>0.69436650203617878</v>
      </c>
    </row>
    <row r="13" spans="1:17" ht="14.45" customHeight="1" x14ac:dyDescent="0.2">
      <c r="A13" s="15" t="s">
        <v>28</v>
      </c>
      <c r="B13" s="51">
        <v>7300.0000001999997</v>
      </c>
      <c r="C13" s="52">
        <v>608.33333334999998</v>
      </c>
      <c r="D13" s="52">
        <v>726.42061000000001</v>
      </c>
      <c r="E13" s="52">
        <v>628.36150999999995</v>
      </c>
      <c r="F13" s="52">
        <v>541.89359999999999</v>
      </c>
      <c r="G13" s="52">
        <v>541.06918000000007</v>
      </c>
      <c r="H13" s="52">
        <v>510.31167999999997</v>
      </c>
      <c r="I13" s="52">
        <v>736.39356999999995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3684.4501499999997</v>
      </c>
      <c r="Q13" s="78">
        <v>0.50471919861630898</v>
      </c>
    </row>
    <row r="14" spans="1:17" ht="14.45" customHeight="1" x14ac:dyDescent="0.2">
      <c r="A14" s="15" t="s">
        <v>29</v>
      </c>
      <c r="B14" s="51">
        <v>2515.7586833999999</v>
      </c>
      <c r="C14" s="52">
        <v>209.64655694999999</v>
      </c>
      <c r="D14" s="52">
        <v>285.18700000000001</v>
      </c>
      <c r="E14" s="52">
        <v>213.005</v>
      </c>
      <c r="F14" s="52">
        <v>214.01499999999999</v>
      </c>
      <c r="G14" s="52">
        <v>181.16399999999999</v>
      </c>
      <c r="H14" s="52">
        <v>183.20099999999999</v>
      </c>
      <c r="I14" s="52">
        <v>164.24199999999999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1240.8139999999999</v>
      </c>
      <c r="Q14" s="78">
        <v>0.49321662216149581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2131.8886398</v>
      </c>
      <c r="C17" s="52">
        <v>177.65738665000001</v>
      </c>
      <c r="D17" s="52">
        <v>119.04075</v>
      </c>
      <c r="E17" s="52">
        <v>115.67308</v>
      </c>
      <c r="F17" s="52">
        <v>277.63809000000003</v>
      </c>
      <c r="G17" s="52">
        <v>1325.5589</v>
      </c>
      <c r="H17" s="52">
        <v>18.015740000000001</v>
      </c>
      <c r="I17" s="52">
        <v>133.64189999999999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1989.5684600000002</v>
      </c>
      <c r="Q17" s="78">
        <v>0.93324220733529906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0.30499999999999999</v>
      </c>
      <c r="E18" s="52">
        <v>0</v>
      </c>
      <c r="F18" s="52">
        <v>3</v>
      </c>
      <c r="G18" s="52">
        <v>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6.3049999999999997</v>
      </c>
      <c r="Q18" s="78" t="s">
        <v>206</v>
      </c>
    </row>
    <row r="19" spans="1:17" ht="14.45" customHeight="1" x14ac:dyDescent="0.2">
      <c r="A19" s="15" t="s">
        <v>34</v>
      </c>
      <c r="B19" s="51">
        <v>7822.8276710999999</v>
      </c>
      <c r="C19" s="52">
        <v>651.90230592499995</v>
      </c>
      <c r="D19" s="52">
        <v>1895.23802</v>
      </c>
      <c r="E19" s="52">
        <v>939.44669999999996</v>
      </c>
      <c r="F19" s="52">
        <v>4153.9986200000003</v>
      </c>
      <c r="G19" s="52">
        <v>394.84005999999999</v>
      </c>
      <c r="H19" s="52">
        <v>388.86296000000004</v>
      </c>
      <c r="I19" s="52">
        <v>441.77239000000003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8214.1587500000005</v>
      </c>
      <c r="Q19" s="78">
        <v>1.050024248948459</v>
      </c>
    </row>
    <row r="20" spans="1:17" ht="14.45" customHeight="1" x14ac:dyDescent="0.2">
      <c r="A20" s="15" t="s">
        <v>35</v>
      </c>
      <c r="B20" s="51">
        <v>40731.4789179</v>
      </c>
      <c r="C20" s="52">
        <v>3394.289909825</v>
      </c>
      <c r="D20" s="52">
        <v>3079.6690899999999</v>
      </c>
      <c r="E20" s="52">
        <v>3070.9303199999999</v>
      </c>
      <c r="F20" s="52">
        <v>2656.1679800000002</v>
      </c>
      <c r="G20" s="52">
        <v>2727.0683899999999</v>
      </c>
      <c r="H20" s="52">
        <v>2804.1569100000002</v>
      </c>
      <c r="I20" s="52">
        <v>2837.92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17175.912690000001</v>
      </c>
      <c r="Q20" s="78">
        <v>0.42168644857262511</v>
      </c>
    </row>
    <row r="21" spans="1:17" ht="14.45" customHeight="1" x14ac:dyDescent="0.2">
      <c r="A21" s="16" t="s">
        <v>36</v>
      </c>
      <c r="B21" s="51">
        <v>14284.0063875</v>
      </c>
      <c r="C21" s="52">
        <v>1190.333865625</v>
      </c>
      <c r="D21" s="52">
        <v>1281.6481899999999</v>
      </c>
      <c r="E21" s="52">
        <v>1244.2611899999999</v>
      </c>
      <c r="F21" s="52">
        <v>1233.5211899999999</v>
      </c>
      <c r="G21" s="52">
        <v>1234.2641599999999</v>
      </c>
      <c r="H21" s="52">
        <v>1233.4435100000001</v>
      </c>
      <c r="I21" s="52">
        <v>1233.4432099999999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7460.5814499999997</v>
      </c>
      <c r="Q21" s="78">
        <v>0.52230314434252756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138.73004</v>
      </c>
      <c r="E22" s="52">
        <v>187.91300000000001</v>
      </c>
      <c r="F22" s="52">
        <v>202.84923999999998</v>
      </c>
      <c r="G22" s="52">
        <v>117.59585000000001</v>
      </c>
      <c r="H22" s="52">
        <v>0</v>
      </c>
      <c r="I22" s="52">
        <v>11.858000000000001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658.94613000000004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152.51714039991202</v>
      </c>
      <c r="C24" s="52">
        <v>12.709761699992669</v>
      </c>
      <c r="D24" s="52">
        <v>1.0099999999511056E-3</v>
      </c>
      <c r="E24" s="52">
        <v>6.9057099999999991</v>
      </c>
      <c r="F24" s="52">
        <v>178.63956000000326</v>
      </c>
      <c r="G24" s="52">
        <v>49.484080000001086</v>
      </c>
      <c r="H24" s="52">
        <v>12.887679999998909</v>
      </c>
      <c r="I24" s="52">
        <v>17.102969999999914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265.02101000000312</v>
      </c>
      <c r="Q24" s="78">
        <v>1.7376473837963198</v>
      </c>
    </row>
    <row r="25" spans="1:17" ht="14.45" customHeight="1" x14ac:dyDescent="0.2">
      <c r="A25" s="17" t="s">
        <v>40</v>
      </c>
      <c r="B25" s="54">
        <v>90169.846563899904</v>
      </c>
      <c r="C25" s="55">
        <v>7514.1538803249923</v>
      </c>
      <c r="D25" s="55">
        <v>7873.5896900000007</v>
      </c>
      <c r="E25" s="55">
        <v>8074.1024900000002</v>
      </c>
      <c r="F25" s="55">
        <v>12461.418730000001</v>
      </c>
      <c r="G25" s="55">
        <v>6458.8589499999998</v>
      </c>
      <c r="H25" s="55">
        <v>5369.3330099999994</v>
      </c>
      <c r="I25" s="55">
        <v>7783.7979599999999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48021.10083000001</v>
      </c>
      <c r="Q25" s="79">
        <v>0.53256274308916896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522.62766999999997</v>
      </c>
      <c r="E26" s="52">
        <v>351.89747999999997</v>
      </c>
      <c r="F26" s="52">
        <v>368.43471999999997</v>
      </c>
      <c r="G26" s="52">
        <v>407.43477000000001</v>
      </c>
      <c r="H26" s="52">
        <v>249.79101</v>
      </c>
      <c r="I26" s="52">
        <v>619.37761999999998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2519.5632699999996</v>
      </c>
      <c r="Q26" s="78" t="s">
        <v>206</v>
      </c>
    </row>
    <row r="27" spans="1:17" ht="14.45" customHeight="1" x14ac:dyDescent="0.2">
      <c r="A27" s="18" t="s">
        <v>42</v>
      </c>
      <c r="B27" s="54">
        <v>90169.846563899904</v>
      </c>
      <c r="C27" s="55">
        <v>7514.1538803249923</v>
      </c>
      <c r="D27" s="55">
        <v>8396.2173600000006</v>
      </c>
      <c r="E27" s="55">
        <v>8425.9999700000008</v>
      </c>
      <c r="F27" s="55">
        <v>12829.853450000001</v>
      </c>
      <c r="G27" s="55">
        <v>6866.2937199999997</v>
      </c>
      <c r="H27" s="55">
        <v>5619.1240199999993</v>
      </c>
      <c r="I27" s="55">
        <v>8403.1755799999992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50540.664099999995</v>
      </c>
      <c r="Q27" s="79">
        <v>0.56050515805395951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0B247C5-C201-4EE0-AB46-F5896F4BF358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199</v>
      </c>
      <c r="G4" s="294" t="s">
        <v>51</v>
      </c>
      <c r="H4" s="117" t="s">
        <v>89</v>
      </c>
      <c r="I4" s="292" t="s">
        <v>52</v>
      </c>
      <c r="J4" s="294" t="s">
        <v>201</v>
      </c>
      <c r="K4" s="295" t="s">
        <v>202</v>
      </c>
    </row>
    <row r="5" spans="1:13" ht="39" thickBot="1" x14ac:dyDescent="0.25">
      <c r="A5" s="68"/>
      <c r="B5" s="24" t="s">
        <v>195</v>
      </c>
      <c r="C5" s="25" t="s">
        <v>196</v>
      </c>
      <c r="D5" s="26" t="s">
        <v>197</v>
      </c>
      <c r="E5" s="26" t="s">
        <v>198</v>
      </c>
      <c r="F5" s="293"/>
      <c r="G5" s="293"/>
      <c r="H5" s="25" t="s">
        <v>200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-84649.974069999997</v>
      </c>
      <c r="C6" s="366">
        <v>-98198.668719999696</v>
      </c>
      <c r="D6" s="366">
        <v>-13548.694649999699</v>
      </c>
      <c r="E6" s="367">
        <v>1.1600555085675019</v>
      </c>
      <c r="F6" s="365">
        <v>-90149.300204499901</v>
      </c>
      <c r="G6" s="366">
        <v>-45074.650102249951</v>
      </c>
      <c r="H6" s="366">
        <v>-8381.3287300000011</v>
      </c>
      <c r="I6" s="366">
        <v>-50453.88798</v>
      </c>
      <c r="J6" s="366">
        <v>-5379.2378777500489</v>
      </c>
      <c r="K6" s="368">
        <v>0.55967032318107268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84651.855708000003</v>
      </c>
      <c r="C7" s="366">
        <v>95168.776439999696</v>
      </c>
      <c r="D7" s="366">
        <v>10516.920731999693</v>
      </c>
      <c r="E7" s="367">
        <v>1.1242373323542605</v>
      </c>
      <c r="F7" s="365">
        <v>90169.846563899904</v>
      </c>
      <c r="G7" s="366">
        <v>45084.923281949952</v>
      </c>
      <c r="H7" s="366">
        <v>7783.7979599999999</v>
      </c>
      <c r="I7" s="366">
        <v>48021.100829999996</v>
      </c>
      <c r="J7" s="366">
        <v>2936.1775480500437</v>
      </c>
      <c r="K7" s="368">
        <v>0.53256274308916884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21739.594313000001</v>
      </c>
      <c r="C8" s="366">
        <v>26166.637340000001</v>
      </c>
      <c r="D8" s="366">
        <v>4427.0430269999997</v>
      </c>
      <c r="E8" s="367">
        <v>1.2036396338984432</v>
      </c>
      <c r="F8" s="365">
        <v>25047.127807199999</v>
      </c>
      <c r="G8" s="366">
        <v>12523.563903599999</v>
      </c>
      <c r="H8" s="366">
        <v>3108.0599300000003</v>
      </c>
      <c r="I8" s="366">
        <v>12250.6088</v>
      </c>
      <c r="J8" s="366">
        <v>-272.95510359999935</v>
      </c>
      <c r="K8" s="368">
        <v>0.48910233917034046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19234.078626999999</v>
      </c>
      <c r="C9" s="366">
        <v>23690.25634</v>
      </c>
      <c r="D9" s="366">
        <v>4456.1777130000009</v>
      </c>
      <c r="E9" s="367">
        <v>1.2316813713522312</v>
      </c>
      <c r="F9" s="365">
        <v>22531.369123799999</v>
      </c>
      <c r="G9" s="366">
        <v>11265.6845619</v>
      </c>
      <c r="H9" s="366">
        <v>2943.8179300000002</v>
      </c>
      <c r="I9" s="366">
        <v>11009.794800000001</v>
      </c>
      <c r="J9" s="366">
        <v>-255.88976189999812</v>
      </c>
      <c r="K9" s="368">
        <v>0.48864295549489267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2.1700000000000001E-2</v>
      </c>
      <c r="D10" s="366">
        <v>2.1700000000000001E-2</v>
      </c>
      <c r="E10" s="367">
        <v>0</v>
      </c>
      <c r="F10" s="365">
        <v>0</v>
      </c>
      <c r="G10" s="366">
        <v>0</v>
      </c>
      <c r="H10" s="366">
        <v>4.4000000000000002E-4</v>
      </c>
      <c r="I10" s="366">
        <v>1.4599999999999999E-3</v>
      </c>
      <c r="J10" s="366">
        <v>1.4599999999999999E-3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2.1700000000000001E-2</v>
      </c>
      <c r="D11" s="366">
        <v>2.1700000000000001E-2</v>
      </c>
      <c r="E11" s="367">
        <v>0</v>
      </c>
      <c r="F11" s="365">
        <v>0</v>
      </c>
      <c r="G11" s="366">
        <v>0</v>
      </c>
      <c r="H11" s="366">
        <v>4.4000000000000002E-4</v>
      </c>
      <c r="I11" s="366">
        <v>1.4599999999999999E-3</v>
      </c>
      <c r="J11" s="366">
        <v>1.4599999999999999E-3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950.00000299999999</v>
      </c>
      <c r="C12" s="366">
        <v>891.32524999999998</v>
      </c>
      <c r="D12" s="366">
        <v>-58.67475300000001</v>
      </c>
      <c r="E12" s="367">
        <v>0.93823710230030388</v>
      </c>
      <c r="F12" s="365">
        <v>1040.0000000999999</v>
      </c>
      <c r="G12" s="366">
        <v>520.00000004999993</v>
      </c>
      <c r="H12" s="366">
        <v>98.365520000000004</v>
      </c>
      <c r="I12" s="366">
        <v>485.17664000000002</v>
      </c>
      <c r="J12" s="366">
        <v>-34.823360049999906</v>
      </c>
      <c r="K12" s="368">
        <v>0.46651599995514276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745.000001</v>
      </c>
      <c r="C13" s="366">
        <v>748.97550000000001</v>
      </c>
      <c r="D13" s="366">
        <v>3.9754990000000134</v>
      </c>
      <c r="E13" s="367">
        <v>1.0053362402612938</v>
      </c>
      <c r="F13" s="365">
        <v>870</v>
      </c>
      <c r="G13" s="366">
        <v>435</v>
      </c>
      <c r="H13" s="366">
        <v>84.186399999999992</v>
      </c>
      <c r="I13" s="366">
        <v>403.25648999999999</v>
      </c>
      <c r="J13" s="366">
        <v>-31.743510000000015</v>
      </c>
      <c r="K13" s="368">
        <v>0.46351320689655173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15</v>
      </c>
      <c r="C14" s="366">
        <v>0</v>
      </c>
      <c r="D14" s="366">
        <v>-15</v>
      </c>
      <c r="E14" s="367">
        <v>0</v>
      </c>
      <c r="F14" s="365">
        <v>0</v>
      </c>
      <c r="G14" s="366">
        <v>0</v>
      </c>
      <c r="H14" s="366">
        <v>0</v>
      </c>
      <c r="I14" s="366">
        <v>0</v>
      </c>
      <c r="J14" s="366">
        <v>0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20.000001000000001</v>
      </c>
      <c r="C15" s="366">
        <v>16.711029999999997</v>
      </c>
      <c r="D15" s="366">
        <v>-3.2889710000000036</v>
      </c>
      <c r="E15" s="367">
        <v>0.83555145822242693</v>
      </c>
      <c r="F15" s="365">
        <v>20.000000100000001</v>
      </c>
      <c r="G15" s="366">
        <v>10.000000050000001</v>
      </c>
      <c r="H15" s="366">
        <v>1.9595100000000001</v>
      </c>
      <c r="I15" s="366">
        <v>7.22865</v>
      </c>
      <c r="J15" s="366">
        <v>-2.7713500500000006</v>
      </c>
      <c r="K15" s="368">
        <v>0.36143249819283751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170.000001</v>
      </c>
      <c r="C16" s="366">
        <v>125.63872000000001</v>
      </c>
      <c r="D16" s="366">
        <v>-44.361280999999991</v>
      </c>
      <c r="E16" s="367">
        <v>0.73905128977028656</v>
      </c>
      <c r="F16" s="365">
        <v>150</v>
      </c>
      <c r="G16" s="366">
        <v>75</v>
      </c>
      <c r="H16" s="366">
        <v>12.219610000000001</v>
      </c>
      <c r="I16" s="366">
        <v>74.691500000000005</v>
      </c>
      <c r="J16" s="366">
        <v>-0.30849999999999511</v>
      </c>
      <c r="K16" s="368">
        <v>0.49794333333333335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10329</v>
      </c>
      <c r="C17" s="366">
        <v>14230.216769999999</v>
      </c>
      <c r="D17" s="366">
        <v>3901.2167699999991</v>
      </c>
      <c r="E17" s="367">
        <v>1.3776954952076677</v>
      </c>
      <c r="F17" s="365">
        <v>13010.000000099999</v>
      </c>
      <c r="G17" s="366">
        <v>6505.0000000500004</v>
      </c>
      <c r="H17" s="366">
        <v>1947.9143999999999</v>
      </c>
      <c r="I17" s="366">
        <v>6152.3915199999992</v>
      </c>
      <c r="J17" s="366">
        <v>-352.60848005000116</v>
      </c>
      <c r="K17" s="368">
        <v>0.47289711913548887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0.89551999999999998</v>
      </c>
      <c r="D18" s="366">
        <v>0.89551999999999998</v>
      </c>
      <c r="E18" s="367">
        <v>0</v>
      </c>
      <c r="F18" s="365">
        <v>0</v>
      </c>
      <c r="G18" s="366">
        <v>0</v>
      </c>
      <c r="H18" s="366">
        <v>0</v>
      </c>
      <c r="I18" s="366">
        <v>0</v>
      </c>
      <c r="J18" s="366">
        <v>0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3294</v>
      </c>
      <c r="C19" s="366">
        <v>3555.5246899999997</v>
      </c>
      <c r="D19" s="366">
        <v>261.52468999999974</v>
      </c>
      <c r="E19" s="367">
        <v>1.0793942592592591</v>
      </c>
      <c r="F19" s="365">
        <v>3499.9999999000001</v>
      </c>
      <c r="G19" s="366">
        <v>1749.9999999500001</v>
      </c>
      <c r="H19" s="366">
        <v>259.25758999999999</v>
      </c>
      <c r="I19" s="366">
        <v>1521.4964499999999</v>
      </c>
      <c r="J19" s="366">
        <v>-228.50354995000021</v>
      </c>
      <c r="K19" s="368">
        <v>0.43471327144099176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1800</v>
      </c>
      <c r="C20" s="366">
        <v>4540.03251</v>
      </c>
      <c r="D20" s="366">
        <v>2740.03251</v>
      </c>
      <c r="E20" s="367">
        <v>2.5222402833333333</v>
      </c>
      <c r="F20" s="365">
        <v>4699.9999998000003</v>
      </c>
      <c r="G20" s="366">
        <v>2349.9999999000001</v>
      </c>
      <c r="H20" s="366">
        <v>334.34469999999999</v>
      </c>
      <c r="I20" s="366">
        <v>1414.0997600000001</v>
      </c>
      <c r="J20" s="366">
        <v>-935.90023990000009</v>
      </c>
      <c r="K20" s="368">
        <v>0.30087228937450522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0</v>
      </c>
      <c r="C21" s="366">
        <v>1366.6906899999999</v>
      </c>
      <c r="D21" s="366">
        <v>1366.6906899999999</v>
      </c>
      <c r="E21" s="367">
        <v>0</v>
      </c>
      <c r="F21" s="365">
        <v>0</v>
      </c>
      <c r="G21" s="366">
        <v>0</v>
      </c>
      <c r="H21" s="366">
        <v>492.60796999999997</v>
      </c>
      <c r="I21" s="366">
        <v>501.81925000000001</v>
      </c>
      <c r="J21" s="366">
        <v>501.81925000000001</v>
      </c>
      <c r="K21" s="368">
        <v>0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39.999997999999998</v>
      </c>
      <c r="C22" s="366">
        <v>41.415289999999999</v>
      </c>
      <c r="D22" s="366">
        <v>1.4152920000000009</v>
      </c>
      <c r="E22" s="367">
        <v>1.0353823017691151</v>
      </c>
      <c r="F22" s="365">
        <v>39.999999900000006</v>
      </c>
      <c r="G22" s="366">
        <v>19.999999950000003</v>
      </c>
      <c r="H22" s="366">
        <v>4.8914300000000006</v>
      </c>
      <c r="I22" s="366">
        <v>41.741550000000004</v>
      </c>
      <c r="J22" s="366">
        <v>21.741550050000001</v>
      </c>
      <c r="K22" s="368">
        <v>1.0435387526088469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3900.0000010000003</v>
      </c>
      <c r="C23" s="366">
        <v>3509.4103399999999</v>
      </c>
      <c r="D23" s="366">
        <v>-390.58966100000043</v>
      </c>
      <c r="E23" s="367">
        <v>0.89984880489747454</v>
      </c>
      <c r="F23" s="365">
        <v>3500.0000002000002</v>
      </c>
      <c r="G23" s="366">
        <v>1750.0000001000001</v>
      </c>
      <c r="H23" s="366">
        <v>295.22025000000002</v>
      </c>
      <c r="I23" s="366">
        <v>1697.75981</v>
      </c>
      <c r="J23" s="366">
        <v>-52.240190100000063</v>
      </c>
      <c r="K23" s="368">
        <v>0.48507423140085287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79.999999000000003</v>
      </c>
      <c r="C24" s="366">
        <v>99.202910000000003</v>
      </c>
      <c r="D24" s="366">
        <v>19.202911</v>
      </c>
      <c r="E24" s="367">
        <v>1.2400363905004548</v>
      </c>
      <c r="F24" s="365">
        <v>100.00000010000001</v>
      </c>
      <c r="G24" s="366">
        <v>50.000000050000011</v>
      </c>
      <c r="H24" s="366">
        <v>7.2640399999999996</v>
      </c>
      <c r="I24" s="366">
        <v>23.939139999999998</v>
      </c>
      <c r="J24" s="366">
        <v>-26.060860050000013</v>
      </c>
      <c r="K24" s="368">
        <v>0.23939139976060855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600</v>
      </c>
      <c r="C25" s="366">
        <v>595.29518999999993</v>
      </c>
      <c r="D25" s="366">
        <v>-4.7048100000000659</v>
      </c>
      <c r="E25" s="367">
        <v>0.99215864999999992</v>
      </c>
      <c r="F25" s="365">
        <v>600</v>
      </c>
      <c r="G25" s="366">
        <v>300</v>
      </c>
      <c r="H25" s="366">
        <v>73.201350000000005</v>
      </c>
      <c r="I25" s="366">
        <v>334.18513000000002</v>
      </c>
      <c r="J25" s="366">
        <v>34.185130000000015</v>
      </c>
      <c r="K25" s="368">
        <v>0.55697521666666672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6</v>
      </c>
      <c r="C26" s="366">
        <v>1.7302999999999999</v>
      </c>
      <c r="D26" s="366">
        <v>-4.2697000000000003</v>
      </c>
      <c r="E26" s="367">
        <v>0.28838333333333332</v>
      </c>
      <c r="F26" s="365">
        <v>5</v>
      </c>
      <c r="G26" s="366">
        <v>2.5</v>
      </c>
      <c r="H26" s="366">
        <v>0</v>
      </c>
      <c r="I26" s="366">
        <v>0</v>
      </c>
      <c r="J26" s="366">
        <v>-2.5</v>
      </c>
      <c r="K26" s="368">
        <v>0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205.00000199999999</v>
      </c>
      <c r="C27" s="366">
        <v>242.85586999999998</v>
      </c>
      <c r="D27" s="366">
        <v>37.855867999999987</v>
      </c>
      <c r="E27" s="367">
        <v>1.1846627689301192</v>
      </c>
      <c r="F27" s="365">
        <v>250.00000009999999</v>
      </c>
      <c r="G27" s="366">
        <v>125.00000005</v>
      </c>
      <c r="H27" s="366">
        <v>32.456620000000001</v>
      </c>
      <c r="I27" s="366">
        <v>114.98574000000001</v>
      </c>
      <c r="J27" s="366">
        <v>-10.01426004999999</v>
      </c>
      <c r="K27" s="368">
        <v>0.45994295981602284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404</v>
      </c>
      <c r="C28" s="366">
        <v>277.16346000000004</v>
      </c>
      <c r="D28" s="366">
        <v>-126.83653999999996</v>
      </c>
      <c r="E28" s="367">
        <v>0.6860481683168318</v>
      </c>
      <c r="F28" s="365">
        <v>315.00000010000002</v>
      </c>
      <c r="G28" s="366">
        <v>157.50000005000001</v>
      </c>
      <c r="H28" s="366">
        <v>448.67045000000002</v>
      </c>
      <c r="I28" s="366">
        <v>498.57784999999996</v>
      </c>
      <c r="J28" s="366">
        <v>341.07784994999997</v>
      </c>
      <c r="K28" s="368">
        <v>1.5827868248943531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0</v>
      </c>
      <c r="C29" s="366">
        <v>0</v>
      </c>
      <c r="D29" s="366">
        <v>0</v>
      </c>
      <c r="E29" s="367">
        <v>0</v>
      </c>
      <c r="F29" s="365">
        <v>0</v>
      </c>
      <c r="G29" s="366">
        <v>0</v>
      </c>
      <c r="H29" s="366">
        <v>0</v>
      </c>
      <c r="I29" s="366">
        <v>0.60084000000000004</v>
      </c>
      <c r="J29" s="366">
        <v>0.60084000000000004</v>
      </c>
      <c r="K29" s="368">
        <v>0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0</v>
      </c>
      <c r="C30" s="366">
        <v>0</v>
      </c>
      <c r="D30" s="366">
        <v>0</v>
      </c>
      <c r="E30" s="367">
        <v>0</v>
      </c>
      <c r="F30" s="365">
        <v>0</v>
      </c>
      <c r="G30" s="366">
        <v>0</v>
      </c>
      <c r="H30" s="366">
        <v>0</v>
      </c>
      <c r="I30" s="366">
        <v>3.1859999999999999</v>
      </c>
      <c r="J30" s="366">
        <v>3.1859999999999999</v>
      </c>
      <c r="K30" s="368">
        <v>0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745.5695280000001</v>
      </c>
      <c r="C31" s="366">
        <v>825.66498000000001</v>
      </c>
      <c r="D31" s="366">
        <v>80.095451999999909</v>
      </c>
      <c r="E31" s="367">
        <v>1.107428548233264</v>
      </c>
      <c r="F31" s="365">
        <v>745.30730429999994</v>
      </c>
      <c r="G31" s="366">
        <v>372.65365214999997</v>
      </c>
      <c r="H31" s="366">
        <v>72.782130000000009</v>
      </c>
      <c r="I31" s="366">
        <v>384.98831000000001</v>
      </c>
      <c r="J31" s="366">
        <v>12.334657850000042</v>
      </c>
      <c r="K31" s="368">
        <v>0.51654976112381579</v>
      </c>
      <c r="L31" s="124"/>
      <c r="M31" s="364" t="str">
        <f t="shared" si="0"/>
        <v>X</v>
      </c>
    </row>
    <row r="32" spans="1:13" ht="14.45" customHeight="1" x14ac:dyDescent="0.2">
      <c r="A32" s="369" t="s">
        <v>233</v>
      </c>
      <c r="B32" s="365">
        <v>0</v>
      </c>
      <c r="C32" s="366">
        <v>30.902470000000001</v>
      </c>
      <c r="D32" s="366">
        <v>30.902470000000001</v>
      </c>
      <c r="E32" s="367">
        <v>0</v>
      </c>
      <c r="F32" s="365">
        <v>0</v>
      </c>
      <c r="G32" s="366">
        <v>0</v>
      </c>
      <c r="H32" s="366">
        <v>0.71166999999999991</v>
      </c>
      <c r="I32" s="366">
        <v>-8.8473299999999995</v>
      </c>
      <c r="J32" s="366">
        <v>-8.8473299999999995</v>
      </c>
      <c r="K32" s="368">
        <v>0</v>
      </c>
      <c r="L32" s="124"/>
      <c r="M32" s="364" t="str">
        <f t="shared" si="0"/>
        <v/>
      </c>
    </row>
    <row r="33" spans="1:13" ht="14.45" customHeight="1" x14ac:dyDescent="0.2">
      <c r="A33" s="369" t="s">
        <v>234</v>
      </c>
      <c r="B33" s="365">
        <v>20.000002000000002</v>
      </c>
      <c r="C33" s="366">
        <v>21.61684</v>
      </c>
      <c r="D33" s="366">
        <v>1.6168379999999978</v>
      </c>
      <c r="E33" s="367">
        <v>1.0808418919158107</v>
      </c>
      <c r="F33" s="365">
        <v>21.999999800000001</v>
      </c>
      <c r="G33" s="366">
        <v>10.999999900000001</v>
      </c>
      <c r="H33" s="366">
        <v>2.2138499999999999</v>
      </c>
      <c r="I33" s="366">
        <v>7.1199500000000002</v>
      </c>
      <c r="J33" s="366">
        <v>-3.8800499000000004</v>
      </c>
      <c r="K33" s="368">
        <v>0.32363409385121905</v>
      </c>
      <c r="L33" s="124"/>
      <c r="M33" s="364" t="str">
        <f t="shared" si="0"/>
        <v/>
      </c>
    </row>
    <row r="34" spans="1:13" ht="14.45" customHeight="1" x14ac:dyDescent="0.2">
      <c r="A34" s="369" t="s">
        <v>235</v>
      </c>
      <c r="B34" s="365">
        <v>449.99999800000001</v>
      </c>
      <c r="C34" s="366">
        <v>443.93452000000002</v>
      </c>
      <c r="D34" s="366">
        <v>-6.0654779999999846</v>
      </c>
      <c r="E34" s="367">
        <v>0.98652115994009404</v>
      </c>
      <c r="F34" s="365">
        <v>449.99999980000001</v>
      </c>
      <c r="G34" s="366">
        <v>224.99999989999998</v>
      </c>
      <c r="H34" s="366">
        <v>29.891419999999997</v>
      </c>
      <c r="I34" s="366">
        <v>254.44931</v>
      </c>
      <c r="J34" s="366">
        <v>29.449310100000019</v>
      </c>
      <c r="K34" s="368">
        <v>0.56544291136241909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24.999998999999999</v>
      </c>
      <c r="C35" s="366">
        <v>42.088540000000002</v>
      </c>
      <c r="D35" s="366">
        <v>17.088541000000003</v>
      </c>
      <c r="E35" s="367">
        <v>1.6835416673416668</v>
      </c>
      <c r="F35" s="365">
        <v>37.000000099999994</v>
      </c>
      <c r="G35" s="366">
        <v>18.500000049999997</v>
      </c>
      <c r="H35" s="366">
        <v>3.0815900000000003</v>
      </c>
      <c r="I35" s="366">
        <v>11.545299999999999</v>
      </c>
      <c r="J35" s="366">
        <v>-6.9547000499999978</v>
      </c>
      <c r="K35" s="368">
        <v>0.31203513429179697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11.205916999999999</v>
      </c>
      <c r="C36" s="366">
        <v>6.5640600000000004</v>
      </c>
      <c r="D36" s="366">
        <v>-4.641856999999999</v>
      </c>
      <c r="E36" s="367">
        <v>0.58576732274565313</v>
      </c>
      <c r="F36" s="365">
        <v>5.8756326000000003</v>
      </c>
      <c r="G36" s="366">
        <v>2.9378163000000002</v>
      </c>
      <c r="H36" s="366">
        <v>0.16059999999999999</v>
      </c>
      <c r="I36" s="366">
        <v>3.6651700000000003</v>
      </c>
      <c r="J36" s="366">
        <v>0.7273537000000001</v>
      </c>
      <c r="K36" s="368">
        <v>0.6237915556530883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0</v>
      </c>
      <c r="C37" s="366">
        <v>0.45739999999999997</v>
      </c>
      <c r="D37" s="366">
        <v>0.45739999999999997</v>
      </c>
      <c r="E37" s="367">
        <v>0</v>
      </c>
      <c r="F37" s="365">
        <v>0</v>
      </c>
      <c r="G37" s="366">
        <v>0</v>
      </c>
      <c r="H37" s="366">
        <v>0</v>
      </c>
      <c r="I37" s="366">
        <v>1.3527799999999999</v>
      </c>
      <c r="J37" s="366">
        <v>1.3527799999999999</v>
      </c>
      <c r="K37" s="368">
        <v>0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0</v>
      </c>
      <c r="C38" s="366">
        <v>5.6337600000000005</v>
      </c>
      <c r="D38" s="366">
        <v>5.6337600000000005</v>
      </c>
      <c r="E38" s="367">
        <v>0</v>
      </c>
      <c r="F38" s="365">
        <v>0</v>
      </c>
      <c r="G38" s="366">
        <v>0</v>
      </c>
      <c r="H38" s="366">
        <v>0</v>
      </c>
      <c r="I38" s="366">
        <v>0.93896000000000002</v>
      </c>
      <c r="J38" s="366">
        <v>0.93896000000000002</v>
      </c>
      <c r="K38" s="368">
        <v>0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6.0374399999999993</v>
      </c>
      <c r="D39" s="366">
        <v>6.0374399999999993</v>
      </c>
      <c r="E39" s="367">
        <v>0</v>
      </c>
      <c r="F39" s="365">
        <v>0</v>
      </c>
      <c r="G39" s="366">
        <v>0</v>
      </c>
      <c r="H39" s="366">
        <v>0.50312000000000001</v>
      </c>
      <c r="I39" s="366">
        <v>2.8509899999999999</v>
      </c>
      <c r="J39" s="366">
        <v>2.8509899999999999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30</v>
      </c>
      <c r="C40" s="366">
        <v>12.34201</v>
      </c>
      <c r="D40" s="366">
        <v>-17.657989999999998</v>
      </c>
      <c r="E40" s="367">
        <v>0.41140033333333331</v>
      </c>
      <c r="F40" s="365">
        <v>15.000000099999999</v>
      </c>
      <c r="G40" s="366">
        <v>7.5000000500000006</v>
      </c>
      <c r="H40" s="366">
        <v>0</v>
      </c>
      <c r="I40" s="366">
        <v>6.1710000000000003</v>
      </c>
      <c r="J40" s="366">
        <v>-1.3290000500000003</v>
      </c>
      <c r="K40" s="368">
        <v>0.41139999725733339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9.3636100000000013</v>
      </c>
      <c r="C41" s="366">
        <v>16.451560000000001</v>
      </c>
      <c r="D41" s="366">
        <v>7.0879499999999993</v>
      </c>
      <c r="E41" s="367">
        <v>1.756967665248766</v>
      </c>
      <c r="F41" s="365">
        <v>15.431672000000001</v>
      </c>
      <c r="G41" s="366">
        <v>7.7158359999999995</v>
      </c>
      <c r="H41" s="366">
        <v>0.45374999999999999</v>
      </c>
      <c r="I41" s="366">
        <v>5.9952500000000004</v>
      </c>
      <c r="J41" s="366">
        <v>-1.7205859999999991</v>
      </c>
      <c r="K41" s="368">
        <v>0.38850294381580947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0</v>
      </c>
      <c r="C42" s="366">
        <v>0</v>
      </c>
      <c r="D42" s="366">
        <v>0</v>
      </c>
      <c r="E42" s="367">
        <v>0</v>
      </c>
      <c r="F42" s="365">
        <v>0</v>
      </c>
      <c r="G42" s="366">
        <v>0</v>
      </c>
      <c r="H42" s="366">
        <v>2.2263999999999999</v>
      </c>
      <c r="I42" s="366">
        <v>2.2263999999999999</v>
      </c>
      <c r="J42" s="366">
        <v>2.2263999999999999</v>
      </c>
      <c r="K42" s="368">
        <v>0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0</v>
      </c>
      <c r="C43" s="366">
        <v>36.482039999999998</v>
      </c>
      <c r="D43" s="366">
        <v>36.482039999999998</v>
      </c>
      <c r="E43" s="367">
        <v>0</v>
      </c>
      <c r="F43" s="365">
        <v>0</v>
      </c>
      <c r="G43" s="366">
        <v>0</v>
      </c>
      <c r="H43" s="366">
        <v>0</v>
      </c>
      <c r="I43" s="366">
        <v>1.452</v>
      </c>
      <c r="J43" s="366">
        <v>1.452</v>
      </c>
      <c r="K43" s="368">
        <v>0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1.2498499999999999</v>
      </c>
      <c r="D44" s="366">
        <v>1.2498499999999999</v>
      </c>
      <c r="E44" s="367">
        <v>0</v>
      </c>
      <c r="F44" s="365">
        <v>0</v>
      </c>
      <c r="G44" s="366">
        <v>0</v>
      </c>
      <c r="H44" s="366">
        <v>0</v>
      </c>
      <c r="I44" s="366">
        <v>0</v>
      </c>
      <c r="J44" s="366">
        <v>0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0</v>
      </c>
      <c r="C45" s="366">
        <v>2.8285800000000001</v>
      </c>
      <c r="D45" s="366">
        <v>2.8285800000000001</v>
      </c>
      <c r="E45" s="367">
        <v>0</v>
      </c>
      <c r="F45" s="365">
        <v>0</v>
      </c>
      <c r="G45" s="366">
        <v>0</v>
      </c>
      <c r="H45" s="366">
        <v>0</v>
      </c>
      <c r="I45" s="366">
        <v>0</v>
      </c>
      <c r="J45" s="366">
        <v>0</v>
      </c>
      <c r="K45" s="368">
        <v>0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200.00000199999999</v>
      </c>
      <c r="C46" s="366">
        <v>199.07590999999999</v>
      </c>
      <c r="D46" s="366">
        <v>-0.92409200000000169</v>
      </c>
      <c r="E46" s="367">
        <v>0.99537954004620455</v>
      </c>
      <c r="F46" s="365">
        <v>199.99999990000001</v>
      </c>
      <c r="G46" s="366">
        <v>99.999999950000003</v>
      </c>
      <c r="H46" s="366">
        <v>33.539730000000006</v>
      </c>
      <c r="I46" s="366">
        <v>95.360679999999988</v>
      </c>
      <c r="J46" s="366">
        <v>-4.6393199500000151</v>
      </c>
      <c r="K46" s="368">
        <v>0.47680340023840162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0</v>
      </c>
      <c r="C47" s="366">
        <v>0</v>
      </c>
      <c r="D47" s="366">
        <v>0</v>
      </c>
      <c r="E47" s="367">
        <v>0</v>
      </c>
      <c r="F47" s="365">
        <v>0</v>
      </c>
      <c r="G47" s="366">
        <v>0</v>
      </c>
      <c r="H47" s="366">
        <v>0</v>
      </c>
      <c r="I47" s="366">
        <v>0.70784999999999998</v>
      </c>
      <c r="J47" s="366">
        <v>0.70784999999999998</v>
      </c>
      <c r="K47" s="368">
        <v>0</v>
      </c>
      <c r="L47" s="124"/>
      <c r="M47" s="364" t="str">
        <f t="shared" si="0"/>
        <v/>
      </c>
    </row>
    <row r="48" spans="1:13" ht="14.45" customHeight="1" x14ac:dyDescent="0.2">
      <c r="A48" s="369" t="s">
        <v>249</v>
      </c>
      <c r="B48" s="365">
        <v>524.87615700000003</v>
      </c>
      <c r="C48" s="366">
        <v>530.87856000000011</v>
      </c>
      <c r="D48" s="366">
        <v>6.0024030000000721</v>
      </c>
      <c r="E48" s="367">
        <v>1.0114358461895232</v>
      </c>
      <c r="F48" s="365">
        <v>436.06181910000004</v>
      </c>
      <c r="G48" s="366">
        <v>218.03090955000002</v>
      </c>
      <c r="H48" s="366">
        <v>88.361869999999996</v>
      </c>
      <c r="I48" s="366">
        <v>302.78671999999995</v>
      </c>
      <c r="J48" s="366">
        <v>84.755810449999927</v>
      </c>
      <c r="K48" s="368">
        <v>0.69436650203617867</v>
      </c>
      <c r="L48" s="124"/>
      <c r="M48" s="364" t="str">
        <f t="shared" si="0"/>
        <v>X</v>
      </c>
    </row>
    <row r="49" spans="1:13" ht="14.45" customHeight="1" x14ac:dyDescent="0.2">
      <c r="A49" s="369" t="s">
        <v>250</v>
      </c>
      <c r="B49" s="365">
        <v>28.198934000000001</v>
      </c>
      <c r="C49" s="366">
        <v>203.46316000000002</v>
      </c>
      <c r="D49" s="366">
        <v>175.26422600000001</v>
      </c>
      <c r="E49" s="367">
        <v>7.2152784215176364</v>
      </c>
      <c r="F49" s="365">
        <v>18.3786089</v>
      </c>
      <c r="G49" s="366">
        <v>9.1893044499999998</v>
      </c>
      <c r="H49" s="366">
        <v>0</v>
      </c>
      <c r="I49" s="366">
        <v>61.939</v>
      </c>
      <c r="J49" s="366">
        <v>52.749695549999998</v>
      </c>
      <c r="K49" s="368">
        <v>3.3701680218027819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414.704589</v>
      </c>
      <c r="C50" s="366">
        <v>322.61121999999995</v>
      </c>
      <c r="D50" s="366">
        <v>-92.093369000000052</v>
      </c>
      <c r="E50" s="367">
        <v>0.77793019068809954</v>
      </c>
      <c r="F50" s="365">
        <v>324.7026553</v>
      </c>
      <c r="G50" s="366">
        <v>162.35132765</v>
      </c>
      <c r="H50" s="366">
        <v>88.1203</v>
      </c>
      <c r="I50" s="366">
        <v>163.12548000000001</v>
      </c>
      <c r="J50" s="366">
        <v>0.77415235000000848</v>
      </c>
      <c r="K50" s="368">
        <v>0.50238418854100453</v>
      </c>
      <c r="L50" s="124"/>
      <c r="M50" s="364" t="str">
        <f t="shared" si="0"/>
        <v/>
      </c>
    </row>
    <row r="51" spans="1:13" ht="14.45" customHeight="1" x14ac:dyDescent="0.2">
      <c r="A51" s="369" t="s">
        <v>252</v>
      </c>
      <c r="B51" s="365">
        <v>2.2008719999999999</v>
      </c>
      <c r="C51" s="366">
        <v>0.42499999999999999</v>
      </c>
      <c r="D51" s="366">
        <v>-1.7758719999999999</v>
      </c>
      <c r="E51" s="367">
        <v>0.19310527827152146</v>
      </c>
      <c r="F51" s="365">
        <v>1.9805553</v>
      </c>
      <c r="G51" s="366">
        <v>0.9902776499999999</v>
      </c>
      <c r="H51" s="366">
        <v>0</v>
      </c>
      <c r="I51" s="366">
        <v>0</v>
      </c>
      <c r="J51" s="366">
        <v>-0.9902776499999999</v>
      </c>
      <c r="K51" s="368">
        <v>0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13.974247999999999</v>
      </c>
      <c r="C52" s="366">
        <v>4.3791799999999999</v>
      </c>
      <c r="D52" s="366">
        <v>-9.5950679999999995</v>
      </c>
      <c r="E52" s="367">
        <v>0.31337500236148663</v>
      </c>
      <c r="F52" s="365">
        <v>6</v>
      </c>
      <c r="G52" s="366">
        <v>3</v>
      </c>
      <c r="H52" s="366">
        <v>0.24157000000000001</v>
      </c>
      <c r="I52" s="366">
        <v>63.668089999999999</v>
      </c>
      <c r="J52" s="366">
        <v>60.668089999999999</v>
      </c>
      <c r="K52" s="368">
        <v>10.611348333333334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65.797513999999993</v>
      </c>
      <c r="C53" s="366">
        <v>0</v>
      </c>
      <c r="D53" s="366">
        <v>-65.797513999999993</v>
      </c>
      <c r="E53" s="367">
        <v>0</v>
      </c>
      <c r="F53" s="365">
        <v>84.999999599999995</v>
      </c>
      <c r="G53" s="366">
        <v>42.499999799999998</v>
      </c>
      <c r="H53" s="366">
        <v>0</v>
      </c>
      <c r="I53" s="366">
        <v>14.05415</v>
      </c>
      <c r="J53" s="366">
        <v>-28.445849799999998</v>
      </c>
      <c r="K53" s="368">
        <v>0.16534294195455504</v>
      </c>
      <c r="L53" s="124"/>
      <c r="M53" s="364" t="str">
        <f t="shared" si="0"/>
        <v/>
      </c>
    </row>
    <row r="54" spans="1:13" ht="14.45" customHeight="1" x14ac:dyDescent="0.2">
      <c r="A54" s="369" t="s">
        <v>255</v>
      </c>
      <c r="B54" s="365">
        <v>6684.6329390000001</v>
      </c>
      <c r="C54" s="366">
        <v>7212.1490800000001</v>
      </c>
      <c r="D54" s="366">
        <v>527.51614100000006</v>
      </c>
      <c r="E54" s="367">
        <v>1.0789147505650347</v>
      </c>
      <c r="F54" s="365">
        <v>7300.0000001999997</v>
      </c>
      <c r="G54" s="366">
        <v>3650.0000000999999</v>
      </c>
      <c r="H54" s="366">
        <v>736.39356999999995</v>
      </c>
      <c r="I54" s="366">
        <v>3684.4501500000001</v>
      </c>
      <c r="J54" s="366">
        <v>34.45014990000027</v>
      </c>
      <c r="K54" s="368">
        <v>0.50471919861630909</v>
      </c>
      <c r="L54" s="124"/>
      <c r="M54" s="364" t="str">
        <f t="shared" si="0"/>
        <v>X</v>
      </c>
    </row>
    <row r="55" spans="1:13" ht="14.45" customHeight="1" x14ac:dyDescent="0.2">
      <c r="A55" s="369" t="s">
        <v>256</v>
      </c>
      <c r="B55" s="365">
        <v>0</v>
      </c>
      <c r="C55" s="366">
        <v>44.917379999999994</v>
      </c>
      <c r="D55" s="366">
        <v>44.917379999999994</v>
      </c>
      <c r="E55" s="367">
        <v>0</v>
      </c>
      <c r="F55" s="365">
        <v>0</v>
      </c>
      <c r="G55" s="366">
        <v>0</v>
      </c>
      <c r="H55" s="366">
        <v>4.2767499999999998</v>
      </c>
      <c r="I55" s="366">
        <v>35.972529999999999</v>
      </c>
      <c r="J55" s="366">
        <v>35.972529999999999</v>
      </c>
      <c r="K55" s="368">
        <v>0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0</v>
      </c>
      <c r="C56" s="366">
        <v>4.2350000000000003</v>
      </c>
      <c r="D56" s="366">
        <v>4.2350000000000003</v>
      </c>
      <c r="E56" s="367">
        <v>0</v>
      </c>
      <c r="F56" s="365">
        <v>0</v>
      </c>
      <c r="G56" s="366">
        <v>0</v>
      </c>
      <c r="H56" s="366">
        <v>0</v>
      </c>
      <c r="I56" s="366">
        <v>0</v>
      </c>
      <c r="J56" s="366">
        <v>0</v>
      </c>
      <c r="K56" s="368">
        <v>0</v>
      </c>
      <c r="L56" s="124"/>
      <c r="M56" s="364" t="str">
        <f t="shared" si="0"/>
        <v/>
      </c>
    </row>
    <row r="57" spans="1:13" ht="14.45" customHeight="1" x14ac:dyDescent="0.2">
      <c r="A57" s="369" t="s">
        <v>258</v>
      </c>
      <c r="B57" s="365">
        <v>0</v>
      </c>
      <c r="C57" s="366">
        <v>3.9390000000000001</v>
      </c>
      <c r="D57" s="366">
        <v>3.9390000000000001</v>
      </c>
      <c r="E57" s="367">
        <v>0</v>
      </c>
      <c r="F57" s="365">
        <v>0</v>
      </c>
      <c r="G57" s="366">
        <v>0</v>
      </c>
      <c r="H57" s="366">
        <v>0</v>
      </c>
      <c r="I57" s="366">
        <v>0</v>
      </c>
      <c r="J57" s="366">
        <v>0</v>
      </c>
      <c r="K57" s="368">
        <v>0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0</v>
      </c>
      <c r="C58" s="366">
        <v>-10.9389</v>
      </c>
      <c r="D58" s="366">
        <v>-10.9389</v>
      </c>
      <c r="E58" s="367">
        <v>0</v>
      </c>
      <c r="F58" s="365">
        <v>0</v>
      </c>
      <c r="G58" s="366">
        <v>0</v>
      </c>
      <c r="H58" s="366">
        <v>0</v>
      </c>
      <c r="I58" s="366">
        <v>-3.0347</v>
      </c>
      <c r="J58" s="366">
        <v>-3.0347</v>
      </c>
      <c r="K58" s="368">
        <v>0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2450.0000010000003</v>
      </c>
      <c r="C59" s="366">
        <v>2581.2867099999999</v>
      </c>
      <c r="D59" s="366">
        <v>131.28670899999952</v>
      </c>
      <c r="E59" s="367">
        <v>1.0535864118148626</v>
      </c>
      <c r="F59" s="365">
        <v>2650</v>
      </c>
      <c r="G59" s="366">
        <v>1325</v>
      </c>
      <c r="H59" s="366">
        <v>297.26062999999999</v>
      </c>
      <c r="I59" s="366">
        <v>1446.9484600000001</v>
      </c>
      <c r="J59" s="366">
        <v>121.94846000000007</v>
      </c>
      <c r="K59" s="368">
        <v>0.5460182867924529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3515.0000010000003</v>
      </c>
      <c r="C60" s="366">
        <v>3810.5902700000001</v>
      </c>
      <c r="D60" s="366">
        <v>295.59026899999981</v>
      </c>
      <c r="E60" s="367">
        <v>1.0840939598622776</v>
      </c>
      <c r="F60" s="365">
        <v>3910.0000000999999</v>
      </c>
      <c r="G60" s="366">
        <v>1955.0000000499999</v>
      </c>
      <c r="H60" s="366">
        <v>358.53292999999996</v>
      </c>
      <c r="I60" s="366">
        <v>1808.07808</v>
      </c>
      <c r="J60" s="366">
        <v>-146.92192004999993</v>
      </c>
      <c r="K60" s="368">
        <v>0.46242406136924746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719.63293700000008</v>
      </c>
      <c r="C61" s="366">
        <v>778.11961999999994</v>
      </c>
      <c r="D61" s="366">
        <v>58.486682999999857</v>
      </c>
      <c r="E61" s="367">
        <v>1.0812729379005617</v>
      </c>
      <c r="F61" s="365">
        <v>740.00000009999997</v>
      </c>
      <c r="G61" s="366">
        <v>370.00000004999998</v>
      </c>
      <c r="H61" s="366">
        <v>75.582920000000001</v>
      </c>
      <c r="I61" s="366">
        <v>373.79690999999997</v>
      </c>
      <c r="J61" s="366">
        <v>3.7969099499999857</v>
      </c>
      <c r="K61" s="368">
        <v>0.50513095939119845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0</v>
      </c>
      <c r="C62" s="366">
        <v>0</v>
      </c>
      <c r="D62" s="366">
        <v>0</v>
      </c>
      <c r="E62" s="367">
        <v>0</v>
      </c>
      <c r="F62" s="365">
        <v>0</v>
      </c>
      <c r="G62" s="366">
        <v>0</v>
      </c>
      <c r="H62" s="366">
        <v>0</v>
      </c>
      <c r="I62" s="366">
        <v>2.1779999999999999</v>
      </c>
      <c r="J62" s="366">
        <v>2.1779999999999999</v>
      </c>
      <c r="K62" s="368">
        <v>0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0</v>
      </c>
      <c r="C63" s="366">
        <v>0</v>
      </c>
      <c r="D63" s="366">
        <v>0</v>
      </c>
      <c r="E63" s="367">
        <v>0</v>
      </c>
      <c r="F63" s="365">
        <v>0</v>
      </c>
      <c r="G63" s="366">
        <v>0</v>
      </c>
      <c r="H63" s="366">
        <v>0</v>
      </c>
      <c r="I63" s="366">
        <v>7.9089</v>
      </c>
      <c r="J63" s="366">
        <v>7.9089</v>
      </c>
      <c r="K63" s="368">
        <v>0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0</v>
      </c>
      <c r="C64" s="366">
        <v>0</v>
      </c>
      <c r="D64" s="366">
        <v>0</v>
      </c>
      <c r="E64" s="367">
        <v>0</v>
      </c>
      <c r="F64" s="365">
        <v>0</v>
      </c>
      <c r="G64" s="366">
        <v>0</v>
      </c>
      <c r="H64" s="366">
        <v>0.74034</v>
      </c>
      <c r="I64" s="366">
        <v>12.60197</v>
      </c>
      <c r="J64" s="366">
        <v>12.60197</v>
      </c>
      <c r="K64" s="368">
        <v>0</v>
      </c>
      <c r="L64" s="124"/>
      <c r="M64" s="364" t="str">
        <f t="shared" si="0"/>
        <v/>
      </c>
    </row>
    <row r="65" spans="1:13" ht="14.45" customHeight="1" x14ac:dyDescent="0.2">
      <c r="A65" s="369" t="s">
        <v>266</v>
      </c>
      <c r="B65" s="365">
        <v>2505.5156860000002</v>
      </c>
      <c r="C65" s="366">
        <v>2476.3809999999999</v>
      </c>
      <c r="D65" s="366">
        <v>-29.134686000000329</v>
      </c>
      <c r="E65" s="367">
        <v>0.98837178064268549</v>
      </c>
      <c r="F65" s="365">
        <v>2515.7586833999999</v>
      </c>
      <c r="G65" s="366">
        <v>1257.8793416999999</v>
      </c>
      <c r="H65" s="366">
        <v>164.24199999999999</v>
      </c>
      <c r="I65" s="366">
        <v>1240.8140000000001</v>
      </c>
      <c r="J65" s="366">
        <v>-17.065341699999863</v>
      </c>
      <c r="K65" s="368">
        <v>0.49321662216149587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2505.5156860000002</v>
      </c>
      <c r="C66" s="366">
        <v>2476.3809999999999</v>
      </c>
      <c r="D66" s="366">
        <v>-29.134686000000329</v>
      </c>
      <c r="E66" s="367">
        <v>0.98837178064268549</v>
      </c>
      <c r="F66" s="365">
        <v>2515.7586833999999</v>
      </c>
      <c r="G66" s="366">
        <v>1257.8793416999999</v>
      </c>
      <c r="H66" s="366">
        <v>164.24199999999999</v>
      </c>
      <c r="I66" s="366">
        <v>1240.8140000000001</v>
      </c>
      <c r="J66" s="366">
        <v>-17.065341699999863</v>
      </c>
      <c r="K66" s="368">
        <v>0.49321662216149587</v>
      </c>
      <c r="L66" s="124"/>
      <c r="M66" s="364" t="str">
        <f t="shared" si="0"/>
        <v>X</v>
      </c>
    </row>
    <row r="67" spans="1:13" ht="14.45" customHeight="1" x14ac:dyDescent="0.2">
      <c r="A67" s="369" t="s">
        <v>268</v>
      </c>
      <c r="B67" s="365">
        <v>671.31940199999997</v>
      </c>
      <c r="C67" s="366">
        <v>713.99400000000003</v>
      </c>
      <c r="D67" s="366">
        <v>42.67459800000006</v>
      </c>
      <c r="E67" s="367">
        <v>1.0635682476521064</v>
      </c>
      <c r="F67" s="365">
        <v>649.7162783</v>
      </c>
      <c r="G67" s="366">
        <v>324.85813915</v>
      </c>
      <c r="H67" s="366">
        <v>51.76</v>
      </c>
      <c r="I67" s="366">
        <v>306.803</v>
      </c>
      <c r="J67" s="366">
        <v>-18.055139150000002</v>
      </c>
      <c r="K67" s="368">
        <v>0.47221073297218019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1065.754304</v>
      </c>
      <c r="C68" s="366">
        <v>1022.521</v>
      </c>
      <c r="D68" s="366">
        <v>-43.233304000000089</v>
      </c>
      <c r="E68" s="367">
        <v>0.95943407984585527</v>
      </c>
      <c r="F68" s="365">
        <v>1113.4131159000001</v>
      </c>
      <c r="G68" s="366">
        <v>556.70655795000005</v>
      </c>
      <c r="H68" s="366">
        <v>81.227999999999994</v>
      </c>
      <c r="I68" s="366">
        <v>516.74300000000005</v>
      </c>
      <c r="J68" s="366">
        <v>-39.963557949999995</v>
      </c>
      <c r="K68" s="368">
        <v>0.46410716078398589</v>
      </c>
      <c r="L68" s="124"/>
      <c r="M68" s="364" t="str">
        <f t="shared" si="0"/>
        <v/>
      </c>
    </row>
    <row r="69" spans="1:13" ht="14.45" customHeight="1" x14ac:dyDescent="0.2">
      <c r="A69" s="369" t="s">
        <v>270</v>
      </c>
      <c r="B69" s="365">
        <v>768.44197999999994</v>
      </c>
      <c r="C69" s="366">
        <v>739.86599999999999</v>
      </c>
      <c r="D69" s="366">
        <v>-28.575979999999959</v>
      </c>
      <c r="E69" s="367">
        <v>0.96281309357929667</v>
      </c>
      <c r="F69" s="365">
        <v>752.62928920000002</v>
      </c>
      <c r="G69" s="366">
        <v>376.31464460000001</v>
      </c>
      <c r="H69" s="366">
        <v>31.254000000000001</v>
      </c>
      <c r="I69" s="366">
        <v>417.26799999999997</v>
      </c>
      <c r="J69" s="366">
        <v>40.953355399999964</v>
      </c>
      <c r="K69" s="368">
        <v>0.55441371467689082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9180.3066909999998</v>
      </c>
      <c r="C70" s="366">
        <v>12294.756619999998</v>
      </c>
      <c r="D70" s="366">
        <v>3114.4499289999985</v>
      </c>
      <c r="E70" s="367">
        <v>1.3392533641662843</v>
      </c>
      <c r="F70" s="365">
        <v>9954.7163109000012</v>
      </c>
      <c r="G70" s="366">
        <v>4977.3581554500006</v>
      </c>
      <c r="H70" s="366">
        <v>575.41429000000005</v>
      </c>
      <c r="I70" s="366">
        <v>10210.032210000001</v>
      </c>
      <c r="J70" s="366">
        <v>5232.6740545500006</v>
      </c>
      <c r="K70" s="368">
        <v>1.0256477323035755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69" t="s">
        <v>272</v>
      </c>
      <c r="B71" s="365">
        <v>4342.8557999999994</v>
      </c>
      <c r="C71" s="366">
        <v>3247.37093</v>
      </c>
      <c r="D71" s="366">
        <v>-1095.4848699999993</v>
      </c>
      <c r="E71" s="367">
        <v>0.74775011640957556</v>
      </c>
      <c r="F71" s="365">
        <v>2131.8886398</v>
      </c>
      <c r="G71" s="366">
        <v>1065.9443199</v>
      </c>
      <c r="H71" s="366">
        <v>133.64189999999999</v>
      </c>
      <c r="I71" s="366">
        <v>1989.56846</v>
      </c>
      <c r="J71" s="366">
        <v>923.62414009999998</v>
      </c>
      <c r="K71" s="368">
        <v>0.93324220733529895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4342.8557999999994</v>
      </c>
      <c r="C72" s="366">
        <v>3247.37093</v>
      </c>
      <c r="D72" s="366">
        <v>-1095.4848699999993</v>
      </c>
      <c r="E72" s="367">
        <v>0.74775011640957556</v>
      </c>
      <c r="F72" s="365">
        <v>2131.8886398</v>
      </c>
      <c r="G72" s="366">
        <v>1065.9443199</v>
      </c>
      <c r="H72" s="366">
        <v>133.64189999999999</v>
      </c>
      <c r="I72" s="366">
        <v>1989.56846</v>
      </c>
      <c r="J72" s="366">
        <v>923.62414009999998</v>
      </c>
      <c r="K72" s="368">
        <v>0.93324220733529895</v>
      </c>
      <c r="L72" s="124"/>
      <c r="M72" s="364" t="str">
        <f t="shared" si="1"/>
        <v>X</v>
      </c>
    </row>
    <row r="73" spans="1:13" ht="14.45" customHeight="1" x14ac:dyDescent="0.2">
      <c r="A73" s="369" t="s">
        <v>274</v>
      </c>
      <c r="B73" s="365">
        <v>1182.4584790000001</v>
      </c>
      <c r="C73" s="366">
        <v>1088.3767700000001</v>
      </c>
      <c r="D73" s="366">
        <v>-94.081709000000046</v>
      </c>
      <c r="E73" s="367">
        <v>0.92043550731729329</v>
      </c>
      <c r="F73" s="365">
        <v>1114.2482413</v>
      </c>
      <c r="G73" s="366">
        <v>557.12412065000001</v>
      </c>
      <c r="H73" s="366">
        <v>119.30436999999999</v>
      </c>
      <c r="I73" s="366">
        <v>497.34406999999999</v>
      </c>
      <c r="J73" s="366">
        <v>-59.780050650000021</v>
      </c>
      <c r="K73" s="368">
        <v>0.44634943234888641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21.207989000000001</v>
      </c>
      <c r="C74" s="366">
        <v>0</v>
      </c>
      <c r="D74" s="366">
        <v>-21.207989000000001</v>
      </c>
      <c r="E74" s="367">
        <v>0</v>
      </c>
      <c r="F74" s="365">
        <v>0</v>
      </c>
      <c r="G74" s="366">
        <v>0</v>
      </c>
      <c r="H74" s="366">
        <v>0</v>
      </c>
      <c r="I74" s="366">
        <v>0</v>
      </c>
      <c r="J74" s="366">
        <v>0</v>
      </c>
      <c r="K74" s="368">
        <v>0</v>
      </c>
      <c r="L74" s="124"/>
      <c r="M74" s="364" t="str">
        <f t="shared" si="1"/>
        <v/>
      </c>
    </row>
    <row r="75" spans="1:13" ht="14.45" customHeight="1" x14ac:dyDescent="0.2">
      <c r="A75" s="369" t="s">
        <v>276</v>
      </c>
      <c r="B75" s="365">
        <v>26.582303</v>
      </c>
      <c r="C75" s="366">
        <v>1851.9131100000002</v>
      </c>
      <c r="D75" s="366">
        <v>1825.3308070000003</v>
      </c>
      <c r="E75" s="367">
        <v>69.667143211782673</v>
      </c>
      <c r="F75" s="365">
        <v>79.055878399999997</v>
      </c>
      <c r="G75" s="366">
        <v>39.527939199999999</v>
      </c>
      <c r="H75" s="366">
        <v>0.82799999999999996</v>
      </c>
      <c r="I75" s="366">
        <v>5.2759999999999998</v>
      </c>
      <c r="J75" s="366">
        <v>-34.251939199999995</v>
      </c>
      <c r="K75" s="368">
        <v>6.6737605182311144E-2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243.87009599999899</v>
      </c>
      <c r="C76" s="366">
        <v>173.37139999999999</v>
      </c>
      <c r="D76" s="366">
        <v>-70.498695999999001</v>
      </c>
      <c r="E76" s="367">
        <v>0.71091701214568226</v>
      </c>
      <c r="F76" s="365">
        <v>25</v>
      </c>
      <c r="G76" s="366">
        <v>12.5</v>
      </c>
      <c r="H76" s="366">
        <v>6.8256099999999993</v>
      </c>
      <c r="I76" s="366">
        <v>96.070369999999997</v>
      </c>
      <c r="J76" s="366">
        <v>83.570369999999997</v>
      </c>
      <c r="K76" s="368">
        <v>3.8428147999999998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2332.9600030000001</v>
      </c>
      <c r="C77" s="366">
        <v>54.515149999999998</v>
      </c>
      <c r="D77" s="366">
        <v>-2278.444853</v>
      </c>
      <c r="E77" s="367">
        <v>2.336737446415621E-2</v>
      </c>
      <c r="F77" s="365">
        <v>48.584520499999996</v>
      </c>
      <c r="G77" s="366">
        <v>24.292260249999998</v>
      </c>
      <c r="H77" s="366">
        <v>6.6839199999999996</v>
      </c>
      <c r="I77" s="366">
        <v>41.028800000000004</v>
      </c>
      <c r="J77" s="366">
        <v>16.736539750000006</v>
      </c>
      <c r="K77" s="368">
        <v>0.8444829665448691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12.348299000000001</v>
      </c>
      <c r="C78" s="366">
        <v>0</v>
      </c>
      <c r="D78" s="366">
        <v>-12.348299000000001</v>
      </c>
      <c r="E78" s="367">
        <v>0</v>
      </c>
      <c r="F78" s="365">
        <v>45</v>
      </c>
      <c r="G78" s="366">
        <v>22.5</v>
      </c>
      <c r="H78" s="366">
        <v>0</v>
      </c>
      <c r="I78" s="366">
        <v>0</v>
      </c>
      <c r="J78" s="366">
        <v>-22.5</v>
      </c>
      <c r="K78" s="368">
        <v>0</v>
      </c>
      <c r="L78" s="124"/>
      <c r="M78" s="364" t="str">
        <f t="shared" si="1"/>
        <v/>
      </c>
    </row>
    <row r="79" spans="1:13" ht="14.45" customHeight="1" x14ac:dyDescent="0.2">
      <c r="A79" s="369" t="s">
        <v>280</v>
      </c>
      <c r="B79" s="365">
        <v>395.242028</v>
      </c>
      <c r="C79" s="366">
        <v>79.194500000000005</v>
      </c>
      <c r="D79" s="366">
        <v>-316.047528</v>
      </c>
      <c r="E79" s="367">
        <v>0.20036963275575542</v>
      </c>
      <c r="F79" s="365">
        <v>819.99999960000002</v>
      </c>
      <c r="G79" s="366">
        <v>409.99999980000007</v>
      </c>
      <c r="H79" s="366">
        <v>0</v>
      </c>
      <c r="I79" s="366">
        <v>1349.8492200000001</v>
      </c>
      <c r="J79" s="366">
        <v>939.84922019999999</v>
      </c>
      <c r="K79" s="368">
        <v>1.6461575861688573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128.18660299999999</v>
      </c>
      <c r="C80" s="366">
        <v>0</v>
      </c>
      <c r="D80" s="366">
        <v>-128.18660299999999</v>
      </c>
      <c r="E80" s="367">
        <v>0</v>
      </c>
      <c r="F80" s="365">
        <v>0</v>
      </c>
      <c r="G80" s="366">
        <v>0</v>
      </c>
      <c r="H80" s="366">
        <v>0</v>
      </c>
      <c r="I80" s="366">
        <v>0</v>
      </c>
      <c r="J80" s="366">
        <v>0</v>
      </c>
      <c r="K80" s="368">
        <v>0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0</v>
      </c>
      <c r="C81" s="366">
        <v>16.728999999999999</v>
      </c>
      <c r="D81" s="366">
        <v>16.728999999999999</v>
      </c>
      <c r="E81" s="367">
        <v>0</v>
      </c>
      <c r="F81" s="365">
        <v>0</v>
      </c>
      <c r="G81" s="366">
        <v>0</v>
      </c>
      <c r="H81" s="366">
        <v>0</v>
      </c>
      <c r="I81" s="366">
        <v>6.3049999999999997</v>
      </c>
      <c r="J81" s="366">
        <v>6.3049999999999997</v>
      </c>
      <c r="K81" s="368">
        <v>0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0</v>
      </c>
      <c r="C82" s="366">
        <v>16.728999999999999</v>
      </c>
      <c r="D82" s="366">
        <v>16.728999999999999</v>
      </c>
      <c r="E82" s="367">
        <v>0</v>
      </c>
      <c r="F82" s="365">
        <v>0</v>
      </c>
      <c r="G82" s="366">
        <v>0</v>
      </c>
      <c r="H82" s="366">
        <v>0</v>
      </c>
      <c r="I82" s="366">
        <v>6.3049999999999997</v>
      </c>
      <c r="J82" s="366">
        <v>6.3049999999999997</v>
      </c>
      <c r="K82" s="368">
        <v>0</v>
      </c>
      <c r="L82" s="124"/>
      <c r="M82" s="364" t="str">
        <f t="shared" si="1"/>
        <v>X</v>
      </c>
    </row>
    <row r="83" spans="1:13" ht="14.45" customHeight="1" x14ac:dyDescent="0.2">
      <c r="A83" s="369" t="s">
        <v>284</v>
      </c>
      <c r="B83" s="365">
        <v>0</v>
      </c>
      <c r="C83" s="366">
        <v>9.0289999999999999</v>
      </c>
      <c r="D83" s="366">
        <v>9.0289999999999999</v>
      </c>
      <c r="E83" s="367">
        <v>0</v>
      </c>
      <c r="F83" s="365">
        <v>0</v>
      </c>
      <c r="G83" s="366">
        <v>0</v>
      </c>
      <c r="H83" s="366">
        <v>0</v>
      </c>
      <c r="I83" s="366">
        <v>0.30499999999999999</v>
      </c>
      <c r="J83" s="366">
        <v>0.30499999999999999</v>
      </c>
      <c r="K83" s="368">
        <v>0</v>
      </c>
      <c r="L83" s="124"/>
      <c r="M83" s="364" t="str">
        <f t="shared" si="1"/>
        <v/>
      </c>
    </row>
    <row r="84" spans="1:13" ht="14.45" customHeight="1" x14ac:dyDescent="0.2">
      <c r="A84" s="369" t="s">
        <v>285</v>
      </c>
      <c r="B84" s="365">
        <v>0</v>
      </c>
      <c r="C84" s="366">
        <v>7.7</v>
      </c>
      <c r="D84" s="366">
        <v>7.7</v>
      </c>
      <c r="E84" s="367">
        <v>0</v>
      </c>
      <c r="F84" s="365">
        <v>0</v>
      </c>
      <c r="G84" s="366">
        <v>0</v>
      </c>
      <c r="H84" s="366">
        <v>0</v>
      </c>
      <c r="I84" s="366">
        <v>6</v>
      </c>
      <c r="J84" s="366">
        <v>6</v>
      </c>
      <c r="K84" s="368">
        <v>0</v>
      </c>
      <c r="L84" s="124"/>
      <c r="M84" s="364" t="str">
        <f t="shared" si="1"/>
        <v/>
      </c>
    </row>
    <row r="85" spans="1:13" ht="14.45" customHeight="1" x14ac:dyDescent="0.2">
      <c r="A85" s="369" t="s">
        <v>286</v>
      </c>
      <c r="B85" s="365">
        <v>4837.4508909999995</v>
      </c>
      <c r="C85" s="366">
        <v>9030.6566900000107</v>
      </c>
      <c r="D85" s="366">
        <v>4193.2057990000112</v>
      </c>
      <c r="E85" s="367">
        <v>1.8668213680063199</v>
      </c>
      <c r="F85" s="365">
        <v>7822.8276710999999</v>
      </c>
      <c r="G85" s="366">
        <v>3911.4138355499999</v>
      </c>
      <c r="H85" s="366">
        <v>441.77239000000003</v>
      </c>
      <c r="I85" s="366">
        <v>8214.1587500000005</v>
      </c>
      <c r="J85" s="366">
        <v>4302.7449144500006</v>
      </c>
      <c r="K85" s="368">
        <v>1.050024248948459</v>
      </c>
      <c r="L85" s="124"/>
      <c r="M85" s="364" t="str">
        <f t="shared" si="1"/>
        <v/>
      </c>
    </row>
    <row r="86" spans="1:13" ht="14.45" customHeight="1" x14ac:dyDescent="0.2">
      <c r="A86" s="369" t="s">
        <v>287</v>
      </c>
      <c r="B86" s="365">
        <v>6.7994579999999996</v>
      </c>
      <c r="C86" s="366">
        <v>1.79447</v>
      </c>
      <c r="D86" s="366">
        <v>-5.0049879999999991</v>
      </c>
      <c r="E86" s="367">
        <v>0.26391368253175473</v>
      </c>
      <c r="F86" s="365">
        <v>1.9436253999999999</v>
      </c>
      <c r="G86" s="366">
        <v>0.97181270000000008</v>
      </c>
      <c r="H86" s="366">
        <v>4.5295899999999998</v>
      </c>
      <c r="I86" s="366">
        <v>11.31554</v>
      </c>
      <c r="J86" s="366">
        <v>10.343727300000001</v>
      </c>
      <c r="K86" s="368">
        <v>5.8218728773558945</v>
      </c>
      <c r="L86" s="124"/>
      <c r="M86" s="364" t="str">
        <f t="shared" si="1"/>
        <v>X</v>
      </c>
    </row>
    <row r="87" spans="1:13" ht="14.45" customHeight="1" x14ac:dyDescent="0.2">
      <c r="A87" s="369" t="s">
        <v>288</v>
      </c>
      <c r="B87" s="365">
        <v>0</v>
      </c>
      <c r="C87" s="366">
        <v>0</v>
      </c>
      <c r="D87" s="366">
        <v>0</v>
      </c>
      <c r="E87" s="367">
        <v>0</v>
      </c>
      <c r="F87" s="365">
        <v>0</v>
      </c>
      <c r="G87" s="366">
        <v>0</v>
      </c>
      <c r="H87" s="366">
        <v>4.4471000000000007</v>
      </c>
      <c r="I87" s="366">
        <v>10.869399999999999</v>
      </c>
      <c r="J87" s="366">
        <v>10.869399999999999</v>
      </c>
      <c r="K87" s="368">
        <v>0</v>
      </c>
      <c r="L87" s="124"/>
      <c r="M87" s="364" t="str">
        <f t="shared" si="1"/>
        <v/>
      </c>
    </row>
    <row r="88" spans="1:13" ht="14.45" customHeight="1" x14ac:dyDescent="0.2">
      <c r="A88" s="369" t="s">
        <v>289</v>
      </c>
      <c r="B88" s="365">
        <v>6.7994579999999996</v>
      </c>
      <c r="C88" s="366">
        <v>1.79447</v>
      </c>
      <c r="D88" s="366">
        <v>-5.0049879999999991</v>
      </c>
      <c r="E88" s="367">
        <v>0.26391368253175473</v>
      </c>
      <c r="F88" s="365">
        <v>1.9436253999999999</v>
      </c>
      <c r="G88" s="366">
        <v>0.97181270000000008</v>
      </c>
      <c r="H88" s="366">
        <v>8.2489999999999994E-2</v>
      </c>
      <c r="I88" s="366">
        <v>0.44613999999999998</v>
      </c>
      <c r="J88" s="366">
        <v>-0.5256727000000001</v>
      </c>
      <c r="K88" s="368">
        <v>0.22954011611496741</v>
      </c>
      <c r="L88" s="124"/>
      <c r="M88" s="364" t="str">
        <f t="shared" si="1"/>
        <v/>
      </c>
    </row>
    <row r="89" spans="1:13" ht="14.45" customHeight="1" x14ac:dyDescent="0.2">
      <c r="A89" s="369" t="s">
        <v>290</v>
      </c>
      <c r="B89" s="365">
        <v>29.183879000000001</v>
      </c>
      <c r="C89" s="366">
        <v>25.255849999999999</v>
      </c>
      <c r="D89" s="366">
        <v>-3.9280290000000022</v>
      </c>
      <c r="E89" s="367">
        <v>0.8654041500103532</v>
      </c>
      <c r="F89" s="365">
        <v>25.34309</v>
      </c>
      <c r="G89" s="366">
        <v>12.671545000000002</v>
      </c>
      <c r="H89" s="366">
        <v>0</v>
      </c>
      <c r="I89" s="366">
        <v>14.865</v>
      </c>
      <c r="J89" s="366">
        <v>2.1934549999999984</v>
      </c>
      <c r="K89" s="368">
        <v>0.58655041670135721</v>
      </c>
      <c r="L89" s="124"/>
      <c r="M89" s="364" t="str">
        <f t="shared" si="1"/>
        <v>X</v>
      </c>
    </row>
    <row r="90" spans="1:13" ht="14.45" customHeight="1" x14ac:dyDescent="0.2">
      <c r="A90" s="369" t="s">
        <v>291</v>
      </c>
      <c r="B90" s="365">
        <v>6</v>
      </c>
      <c r="C90" s="366">
        <v>5.4</v>
      </c>
      <c r="D90" s="366">
        <v>-0.59999999999999964</v>
      </c>
      <c r="E90" s="367">
        <v>0.9</v>
      </c>
      <c r="F90" s="365">
        <v>4.32</v>
      </c>
      <c r="G90" s="366">
        <v>2.16</v>
      </c>
      <c r="H90" s="366">
        <v>0</v>
      </c>
      <c r="I90" s="366">
        <v>2.16</v>
      </c>
      <c r="J90" s="366">
        <v>0</v>
      </c>
      <c r="K90" s="368">
        <v>0.5</v>
      </c>
      <c r="L90" s="124"/>
      <c r="M90" s="364" t="str">
        <f t="shared" si="1"/>
        <v/>
      </c>
    </row>
    <row r="91" spans="1:13" ht="14.45" customHeight="1" x14ac:dyDescent="0.2">
      <c r="A91" s="369" t="s">
        <v>292</v>
      </c>
      <c r="B91" s="365">
        <v>23.183879000000001</v>
      </c>
      <c r="C91" s="366">
        <v>19.85585</v>
      </c>
      <c r="D91" s="366">
        <v>-3.3280290000000008</v>
      </c>
      <c r="E91" s="367">
        <v>0.85645072595487581</v>
      </c>
      <c r="F91" s="365">
        <v>21.02309</v>
      </c>
      <c r="G91" s="366">
        <v>10.511545</v>
      </c>
      <c r="H91" s="366">
        <v>0</v>
      </c>
      <c r="I91" s="366">
        <v>12.705</v>
      </c>
      <c r="J91" s="366">
        <v>2.1934550000000002</v>
      </c>
      <c r="K91" s="368">
        <v>0.60433551870823943</v>
      </c>
      <c r="L91" s="124"/>
      <c r="M91" s="364" t="str">
        <f t="shared" si="1"/>
        <v/>
      </c>
    </row>
    <row r="92" spans="1:13" ht="14.45" customHeight="1" x14ac:dyDescent="0.2">
      <c r="A92" s="369" t="s">
        <v>293</v>
      </c>
      <c r="B92" s="365">
        <v>3658.4659879999999</v>
      </c>
      <c r="C92" s="366">
        <v>3830.3518899999999</v>
      </c>
      <c r="D92" s="366">
        <v>171.88590199999999</v>
      </c>
      <c r="E92" s="367">
        <v>1.0469830531604767</v>
      </c>
      <c r="F92" s="365">
        <v>4267.2968607000003</v>
      </c>
      <c r="G92" s="366">
        <v>2133.6484303500001</v>
      </c>
      <c r="H92" s="366">
        <v>384.57090000000005</v>
      </c>
      <c r="I92" s="366">
        <v>2090.1265100000001</v>
      </c>
      <c r="J92" s="366">
        <v>-43.521920350000073</v>
      </c>
      <c r="K92" s="368">
        <v>0.48980105631955945</v>
      </c>
      <c r="L92" s="124"/>
      <c r="M92" s="364" t="str">
        <f t="shared" si="1"/>
        <v>X</v>
      </c>
    </row>
    <row r="93" spans="1:13" ht="14.45" customHeight="1" x14ac:dyDescent="0.2">
      <c r="A93" s="369" t="s">
        <v>294</v>
      </c>
      <c r="B93" s="365">
        <v>3273.7305839999999</v>
      </c>
      <c r="C93" s="366">
        <v>3291.0052000000001</v>
      </c>
      <c r="D93" s="366">
        <v>17.274616000000151</v>
      </c>
      <c r="E93" s="367">
        <v>1.0052767372136326</v>
      </c>
      <c r="F93" s="365">
        <v>3706.4437365999997</v>
      </c>
      <c r="G93" s="366">
        <v>1853.2218683000001</v>
      </c>
      <c r="H93" s="366">
        <v>310.49657999999999</v>
      </c>
      <c r="I93" s="366">
        <v>1759.3870300000001</v>
      </c>
      <c r="J93" s="366">
        <v>-93.834838300000001</v>
      </c>
      <c r="K93" s="368">
        <v>0.474683323161388</v>
      </c>
      <c r="L93" s="124"/>
      <c r="M93" s="364" t="str">
        <f t="shared" si="1"/>
        <v/>
      </c>
    </row>
    <row r="94" spans="1:13" ht="14.45" customHeight="1" x14ac:dyDescent="0.2">
      <c r="A94" s="369" t="s">
        <v>295</v>
      </c>
      <c r="B94" s="365">
        <v>0</v>
      </c>
      <c r="C94" s="366">
        <v>61.201800000000006</v>
      </c>
      <c r="D94" s="366">
        <v>61.201800000000006</v>
      </c>
      <c r="E94" s="367">
        <v>0</v>
      </c>
      <c r="F94" s="365">
        <v>37.460419600000002</v>
      </c>
      <c r="G94" s="366">
        <v>18.730209800000001</v>
      </c>
      <c r="H94" s="366">
        <v>12.336559999999999</v>
      </c>
      <c r="I94" s="366">
        <v>58.646639999999998</v>
      </c>
      <c r="J94" s="366">
        <v>39.916430199999994</v>
      </c>
      <c r="K94" s="368">
        <v>1.5655628160662673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1.4352670000000001</v>
      </c>
      <c r="C95" s="366">
        <v>0</v>
      </c>
      <c r="D95" s="366">
        <v>-1.4352670000000001</v>
      </c>
      <c r="E95" s="367">
        <v>0</v>
      </c>
      <c r="F95" s="365">
        <v>0</v>
      </c>
      <c r="G95" s="366">
        <v>0</v>
      </c>
      <c r="H95" s="366">
        <v>0</v>
      </c>
      <c r="I95" s="366">
        <v>0</v>
      </c>
      <c r="J95" s="366">
        <v>0</v>
      </c>
      <c r="K95" s="368">
        <v>0</v>
      </c>
      <c r="L95" s="124"/>
      <c r="M95" s="364" t="str">
        <f t="shared" si="1"/>
        <v/>
      </c>
    </row>
    <row r="96" spans="1:13" ht="14.45" customHeight="1" x14ac:dyDescent="0.2">
      <c r="A96" s="369" t="s">
        <v>297</v>
      </c>
      <c r="B96" s="365">
        <v>383.30013700000001</v>
      </c>
      <c r="C96" s="366">
        <v>421.36068999999998</v>
      </c>
      <c r="D96" s="366">
        <v>38.06055299999997</v>
      </c>
      <c r="E96" s="367">
        <v>1.0992969981641305</v>
      </c>
      <c r="F96" s="365">
        <v>424.03770489999999</v>
      </c>
      <c r="G96" s="366">
        <v>212.01885245</v>
      </c>
      <c r="H96" s="366">
        <v>37.62153</v>
      </c>
      <c r="I96" s="366">
        <v>201.34447</v>
      </c>
      <c r="J96" s="366">
        <v>-10.674382449999996</v>
      </c>
      <c r="K96" s="368">
        <v>0.47482680826103113</v>
      </c>
      <c r="L96" s="124"/>
      <c r="M96" s="364" t="str">
        <f t="shared" si="1"/>
        <v/>
      </c>
    </row>
    <row r="97" spans="1:13" ht="14.45" customHeight="1" x14ac:dyDescent="0.2">
      <c r="A97" s="369" t="s">
        <v>298</v>
      </c>
      <c r="B97" s="365">
        <v>0</v>
      </c>
      <c r="C97" s="366">
        <v>56.784199999999998</v>
      </c>
      <c r="D97" s="366">
        <v>56.784199999999998</v>
      </c>
      <c r="E97" s="367">
        <v>0</v>
      </c>
      <c r="F97" s="365">
        <v>99.354999599999999</v>
      </c>
      <c r="G97" s="366">
        <v>49.677499800000007</v>
      </c>
      <c r="H97" s="366">
        <v>24.116229999999998</v>
      </c>
      <c r="I97" s="366">
        <v>70.748369999999994</v>
      </c>
      <c r="J97" s="366">
        <v>21.070870199999987</v>
      </c>
      <c r="K97" s="368">
        <v>0.71207659689830038</v>
      </c>
      <c r="L97" s="124"/>
      <c r="M97" s="364" t="str">
        <f t="shared" si="1"/>
        <v/>
      </c>
    </row>
    <row r="98" spans="1:13" ht="14.45" customHeight="1" x14ac:dyDescent="0.2">
      <c r="A98" s="369" t="s">
        <v>299</v>
      </c>
      <c r="B98" s="365">
        <v>1143.0015660000001</v>
      </c>
      <c r="C98" s="366">
        <v>4612.4518099999996</v>
      </c>
      <c r="D98" s="366">
        <v>3469.4502439999997</v>
      </c>
      <c r="E98" s="367">
        <v>4.0353853810905447</v>
      </c>
      <c r="F98" s="365">
        <v>3527.6937209000002</v>
      </c>
      <c r="G98" s="366">
        <v>1763.8468604500003</v>
      </c>
      <c r="H98" s="366">
        <v>52.671900000000001</v>
      </c>
      <c r="I98" s="366">
        <v>5760.0196999999998</v>
      </c>
      <c r="J98" s="366">
        <v>3996.1728395499995</v>
      </c>
      <c r="K98" s="368">
        <v>1.6328003947379193</v>
      </c>
      <c r="L98" s="124"/>
      <c r="M98" s="364" t="str">
        <f t="shared" si="1"/>
        <v>X</v>
      </c>
    </row>
    <row r="99" spans="1:13" ht="14.45" customHeight="1" x14ac:dyDescent="0.2">
      <c r="A99" s="369" t="s">
        <v>300</v>
      </c>
      <c r="B99" s="365">
        <v>0</v>
      </c>
      <c r="C99" s="366">
        <v>90.49</v>
      </c>
      <c r="D99" s="366">
        <v>90.49</v>
      </c>
      <c r="E99" s="367">
        <v>0</v>
      </c>
      <c r="F99" s="365">
        <v>76.823238700000005</v>
      </c>
      <c r="G99" s="366">
        <v>38.411619350000002</v>
      </c>
      <c r="H99" s="366">
        <v>0</v>
      </c>
      <c r="I99" s="366">
        <v>0</v>
      </c>
      <c r="J99" s="366">
        <v>-38.411619350000002</v>
      </c>
      <c r="K99" s="368">
        <v>0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876.9175919999999</v>
      </c>
      <c r="C100" s="366">
        <v>589.98428999999999</v>
      </c>
      <c r="D100" s="366">
        <v>-286.93330199999991</v>
      </c>
      <c r="E100" s="367">
        <v>0.67279331077668703</v>
      </c>
      <c r="F100" s="365">
        <v>544</v>
      </c>
      <c r="G100" s="366">
        <v>272</v>
      </c>
      <c r="H100" s="366">
        <v>30.214299999999998</v>
      </c>
      <c r="I100" s="366">
        <v>255.71942000000001</v>
      </c>
      <c r="J100" s="366">
        <v>-16.280579999999986</v>
      </c>
      <c r="K100" s="368">
        <v>0.47007246323529417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5</v>
      </c>
      <c r="C101" s="366">
        <v>4.3283999999999994</v>
      </c>
      <c r="D101" s="366">
        <v>-0.67160000000000064</v>
      </c>
      <c r="E101" s="367">
        <v>0.86567999999999989</v>
      </c>
      <c r="F101" s="365">
        <v>6.8944458000000006</v>
      </c>
      <c r="G101" s="366">
        <v>3.4472229000000003</v>
      </c>
      <c r="H101" s="366">
        <v>0</v>
      </c>
      <c r="I101" s="366">
        <v>0</v>
      </c>
      <c r="J101" s="366">
        <v>-3.4472229000000003</v>
      </c>
      <c r="K101" s="368">
        <v>0</v>
      </c>
      <c r="L101" s="124"/>
      <c r="M101" s="364" t="str">
        <f t="shared" si="1"/>
        <v/>
      </c>
    </row>
    <row r="102" spans="1:13" ht="14.45" customHeight="1" x14ac:dyDescent="0.2">
      <c r="A102" s="369" t="s">
        <v>303</v>
      </c>
      <c r="B102" s="365">
        <v>6.2109639999999997</v>
      </c>
      <c r="C102" s="366">
        <v>0</v>
      </c>
      <c r="D102" s="366">
        <v>-6.2109639999999997</v>
      </c>
      <c r="E102" s="367">
        <v>0</v>
      </c>
      <c r="F102" s="365">
        <v>0</v>
      </c>
      <c r="G102" s="366">
        <v>0</v>
      </c>
      <c r="H102" s="366">
        <v>0</v>
      </c>
      <c r="I102" s="366">
        <v>0</v>
      </c>
      <c r="J102" s="366">
        <v>0</v>
      </c>
      <c r="K102" s="368">
        <v>0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250.51452499999999</v>
      </c>
      <c r="C103" s="366">
        <v>3919.7179599999999</v>
      </c>
      <c r="D103" s="366">
        <v>3669.2034349999999</v>
      </c>
      <c r="E103" s="367">
        <v>15.646669429646844</v>
      </c>
      <c r="F103" s="365">
        <v>2529.9999996000001</v>
      </c>
      <c r="G103" s="366">
        <v>1264.9999998000001</v>
      </c>
      <c r="H103" s="366">
        <v>13.794</v>
      </c>
      <c r="I103" s="366">
        <v>5495.6366799999996</v>
      </c>
      <c r="J103" s="366">
        <v>4230.6366801999993</v>
      </c>
      <c r="K103" s="368">
        <v>2.1721884114106222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4.3584849999999999</v>
      </c>
      <c r="C104" s="366">
        <v>6.6550000000000002</v>
      </c>
      <c r="D104" s="366">
        <v>2.2965150000000003</v>
      </c>
      <c r="E104" s="367">
        <v>1.5269067118505628</v>
      </c>
      <c r="F104" s="365">
        <v>4.9760375999999997</v>
      </c>
      <c r="G104" s="366">
        <v>2.4880187999999999</v>
      </c>
      <c r="H104" s="366">
        <v>0</v>
      </c>
      <c r="I104" s="366">
        <v>0</v>
      </c>
      <c r="J104" s="366">
        <v>-2.4880187999999999</v>
      </c>
      <c r="K104" s="368">
        <v>0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0</v>
      </c>
      <c r="C105" s="366">
        <v>0</v>
      </c>
      <c r="D105" s="366">
        <v>0</v>
      </c>
      <c r="E105" s="367">
        <v>0</v>
      </c>
      <c r="F105" s="365">
        <v>249.99999960000002</v>
      </c>
      <c r="G105" s="366">
        <v>124.99999980000001</v>
      </c>
      <c r="H105" s="366">
        <v>0</v>
      </c>
      <c r="I105" s="366">
        <v>0</v>
      </c>
      <c r="J105" s="366">
        <v>-124.99999980000001</v>
      </c>
      <c r="K105" s="368">
        <v>0</v>
      </c>
      <c r="L105" s="124"/>
      <c r="M105" s="364" t="str">
        <f t="shared" si="1"/>
        <v/>
      </c>
    </row>
    <row r="106" spans="1:13" ht="14.45" customHeight="1" x14ac:dyDescent="0.2">
      <c r="A106" s="369" t="s">
        <v>307</v>
      </c>
      <c r="B106" s="365">
        <v>0</v>
      </c>
      <c r="C106" s="366">
        <v>1.2761600000000002</v>
      </c>
      <c r="D106" s="366">
        <v>1.2761600000000002</v>
      </c>
      <c r="E106" s="367">
        <v>0</v>
      </c>
      <c r="F106" s="365">
        <v>114.9999996</v>
      </c>
      <c r="G106" s="366">
        <v>57.499999799999998</v>
      </c>
      <c r="H106" s="366">
        <v>8.6636000000000006</v>
      </c>
      <c r="I106" s="366">
        <v>8.6636000000000006</v>
      </c>
      <c r="J106" s="366">
        <v>-48.836399799999995</v>
      </c>
      <c r="K106" s="368">
        <v>7.5335652435950098E-2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0</v>
      </c>
      <c r="C107" s="366">
        <v>560.80267000000003</v>
      </c>
      <c r="D107" s="366">
        <v>560.80267000000003</v>
      </c>
      <c r="E107" s="367">
        <v>0</v>
      </c>
      <c r="F107" s="365">
        <v>0.55037409999999998</v>
      </c>
      <c r="G107" s="366">
        <v>0.27518704999999999</v>
      </c>
      <c r="H107" s="366">
        <v>0</v>
      </c>
      <c r="I107" s="366">
        <v>337.83199999999999</v>
      </c>
      <c r="J107" s="366">
        <v>337.55681294999999</v>
      </c>
      <c r="K107" s="368">
        <v>613.82248910332078</v>
      </c>
      <c r="L107" s="124"/>
      <c r="M107" s="364" t="str">
        <f t="shared" si="1"/>
        <v>X</v>
      </c>
    </row>
    <row r="108" spans="1:13" ht="14.45" customHeight="1" x14ac:dyDescent="0.2">
      <c r="A108" s="369" t="s">
        <v>309</v>
      </c>
      <c r="B108" s="365">
        <v>0</v>
      </c>
      <c r="C108" s="366">
        <v>0.54</v>
      </c>
      <c r="D108" s="366">
        <v>0.54</v>
      </c>
      <c r="E108" s="367">
        <v>0</v>
      </c>
      <c r="F108" s="365">
        <v>0</v>
      </c>
      <c r="G108" s="366">
        <v>0</v>
      </c>
      <c r="H108" s="366">
        <v>0</v>
      </c>
      <c r="I108" s="366">
        <v>0</v>
      </c>
      <c r="J108" s="366">
        <v>0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0</v>
      </c>
      <c r="C109" s="366">
        <v>559.58506999999997</v>
      </c>
      <c r="D109" s="366">
        <v>559.58506999999997</v>
      </c>
      <c r="E109" s="367">
        <v>0</v>
      </c>
      <c r="F109" s="365">
        <v>0</v>
      </c>
      <c r="G109" s="366">
        <v>0</v>
      </c>
      <c r="H109" s="366">
        <v>0</v>
      </c>
      <c r="I109" s="366">
        <v>337.83199999999999</v>
      </c>
      <c r="J109" s="366">
        <v>337.83199999999999</v>
      </c>
      <c r="K109" s="368">
        <v>0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0</v>
      </c>
      <c r="C110" s="366">
        <v>0.67759999999999998</v>
      </c>
      <c r="D110" s="366">
        <v>0.67759999999999998</v>
      </c>
      <c r="E110" s="367">
        <v>0</v>
      </c>
      <c r="F110" s="365">
        <v>0.55037409999999998</v>
      </c>
      <c r="G110" s="366">
        <v>0.27518704999999999</v>
      </c>
      <c r="H110" s="366">
        <v>0</v>
      </c>
      <c r="I110" s="366">
        <v>0</v>
      </c>
      <c r="J110" s="366">
        <v>-0.27518704999999999</v>
      </c>
      <c r="K110" s="368">
        <v>0</v>
      </c>
      <c r="L110" s="124"/>
      <c r="M110" s="364" t="str">
        <f t="shared" si="1"/>
        <v/>
      </c>
    </row>
    <row r="111" spans="1:13" ht="14.45" customHeight="1" x14ac:dyDescent="0.2">
      <c r="A111" s="369" t="s">
        <v>312</v>
      </c>
      <c r="B111" s="365">
        <v>37116.629715999996</v>
      </c>
      <c r="C111" s="366">
        <v>39418.598869999994</v>
      </c>
      <c r="D111" s="366">
        <v>2301.9691539999985</v>
      </c>
      <c r="E111" s="367">
        <v>1.0620198862777588</v>
      </c>
      <c r="F111" s="365">
        <v>40731.4789179</v>
      </c>
      <c r="G111" s="366">
        <v>20365.73945895</v>
      </c>
      <c r="H111" s="366">
        <v>2837.92</v>
      </c>
      <c r="I111" s="366">
        <v>17175.912690000001</v>
      </c>
      <c r="J111" s="366">
        <v>-3189.826768949999</v>
      </c>
      <c r="K111" s="368">
        <v>0.42168644857262511</v>
      </c>
      <c r="L111" s="124"/>
      <c r="M111" s="364" t="str">
        <f t="shared" si="1"/>
        <v/>
      </c>
    </row>
    <row r="112" spans="1:13" ht="14.45" customHeight="1" x14ac:dyDescent="0.2">
      <c r="A112" s="369" t="s">
        <v>313</v>
      </c>
      <c r="B112" s="365">
        <v>26853.48</v>
      </c>
      <c r="C112" s="366">
        <v>29041.713</v>
      </c>
      <c r="D112" s="366">
        <v>2188.2330000000002</v>
      </c>
      <c r="E112" s="367">
        <v>1.0814878741973109</v>
      </c>
      <c r="F112" s="365">
        <v>29903.7142594</v>
      </c>
      <c r="G112" s="366">
        <v>14951.857129699998</v>
      </c>
      <c r="H112" s="366">
        <v>2095.5039999999999</v>
      </c>
      <c r="I112" s="366">
        <v>12679.584999999999</v>
      </c>
      <c r="J112" s="366">
        <v>-2272.2721296999989</v>
      </c>
      <c r="K112" s="368">
        <v>0.42401371582174846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26715.040000000001</v>
      </c>
      <c r="C113" s="366">
        <v>28900.953000000001</v>
      </c>
      <c r="D113" s="366">
        <v>2185.9130000000005</v>
      </c>
      <c r="E113" s="367">
        <v>1.0818233100156316</v>
      </c>
      <c r="F113" s="365">
        <v>29739.916405100001</v>
      </c>
      <c r="G113" s="366">
        <v>14869.95820255</v>
      </c>
      <c r="H113" s="366">
        <v>2067.078</v>
      </c>
      <c r="I113" s="366">
        <v>12546.302</v>
      </c>
      <c r="J113" s="366">
        <v>-2323.6562025500007</v>
      </c>
      <c r="K113" s="368">
        <v>0.42186742656238518</v>
      </c>
      <c r="L113" s="124"/>
      <c r="M113" s="364" t="str">
        <f t="shared" si="1"/>
        <v>X</v>
      </c>
    </row>
    <row r="114" spans="1:13" ht="14.45" customHeight="1" x14ac:dyDescent="0.2">
      <c r="A114" s="369" t="s">
        <v>315</v>
      </c>
      <c r="B114" s="365">
        <v>26715.040000000001</v>
      </c>
      <c r="C114" s="366">
        <v>28900.953000000001</v>
      </c>
      <c r="D114" s="366">
        <v>2185.9130000000005</v>
      </c>
      <c r="E114" s="367">
        <v>1.0818233100156316</v>
      </c>
      <c r="F114" s="365">
        <v>29739.916405100001</v>
      </c>
      <c r="G114" s="366">
        <v>14869.95820255</v>
      </c>
      <c r="H114" s="366">
        <v>2067.078</v>
      </c>
      <c r="I114" s="366">
        <v>12546.302</v>
      </c>
      <c r="J114" s="366">
        <v>-2323.6562025500007</v>
      </c>
      <c r="K114" s="368">
        <v>0.42186742656238518</v>
      </c>
      <c r="L114" s="124"/>
      <c r="M114" s="364" t="str">
        <f t="shared" si="1"/>
        <v/>
      </c>
    </row>
    <row r="115" spans="1:13" ht="14.45" customHeight="1" x14ac:dyDescent="0.2">
      <c r="A115" s="369" t="s">
        <v>316</v>
      </c>
      <c r="B115" s="365">
        <v>116.6</v>
      </c>
      <c r="C115" s="366">
        <v>120.26</v>
      </c>
      <c r="D115" s="366">
        <v>3.6600000000000108</v>
      </c>
      <c r="E115" s="367">
        <v>1.0313893653516295</v>
      </c>
      <c r="F115" s="365">
        <v>135.42874909999998</v>
      </c>
      <c r="G115" s="366">
        <v>67.714374549999988</v>
      </c>
      <c r="H115" s="366">
        <v>22.675999999999998</v>
      </c>
      <c r="I115" s="366">
        <v>126.783</v>
      </c>
      <c r="J115" s="366">
        <v>59.068625450000013</v>
      </c>
      <c r="K115" s="368">
        <v>0.93616016423797876</v>
      </c>
      <c r="L115" s="124"/>
      <c r="M115" s="364" t="str">
        <f t="shared" si="1"/>
        <v>X</v>
      </c>
    </row>
    <row r="116" spans="1:13" ht="14.45" customHeight="1" x14ac:dyDescent="0.2">
      <c r="A116" s="369" t="s">
        <v>317</v>
      </c>
      <c r="B116" s="365">
        <v>116.6</v>
      </c>
      <c r="C116" s="366">
        <v>120.26</v>
      </c>
      <c r="D116" s="366">
        <v>3.6600000000000108</v>
      </c>
      <c r="E116" s="367">
        <v>1.0313893653516295</v>
      </c>
      <c r="F116" s="365">
        <v>135.42874909999998</v>
      </c>
      <c r="G116" s="366">
        <v>67.714374549999988</v>
      </c>
      <c r="H116" s="366">
        <v>22.675999999999998</v>
      </c>
      <c r="I116" s="366">
        <v>126.783</v>
      </c>
      <c r="J116" s="366">
        <v>59.068625450000013</v>
      </c>
      <c r="K116" s="368">
        <v>0.93616016423797876</v>
      </c>
      <c r="L116" s="124"/>
      <c r="M116" s="364" t="str">
        <f t="shared" si="1"/>
        <v/>
      </c>
    </row>
    <row r="117" spans="1:13" ht="14.45" customHeight="1" x14ac:dyDescent="0.2">
      <c r="A117" s="369" t="s">
        <v>318</v>
      </c>
      <c r="B117" s="365">
        <v>21.84</v>
      </c>
      <c r="C117" s="366">
        <v>20.5</v>
      </c>
      <c r="D117" s="366">
        <v>-1.3399999999999999</v>
      </c>
      <c r="E117" s="367">
        <v>0.93864468864468864</v>
      </c>
      <c r="F117" s="365">
        <v>28.369105200000003</v>
      </c>
      <c r="G117" s="366">
        <v>14.1845526</v>
      </c>
      <c r="H117" s="366">
        <v>5.75</v>
      </c>
      <c r="I117" s="366">
        <v>6.5</v>
      </c>
      <c r="J117" s="366">
        <v>-7.6845526</v>
      </c>
      <c r="K117" s="368">
        <v>0.22912248920702649</v>
      </c>
      <c r="L117" s="124"/>
      <c r="M117" s="364" t="str">
        <f t="shared" si="1"/>
        <v>X</v>
      </c>
    </row>
    <row r="118" spans="1:13" ht="14.45" customHeight="1" x14ac:dyDescent="0.2">
      <c r="A118" s="369" t="s">
        <v>319</v>
      </c>
      <c r="B118" s="365">
        <v>21.84</v>
      </c>
      <c r="C118" s="366">
        <v>20.5</v>
      </c>
      <c r="D118" s="366">
        <v>-1.3399999999999999</v>
      </c>
      <c r="E118" s="367">
        <v>0.93864468864468864</v>
      </c>
      <c r="F118" s="365">
        <v>28.369105200000003</v>
      </c>
      <c r="G118" s="366">
        <v>14.1845526</v>
      </c>
      <c r="H118" s="366">
        <v>5.75</v>
      </c>
      <c r="I118" s="366">
        <v>6.5</v>
      </c>
      <c r="J118" s="366">
        <v>-7.6845526</v>
      </c>
      <c r="K118" s="368">
        <v>0.22912248920702649</v>
      </c>
      <c r="L118" s="124"/>
      <c r="M118" s="364" t="str">
        <f t="shared" si="1"/>
        <v/>
      </c>
    </row>
    <row r="119" spans="1:13" ht="14.45" customHeight="1" x14ac:dyDescent="0.2">
      <c r="A119" s="369" t="s">
        <v>320</v>
      </c>
      <c r="B119" s="365">
        <v>9581.1</v>
      </c>
      <c r="C119" s="366">
        <v>9796.4384000000009</v>
      </c>
      <c r="D119" s="366">
        <v>215.33840000000055</v>
      </c>
      <c r="E119" s="367">
        <v>1.0224753316425046</v>
      </c>
      <c r="F119" s="365">
        <v>10104.0727049</v>
      </c>
      <c r="G119" s="366">
        <v>5052.0363524499999</v>
      </c>
      <c r="H119" s="366">
        <v>700.61632999999995</v>
      </c>
      <c r="I119" s="366">
        <v>4242.8561399999999</v>
      </c>
      <c r="J119" s="366">
        <v>-809.18021245</v>
      </c>
      <c r="K119" s="368">
        <v>0.41991544042853279</v>
      </c>
      <c r="L119" s="124"/>
      <c r="M119" s="364" t="str">
        <f t="shared" si="1"/>
        <v/>
      </c>
    </row>
    <row r="120" spans="1:13" ht="14.45" customHeight="1" x14ac:dyDescent="0.2">
      <c r="A120" s="369" t="s">
        <v>321</v>
      </c>
      <c r="B120" s="365">
        <v>2538.6799999999998</v>
      </c>
      <c r="C120" s="366">
        <v>2602.9155599999999</v>
      </c>
      <c r="D120" s="366">
        <v>64.235560000000078</v>
      </c>
      <c r="E120" s="367">
        <v>1.0253027400066177</v>
      </c>
      <c r="F120" s="365">
        <v>2691.3342831</v>
      </c>
      <c r="G120" s="366">
        <v>1345.66714155</v>
      </c>
      <c r="H120" s="366">
        <v>186.55500000000001</v>
      </c>
      <c r="I120" s="366">
        <v>1129.7611999999999</v>
      </c>
      <c r="J120" s="366">
        <v>-215.90594155000008</v>
      </c>
      <c r="K120" s="368">
        <v>0.41977735991186133</v>
      </c>
      <c r="L120" s="124"/>
      <c r="M120" s="364" t="str">
        <f t="shared" si="1"/>
        <v>X</v>
      </c>
    </row>
    <row r="121" spans="1:13" ht="14.45" customHeight="1" x14ac:dyDescent="0.2">
      <c r="A121" s="369" t="s">
        <v>322</v>
      </c>
      <c r="B121" s="365">
        <v>2538.6799999999998</v>
      </c>
      <c r="C121" s="366">
        <v>2602.9155599999999</v>
      </c>
      <c r="D121" s="366">
        <v>64.235560000000078</v>
      </c>
      <c r="E121" s="367">
        <v>1.0253027400066177</v>
      </c>
      <c r="F121" s="365">
        <v>2691.3342831</v>
      </c>
      <c r="G121" s="366">
        <v>1345.66714155</v>
      </c>
      <c r="H121" s="366">
        <v>186.55500000000001</v>
      </c>
      <c r="I121" s="366">
        <v>1129.7611999999999</v>
      </c>
      <c r="J121" s="366">
        <v>-215.90594155000008</v>
      </c>
      <c r="K121" s="368">
        <v>0.41977735991186133</v>
      </c>
      <c r="L121" s="124"/>
      <c r="M121" s="364" t="str">
        <f t="shared" si="1"/>
        <v/>
      </c>
    </row>
    <row r="122" spans="1:13" ht="14.45" customHeight="1" x14ac:dyDescent="0.2">
      <c r="A122" s="369" t="s">
        <v>323</v>
      </c>
      <c r="B122" s="365">
        <v>7042.42</v>
      </c>
      <c r="C122" s="366">
        <v>7193.5228399999996</v>
      </c>
      <c r="D122" s="366">
        <v>151.10283999999956</v>
      </c>
      <c r="E122" s="367">
        <v>1.0214560960578891</v>
      </c>
      <c r="F122" s="365">
        <v>7412.7384217999997</v>
      </c>
      <c r="G122" s="366">
        <v>3706.3692109000003</v>
      </c>
      <c r="H122" s="366">
        <v>514.06133</v>
      </c>
      <c r="I122" s="366">
        <v>3113.09494</v>
      </c>
      <c r="J122" s="366">
        <v>-593.27427090000037</v>
      </c>
      <c r="K122" s="368">
        <v>0.41996557316048688</v>
      </c>
      <c r="L122" s="124"/>
      <c r="M122" s="364" t="str">
        <f t="shared" si="1"/>
        <v>X</v>
      </c>
    </row>
    <row r="123" spans="1:13" ht="14.45" customHeight="1" x14ac:dyDescent="0.2">
      <c r="A123" s="369" t="s">
        <v>324</v>
      </c>
      <c r="B123" s="365">
        <v>7042.42</v>
      </c>
      <c r="C123" s="366">
        <v>7193.5228399999996</v>
      </c>
      <c r="D123" s="366">
        <v>151.10283999999956</v>
      </c>
      <c r="E123" s="367">
        <v>1.0214560960578891</v>
      </c>
      <c r="F123" s="365">
        <v>7412.7384217999997</v>
      </c>
      <c r="G123" s="366">
        <v>3706.3692109000003</v>
      </c>
      <c r="H123" s="366">
        <v>514.06133</v>
      </c>
      <c r="I123" s="366">
        <v>3113.09494</v>
      </c>
      <c r="J123" s="366">
        <v>-593.27427090000037</v>
      </c>
      <c r="K123" s="368">
        <v>0.41996557316048688</v>
      </c>
      <c r="L123" s="124"/>
      <c r="M123" s="364" t="str">
        <f t="shared" si="1"/>
        <v/>
      </c>
    </row>
    <row r="124" spans="1:13" ht="14.45" customHeight="1" x14ac:dyDescent="0.2">
      <c r="A124" s="369" t="s">
        <v>325</v>
      </c>
      <c r="B124" s="365">
        <v>117.88971600000001</v>
      </c>
      <c r="C124" s="366">
        <v>0</v>
      </c>
      <c r="D124" s="366">
        <v>-117.88971600000001</v>
      </c>
      <c r="E124" s="367">
        <v>0</v>
      </c>
      <c r="F124" s="365">
        <v>125.6176687</v>
      </c>
      <c r="G124" s="366">
        <v>62.808834349999998</v>
      </c>
      <c r="H124" s="366">
        <v>0</v>
      </c>
      <c r="I124" s="366">
        <v>0</v>
      </c>
      <c r="J124" s="366">
        <v>-62.808834349999998</v>
      </c>
      <c r="K124" s="368">
        <v>0</v>
      </c>
      <c r="L124" s="124"/>
      <c r="M124" s="364" t="str">
        <f t="shared" si="1"/>
        <v/>
      </c>
    </row>
    <row r="125" spans="1:13" ht="14.45" customHeight="1" x14ac:dyDescent="0.2">
      <c r="A125" s="369" t="s">
        <v>326</v>
      </c>
      <c r="B125" s="365">
        <v>117.88971600000001</v>
      </c>
      <c r="C125" s="366">
        <v>0</v>
      </c>
      <c r="D125" s="366">
        <v>-117.88971600000001</v>
      </c>
      <c r="E125" s="367">
        <v>0</v>
      </c>
      <c r="F125" s="365">
        <v>125.6176687</v>
      </c>
      <c r="G125" s="366">
        <v>62.808834349999998</v>
      </c>
      <c r="H125" s="366">
        <v>0</v>
      </c>
      <c r="I125" s="366">
        <v>0</v>
      </c>
      <c r="J125" s="366">
        <v>-62.808834349999998</v>
      </c>
      <c r="K125" s="368">
        <v>0</v>
      </c>
      <c r="L125" s="124"/>
      <c r="M125" s="364" t="str">
        <f t="shared" si="1"/>
        <v>X</v>
      </c>
    </row>
    <row r="126" spans="1:13" ht="14.45" customHeight="1" x14ac:dyDescent="0.2">
      <c r="A126" s="369" t="s">
        <v>327</v>
      </c>
      <c r="B126" s="365">
        <v>117.88971600000001</v>
      </c>
      <c r="C126" s="366">
        <v>0</v>
      </c>
      <c r="D126" s="366">
        <v>-117.88971600000001</v>
      </c>
      <c r="E126" s="367">
        <v>0</v>
      </c>
      <c r="F126" s="365">
        <v>125.6176687</v>
      </c>
      <c r="G126" s="366">
        <v>62.808834349999998</v>
      </c>
      <c r="H126" s="366">
        <v>0</v>
      </c>
      <c r="I126" s="366">
        <v>0</v>
      </c>
      <c r="J126" s="366">
        <v>-62.808834349999998</v>
      </c>
      <c r="K126" s="368">
        <v>0</v>
      </c>
      <c r="L126" s="124"/>
      <c r="M126" s="364" t="str">
        <f t="shared" si="1"/>
        <v/>
      </c>
    </row>
    <row r="127" spans="1:13" ht="14.45" customHeight="1" x14ac:dyDescent="0.2">
      <c r="A127" s="369" t="s">
        <v>328</v>
      </c>
      <c r="B127" s="365">
        <v>564.16</v>
      </c>
      <c r="C127" s="366">
        <v>580.44746999999995</v>
      </c>
      <c r="D127" s="366">
        <v>16.287469999999985</v>
      </c>
      <c r="E127" s="367">
        <v>1.0288703027509927</v>
      </c>
      <c r="F127" s="365">
        <v>598.07428489999995</v>
      </c>
      <c r="G127" s="366">
        <v>299.03714244999998</v>
      </c>
      <c r="H127" s="366">
        <v>41.799669999999999</v>
      </c>
      <c r="I127" s="366">
        <v>253.47154999999998</v>
      </c>
      <c r="J127" s="366">
        <v>-45.565592449999997</v>
      </c>
      <c r="K127" s="368">
        <v>0.42381282124908826</v>
      </c>
      <c r="L127" s="124"/>
      <c r="M127" s="364" t="str">
        <f t="shared" si="1"/>
        <v/>
      </c>
    </row>
    <row r="128" spans="1:13" ht="14.45" customHeight="1" x14ac:dyDescent="0.2">
      <c r="A128" s="369" t="s">
        <v>329</v>
      </c>
      <c r="B128" s="365">
        <v>564.16</v>
      </c>
      <c r="C128" s="366">
        <v>580.44746999999995</v>
      </c>
      <c r="D128" s="366">
        <v>16.287469999999985</v>
      </c>
      <c r="E128" s="367">
        <v>1.0288703027509927</v>
      </c>
      <c r="F128" s="365">
        <v>598.07428489999995</v>
      </c>
      <c r="G128" s="366">
        <v>299.03714244999998</v>
      </c>
      <c r="H128" s="366">
        <v>41.799669999999999</v>
      </c>
      <c r="I128" s="366">
        <v>253.47154999999998</v>
      </c>
      <c r="J128" s="366">
        <v>-45.565592449999997</v>
      </c>
      <c r="K128" s="368">
        <v>0.42381282124908826</v>
      </c>
      <c r="L128" s="124"/>
      <c r="M128" s="364" t="str">
        <f t="shared" si="1"/>
        <v>X</v>
      </c>
    </row>
    <row r="129" spans="1:13" ht="14.45" customHeight="1" x14ac:dyDescent="0.2">
      <c r="A129" s="369" t="s">
        <v>330</v>
      </c>
      <c r="B129" s="365">
        <v>564.16</v>
      </c>
      <c r="C129" s="366">
        <v>580.44746999999995</v>
      </c>
      <c r="D129" s="366">
        <v>16.287469999999985</v>
      </c>
      <c r="E129" s="367">
        <v>1.0288703027509927</v>
      </c>
      <c r="F129" s="365">
        <v>598.07428489999995</v>
      </c>
      <c r="G129" s="366">
        <v>299.03714244999998</v>
      </c>
      <c r="H129" s="366">
        <v>41.799669999999999</v>
      </c>
      <c r="I129" s="366">
        <v>253.47154999999998</v>
      </c>
      <c r="J129" s="366">
        <v>-45.565592449999997</v>
      </c>
      <c r="K129" s="368">
        <v>0.42381282124908826</v>
      </c>
      <c r="L129" s="124"/>
      <c r="M129" s="364" t="str">
        <f t="shared" si="1"/>
        <v/>
      </c>
    </row>
    <row r="130" spans="1:13" ht="14.45" customHeight="1" x14ac:dyDescent="0.2">
      <c r="A130" s="369" t="s">
        <v>331</v>
      </c>
      <c r="B130" s="365">
        <v>0</v>
      </c>
      <c r="C130" s="366">
        <v>29.140999999999998</v>
      </c>
      <c r="D130" s="366">
        <v>29.140999999999998</v>
      </c>
      <c r="E130" s="367">
        <v>0</v>
      </c>
      <c r="F130" s="365">
        <v>28.659198</v>
      </c>
      <c r="G130" s="366">
        <v>14.329598999999998</v>
      </c>
      <c r="H130" s="366">
        <v>8.375</v>
      </c>
      <c r="I130" s="366">
        <v>19.175000000000001</v>
      </c>
      <c r="J130" s="366">
        <v>4.8454010000000025</v>
      </c>
      <c r="K130" s="368">
        <v>0.66906966482453556</v>
      </c>
      <c r="L130" s="124"/>
      <c r="M130" s="364" t="str">
        <f t="shared" si="1"/>
        <v/>
      </c>
    </row>
    <row r="131" spans="1:13" ht="14.45" customHeight="1" x14ac:dyDescent="0.2">
      <c r="A131" s="369" t="s">
        <v>332</v>
      </c>
      <c r="B131" s="365">
        <v>0</v>
      </c>
      <c r="C131" s="366">
        <v>29.140999999999998</v>
      </c>
      <c r="D131" s="366">
        <v>29.140999999999998</v>
      </c>
      <c r="E131" s="367">
        <v>0</v>
      </c>
      <c r="F131" s="365">
        <v>28.659198</v>
      </c>
      <c r="G131" s="366">
        <v>14.329598999999998</v>
      </c>
      <c r="H131" s="366">
        <v>8.375</v>
      </c>
      <c r="I131" s="366">
        <v>19.175000000000001</v>
      </c>
      <c r="J131" s="366">
        <v>4.8454010000000025</v>
      </c>
      <c r="K131" s="368">
        <v>0.66906966482453556</v>
      </c>
      <c r="L131" s="124"/>
      <c r="M131" s="364" t="str">
        <f t="shared" si="1"/>
        <v/>
      </c>
    </row>
    <row r="132" spans="1:13" ht="14.45" customHeight="1" x14ac:dyDescent="0.2">
      <c r="A132" s="369" t="s">
        <v>333</v>
      </c>
      <c r="B132" s="365">
        <v>0</v>
      </c>
      <c r="C132" s="366">
        <v>23.954000000000001</v>
      </c>
      <c r="D132" s="366">
        <v>23.954000000000001</v>
      </c>
      <c r="E132" s="367">
        <v>0</v>
      </c>
      <c r="F132" s="365">
        <v>26.5753044</v>
      </c>
      <c r="G132" s="366">
        <v>13.2876522</v>
      </c>
      <c r="H132" s="366">
        <v>0</v>
      </c>
      <c r="I132" s="366">
        <v>10.8</v>
      </c>
      <c r="J132" s="366">
        <v>-2.4876521999999994</v>
      </c>
      <c r="K132" s="368">
        <v>0.40639233468196889</v>
      </c>
      <c r="L132" s="124"/>
      <c r="M132" s="364" t="str">
        <f t="shared" si="1"/>
        <v>X</v>
      </c>
    </row>
    <row r="133" spans="1:13" ht="14.45" customHeight="1" x14ac:dyDescent="0.2">
      <c r="A133" s="369" t="s">
        <v>334</v>
      </c>
      <c r="B133" s="365">
        <v>0</v>
      </c>
      <c r="C133" s="366">
        <v>0.30599999999999999</v>
      </c>
      <c r="D133" s="366">
        <v>0.30599999999999999</v>
      </c>
      <c r="E133" s="367">
        <v>0</v>
      </c>
      <c r="F133" s="365">
        <v>0.32636160000000003</v>
      </c>
      <c r="G133" s="366">
        <v>0.16318080000000001</v>
      </c>
      <c r="H133" s="366">
        <v>0</v>
      </c>
      <c r="I133" s="366">
        <v>0</v>
      </c>
      <c r="J133" s="366">
        <v>-0.16318080000000001</v>
      </c>
      <c r="K133" s="368">
        <v>0</v>
      </c>
      <c r="L133" s="124"/>
      <c r="M133" s="364" t="str">
        <f t="shared" si="1"/>
        <v/>
      </c>
    </row>
    <row r="134" spans="1:13" ht="14.45" customHeight="1" x14ac:dyDescent="0.2">
      <c r="A134" s="369" t="s">
        <v>335</v>
      </c>
      <c r="B134" s="365">
        <v>0</v>
      </c>
      <c r="C134" s="366">
        <v>23.648</v>
      </c>
      <c r="D134" s="366">
        <v>23.648</v>
      </c>
      <c r="E134" s="367">
        <v>0</v>
      </c>
      <c r="F134" s="365">
        <v>26.248942800000002</v>
      </c>
      <c r="G134" s="366">
        <v>13.124471400000001</v>
      </c>
      <c r="H134" s="366">
        <v>0</v>
      </c>
      <c r="I134" s="366">
        <v>10.8</v>
      </c>
      <c r="J134" s="366">
        <v>-2.3244714000000002</v>
      </c>
      <c r="K134" s="368">
        <v>0.4114451420877796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69" t="s">
        <v>336</v>
      </c>
      <c r="B135" s="365">
        <v>0</v>
      </c>
      <c r="C135" s="366">
        <v>0</v>
      </c>
      <c r="D135" s="366">
        <v>0</v>
      </c>
      <c r="E135" s="367">
        <v>0</v>
      </c>
      <c r="F135" s="365">
        <v>0</v>
      </c>
      <c r="G135" s="366">
        <v>0</v>
      </c>
      <c r="H135" s="366">
        <v>8.375</v>
      </c>
      <c r="I135" s="366">
        <v>8.375</v>
      </c>
      <c r="J135" s="366">
        <v>8.375</v>
      </c>
      <c r="K135" s="368">
        <v>0</v>
      </c>
      <c r="L135" s="124"/>
      <c r="M135" s="364" t="str">
        <f t="shared" si="2"/>
        <v>X</v>
      </c>
    </row>
    <row r="136" spans="1:13" ht="14.45" customHeight="1" x14ac:dyDescent="0.2">
      <c r="A136" s="369" t="s">
        <v>337</v>
      </c>
      <c r="B136" s="365">
        <v>0</v>
      </c>
      <c r="C136" s="366">
        <v>0</v>
      </c>
      <c r="D136" s="366">
        <v>0</v>
      </c>
      <c r="E136" s="367">
        <v>0</v>
      </c>
      <c r="F136" s="365">
        <v>0</v>
      </c>
      <c r="G136" s="366">
        <v>0</v>
      </c>
      <c r="H136" s="366">
        <v>8.375</v>
      </c>
      <c r="I136" s="366">
        <v>8.375</v>
      </c>
      <c r="J136" s="366">
        <v>8.375</v>
      </c>
      <c r="K136" s="368">
        <v>0</v>
      </c>
      <c r="L136" s="124"/>
      <c r="M136" s="364" t="str">
        <f t="shared" si="2"/>
        <v/>
      </c>
    </row>
    <row r="137" spans="1:13" ht="14.45" customHeight="1" x14ac:dyDescent="0.2">
      <c r="A137" s="369" t="s">
        <v>338</v>
      </c>
      <c r="B137" s="365">
        <v>0</v>
      </c>
      <c r="C137" s="366">
        <v>5.1870000000000003</v>
      </c>
      <c r="D137" s="366">
        <v>5.1870000000000003</v>
      </c>
      <c r="E137" s="367">
        <v>0</v>
      </c>
      <c r="F137" s="365">
        <v>2.0838935999999997</v>
      </c>
      <c r="G137" s="366">
        <v>1.0419467999999998</v>
      </c>
      <c r="H137" s="366">
        <v>0</v>
      </c>
      <c r="I137" s="366">
        <v>0</v>
      </c>
      <c r="J137" s="366">
        <v>-1.0419467999999998</v>
      </c>
      <c r="K137" s="368">
        <v>0</v>
      </c>
      <c r="L137" s="124"/>
      <c r="M137" s="364" t="str">
        <f t="shared" si="2"/>
        <v>X</v>
      </c>
    </row>
    <row r="138" spans="1:13" ht="14.45" customHeight="1" x14ac:dyDescent="0.2">
      <c r="A138" s="369" t="s">
        <v>339</v>
      </c>
      <c r="B138" s="365">
        <v>0</v>
      </c>
      <c r="C138" s="366">
        <v>5.1870000000000003</v>
      </c>
      <c r="D138" s="366">
        <v>5.1870000000000003</v>
      </c>
      <c r="E138" s="367">
        <v>0</v>
      </c>
      <c r="F138" s="365">
        <v>2.0838935999999997</v>
      </c>
      <c r="G138" s="366">
        <v>1.0419467999999998</v>
      </c>
      <c r="H138" s="366">
        <v>0</v>
      </c>
      <c r="I138" s="366">
        <v>0</v>
      </c>
      <c r="J138" s="366">
        <v>-1.0419467999999998</v>
      </c>
      <c r="K138" s="368">
        <v>0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16615.324988</v>
      </c>
      <c r="C139" s="366">
        <v>17153.723040000001</v>
      </c>
      <c r="D139" s="366">
        <v>538.39805200000046</v>
      </c>
      <c r="E139" s="367">
        <v>1.0324037027496511</v>
      </c>
      <c r="F139" s="365">
        <v>14284.0063875</v>
      </c>
      <c r="G139" s="366">
        <v>7142.0031937500007</v>
      </c>
      <c r="H139" s="366">
        <v>1245.3012099999999</v>
      </c>
      <c r="I139" s="366">
        <v>8119.5275799999999</v>
      </c>
      <c r="J139" s="366">
        <v>977.52438624999922</v>
      </c>
      <c r="K139" s="368">
        <v>0.56843488862518543</v>
      </c>
      <c r="L139" s="124"/>
      <c r="M139" s="364" t="str">
        <f t="shared" si="2"/>
        <v/>
      </c>
    </row>
    <row r="140" spans="1:13" ht="14.45" customHeight="1" x14ac:dyDescent="0.2">
      <c r="A140" s="369" t="s">
        <v>341</v>
      </c>
      <c r="B140" s="365">
        <v>15461.999988</v>
      </c>
      <c r="C140" s="366">
        <v>15521.356210000002</v>
      </c>
      <c r="D140" s="366">
        <v>59.356222000002163</v>
      </c>
      <c r="E140" s="367">
        <v>1.0038388450424309</v>
      </c>
      <c r="F140" s="365">
        <v>14284.0063875</v>
      </c>
      <c r="G140" s="366">
        <v>7142.0031937500007</v>
      </c>
      <c r="H140" s="366">
        <v>1233.4432099999999</v>
      </c>
      <c r="I140" s="366">
        <v>7460.5814500000006</v>
      </c>
      <c r="J140" s="366">
        <v>318.57825624999987</v>
      </c>
      <c r="K140" s="368">
        <v>0.52230314434252778</v>
      </c>
      <c r="L140" s="124"/>
      <c r="M140" s="364" t="str">
        <f t="shared" si="2"/>
        <v/>
      </c>
    </row>
    <row r="141" spans="1:13" ht="14.45" customHeight="1" x14ac:dyDescent="0.2">
      <c r="A141" s="369" t="s">
        <v>342</v>
      </c>
      <c r="B141" s="365">
        <v>15461.999988</v>
      </c>
      <c r="C141" s="366">
        <v>15462.817210000001</v>
      </c>
      <c r="D141" s="366">
        <v>0.81722200000149314</v>
      </c>
      <c r="E141" s="367">
        <v>1.0000528535765512</v>
      </c>
      <c r="F141" s="365">
        <v>14284.0063875</v>
      </c>
      <c r="G141" s="366">
        <v>7142.0031937500007</v>
      </c>
      <c r="H141" s="366">
        <v>1233.4432099999999</v>
      </c>
      <c r="I141" s="366">
        <v>7411.7004500000003</v>
      </c>
      <c r="J141" s="366">
        <v>269.69725624999955</v>
      </c>
      <c r="K141" s="368">
        <v>0.51888106522313049</v>
      </c>
      <c r="L141" s="124"/>
      <c r="M141" s="364" t="str">
        <f t="shared" si="2"/>
        <v>X</v>
      </c>
    </row>
    <row r="142" spans="1:13" ht="14.45" customHeight="1" x14ac:dyDescent="0.2">
      <c r="A142" s="369" t="s">
        <v>343</v>
      </c>
      <c r="B142" s="365">
        <v>375.99999600000001</v>
      </c>
      <c r="C142" s="366">
        <v>385.56943000000001</v>
      </c>
      <c r="D142" s="366">
        <v>9.5694340000000011</v>
      </c>
      <c r="E142" s="367">
        <v>1.0254506226111768</v>
      </c>
      <c r="F142" s="365">
        <v>487.37593079999999</v>
      </c>
      <c r="G142" s="366">
        <v>243.6879654</v>
      </c>
      <c r="H142" s="366">
        <v>33.674169999999997</v>
      </c>
      <c r="I142" s="366">
        <v>202.72476</v>
      </c>
      <c r="J142" s="366">
        <v>-40.963205399999993</v>
      </c>
      <c r="K142" s="368">
        <v>0.41595152158466009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9461.9999999999909</v>
      </c>
      <c r="C143" s="366">
        <v>9459.459859999999</v>
      </c>
      <c r="D143" s="366">
        <v>-2.5401399999918794</v>
      </c>
      <c r="E143" s="367">
        <v>0.99973154301416278</v>
      </c>
      <c r="F143" s="365">
        <v>8552.0116971000007</v>
      </c>
      <c r="G143" s="366">
        <v>4276.0058485500003</v>
      </c>
      <c r="H143" s="366">
        <v>764.12699999999995</v>
      </c>
      <c r="I143" s="366">
        <v>4594.8980000000001</v>
      </c>
      <c r="J143" s="366">
        <v>318.8921514499998</v>
      </c>
      <c r="K143" s="368">
        <v>0.53728855417236354</v>
      </c>
      <c r="L143" s="124"/>
      <c r="M143" s="364" t="str">
        <f t="shared" si="2"/>
        <v/>
      </c>
    </row>
    <row r="144" spans="1:13" ht="14.45" customHeight="1" x14ac:dyDescent="0.2">
      <c r="A144" s="369" t="s">
        <v>345</v>
      </c>
      <c r="B144" s="365">
        <v>393.99999600000001</v>
      </c>
      <c r="C144" s="366">
        <v>393.98399999999998</v>
      </c>
      <c r="D144" s="366">
        <v>-1.5996000000029653E-2</v>
      </c>
      <c r="E144" s="367">
        <v>0.99995940101481617</v>
      </c>
      <c r="F144" s="365">
        <v>393.97199999999998</v>
      </c>
      <c r="G144" s="366">
        <v>196.98599999999999</v>
      </c>
      <c r="H144" s="366">
        <v>32.83</v>
      </c>
      <c r="I144" s="366">
        <v>196.983</v>
      </c>
      <c r="J144" s="366">
        <v>-2.9999999999859028E-3</v>
      </c>
      <c r="K144" s="368">
        <v>0.49999238524565204</v>
      </c>
      <c r="L144" s="124"/>
      <c r="M144" s="364" t="str">
        <f t="shared" si="2"/>
        <v/>
      </c>
    </row>
    <row r="145" spans="1:13" ht="14.45" customHeight="1" x14ac:dyDescent="0.2">
      <c r="A145" s="369" t="s">
        <v>346</v>
      </c>
      <c r="B145" s="365">
        <v>2175.999996</v>
      </c>
      <c r="C145" s="366">
        <v>2170.0507799999996</v>
      </c>
      <c r="D145" s="366">
        <v>-5.9492160000004333</v>
      </c>
      <c r="E145" s="367">
        <v>0.99726598528909172</v>
      </c>
      <c r="F145" s="365">
        <v>2177.0287595999998</v>
      </c>
      <c r="G145" s="366">
        <v>1088.5143797999999</v>
      </c>
      <c r="H145" s="366">
        <v>180.17404000000002</v>
      </c>
      <c r="I145" s="366">
        <v>1081.2576899999999</v>
      </c>
      <c r="J145" s="366">
        <v>-7.2566898000000037</v>
      </c>
      <c r="K145" s="368">
        <v>0.49666670007550412</v>
      </c>
      <c r="L145" s="124"/>
      <c r="M145" s="364" t="str">
        <f t="shared" si="2"/>
        <v/>
      </c>
    </row>
    <row r="146" spans="1:13" ht="14.45" customHeight="1" x14ac:dyDescent="0.2">
      <c r="A146" s="369" t="s">
        <v>347</v>
      </c>
      <c r="B146" s="365">
        <v>2669.000004</v>
      </c>
      <c r="C146" s="366">
        <v>2668.7711400000003</v>
      </c>
      <c r="D146" s="366">
        <v>-0.22886399999970308</v>
      </c>
      <c r="E146" s="367">
        <v>0.99991425103047704</v>
      </c>
      <c r="F146" s="365">
        <v>2294.2080000000001</v>
      </c>
      <c r="G146" s="366">
        <v>1147.104</v>
      </c>
      <c r="H146" s="366">
        <v>191.17500000000001</v>
      </c>
      <c r="I146" s="366">
        <v>1147.059</v>
      </c>
      <c r="J146" s="366">
        <v>-4.500000000007276E-2</v>
      </c>
      <c r="K146" s="368">
        <v>0.49998038538789852</v>
      </c>
      <c r="L146" s="124"/>
      <c r="M146" s="364" t="str">
        <f t="shared" si="2"/>
        <v/>
      </c>
    </row>
    <row r="147" spans="1:13" ht="14.45" customHeight="1" x14ac:dyDescent="0.2">
      <c r="A147" s="369" t="s">
        <v>348</v>
      </c>
      <c r="B147" s="365">
        <v>384.99999600000001</v>
      </c>
      <c r="C147" s="366">
        <v>384.98200000000003</v>
      </c>
      <c r="D147" s="366">
        <v>-1.7995999999982359E-2</v>
      </c>
      <c r="E147" s="367">
        <v>0.9999532571423716</v>
      </c>
      <c r="F147" s="365">
        <v>379.41</v>
      </c>
      <c r="G147" s="366">
        <v>189.70500000000001</v>
      </c>
      <c r="H147" s="366">
        <v>31.463000000000001</v>
      </c>
      <c r="I147" s="366">
        <v>188.77799999999999</v>
      </c>
      <c r="J147" s="366">
        <v>-0.92700000000002092</v>
      </c>
      <c r="K147" s="368">
        <v>0.49755673282201307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0</v>
      </c>
      <c r="C148" s="366">
        <v>58.539000000000001</v>
      </c>
      <c r="D148" s="366">
        <v>58.539000000000001</v>
      </c>
      <c r="E148" s="367">
        <v>0</v>
      </c>
      <c r="F148" s="365">
        <v>0</v>
      </c>
      <c r="G148" s="366">
        <v>0</v>
      </c>
      <c r="H148" s="366">
        <v>0</v>
      </c>
      <c r="I148" s="366">
        <v>48.881</v>
      </c>
      <c r="J148" s="366">
        <v>48.881</v>
      </c>
      <c r="K148" s="368">
        <v>0</v>
      </c>
      <c r="L148" s="124"/>
      <c r="M148" s="364" t="str">
        <f t="shared" si="2"/>
        <v>X</v>
      </c>
    </row>
    <row r="149" spans="1:13" ht="14.45" customHeight="1" x14ac:dyDescent="0.2">
      <c r="A149" s="369" t="s">
        <v>350</v>
      </c>
      <c r="B149" s="365">
        <v>0</v>
      </c>
      <c r="C149" s="366">
        <v>58.539000000000001</v>
      </c>
      <c r="D149" s="366">
        <v>58.539000000000001</v>
      </c>
      <c r="E149" s="367">
        <v>0</v>
      </c>
      <c r="F149" s="365">
        <v>0</v>
      </c>
      <c r="G149" s="366">
        <v>0</v>
      </c>
      <c r="H149" s="366">
        <v>0</v>
      </c>
      <c r="I149" s="366">
        <v>48.881</v>
      </c>
      <c r="J149" s="366">
        <v>48.881</v>
      </c>
      <c r="K149" s="368">
        <v>0</v>
      </c>
      <c r="L149" s="124"/>
      <c r="M149" s="364" t="str">
        <f t="shared" si="2"/>
        <v/>
      </c>
    </row>
    <row r="150" spans="1:13" ht="14.45" customHeight="1" x14ac:dyDescent="0.2">
      <c r="A150" s="369" t="s">
        <v>351</v>
      </c>
      <c r="B150" s="365">
        <v>1153.325</v>
      </c>
      <c r="C150" s="366">
        <v>1632.3668300000002</v>
      </c>
      <c r="D150" s="366">
        <v>479.04183000000012</v>
      </c>
      <c r="E150" s="367">
        <v>1.4153571889970304</v>
      </c>
      <c r="F150" s="365">
        <v>0</v>
      </c>
      <c r="G150" s="366">
        <v>0</v>
      </c>
      <c r="H150" s="366">
        <v>11.858000000000001</v>
      </c>
      <c r="I150" s="366">
        <v>658.94613000000004</v>
      </c>
      <c r="J150" s="366">
        <v>658.94613000000004</v>
      </c>
      <c r="K150" s="368">
        <v>0</v>
      </c>
      <c r="L150" s="124"/>
      <c r="M150" s="364" t="str">
        <f t="shared" si="2"/>
        <v/>
      </c>
    </row>
    <row r="151" spans="1:13" ht="14.45" customHeight="1" x14ac:dyDescent="0.2">
      <c r="A151" s="369" t="s">
        <v>352</v>
      </c>
      <c r="B151" s="365">
        <v>1153.325</v>
      </c>
      <c r="C151" s="366">
        <v>1568.5840000000001</v>
      </c>
      <c r="D151" s="366">
        <v>415.25900000000001</v>
      </c>
      <c r="E151" s="367">
        <v>1.3600537576138556</v>
      </c>
      <c r="F151" s="365">
        <v>0</v>
      </c>
      <c r="G151" s="366">
        <v>0</v>
      </c>
      <c r="H151" s="366">
        <v>0</v>
      </c>
      <c r="I151" s="366">
        <v>528.35808999999995</v>
      </c>
      <c r="J151" s="366">
        <v>528.35808999999995</v>
      </c>
      <c r="K151" s="368">
        <v>0</v>
      </c>
      <c r="L151" s="124"/>
      <c r="M151" s="364" t="str">
        <f t="shared" si="2"/>
        <v>X</v>
      </c>
    </row>
    <row r="152" spans="1:13" ht="14.45" customHeight="1" x14ac:dyDescent="0.2">
      <c r="A152" s="369" t="s">
        <v>353</v>
      </c>
      <c r="B152" s="365">
        <v>1153.325</v>
      </c>
      <c r="C152" s="366">
        <v>409.22071</v>
      </c>
      <c r="D152" s="366">
        <v>-744.10428999999999</v>
      </c>
      <c r="E152" s="367">
        <v>0.35481820822404786</v>
      </c>
      <c r="F152" s="365">
        <v>0</v>
      </c>
      <c r="G152" s="366">
        <v>0</v>
      </c>
      <c r="H152" s="366">
        <v>0</v>
      </c>
      <c r="I152" s="366">
        <v>210.77343999999999</v>
      </c>
      <c r="J152" s="366">
        <v>210.77343999999999</v>
      </c>
      <c r="K152" s="368">
        <v>0</v>
      </c>
      <c r="L152" s="124"/>
      <c r="M152" s="364" t="str">
        <f t="shared" si="2"/>
        <v/>
      </c>
    </row>
    <row r="153" spans="1:13" ht="14.45" customHeight="1" x14ac:dyDescent="0.2">
      <c r="A153" s="369" t="s">
        <v>354</v>
      </c>
      <c r="B153" s="365">
        <v>0</v>
      </c>
      <c r="C153" s="366">
        <v>1159.36329</v>
      </c>
      <c r="D153" s="366">
        <v>1159.36329</v>
      </c>
      <c r="E153" s="367">
        <v>0</v>
      </c>
      <c r="F153" s="365">
        <v>0</v>
      </c>
      <c r="G153" s="366">
        <v>0</v>
      </c>
      <c r="H153" s="366">
        <v>0</v>
      </c>
      <c r="I153" s="366">
        <v>317.58465000000001</v>
      </c>
      <c r="J153" s="366">
        <v>317.58465000000001</v>
      </c>
      <c r="K153" s="368">
        <v>0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0</v>
      </c>
      <c r="C154" s="366">
        <v>4.1139999999999999</v>
      </c>
      <c r="D154" s="366">
        <v>4.1139999999999999</v>
      </c>
      <c r="E154" s="367">
        <v>0</v>
      </c>
      <c r="F154" s="365">
        <v>0</v>
      </c>
      <c r="G154" s="366">
        <v>0</v>
      </c>
      <c r="H154" s="366">
        <v>11.858000000000001</v>
      </c>
      <c r="I154" s="366">
        <v>22.898040000000002</v>
      </c>
      <c r="J154" s="366">
        <v>22.898040000000002</v>
      </c>
      <c r="K154" s="368">
        <v>0</v>
      </c>
      <c r="L154" s="124"/>
      <c r="M154" s="364" t="str">
        <f t="shared" si="2"/>
        <v>X</v>
      </c>
    </row>
    <row r="155" spans="1:13" ht="14.45" customHeight="1" x14ac:dyDescent="0.2">
      <c r="A155" s="369" t="s">
        <v>356</v>
      </c>
      <c r="B155" s="365">
        <v>0</v>
      </c>
      <c r="C155" s="366">
        <v>4.1139999999999999</v>
      </c>
      <c r="D155" s="366">
        <v>4.1139999999999999</v>
      </c>
      <c r="E155" s="367">
        <v>0</v>
      </c>
      <c r="F155" s="365">
        <v>0</v>
      </c>
      <c r="G155" s="366">
        <v>0</v>
      </c>
      <c r="H155" s="366">
        <v>0</v>
      </c>
      <c r="I155" s="366">
        <v>0</v>
      </c>
      <c r="J155" s="366">
        <v>0</v>
      </c>
      <c r="K155" s="368">
        <v>0</v>
      </c>
      <c r="L155" s="124"/>
      <c r="M155" s="364" t="str">
        <f t="shared" si="2"/>
        <v/>
      </c>
    </row>
    <row r="156" spans="1:13" ht="14.45" customHeight="1" x14ac:dyDescent="0.2">
      <c r="A156" s="369" t="s">
        <v>357</v>
      </c>
      <c r="B156" s="365">
        <v>0</v>
      </c>
      <c r="C156" s="366">
        <v>0</v>
      </c>
      <c r="D156" s="366">
        <v>0</v>
      </c>
      <c r="E156" s="367">
        <v>0</v>
      </c>
      <c r="F156" s="365">
        <v>0</v>
      </c>
      <c r="G156" s="366">
        <v>0</v>
      </c>
      <c r="H156" s="366">
        <v>0</v>
      </c>
      <c r="I156" s="366">
        <v>11.040040000000001</v>
      </c>
      <c r="J156" s="366">
        <v>11.040040000000001</v>
      </c>
      <c r="K156" s="368">
        <v>0</v>
      </c>
      <c r="L156" s="124"/>
      <c r="M156" s="364" t="str">
        <f t="shared" si="2"/>
        <v/>
      </c>
    </row>
    <row r="157" spans="1:13" ht="14.45" customHeight="1" x14ac:dyDescent="0.2">
      <c r="A157" s="369" t="s">
        <v>358</v>
      </c>
      <c r="B157" s="365">
        <v>0</v>
      </c>
      <c r="C157" s="366">
        <v>0</v>
      </c>
      <c r="D157" s="366">
        <v>0</v>
      </c>
      <c r="E157" s="367">
        <v>0</v>
      </c>
      <c r="F157" s="365">
        <v>0</v>
      </c>
      <c r="G157" s="366">
        <v>0</v>
      </c>
      <c r="H157" s="366">
        <v>11.858000000000001</v>
      </c>
      <c r="I157" s="366">
        <v>11.858000000000001</v>
      </c>
      <c r="J157" s="366">
        <v>11.858000000000001</v>
      </c>
      <c r="K157" s="368">
        <v>0</v>
      </c>
      <c r="L157" s="124"/>
      <c r="M157" s="364" t="str">
        <f t="shared" si="2"/>
        <v/>
      </c>
    </row>
    <row r="158" spans="1:13" ht="14.45" customHeight="1" x14ac:dyDescent="0.2">
      <c r="A158" s="369" t="s">
        <v>359</v>
      </c>
      <c r="B158" s="365">
        <v>0</v>
      </c>
      <c r="C158" s="366">
        <v>59.66883</v>
      </c>
      <c r="D158" s="366">
        <v>59.66883</v>
      </c>
      <c r="E158" s="367">
        <v>0</v>
      </c>
      <c r="F158" s="365">
        <v>0</v>
      </c>
      <c r="G158" s="366">
        <v>0</v>
      </c>
      <c r="H158" s="366">
        <v>0</v>
      </c>
      <c r="I158" s="366">
        <v>107.69</v>
      </c>
      <c r="J158" s="366">
        <v>107.69</v>
      </c>
      <c r="K158" s="368">
        <v>0</v>
      </c>
      <c r="L158" s="124"/>
      <c r="M158" s="364" t="str">
        <f t="shared" si="2"/>
        <v>X</v>
      </c>
    </row>
    <row r="159" spans="1:13" ht="14.45" customHeight="1" x14ac:dyDescent="0.2">
      <c r="A159" s="369" t="s">
        <v>360</v>
      </c>
      <c r="B159" s="365">
        <v>0</v>
      </c>
      <c r="C159" s="366">
        <v>0</v>
      </c>
      <c r="D159" s="366">
        <v>0</v>
      </c>
      <c r="E159" s="367">
        <v>0</v>
      </c>
      <c r="F159" s="365">
        <v>0</v>
      </c>
      <c r="G159" s="366">
        <v>0</v>
      </c>
      <c r="H159" s="366">
        <v>0</v>
      </c>
      <c r="I159" s="366">
        <v>107.69</v>
      </c>
      <c r="J159" s="366">
        <v>107.69</v>
      </c>
      <c r="K159" s="368">
        <v>0</v>
      </c>
      <c r="L159" s="124"/>
      <c r="M159" s="364" t="str">
        <f t="shared" si="2"/>
        <v/>
      </c>
    </row>
    <row r="160" spans="1:13" ht="14.45" customHeight="1" x14ac:dyDescent="0.2">
      <c r="A160" s="369" t="s">
        <v>361</v>
      </c>
      <c r="B160" s="365">
        <v>0</v>
      </c>
      <c r="C160" s="366">
        <v>59.66883</v>
      </c>
      <c r="D160" s="366">
        <v>59.66883</v>
      </c>
      <c r="E160" s="367">
        <v>0</v>
      </c>
      <c r="F160" s="365">
        <v>0</v>
      </c>
      <c r="G160" s="366">
        <v>0</v>
      </c>
      <c r="H160" s="366">
        <v>0</v>
      </c>
      <c r="I160" s="366">
        <v>0</v>
      </c>
      <c r="J160" s="366">
        <v>0</v>
      </c>
      <c r="K160" s="368">
        <v>0</v>
      </c>
      <c r="L160" s="124"/>
      <c r="M160" s="364" t="str">
        <f t="shared" si="2"/>
        <v/>
      </c>
    </row>
    <row r="161" spans="1:13" ht="14.45" customHeight="1" x14ac:dyDescent="0.2">
      <c r="A161" s="369" t="s">
        <v>362</v>
      </c>
      <c r="B161" s="365">
        <v>0</v>
      </c>
      <c r="C161" s="366">
        <v>105.91957000000001</v>
      </c>
      <c r="D161" s="366">
        <v>105.91957000000001</v>
      </c>
      <c r="E161" s="367">
        <v>0</v>
      </c>
      <c r="F161" s="365">
        <v>123.8579424</v>
      </c>
      <c r="G161" s="366">
        <v>61.928971199999992</v>
      </c>
      <c r="H161" s="366">
        <v>8.7275299999999998</v>
      </c>
      <c r="I161" s="366">
        <v>245.84455</v>
      </c>
      <c r="J161" s="366">
        <v>183.91557879999999</v>
      </c>
      <c r="K161" s="368">
        <v>1.9848912813846324</v>
      </c>
      <c r="L161" s="124"/>
      <c r="M161" s="364" t="str">
        <f t="shared" si="2"/>
        <v/>
      </c>
    </row>
    <row r="162" spans="1:13" ht="14.45" customHeight="1" x14ac:dyDescent="0.2">
      <c r="A162" s="369" t="s">
        <v>363</v>
      </c>
      <c r="B162" s="365">
        <v>0</v>
      </c>
      <c r="C162" s="366">
        <v>105.91957000000001</v>
      </c>
      <c r="D162" s="366">
        <v>105.91957000000001</v>
      </c>
      <c r="E162" s="367">
        <v>0</v>
      </c>
      <c r="F162" s="365">
        <v>123.8579424</v>
      </c>
      <c r="G162" s="366">
        <v>61.928971199999992</v>
      </c>
      <c r="H162" s="366">
        <v>8.7275299999999998</v>
      </c>
      <c r="I162" s="366">
        <v>245.84455</v>
      </c>
      <c r="J162" s="366">
        <v>183.91557879999999</v>
      </c>
      <c r="K162" s="368">
        <v>1.9848912813846324</v>
      </c>
      <c r="L162" s="124"/>
      <c r="M162" s="364" t="str">
        <f t="shared" si="2"/>
        <v/>
      </c>
    </row>
    <row r="163" spans="1:13" ht="14.45" customHeight="1" x14ac:dyDescent="0.2">
      <c r="A163" s="369" t="s">
        <v>364</v>
      </c>
      <c r="B163" s="365">
        <v>0</v>
      </c>
      <c r="C163" s="366">
        <v>105.91957000000001</v>
      </c>
      <c r="D163" s="366">
        <v>105.91957000000001</v>
      </c>
      <c r="E163" s="367">
        <v>0</v>
      </c>
      <c r="F163" s="365">
        <v>123.8579424</v>
      </c>
      <c r="G163" s="366">
        <v>61.928971199999992</v>
      </c>
      <c r="H163" s="366">
        <v>8.7275299999999998</v>
      </c>
      <c r="I163" s="366">
        <v>245.84455</v>
      </c>
      <c r="J163" s="366">
        <v>183.91557879999999</v>
      </c>
      <c r="K163" s="368">
        <v>1.9848912813846324</v>
      </c>
      <c r="L163" s="124"/>
      <c r="M163" s="364" t="str">
        <f t="shared" si="2"/>
        <v>X</v>
      </c>
    </row>
    <row r="164" spans="1:13" ht="14.45" customHeight="1" x14ac:dyDescent="0.2">
      <c r="A164" s="369" t="s">
        <v>365</v>
      </c>
      <c r="B164" s="365">
        <v>0</v>
      </c>
      <c r="C164" s="366">
        <v>105.91957000000001</v>
      </c>
      <c r="D164" s="366">
        <v>105.91957000000001</v>
      </c>
      <c r="E164" s="367">
        <v>0</v>
      </c>
      <c r="F164" s="365">
        <v>123.8579424</v>
      </c>
      <c r="G164" s="366">
        <v>61.928971199999992</v>
      </c>
      <c r="H164" s="366">
        <v>8.7275299999999998</v>
      </c>
      <c r="I164" s="366">
        <v>245.84455</v>
      </c>
      <c r="J164" s="366">
        <v>183.91557879999999</v>
      </c>
      <c r="K164" s="368">
        <v>1.9848912813846324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1.8816379999999999</v>
      </c>
      <c r="C165" s="366">
        <v>2065.6889499999997</v>
      </c>
      <c r="D165" s="366">
        <v>2063.8073119999999</v>
      </c>
      <c r="E165" s="367">
        <v>1097.8142182502691</v>
      </c>
      <c r="F165" s="365">
        <v>20.5463594</v>
      </c>
      <c r="G165" s="366">
        <v>10.2731797</v>
      </c>
      <c r="H165" s="366">
        <v>21.84685</v>
      </c>
      <c r="I165" s="366">
        <v>86.776119999999992</v>
      </c>
      <c r="J165" s="366">
        <v>76.502940299999992</v>
      </c>
      <c r="K165" s="368">
        <v>4.2234304535722273</v>
      </c>
      <c r="L165" s="124"/>
      <c r="M165" s="364" t="str">
        <f t="shared" si="2"/>
        <v/>
      </c>
    </row>
    <row r="166" spans="1:13" ht="14.45" customHeight="1" x14ac:dyDescent="0.2">
      <c r="A166" s="369" t="s">
        <v>367</v>
      </c>
      <c r="B166" s="365">
        <v>0</v>
      </c>
      <c r="C166" s="366">
        <v>1985.2051200000001</v>
      </c>
      <c r="D166" s="366">
        <v>1985.2051200000001</v>
      </c>
      <c r="E166" s="367">
        <v>0</v>
      </c>
      <c r="F166" s="365">
        <v>3.5311754</v>
      </c>
      <c r="G166" s="366">
        <v>1.7655876999999998</v>
      </c>
      <c r="H166" s="366">
        <v>5.75</v>
      </c>
      <c r="I166" s="366">
        <v>33.690100000000001</v>
      </c>
      <c r="J166" s="366">
        <v>31.9245123</v>
      </c>
      <c r="K166" s="368">
        <v>9.5407608469406533</v>
      </c>
      <c r="L166" s="124"/>
      <c r="M166" s="364" t="str">
        <f t="shared" si="2"/>
        <v/>
      </c>
    </row>
    <row r="167" spans="1:13" ht="14.45" customHeight="1" x14ac:dyDescent="0.2">
      <c r="A167" s="369" t="s">
        <v>368</v>
      </c>
      <c r="B167" s="365">
        <v>0</v>
      </c>
      <c r="C167" s="366">
        <v>20.5</v>
      </c>
      <c r="D167" s="366">
        <v>20.5</v>
      </c>
      <c r="E167" s="367">
        <v>0</v>
      </c>
      <c r="F167" s="365">
        <v>0</v>
      </c>
      <c r="G167" s="366">
        <v>0</v>
      </c>
      <c r="H167" s="366">
        <v>5.75</v>
      </c>
      <c r="I167" s="366">
        <v>6.5</v>
      </c>
      <c r="J167" s="366">
        <v>6.5</v>
      </c>
      <c r="K167" s="368">
        <v>0</v>
      </c>
      <c r="L167" s="124"/>
      <c r="M167" s="364" t="str">
        <f t="shared" si="2"/>
        <v/>
      </c>
    </row>
    <row r="168" spans="1:13" ht="14.45" customHeight="1" x14ac:dyDescent="0.2">
      <c r="A168" s="369" t="s">
        <v>369</v>
      </c>
      <c r="B168" s="365">
        <v>0</v>
      </c>
      <c r="C168" s="366">
        <v>20.5</v>
      </c>
      <c r="D168" s="366">
        <v>20.5</v>
      </c>
      <c r="E168" s="367">
        <v>0</v>
      </c>
      <c r="F168" s="365">
        <v>0</v>
      </c>
      <c r="G168" s="366">
        <v>0</v>
      </c>
      <c r="H168" s="366">
        <v>5.75</v>
      </c>
      <c r="I168" s="366">
        <v>6.5</v>
      </c>
      <c r="J168" s="366">
        <v>6.5</v>
      </c>
      <c r="K168" s="368">
        <v>0</v>
      </c>
      <c r="L168" s="124"/>
      <c r="M168" s="364" t="str">
        <f t="shared" si="2"/>
        <v>X</v>
      </c>
    </row>
    <row r="169" spans="1:13" ht="14.45" customHeight="1" x14ac:dyDescent="0.2">
      <c r="A169" s="369" t="s">
        <v>370</v>
      </c>
      <c r="B169" s="365">
        <v>0</v>
      </c>
      <c r="C169" s="366">
        <v>20.5</v>
      </c>
      <c r="D169" s="366">
        <v>20.5</v>
      </c>
      <c r="E169" s="367">
        <v>0</v>
      </c>
      <c r="F169" s="365">
        <v>0</v>
      </c>
      <c r="G169" s="366">
        <v>0</v>
      </c>
      <c r="H169" s="366">
        <v>5.75</v>
      </c>
      <c r="I169" s="366">
        <v>6.5</v>
      </c>
      <c r="J169" s="366">
        <v>6.5</v>
      </c>
      <c r="K169" s="368">
        <v>0</v>
      </c>
      <c r="L169" s="124"/>
      <c r="M169" s="364" t="str">
        <f t="shared" si="2"/>
        <v/>
      </c>
    </row>
    <row r="170" spans="1:13" ht="14.45" customHeight="1" x14ac:dyDescent="0.2">
      <c r="A170" s="369" t="s">
        <v>371</v>
      </c>
      <c r="B170" s="365">
        <v>0</v>
      </c>
      <c r="C170" s="366">
        <v>1964.7051200000001</v>
      </c>
      <c r="D170" s="366">
        <v>1964.7051200000001</v>
      </c>
      <c r="E170" s="367">
        <v>0</v>
      </c>
      <c r="F170" s="365">
        <v>3.5311754</v>
      </c>
      <c r="G170" s="366">
        <v>1.7655876999999998</v>
      </c>
      <c r="H170" s="366">
        <v>0</v>
      </c>
      <c r="I170" s="366">
        <v>27.190099999999997</v>
      </c>
      <c r="J170" s="366">
        <v>25.424512299999996</v>
      </c>
      <c r="K170" s="368">
        <v>7.7000139953399076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360.00002000000001</v>
      </c>
      <c r="D171" s="366">
        <v>360.00002000000001</v>
      </c>
      <c r="E171" s="367">
        <v>0</v>
      </c>
      <c r="F171" s="365">
        <v>0</v>
      </c>
      <c r="G171" s="366">
        <v>0</v>
      </c>
      <c r="H171" s="366">
        <v>0</v>
      </c>
      <c r="I171" s="366">
        <v>20.000040000000002</v>
      </c>
      <c r="J171" s="366">
        <v>20.000040000000002</v>
      </c>
      <c r="K171" s="368">
        <v>0</v>
      </c>
      <c r="L171" s="124"/>
      <c r="M171" s="364" t="str">
        <f t="shared" si="2"/>
        <v>X</v>
      </c>
    </row>
    <row r="172" spans="1:13" ht="14.45" customHeight="1" x14ac:dyDescent="0.2">
      <c r="A172" s="369" t="s">
        <v>373</v>
      </c>
      <c r="B172" s="365">
        <v>0</v>
      </c>
      <c r="C172" s="366">
        <v>2.0000000000000002E-5</v>
      </c>
      <c r="D172" s="366">
        <v>2.0000000000000002E-5</v>
      </c>
      <c r="E172" s="367">
        <v>0</v>
      </c>
      <c r="F172" s="365">
        <v>0</v>
      </c>
      <c r="G172" s="366">
        <v>0</v>
      </c>
      <c r="H172" s="366">
        <v>0</v>
      </c>
      <c r="I172" s="366">
        <v>4.0000000000000003E-5</v>
      </c>
      <c r="J172" s="366">
        <v>4.0000000000000003E-5</v>
      </c>
      <c r="K172" s="368">
        <v>0</v>
      </c>
      <c r="L172" s="124"/>
      <c r="M172" s="364" t="str">
        <f t="shared" si="2"/>
        <v/>
      </c>
    </row>
    <row r="173" spans="1:13" ht="14.45" customHeight="1" x14ac:dyDescent="0.2">
      <c r="A173" s="369" t="s">
        <v>374</v>
      </c>
      <c r="B173" s="365">
        <v>0</v>
      </c>
      <c r="C173" s="366">
        <v>360</v>
      </c>
      <c r="D173" s="366">
        <v>360</v>
      </c>
      <c r="E173" s="367">
        <v>0</v>
      </c>
      <c r="F173" s="365">
        <v>0</v>
      </c>
      <c r="G173" s="366">
        <v>0</v>
      </c>
      <c r="H173" s="366">
        <v>0</v>
      </c>
      <c r="I173" s="366">
        <v>20</v>
      </c>
      <c r="J173" s="366">
        <v>20</v>
      </c>
      <c r="K173" s="368">
        <v>0</v>
      </c>
      <c r="L173" s="124"/>
      <c r="M173" s="364" t="str">
        <f t="shared" si="2"/>
        <v/>
      </c>
    </row>
    <row r="174" spans="1:13" ht="14.45" customHeight="1" x14ac:dyDescent="0.2">
      <c r="A174" s="369" t="s">
        <v>375</v>
      </c>
      <c r="B174" s="365">
        <v>0</v>
      </c>
      <c r="C174" s="366">
        <v>1604.7051000000001</v>
      </c>
      <c r="D174" s="366">
        <v>1604.7051000000001</v>
      </c>
      <c r="E174" s="367">
        <v>0</v>
      </c>
      <c r="F174" s="365">
        <v>3.5311754</v>
      </c>
      <c r="G174" s="366">
        <v>1.7655876999999998</v>
      </c>
      <c r="H174" s="366">
        <v>0</v>
      </c>
      <c r="I174" s="366">
        <v>7.1900600000000008</v>
      </c>
      <c r="J174" s="366">
        <v>5.4244723000000015</v>
      </c>
      <c r="K174" s="368">
        <v>2.0361662012031463</v>
      </c>
      <c r="L174" s="124"/>
      <c r="M174" s="364" t="str">
        <f t="shared" si="2"/>
        <v>X</v>
      </c>
    </row>
    <row r="175" spans="1:13" ht="14.45" customHeight="1" x14ac:dyDescent="0.2">
      <c r="A175" s="369" t="s">
        <v>376</v>
      </c>
      <c r="B175" s="365">
        <v>0</v>
      </c>
      <c r="C175" s="366">
        <v>1600.2423000000001</v>
      </c>
      <c r="D175" s="366">
        <v>1600.2423000000001</v>
      </c>
      <c r="E175" s="367">
        <v>0</v>
      </c>
      <c r="F175" s="365">
        <v>0</v>
      </c>
      <c r="G175" s="366">
        <v>0</v>
      </c>
      <c r="H175" s="366">
        <v>0</v>
      </c>
      <c r="I175" s="366">
        <v>0</v>
      </c>
      <c r="J175" s="366">
        <v>0</v>
      </c>
      <c r="K175" s="368">
        <v>0</v>
      </c>
      <c r="L175" s="124"/>
      <c r="M175" s="364" t="str">
        <f t="shared" si="2"/>
        <v/>
      </c>
    </row>
    <row r="176" spans="1:13" ht="14.45" customHeight="1" x14ac:dyDescent="0.2">
      <c r="A176" s="369" t="s">
        <v>377</v>
      </c>
      <c r="B176" s="365">
        <v>0</v>
      </c>
      <c r="C176" s="366">
        <v>4.4628000000000005</v>
      </c>
      <c r="D176" s="366">
        <v>4.4628000000000005</v>
      </c>
      <c r="E176" s="367">
        <v>0</v>
      </c>
      <c r="F176" s="365">
        <v>3.5311754</v>
      </c>
      <c r="G176" s="366">
        <v>1.7655876999999998</v>
      </c>
      <c r="H176" s="366">
        <v>0</v>
      </c>
      <c r="I176" s="366">
        <v>7.1900600000000008</v>
      </c>
      <c r="J176" s="366">
        <v>5.4244723000000015</v>
      </c>
      <c r="K176" s="368">
        <v>2.0361662012031463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0</v>
      </c>
      <c r="C177" s="366">
        <v>18.606369999999998</v>
      </c>
      <c r="D177" s="366">
        <v>18.606369999999998</v>
      </c>
      <c r="E177" s="367">
        <v>0</v>
      </c>
      <c r="F177" s="365">
        <v>17.015184000000001</v>
      </c>
      <c r="G177" s="366">
        <v>8.5075920000000007</v>
      </c>
      <c r="H177" s="366">
        <v>10.94056</v>
      </c>
      <c r="I177" s="366">
        <v>22.14828</v>
      </c>
      <c r="J177" s="366">
        <v>13.640687999999999</v>
      </c>
      <c r="K177" s="368">
        <v>1.3016773723986763</v>
      </c>
      <c r="L177" s="124"/>
      <c r="M177" s="364" t="str">
        <f t="shared" si="2"/>
        <v/>
      </c>
    </row>
    <row r="178" spans="1:13" ht="14.45" customHeight="1" x14ac:dyDescent="0.2">
      <c r="A178" s="369" t="s">
        <v>379</v>
      </c>
      <c r="B178" s="365">
        <v>0</v>
      </c>
      <c r="C178" s="366">
        <v>18.606369999999998</v>
      </c>
      <c r="D178" s="366">
        <v>18.606369999999998</v>
      </c>
      <c r="E178" s="367">
        <v>0</v>
      </c>
      <c r="F178" s="365">
        <v>17.015184000000001</v>
      </c>
      <c r="G178" s="366">
        <v>8.5075920000000007</v>
      </c>
      <c r="H178" s="366">
        <v>10.94056</v>
      </c>
      <c r="I178" s="366">
        <v>22.14828</v>
      </c>
      <c r="J178" s="366">
        <v>13.640687999999999</v>
      </c>
      <c r="K178" s="368">
        <v>1.3016773723986763</v>
      </c>
      <c r="L178" s="124"/>
      <c r="M178" s="364" t="str">
        <f t="shared" si="2"/>
        <v/>
      </c>
    </row>
    <row r="179" spans="1:13" ht="14.45" customHeight="1" x14ac:dyDescent="0.2">
      <c r="A179" s="369" t="s">
        <v>380</v>
      </c>
      <c r="B179" s="365">
        <v>0</v>
      </c>
      <c r="C179" s="366">
        <v>18.606369999999998</v>
      </c>
      <c r="D179" s="366">
        <v>18.606369999999998</v>
      </c>
      <c r="E179" s="367">
        <v>0</v>
      </c>
      <c r="F179" s="365">
        <v>17.015184000000001</v>
      </c>
      <c r="G179" s="366">
        <v>8.5075920000000007</v>
      </c>
      <c r="H179" s="366">
        <v>10.94056</v>
      </c>
      <c r="I179" s="366">
        <v>22.14828</v>
      </c>
      <c r="J179" s="366">
        <v>13.640687999999999</v>
      </c>
      <c r="K179" s="368">
        <v>1.3016773723986763</v>
      </c>
      <c r="L179" s="124"/>
      <c r="M179" s="364" t="str">
        <f t="shared" si="2"/>
        <v>X</v>
      </c>
    </row>
    <row r="180" spans="1:13" ht="14.45" customHeight="1" x14ac:dyDescent="0.2">
      <c r="A180" s="369" t="s">
        <v>381</v>
      </c>
      <c r="B180" s="365">
        <v>0</v>
      </c>
      <c r="C180" s="366">
        <v>18.606369999999998</v>
      </c>
      <c r="D180" s="366">
        <v>18.606369999999998</v>
      </c>
      <c r="E180" s="367">
        <v>0</v>
      </c>
      <c r="F180" s="365">
        <v>17.015184000000001</v>
      </c>
      <c r="G180" s="366">
        <v>8.5075920000000007</v>
      </c>
      <c r="H180" s="366">
        <v>10.94056</v>
      </c>
      <c r="I180" s="366">
        <v>22.14828</v>
      </c>
      <c r="J180" s="366">
        <v>13.640687999999999</v>
      </c>
      <c r="K180" s="368">
        <v>1.3016773723986763</v>
      </c>
      <c r="L180" s="124"/>
      <c r="M180" s="364" t="str">
        <f t="shared" si="2"/>
        <v/>
      </c>
    </row>
    <row r="181" spans="1:13" ht="14.45" customHeight="1" x14ac:dyDescent="0.2">
      <c r="A181" s="369" t="s">
        <v>382</v>
      </c>
      <c r="B181" s="365">
        <v>1.8816379999999999</v>
      </c>
      <c r="C181" s="366">
        <v>61.877459999999999</v>
      </c>
      <c r="D181" s="366">
        <v>59.995821999999997</v>
      </c>
      <c r="E181" s="367">
        <v>32.884890717555663</v>
      </c>
      <c r="F181" s="365">
        <v>0</v>
      </c>
      <c r="G181" s="366">
        <v>0</v>
      </c>
      <c r="H181" s="366">
        <v>5.1562900000000003</v>
      </c>
      <c r="I181" s="366">
        <v>30.937740000000002</v>
      </c>
      <c r="J181" s="366">
        <v>30.937740000000002</v>
      </c>
      <c r="K181" s="368">
        <v>0</v>
      </c>
      <c r="L181" s="124"/>
      <c r="M181" s="364" t="str">
        <f t="shared" si="2"/>
        <v/>
      </c>
    </row>
    <row r="182" spans="1:13" ht="14.45" customHeight="1" x14ac:dyDescent="0.2">
      <c r="A182" s="369" t="s">
        <v>383</v>
      </c>
      <c r="B182" s="365">
        <v>1.8816379999999999</v>
      </c>
      <c r="C182" s="366">
        <v>61.877459999999999</v>
      </c>
      <c r="D182" s="366">
        <v>59.995821999999997</v>
      </c>
      <c r="E182" s="367">
        <v>32.884890717555663</v>
      </c>
      <c r="F182" s="365">
        <v>0</v>
      </c>
      <c r="G182" s="366">
        <v>0</v>
      </c>
      <c r="H182" s="366">
        <v>5.1562900000000003</v>
      </c>
      <c r="I182" s="366">
        <v>30.937740000000002</v>
      </c>
      <c r="J182" s="366">
        <v>30.937740000000002</v>
      </c>
      <c r="K182" s="368">
        <v>0</v>
      </c>
      <c r="L182" s="124"/>
      <c r="M182" s="364" t="str">
        <f t="shared" si="2"/>
        <v/>
      </c>
    </row>
    <row r="183" spans="1:13" ht="14.45" customHeight="1" x14ac:dyDescent="0.2">
      <c r="A183" s="369" t="s">
        <v>384</v>
      </c>
      <c r="B183" s="365">
        <v>1.8816379999999999</v>
      </c>
      <c r="C183" s="366">
        <v>0</v>
      </c>
      <c r="D183" s="366">
        <v>-1.8816379999999999</v>
      </c>
      <c r="E183" s="367">
        <v>0</v>
      </c>
      <c r="F183" s="365">
        <v>0</v>
      </c>
      <c r="G183" s="366">
        <v>0</v>
      </c>
      <c r="H183" s="366">
        <v>0</v>
      </c>
      <c r="I183" s="366">
        <v>0</v>
      </c>
      <c r="J183" s="366">
        <v>0</v>
      </c>
      <c r="K183" s="368">
        <v>0</v>
      </c>
      <c r="L183" s="124"/>
      <c r="M183" s="364" t="str">
        <f t="shared" si="2"/>
        <v>X</v>
      </c>
    </row>
    <row r="184" spans="1:13" ht="14.45" customHeight="1" x14ac:dyDescent="0.2">
      <c r="A184" s="369" t="s">
        <v>385</v>
      </c>
      <c r="B184" s="365">
        <v>1.8816379999999999</v>
      </c>
      <c r="C184" s="366">
        <v>0</v>
      </c>
      <c r="D184" s="366">
        <v>-1.8816379999999999</v>
      </c>
      <c r="E184" s="367">
        <v>0</v>
      </c>
      <c r="F184" s="365">
        <v>0</v>
      </c>
      <c r="G184" s="366">
        <v>0</v>
      </c>
      <c r="H184" s="366">
        <v>0</v>
      </c>
      <c r="I184" s="366">
        <v>0</v>
      </c>
      <c r="J184" s="366">
        <v>0</v>
      </c>
      <c r="K184" s="368">
        <v>0</v>
      </c>
      <c r="L184" s="124"/>
      <c r="M184" s="364" t="str">
        <f t="shared" si="2"/>
        <v/>
      </c>
    </row>
    <row r="185" spans="1:13" ht="14.45" customHeight="1" x14ac:dyDescent="0.2">
      <c r="A185" s="369" t="s">
        <v>386</v>
      </c>
      <c r="B185" s="365">
        <v>0</v>
      </c>
      <c r="C185" s="366">
        <v>61.877459999999999</v>
      </c>
      <c r="D185" s="366">
        <v>61.877459999999999</v>
      </c>
      <c r="E185" s="367">
        <v>0</v>
      </c>
      <c r="F185" s="365">
        <v>0</v>
      </c>
      <c r="G185" s="366">
        <v>0</v>
      </c>
      <c r="H185" s="366">
        <v>5.1562900000000003</v>
      </c>
      <c r="I185" s="366">
        <v>30.937740000000002</v>
      </c>
      <c r="J185" s="366">
        <v>30.937740000000002</v>
      </c>
      <c r="K185" s="368">
        <v>0</v>
      </c>
      <c r="L185" s="124"/>
      <c r="M185" s="364" t="str">
        <f t="shared" si="2"/>
        <v>X</v>
      </c>
    </row>
    <row r="186" spans="1:13" ht="14.45" customHeight="1" x14ac:dyDescent="0.2">
      <c r="A186" s="369" t="s">
        <v>387</v>
      </c>
      <c r="B186" s="365">
        <v>0</v>
      </c>
      <c r="C186" s="366">
        <v>61.877459999999999</v>
      </c>
      <c r="D186" s="366">
        <v>61.877459999999999</v>
      </c>
      <c r="E186" s="367">
        <v>0</v>
      </c>
      <c r="F186" s="365">
        <v>0</v>
      </c>
      <c r="G186" s="366">
        <v>0</v>
      </c>
      <c r="H186" s="366">
        <v>5.1562900000000003</v>
      </c>
      <c r="I186" s="366">
        <v>30.937740000000002</v>
      </c>
      <c r="J186" s="366">
        <v>30.937740000000002</v>
      </c>
      <c r="K186" s="368">
        <v>0</v>
      </c>
      <c r="L186" s="124"/>
      <c r="M186" s="364" t="str">
        <f t="shared" si="2"/>
        <v/>
      </c>
    </row>
    <row r="187" spans="1:13" ht="14.45" customHeight="1" x14ac:dyDescent="0.2">
      <c r="A187" s="369" t="s">
        <v>388</v>
      </c>
      <c r="B187" s="365">
        <v>0</v>
      </c>
      <c r="C187" s="366">
        <v>5095.5812300000007</v>
      </c>
      <c r="D187" s="366">
        <v>5095.5812300000007</v>
      </c>
      <c r="E187" s="367">
        <v>0</v>
      </c>
      <c r="F187" s="365">
        <v>0</v>
      </c>
      <c r="G187" s="366">
        <v>0</v>
      </c>
      <c r="H187" s="366">
        <v>619.37761999999998</v>
      </c>
      <c r="I187" s="366">
        <v>2519.5632700000001</v>
      </c>
      <c r="J187" s="366">
        <v>2519.5632700000001</v>
      </c>
      <c r="K187" s="368">
        <v>0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0</v>
      </c>
      <c r="C188" s="366">
        <v>5095.5812300000007</v>
      </c>
      <c r="D188" s="366">
        <v>5095.5812300000007</v>
      </c>
      <c r="E188" s="367">
        <v>0</v>
      </c>
      <c r="F188" s="365">
        <v>0</v>
      </c>
      <c r="G188" s="366">
        <v>0</v>
      </c>
      <c r="H188" s="366">
        <v>619.37761999999998</v>
      </c>
      <c r="I188" s="366">
        <v>2519.5632700000001</v>
      </c>
      <c r="J188" s="366">
        <v>2519.5632700000001</v>
      </c>
      <c r="K188" s="368">
        <v>0</v>
      </c>
      <c r="L188" s="124"/>
      <c r="M188" s="364" t="str">
        <f t="shared" si="2"/>
        <v/>
      </c>
    </row>
    <row r="189" spans="1:13" ht="14.45" customHeight="1" x14ac:dyDescent="0.2">
      <c r="A189" s="369" t="s">
        <v>390</v>
      </c>
      <c r="B189" s="365">
        <v>0</v>
      </c>
      <c r="C189" s="366">
        <v>5095.5812300000007</v>
      </c>
      <c r="D189" s="366">
        <v>5095.5812300000007</v>
      </c>
      <c r="E189" s="367">
        <v>0</v>
      </c>
      <c r="F189" s="365">
        <v>0</v>
      </c>
      <c r="G189" s="366">
        <v>0</v>
      </c>
      <c r="H189" s="366">
        <v>619.37761999999998</v>
      </c>
      <c r="I189" s="366">
        <v>2519.5632700000001</v>
      </c>
      <c r="J189" s="366">
        <v>2519.5632700000001</v>
      </c>
      <c r="K189" s="368">
        <v>0</v>
      </c>
      <c r="L189" s="124"/>
      <c r="M189" s="364" t="str">
        <f t="shared" si="2"/>
        <v/>
      </c>
    </row>
    <row r="190" spans="1:13" ht="14.45" customHeight="1" x14ac:dyDescent="0.2">
      <c r="A190" s="369" t="s">
        <v>391</v>
      </c>
      <c r="B190" s="365">
        <v>0</v>
      </c>
      <c r="C190" s="366">
        <v>13.100790000000002</v>
      </c>
      <c r="D190" s="366">
        <v>13.100790000000002</v>
      </c>
      <c r="E190" s="367">
        <v>0</v>
      </c>
      <c r="F190" s="365">
        <v>0</v>
      </c>
      <c r="G190" s="366">
        <v>0</v>
      </c>
      <c r="H190" s="366">
        <v>-1.26301</v>
      </c>
      <c r="I190" s="366">
        <v>6.9281999999999995</v>
      </c>
      <c r="J190" s="366">
        <v>6.9281999999999995</v>
      </c>
      <c r="K190" s="368">
        <v>0</v>
      </c>
      <c r="L190" s="124"/>
      <c r="M190" s="364" t="str">
        <f t="shared" si="2"/>
        <v>X</v>
      </c>
    </row>
    <row r="191" spans="1:13" ht="14.45" customHeight="1" x14ac:dyDescent="0.2">
      <c r="A191" s="369" t="s">
        <v>392</v>
      </c>
      <c r="B191" s="365">
        <v>0</v>
      </c>
      <c r="C191" s="366">
        <v>13.100790000000002</v>
      </c>
      <c r="D191" s="366">
        <v>13.100790000000002</v>
      </c>
      <c r="E191" s="367">
        <v>0</v>
      </c>
      <c r="F191" s="365">
        <v>0</v>
      </c>
      <c r="G191" s="366">
        <v>0</v>
      </c>
      <c r="H191" s="366">
        <v>-1.26301</v>
      </c>
      <c r="I191" s="366">
        <v>6.9281999999999995</v>
      </c>
      <c r="J191" s="366">
        <v>6.9281999999999995</v>
      </c>
      <c r="K191" s="368">
        <v>0</v>
      </c>
      <c r="L191" s="124"/>
      <c r="M191" s="364" t="str">
        <f t="shared" si="2"/>
        <v/>
      </c>
    </row>
    <row r="192" spans="1:13" ht="14.45" customHeight="1" x14ac:dyDescent="0.2">
      <c r="A192" s="369" t="s">
        <v>393</v>
      </c>
      <c r="B192" s="365">
        <v>0</v>
      </c>
      <c r="C192" s="366">
        <v>40.945</v>
      </c>
      <c r="D192" s="366">
        <v>40.945</v>
      </c>
      <c r="E192" s="367">
        <v>0</v>
      </c>
      <c r="F192" s="365">
        <v>0</v>
      </c>
      <c r="G192" s="366">
        <v>0</v>
      </c>
      <c r="H192" s="366">
        <v>1.36</v>
      </c>
      <c r="I192" s="366">
        <v>18.88</v>
      </c>
      <c r="J192" s="366">
        <v>18.88</v>
      </c>
      <c r="K192" s="368">
        <v>0</v>
      </c>
      <c r="L192" s="124"/>
      <c r="M192" s="364" t="str">
        <f t="shared" si="2"/>
        <v>X</v>
      </c>
    </row>
    <row r="193" spans="1:13" ht="14.45" customHeight="1" x14ac:dyDescent="0.2">
      <c r="A193" s="369" t="s">
        <v>394</v>
      </c>
      <c r="B193" s="365">
        <v>0</v>
      </c>
      <c r="C193" s="366">
        <v>40.945</v>
      </c>
      <c r="D193" s="366">
        <v>40.945</v>
      </c>
      <c r="E193" s="367">
        <v>0</v>
      </c>
      <c r="F193" s="365">
        <v>0</v>
      </c>
      <c r="G193" s="366">
        <v>0</v>
      </c>
      <c r="H193" s="366">
        <v>1.36</v>
      </c>
      <c r="I193" s="366">
        <v>18.88</v>
      </c>
      <c r="J193" s="366">
        <v>18.88</v>
      </c>
      <c r="K193" s="368">
        <v>0</v>
      </c>
      <c r="L193" s="124"/>
      <c r="M193" s="364" t="str">
        <f t="shared" si="2"/>
        <v/>
      </c>
    </row>
    <row r="194" spans="1:13" ht="14.45" customHeight="1" x14ac:dyDescent="0.2">
      <c r="A194" s="369" t="s">
        <v>395</v>
      </c>
      <c r="B194" s="365">
        <v>0</v>
      </c>
      <c r="C194" s="366">
        <v>147.58279999999999</v>
      </c>
      <c r="D194" s="366">
        <v>147.58279999999999</v>
      </c>
      <c r="E194" s="367">
        <v>0</v>
      </c>
      <c r="F194" s="365">
        <v>0</v>
      </c>
      <c r="G194" s="366">
        <v>0</v>
      </c>
      <c r="H194" s="366">
        <v>14.2363</v>
      </c>
      <c r="I194" s="366">
        <v>77.527299999999997</v>
      </c>
      <c r="J194" s="366">
        <v>77.527299999999997</v>
      </c>
      <c r="K194" s="368">
        <v>0</v>
      </c>
      <c r="L194" s="124"/>
      <c r="M194" s="364" t="str">
        <f t="shared" si="2"/>
        <v>X</v>
      </c>
    </row>
    <row r="195" spans="1:13" ht="14.45" customHeight="1" x14ac:dyDescent="0.2">
      <c r="A195" s="369" t="s">
        <v>396</v>
      </c>
      <c r="B195" s="365">
        <v>0</v>
      </c>
      <c r="C195" s="366">
        <v>3.21</v>
      </c>
      <c r="D195" s="366">
        <v>3.21</v>
      </c>
      <c r="E195" s="367">
        <v>0</v>
      </c>
      <c r="F195" s="365">
        <v>0</v>
      </c>
      <c r="G195" s="366">
        <v>0</v>
      </c>
      <c r="H195" s="366">
        <v>0.28599999999999998</v>
      </c>
      <c r="I195" s="366">
        <v>1.3959999999999999</v>
      </c>
      <c r="J195" s="366">
        <v>1.3959999999999999</v>
      </c>
      <c r="K195" s="368">
        <v>0</v>
      </c>
      <c r="L195" s="124"/>
      <c r="M195" s="364" t="str">
        <f t="shared" si="2"/>
        <v/>
      </c>
    </row>
    <row r="196" spans="1:13" ht="14.45" customHeight="1" x14ac:dyDescent="0.2">
      <c r="A196" s="369" t="s">
        <v>397</v>
      </c>
      <c r="B196" s="365">
        <v>0</v>
      </c>
      <c r="C196" s="366">
        <v>144.37279999999998</v>
      </c>
      <c r="D196" s="366">
        <v>144.37279999999998</v>
      </c>
      <c r="E196" s="367">
        <v>0</v>
      </c>
      <c r="F196" s="365">
        <v>0</v>
      </c>
      <c r="G196" s="366">
        <v>0</v>
      </c>
      <c r="H196" s="366">
        <v>13.950299999999999</v>
      </c>
      <c r="I196" s="366">
        <v>76.131299999999996</v>
      </c>
      <c r="J196" s="366">
        <v>76.131299999999996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0</v>
      </c>
      <c r="C197" s="366">
        <v>3.14045</v>
      </c>
      <c r="D197" s="366">
        <v>3.14045</v>
      </c>
      <c r="E197" s="367">
        <v>0</v>
      </c>
      <c r="F197" s="365">
        <v>0</v>
      </c>
      <c r="G197" s="366">
        <v>0</v>
      </c>
      <c r="H197" s="366">
        <v>1.0452000000000001</v>
      </c>
      <c r="I197" s="366">
        <v>3.6305900000000002</v>
      </c>
      <c r="J197" s="366">
        <v>3.6305900000000002</v>
      </c>
      <c r="K197" s="368">
        <v>0</v>
      </c>
      <c r="L197" s="124"/>
      <c r="M197" s="364" t="str">
        <f t="shared" si="2"/>
        <v>X</v>
      </c>
    </row>
    <row r="198" spans="1:13" ht="14.45" customHeight="1" x14ac:dyDescent="0.2">
      <c r="A198" s="369" t="s">
        <v>399</v>
      </c>
      <c r="B198" s="365">
        <v>0</v>
      </c>
      <c r="C198" s="366">
        <v>3.14045</v>
      </c>
      <c r="D198" s="366">
        <v>3.14045</v>
      </c>
      <c r="E198" s="367">
        <v>0</v>
      </c>
      <c r="F198" s="365">
        <v>0</v>
      </c>
      <c r="G198" s="366">
        <v>0</v>
      </c>
      <c r="H198" s="366">
        <v>1.0452000000000001</v>
      </c>
      <c r="I198" s="366">
        <v>3.6305900000000002</v>
      </c>
      <c r="J198" s="366">
        <v>3.6305900000000002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69" t="s">
        <v>400</v>
      </c>
      <c r="B199" s="365">
        <v>0</v>
      </c>
      <c r="C199" s="366">
        <v>20.606939999999998</v>
      </c>
      <c r="D199" s="366">
        <v>20.606939999999998</v>
      </c>
      <c r="E199" s="367">
        <v>0</v>
      </c>
      <c r="F199" s="365">
        <v>0</v>
      </c>
      <c r="G199" s="366">
        <v>0</v>
      </c>
      <c r="H199" s="366">
        <v>0</v>
      </c>
      <c r="I199" s="366">
        <v>0</v>
      </c>
      <c r="J199" s="366">
        <v>0</v>
      </c>
      <c r="K199" s="368">
        <v>0</v>
      </c>
      <c r="L199" s="124"/>
      <c r="M199" s="364" t="str">
        <f t="shared" si="3"/>
        <v>X</v>
      </c>
    </row>
    <row r="200" spans="1:13" ht="14.45" customHeight="1" x14ac:dyDescent="0.2">
      <c r="A200" s="369" t="s">
        <v>401</v>
      </c>
      <c r="B200" s="365">
        <v>0</v>
      </c>
      <c r="C200" s="366">
        <v>20.606939999999998</v>
      </c>
      <c r="D200" s="366">
        <v>20.606939999999998</v>
      </c>
      <c r="E200" s="367">
        <v>0</v>
      </c>
      <c r="F200" s="365">
        <v>0</v>
      </c>
      <c r="G200" s="366">
        <v>0</v>
      </c>
      <c r="H200" s="366">
        <v>0</v>
      </c>
      <c r="I200" s="366">
        <v>0</v>
      </c>
      <c r="J200" s="366">
        <v>0</v>
      </c>
      <c r="K200" s="368">
        <v>0</v>
      </c>
      <c r="L200" s="124"/>
      <c r="M200" s="364" t="str">
        <f t="shared" si="3"/>
        <v/>
      </c>
    </row>
    <row r="201" spans="1:13" ht="14.45" customHeight="1" x14ac:dyDescent="0.2">
      <c r="A201" s="369" t="s">
        <v>402</v>
      </c>
      <c r="B201" s="365">
        <v>0</v>
      </c>
      <c r="C201" s="366">
        <v>854.19988999999998</v>
      </c>
      <c r="D201" s="366">
        <v>854.19988999999998</v>
      </c>
      <c r="E201" s="367">
        <v>0</v>
      </c>
      <c r="F201" s="365">
        <v>0</v>
      </c>
      <c r="G201" s="366">
        <v>0</v>
      </c>
      <c r="H201" s="366">
        <v>273.00743999999997</v>
      </c>
      <c r="I201" s="366">
        <v>635.70811000000003</v>
      </c>
      <c r="J201" s="366">
        <v>635.70811000000003</v>
      </c>
      <c r="K201" s="368">
        <v>0</v>
      </c>
      <c r="L201" s="124"/>
      <c r="M201" s="364" t="str">
        <f t="shared" si="3"/>
        <v>X</v>
      </c>
    </row>
    <row r="202" spans="1:13" ht="14.45" customHeight="1" x14ac:dyDescent="0.2">
      <c r="A202" s="369" t="s">
        <v>403</v>
      </c>
      <c r="B202" s="365">
        <v>0</v>
      </c>
      <c r="C202" s="366">
        <v>854.19988999999998</v>
      </c>
      <c r="D202" s="366">
        <v>854.19988999999998</v>
      </c>
      <c r="E202" s="367">
        <v>0</v>
      </c>
      <c r="F202" s="365">
        <v>0</v>
      </c>
      <c r="G202" s="366">
        <v>0</v>
      </c>
      <c r="H202" s="366">
        <v>273.00743999999997</v>
      </c>
      <c r="I202" s="366">
        <v>635.70811000000003</v>
      </c>
      <c r="J202" s="366">
        <v>635.70811000000003</v>
      </c>
      <c r="K202" s="368">
        <v>0</v>
      </c>
      <c r="L202" s="124"/>
      <c r="M202" s="364" t="str">
        <f t="shared" si="3"/>
        <v/>
      </c>
    </row>
    <row r="203" spans="1:13" ht="14.45" customHeight="1" x14ac:dyDescent="0.2">
      <c r="A203" s="369" t="s">
        <v>404</v>
      </c>
      <c r="B203" s="365">
        <v>0</v>
      </c>
      <c r="C203" s="366">
        <v>4016.0053599999997</v>
      </c>
      <c r="D203" s="366">
        <v>4016.0053599999997</v>
      </c>
      <c r="E203" s="367">
        <v>0</v>
      </c>
      <c r="F203" s="365">
        <v>0</v>
      </c>
      <c r="G203" s="366">
        <v>0</v>
      </c>
      <c r="H203" s="366">
        <v>330.99169000000001</v>
      </c>
      <c r="I203" s="366">
        <v>1776.8890700000002</v>
      </c>
      <c r="J203" s="366">
        <v>1776.8890700000002</v>
      </c>
      <c r="K203" s="368">
        <v>0</v>
      </c>
      <c r="L203" s="124"/>
      <c r="M203" s="364" t="str">
        <f t="shared" si="3"/>
        <v>X</v>
      </c>
    </row>
    <row r="204" spans="1:13" ht="14.45" customHeight="1" x14ac:dyDescent="0.2">
      <c r="A204" s="369" t="s">
        <v>405</v>
      </c>
      <c r="B204" s="365">
        <v>0</v>
      </c>
      <c r="C204" s="366">
        <v>4016.0053599999997</v>
      </c>
      <c r="D204" s="366">
        <v>4016.0053599999997</v>
      </c>
      <c r="E204" s="367">
        <v>0</v>
      </c>
      <c r="F204" s="365">
        <v>0</v>
      </c>
      <c r="G204" s="366">
        <v>0</v>
      </c>
      <c r="H204" s="366">
        <v>330.99169000000001</v>
      </c>
      <c r="I204" s="366">
        <v>1776.8890700000002</v>
      </c>
      <c r="J204" s="366">
        <v>1776.8890700000002</v>
      </c>
      <c r="K204" s="368">
        <v>0</v>
      </c>
      <c r="L204" s="124"/>
      <c r="M204" s="364" t="str">
        <f t="shared" si="3"/>
        <v/>
      </c>
    </row>
    <row r="205" spans="1:13" ht="14.45" customHeight="1" x14ac:dyDescent="0.2">
      <c r="A205" s="369"/>
      <c r="B205" s="365"/>
      <c r="C205" s="366"/>
      <c r="D205" s="366"/>
      <c r="E205" s="367"/>
      <c r="F205" s="365"/>
      <c r="G205" s="366"/>
      <c r="H205" s="366"/>
      <c r="I205" s="366"/>
      <c r="J205" s="366"/>
      <c r="K205" s="368"/>
      <c r="L205" s="124"/>
      <c r="M205" s="364" t="str">
        <f t="shared" si="3"/>
        <v/>
      </c>
    </row>
    <row r="206" spans="1:13" ht="14.45" customHeight="1" x14ac:dyDescent="0.2">
      <c r="A206" s="369"/>
      <c r="B206" s="365"/>
      <c r="C206" s="366"/>
      <c r="D206" s="366"/>
      <c r="E206" s="367"/>
      <c r="F206" s="365"/>
      <c r="G206" s="366"/>
      <c r="H206" s="366"/>
      <c r="I206" s="366"/>
      <c r="J206" s="366"/>
      <c r="K206" s="368"/>
      <c r="L206" s="124"/>
      <c r="M206" s="364" t="str">
        <f t="shared" si="3"/>
        <v/>
      </c>
    </row>
    <row r="207" spans="1:13" ht="14.45" customHeight="1" x14ac:dyDescent="0.2">
      <c r="A207" s="369"/>
      <c r="B207" s="365"/>
      <c r="C207" s="366"/>
      <c r="D207" s="366"/>
      <c r="E207" s="367"/>
      <c r="F207" s="365"/>
      <c r="G207" s="366"/>
      <c r="H207" s="366"/>
      <c r="I207" s="366"/>
      <c r="J207" s="366"/>
      <c r="K207" s="368"/>
      <c r="L207" s="124"/>
      <c r="M207" s="364" t="str">
        <f t="shared" si="3"/>
        <v/>
      </c>
    </row>
    <row r="208" spans="1:13" ht="14.45" customHeight="1" x14ac:dyDescent="0.2">
      <c r="A208" s="369"/>
      <c r="B208" s="365"/>
      <c r="C208" s="366"/>
      <c r="D208" s="366"/>
      <c r="E208" s="367"/>
      <c r="F208" s="365"/>
      <c r="G208" s="366"/>
      <c r="H208" s="366"/>
      <c r="I208" s="366"/>
      <c r="J208" s="366"/>
      <c r="K208" s="368"/>
      <c r="L208" s="124"/>
      <c r="M208" s="364" t="str">
        <f t="shared" si="3"/>
        <v/>
      </c>
    </row>
    <row r="209" spans="1:13" ht="14.45" customHeight="1" x14ac:dyDescent="0.2">
      <c r="A209" s="369"/>
      <c r="B209" s="365"/>
      <c r="C209" s="366"/>
      <c r="D209" s="366"/>
      <c r="E209" s="367"/>
      <c r="F209" s="365"/>
      <c r="G209" s="366"/>
      <c r="H209" s="366"/>
      <c r="I209" s="366"/>
      <c r="J209" s="366"/>
      <c r="K209" s="368"/>
      <c r="L209" s="124"/>
      <c r="M209" s="364" t="str">
        <f t="shared" si="3"/>
        <v/>
      </c>
    </row>
    <row r="210" spans="1:13" ht="14.45" customHeight="1" x14ac:dyDescent="0.2">
      <c r="A210" s="369"/>
      <c r="B210" s="365"/>
      <c r="C210" s="366"/>
      <c r="D210" s="366"/>
      <c r="E210" s="367"/>
      <c r="F210" s="365"/>
      <c r="G210" s="366"/>
      <c r="H210" s="366"/>
      <c r="I210" s="366"/>
      <c r="J210" s="366"/>
      <c r="K210" s="368"/>
      <c r="L210" s="124"/>
      <c r="M210" s="364" t="str">
        <f t="shared" si="3"/>
        <v/>
      </c>
    </row>
    <row r="211" spans="1:13" ht="14.45" customHeight="1" x14ac:dyDescent="0.2">
      <c r="A211" s="369"/>
      <c r="B211" s="365"/>
      <c r="C211" s="366"/>
      <c r="D211" s="366"/>
      <c r="E211" s="367"/>
      <c r="F211" s="365"/>
      <c r="G211" s="366"/>
      <c r="H211" s="366"/>
      <c r="I211" s="366"/>
      <c r="J211" s="366"/>
      <c r="K211" s="368"/>
      <c r="L211" s="124"/>
      <c r="M211" s="364" t="str">
        <f t="shared" si="3"/>
        <v/>
      </c>
    </row>
    <row r="212" spans="1:13" ht="14.45" customHeight="1" x14ac:dyDescent="0.2">
      <c r="A212" s="369"/>
      <c r="B212" s="365"/>
      <c r="C212" s="366"/>
      <c r="D212" s="366"/>
      <c r="E212" s="367"/>
      <c r="F212" s="365"/>
      <c r="G212" s="366"/>
      <c r="H212" s="366"/>
      <c r="I212" s="366"/>
      <c r="J212" s="366"/>
      <c r="K212" s="368"/>
      <c r="L212" s="124"/>
      <c r="M212" s="364" t="str">
        <f t="shared" si="3"/>
        <v/>
      </c>
    </row>
    <row r="213" spans="1:13" ht="14.45" customHeight="1" x14ac:dyDescent="0.2">
      <c r="A213" s="369"/>
      <c r="B213" s="365"/>
      <c r="C213" s="366"/>
      <c r="D213" s="366"/>
      <c r="E213" s="367"/>
      <c r="F213" s="365"/>
      <c r="G213" s="366"/>
      <c r="H213" s="366"/>
      <c r="I213" s="366"/>
      <c r="J213" s="366"/>
      <c r="K213" s="368"/>
      <c r="L213" s="124"/>
      <c r="M213" s="364" t="str">
        <f t="shared" si="3"/>
        <v/>
      </c>
    </row>
    <row r="214" spans="1:13" ht="14.45" customHeight="1" x14ac:dyDescent="0.2">
      <c r="A214" s="369"/>
      <c r="B214" s="365"/>
      <c r="C214" s="366"/>
      <c r="D214" s="366"/>
      <c r="E214" s="367"/>
      <c r="F214" s="365"/>
      <c r="G214" s="366"/>
      <c r="H214" s="366"/>
      <c r="I214" s="366"/>
      <c r="J214" s="366"/>
      <c r="K214" s="368"/>
      <c r="L214" s="124"/>
      <c r="M214" s="364" t="str">
        <f t="shared" si="3"/>
        <v/>
      </c>
    </row>
    <row r="215" spans="1:13" ht="14.45" customHeight="1" x14ac:dyDescent="0.2">
      <c r="A215" s="369"/>
      <c r="B215" s="365"/>
      <c r="C215" s="366"/>
      <c r="D215" s="366"/>
      <c r="E215" s="367"/>
      <c r="F215" s="365"/>
      <c r="G215" s="366"/>
      <c r="H215" s="366"/>
      <c r="I215" s="366"/>
      <c r="J215" s="366"/>
      <c r="K215" s="368"/>
      <c r="L215" s="124"/>
      <c r="M215" s="364" t="str">
        <f t="shared" si="3"/>
        <v/>
      </c>
    </row>
    <row r="216" spans="1:13" ht="14.45" customHeight="1" x14ac:dyDescent="0.2">
      <c r="A216" s="369"/>
      <c r="B216" s="365"/>
      <c r="C216" s="366"/>
      <c r="D216" s="366"/>
      <c r="E216" s="367"/>
      <c r="F216" s="365"/>
      <c r="G216" s="366"/>
      <c r="H216" s="366"/>
      <c r="I216" s="366"/>
      <c r="J216" s="366"/>
      <c r="K216" s="368"/>
      <c r="L216" s="124"/>
      <c r="M216" s="364" t="str">
        <f t="shared" si="3"/>
        <v/>
      </c>
    </row>
    <row r="217" spans="1:13" ht="14.45" customHeight="1" x14ac:dyDescent="0.2">
      <c r="A217" s="369"/>
      <c r="B217" s="365"/>
      <c r="C217" s="366"/>
      <c r="D217" s="366"/>
      <c r="E217" s="367"/>
      <c r="F217" s="365"/>
      <c r="G217" s="366"/>
      <c r="H217" s="366"/>
      <c r="I217" s="366"/>
      <c r="J217" s="366"/>
      <c r="K217" s="368"/>
      <c r="L217" s="124"/>
      <c r="M217" s="364" t="str">
        <f t="shared" si="3"/>
        <v/>
      </c>
    </row>
    <row r="218" spans="1:13" ht="14.45" customHeight="1" x14ac:dyDescent="0.2">
      <c r="A218" s="369"/>
      <c r="B218" s="365"/>
      <c r="C218" s="366"/>
      <c r="D218" s="366"/>
      <c r="E218" s="367"/>
      <c r="F218" s="365"/>
      <c r="G218" s="366"/>
      <c r="H218" s="366"/>
      <c r="I218" s="366"/>
      <c r="J218" s="366"/>
      <c r="K218" s="368"/>
      <c r="L218" s="124"/>
      <c r="M218" s="364" t="str">
        <f t="shared" si="3"/>
        <v/>
      </c>
    </row>
    <row r="219" spans="1:13" ht="14.45" customHeight="1" x14ac:dyDescent="0.2">
      <c r="A219" s="369"/>
      <c r="B219" s="365"/>
      <c r="C219" s="366"/>
      <c r="D219" s="366"/>
      <c r="E219" s="367"/>
      <c r="F219" s="365"/>
      <c r="G219" s="366"/>
      <c r="H219" s="366"/>
      <c r="I219" s="366"/>
      <c r="J219" s="366"/>
      <c r="K219" s="368"/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E0EEFDF4-8888-4E79-856B-D6A5FCFE91D0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customWidth="1" outlineLevel="1"/>
    <col min="4" max="4" width="9.5703125" style="175" customWidth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406</v>
      </c>
      <c r="B5" s="371" t="s">
        <v>407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406</v>
      </c>
      <c r="B6" s="371" t="s">
        <v>408</v>
      </c>
      <c r="C6" s="372">
        <v>366.5765300000001</v>
      </c>
      <c r="D6" s="372">
        <v>439.19406000000015</v>
      </c>
      <c r="E6" s="372"/>
      <c r="F6" s="372">
        <v>403.2564900000001</v>
      </c>
      <c r="G6" s="372">
        <v>0</v>
      </c>
      <c r="H6" s="372">
        <v>403.2564900000001</v>
      </c>
      <c r="I6" s="373" t="s">
        <v>206</v>
      </c>
      <c r="J6" s="374" t="s">
        <v>1</v>
      </c>
    </row>
    <row r="7" spans="1:10" ht="14.45" customHeight="1" x14ac:dyDescent="0.2">
      <c r="A7" s="370" t="s">
        <v>406</v>
      </c>
      <c r="B7" s="371" t="s">
        <v>409</v>
      </c>
      <c r="C7" s="372">
        <v>0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406</v>
      </c>
      <c r="B8" s="371" t="s">
        <v>410</v>
      </c>
      <c r="C8" s="372">
        <v>6.9890999999999996</v>
      </c>
      <c r="D8" s="372">
        <v>9.0281800000000008</v>
      </c>
      <c r="E8" s="372"/>
      <c r="F8" s="372">
        <v>7.2286500000000009</v>
      </c>
      <c r="G8" s="372">
        <v>0</v>
      </c>
      <c r="H8" s="372">
        <v>7.2286500000000009</v>
      </c>
      <c r="I8" s="373" t="s">
        <v>206</v>
      </c>
      <c r="J8" s="374" t="s">
        <v>1</v>
      </c>
    </row>
    <row r="9" spans="1:10" ht="14.45" customHeight="1" x14ac:dyDescent="0.2">
      <c r="A9" s="370" t="s">
        <v>406</v>
      </c>
      <c r="B9" s="371" t="s">
        <v>411</v>
      </c>
      <c r="C9" s="372">
        <v>80.224290000000011</v>
      </c>
      <c r="D9" s="372">
        <v>63.804919999999996</v>
      </c>
      <c r="E9" s="372"/>
      <c r="F9" s="372">
        <v>74.691500000000005</v>
      </c>
      <c r="G9" s="372">
        <v>0</v>
      </c>
      <c r="H9" s="372">
        <v>74.691500000000005</v>
      </c>
      <c r="I9" s="373" t="s">
        <v>206</v>
      </c>
      <c r="J9" s="374" t="s">
        <v>1</v>
      </c>
    </row>
    <row r="10" spans="1:10" ht="14.45" customHeight="1" x14ac:dyDescent="0.2">
      <c r="A10" s="370" t="s">
        <v>406</v>
      </c>
      <c r="B10" s="371" t="s">
        <v>412</v>
      </c>
      <c r="C10" s="372">
        <v>453.78992000000011</v>
      </c>
      <c r="D10" s="372">
        <v>512.02716000000021</v>
      </c>
      <c r="E10" s="372"/>
      <c r="F10" s="372">
        <v>485.17664000000013</v>
      </c>
      <c r="G10" s="372">
        <v>0</v>
      </c>
      <c r="H10" s="372">
        <v>485.17664000000013</v>
      </c>
      <c r="I10" s="373" t="s">
        <v>206</v>
      </c>
      <c r="J10" s="374" t="s">
        <v>413</v>
      </c>
    </row>
    <row r="12" spans="1:10" ht="14.45" customHeight="1" x14ac:dyDescent="0.2">
      <c r="A12" s="370" t="s">
        <v>406</v>
      </c>
      <c r="B12" s="371" t="s">
        <v>407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414</v>
      </c>
      <c r="B13" s="371" t="s">
        <v>415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414</v>
      </c>
      <c r="B14" s="371" t="s">
        <v>408</v>
      </c>
      <c r="C14" s="372">
        <v>360.79669000000013</v>
      </c>
      <c r="D14" s="372">
        <v>423.24777000000017</v>
      </c>
      <c r="E14" s="372"/>
      <c r="F14" s="372">
        <v>390.26937000000009</v>
      </c>
      <c r="G14" s="372">
        <v>0</v>
      </c>
      <c r="H14" s="372">
        <v>390.26937000000009</v>
      </c>
      <c r="I14" s="373" t="s">
        <v>206</v>
      </c>
      <c r="J14" s="374" t="s">
        <v>1</v>
      </c>
    </row>
    <row r="15" spans="1:10" ht="14.45" customHeight="1" x14ac:dyDescent="0.2">
      <c r="A15" s="370" t="s">
        <v>414</v>
      </c>
      <c r="B15" s="371" t="s">
        <v>409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414</v>
      </c>
      <c r="B16" s="371" t="s">
        <v>410</v>
      </c>
      <c r="C16" s="372">
        <v>5.6087999999999996</v>
      </c>
      <c r="D16" s="372">
        <v>6.9842000000000004</v>
      </c>
      <c r="E16" s="372"/>
      <c r="F16" s="372">
        <v>5.5587500000000007</v>
      </c>
      <c r="G16" s="372">
        <v>0</v>
      </c>
      <c r="H16" s="372">
        <v>5.5587500000000007</v>
      </c>
      <c r="I16" s="373" t="s">
        <v>206</v>
      </c>
      <c r="J16" s="374" t="s">
        <v>1</v>
      </c>
    </row>
    <row r="17" spans="1:10" ht="14.45" customHeight="1" x14ac:dyDescent="0.2">
      <c r="A17" s="370" t="s">
        <v>414</v>
      </c>
      <c r="B17" s="371" t="s">
        <v>411</v>
      </c>
      <c r="C17" s="372">
        <v>80.224290000000011</v>
      </c>
      <c r="D17" s="372">
        <v>63.804919999999996</v>
      </c>
      <c r="E17" s="372"/>
      <c r="F17" s="372">
        <v>74.691500000000005</v>
      </c>
      <c r="G17" s="372">
        <v>0</v>
      </c>
      <c r="H17" s="372">
        <v>74.691500000000005</v>
      </c>
      <c r="I17" s="373" t="s">
        <v>206</v>
      </c>
      <c r="J17" s="374" t="s">
        <v>1</v>
      </c>
    </row>
    <row r="18" spans="1:10" ht="14.45" customHeight="1" x14ac:dyDescent="0.2">
      <c r="A18" s="370" t="s">
        <v>414</v>
      </c>
      <c r="B18" s="371" t="s">
        <v>416</v>
      </c>
      <c r="C18" s="372">
        <v>446.6297800000001</v>
      </c>
      <c r="D18" s="372">
        <v>494.03689000000014</v>
      </c>
      <c r="E18" s="372"/>
      <c r="F18" s="372">
        <v>470.51962000000009</v>
      </c>
      <c r="G18" s="372">
        <v>0</v>
      </c>
      <c r="H18" s="372">
        <v>470.51962000000009</v>
      </c>
      <c r="I18" s="373" t="s">
        <v>206</v>
      </c>
      <c r="J18" s="374" t="s">
        <v>417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418</v>
      </c>
    </row>
    <row r="20" spans="1:10" ht="14.45" customHeight="1" x14ac:dyDescent="0.2">
      <c r="A20" s="370" t="s">
        <v>419</v>
      </c>
      <c r="B20" s="371" t="s">
        <v>420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419</v>
      </c>
      <c r="B21" s="371" t="s">
        <v>408</v>
      </c>
      <c r="C21" s="372">
        <v>5.7798400000000001</v>
      </c>
      <c r="D21" s="372">
        <v>15.946290000000001</v>
      </c>
      <c r="E21" s="372"/>
      <c r="F21" s="372">
        <v>12.987120000000001</v>
      </c>
      <c r="G21" s="372">
        <v>0</v>
      </c>
      <c r="H21" s="372">
        <v>12.987120000000001</v>
      </c>
      <c r="I21" s="373" t="s">
        <v>206</v>
      </c>
      <c r="J21" s="374" t="s">
        <v>1</v>
      </c>
    </row>
    <row r="22" spans="1:10" ht="14.45" customHeight="1" x14ac:dyDescent="0.2">
      <c r="A22" s="370" t="s">
        <v>419</v>
      </c>
      <c r="B22" s="371" t="s">
        <v>410</v>
      </c>
      <c r="C22" s="372">
        <v>1.3802999999999999</v>
      </c>
      <c r="D22" s="372">
        <v>2.0439800000000004</v>
      </c>
      <c r="E22" s="372"/>
      <c r="F22" s="372">
        <v>1.6699000000000002</v>
      </c>
      <c r="G22" s="372">
        <v>0</v>
      </c>
      <c r="H22" s="372">
        <v>1.6699000000000002</v>
      </c>
      <c r="I22" s="373" t="s">
        <v>206</v>
      </c>
      <c r="J22" s="374" t="s">
        <v>1</v>
      </c>
    </row>
    <row r="23" spans="1:10" ht="14.45" customHeight="1" x14ac:dyDescent="0.2">
      <c r="A23" s="370" t="s">
        <v>419</v>
      </c>
      <c r="B23" s="371" t="s">
        <v>421</v>
      </c>
      <c r="C23" s="372">
        <v>7.1601400000000002</v>
      </c>
      <c r="D23" s="372">
        <v>17.990270000000002</v>
      </c>
      <c r="E23" s="372"/>
      <c r="F23" s="372">
        <v>14.657020000000001</v>
      </c>
      <c r="G23" s="372">
        <v>0</v>
      </c>
      <c r="H23" s="372">
        <v>14.657020000000001</v>
      </c>
      <c r="I23" s="373" t="s">
        <v>206</v>
      </c>
      <c r="J23" s="374" t="s">
        <v>417</v>
      </c>
    </row>
    <row r="24" spans="1:10" ht="14.45" customHeight="1" x14ac:dyDescent="0.2">
      <c r="A24" s="370" t="s">
        <v>206</v>
      </c>
      <c r="B24" s="371" t="s">
        <v>206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418</v>
      </c>
    </row>
    <row r="25" spans="1:10" ht="14.45" customHeight="1" x14ac:dyDescent="0.2">
      <c r="A25" s="370" t="s">
        <v>406</v>
      </c>
      <c r="B25" s="371" t="s">
        <v>412</v>
      </c>
      <c r="C25" s="372">
        <v>453.78992000000005</v>
      </c>
      <c r="D25" s="372">
        <v>512.02716000000009</v>
      </c>
      <c r="E25" s="372"/>
      <c r="F25" s="372">
        <v>485.17664000000008</v>
      </c>
      <c r="G25" s="372">
        <v>0</v>
      </c>
      <c r="H25" s="372">
        <v>485.17664000000008</v>
      </c>
      <c r="I25" s="373" t="s">
        <v>206</v>
      </c>
      <c r="J25" s="374" t="s">
        <v>413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E5151EB9-1A8F-4E71-84C6-C1B89ABF469F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196.62974111879319</v>
      </c>
      <c r="M3" s="81">
        <f>SUBTOTAL(9,M5:M1048576)</f>
        <v>2396</v>
      </c>
      <c r="N3" s="82">
        <f>SUBTOTAL(9,N5:N1048576)</f>
        <v>471124.85972062848</v>
      </c>
    </row>
    <row r="4" spans="1:14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3" t="s">
        <v>406</v>
      </c>
      <c r="B5" s="384" t="s">
        <v>407</v>
      </c>
      <c r="C5" s="385" t="s">
        <v>414</v>
      </c>
      <c r="D5" s="386" t="s">
        <v>415</v>
      </c>
      <c r="E5" s="387">
        <v>50113001</v>
      </c>
      <c r="F5" s="386" t="s">
        <v>422</v>
      </c>
      <c r="G5" s="385" t="s">
        <v>423</v>
      </c>
      <c r="H5" s="385">
        <v>100362</v>
      </c>
      <c r="I5" s="385">
        <v>362</v>
      </c>
      <c r="J5" s="385" t="s">
        <v>424</v>
      </c>
      <c r="K5" s="385" t="s">
        <v>425</v>
      </c>
      <c r="L5" s="388">
        <v>72.570000000000007</v>
      </c>
      <c r="M5" s="388">
        <v>32</v>
      </c>
      <c r="N5" s="389">
        <v>2322.2400000000002</v>
      </c>
    </row>
    <row r="6" spans="1:14" ht="14.45" customHeight="1" x14ac:dyDescent="0.2">
      <c r="A6" s="390" t="s">
        <v>406</v>
      </c>
      <c r="B6" s="391" t="s">
        <v>407</v>
      </c>
      <c r="C6" s="392" t="s">
        <v>414</v>
      </c>
      <c r="D6" s="393" t="s">
        <v>415</v>
      </c>
      <c r="E6" s="394">
        <v>50113001</v>
      </c>
      <c r="F6" s="393" t="s">
        <v>422</v>
      </c>
      <c r="G6" s="392" t="s">
        <v>423</v>
      </c>
      <c r="H6" s="392">
        <v>10561</v>
      </c>
      <c r="I6" s="392">
        <v>10561</v>
      </c>
      <c r="J6" s="392" t="s">
        <v>426</v>
      </c>
      <c r="K6" s="392" t="s">
        <v>427</v>
      </c>
      <c r="L6" s="395">
        <v>250.80000000000007</v>
      </c>
      <c r="M6" s="395">
        <v>3</v>
      </c>
      <c r="N6" s="396">
        <v>752.4000000000002</v>
      </c>
    </row>
    <row r="7" spans="1:14" ht="14.45" customHeight="1" x14ac:dyDescent="0.2">
      <c r="A7" s="390" t="s">
        <v>406</v>
      </c>
      <c r="B7" s="391" t="s">
        <v>407</v>
      </c>
      <c r="C7" s="392" t="s">
        <v>414</v>
      </c>
      <c r="D7" s="393" t="s">
        <v>415</v>
      </c>
      <c r="E7" s="394">
        <v>50113001</v>
      </c>
      <c r="F7" s="393" t="s">
        <v>422</v>
      </c>
      <c r="G7" s="392" t="s">
        <v>423</v>
      </c>
      <c r="H7" s="392">
        <v>124935</v>
      </c>
      <c r="I7" s="392">
        <v>124935</v>
      </c>
      <c r="J7" s="392" t="s">
        <v>428</v>
      </c>
      <c r="K7" s="392" t="s">
        <v>429</v>
      </c>
      <c r="L7" s="395">
        <v>4820.5200000000004</v>
      </c>
      <c r="M7" s="395">
        <v>2</v>
      </c>
      <c r="N7" s="396">
        <v>9641.0400000000009</v>
      </c>
    </row>
    <row r="8" spans="1:14" ht="14.45" customHeight="1" x14ac:dyDescent="0.2">
      <c r="A8" s="390" t="s">
        <v>406</v>
      </c>
      <c r="B8" s="391" t="s">
        <v>407</v>
      </c>
      <c r="C8" s="392" t="s">
        <v>414</v>
      </c>
      <c r="D8" s="393" t="s">
        <v>415</v>
      </c>
      <c r="E8" s="394">
        <v>50113001</v>
      </c>
      <c r="F8" s="393" t="s">
        <v>422</v>
      </c>
      <c r="G8" s="392" t="s">
        <v>423</v>
      </c>
      <c r="H8" s="392">
        <v>162320</v>
      </c>
      <c r="I8" s="392">
        <v>62320</v>
      </c>
      <c r="J8" s="392" t="s">
        <v>430</v>
      </c>
      <c r="K8" s="392" t="s">
        <v>431</v>
      </c>
      <c r="L8" s="395">
        <v>80.276470588235284</v>
      </c>
      <c r="M8" s="395">
        <v>34</v>
      </c>
      <c r="N8" s="396">
        <v>2729.3999999999996</v>
      </c>
    </row>
    <row r="9" spans="1:14" ht="14.45" customHeight="1" x14ac:dyDescent="0.2">
      <c r="A9" s="390" t="s">
        <v>406</v>
      </c>
      <c r="B9" s="391" t="s">
        <v>407</v>
      </c>
      <c r="C9" s="392" t="s">
        <v>414</v>
      </c>
      <c r="D9" s="393" t="s">
        <v>415</v>
      </c>
      <c r="E9" s="394">
        <v>50113001</v>
      </c>
      <c r="F9" s="393" t="s">
        <v>422</v>
      </c>
      <c r="G9" s="392" t="s">
        <v>423</v>
      </c>
      <c r="H9" s="392">
        <v>116320</v>
      </c>
      <c r="I9" s="392">
        <v>16320</v>
      </c>
      <c r="J9" s="392" t="s">
        <v>432</v>
      </c>
      <c r="K9" s="392" t="s">
        <v>433</v>
      </c>
      <c r="L9" s="395">
        <v>122.16333333333334</v>
      </c>
      <c r="M9" s="395">
        <v>3</v>
      </c>
      <c r="N9" s="396">
        <v>366.49</v>
      </c>
    </row>
    <row r="10" spans="1:14" ht="14.45" customHeight="1" x14ac:dyDescent="0.2">
      <c r="A10" s="390" t="s">
        <v>406</v>
      </c>
      <c r="B10" s="391" t="s">
        <v>407</v>
      </c>
      <c r="C10" s="392" t="s">
        <v>414</v>
      </c>
      <c r="D10" s="393" t="s">
        <v>415</v>
      </c>
      <c r="E10" s="394">
        <v>50113001</v>
      </c>
      <c r="F10" s="393" t="s">
        <v>422</v>
      </c>
      <c r="G10" s="392" t="s">
        <v>423</v>
      </c>
      <c r="H10" s="392">
        <v>241571</v>
      </c>
      <c r="I10" s="392">
        <v>241571</v>
      </c>
      <c r="J10" s="392" t="s">
        <v>434</v>
      </c>
      <c r="K10" s="392" t="s">
        <v>435</v>
      </c>
      <c r="L10" s="395">
        <v>47.12</v>
      </c>
      <c r="M10" s="395">
        <v>18</v>
      </c>
      <c r="N10" s="396">
        <v>848.16</v>
      </c>
    </row>
    <row r="11" spans="1:14" ht="14.45" customHeight="1" x14ac:dyDescent="0.2">
      <c r="A11" s="390" t="s">
        <v>406</v>
      </c>
      <c r="B11" s="391" t="s">
        <v>407</v>
      </c>
      <c r="C11" s="392" t="s">
        <v>414</v>
      </c>
      <c r="D11" s="393" t="s">
        <v>415</v>
      </c>
      <c r="E11" s="394">
        <v>50113001</v>
      </c>
      <c r="F11" s="393" t="s">
        <v>422</v>
      </c>
      <c r="G11" s="392" t="s">
        <v>423</v>
      </c>
      <c r="H11" s="392">
        <v>212884</v>
      </c>
      <c r="I11" s="392">
        <v>212884</v>
      </c>
      <c r="J11" s="392" t="s">
        <v>434</v>
      </c>
      <c r="K11" s="392" t="s">
        <v>435</v>
      </c>
      <c r="L11" s="395">
        <v>47.120000000000005</v>
      </c>
      <c r="M11" s="395">
        <v>41</v>
      </c>
      <c r="N11" s="396">
        <v>1931.92</v>
      </c>
    </row>
    <row r="12" spans="1:14" ht="14.45" customHeight="1" x14ac:dyDescent="0.2">
      <c r="A12" s="390" t="s">
        <v>406</v>
      </c>
      <c r="B12" s="391" t="s">
        <v>407</v>
      </c>
      <c r="C12" s="392" t="s">
        <v>414</v>
      </c>
      <c r="D12" s="393" t="s">
        <v>415</v>
      </c>
      <c r="E12" s="394">
        <v>50113001</v>
      </c>
      <c r="F12" s="393" t="s">
        <v>422</v>
      </c>
      <c r="G12" s="392" t="s">
        <v>423</v>
      </c>
      <c r="H12" s="392">
        <v>841498</v>
      </c>
      <c r="I12" s="392">
        <v>31951</v>
      </c>
      <c r="J12" s="392" t="s">
        <v>436</v>
      </c>
      <c r="K12" s="392" t="s">
        <v>437</v>
      </c>
      <c r="L12" s="395">
        <v>50.660000000000011</v>
      </c>
      <c r="M12" s="395">
        <v>1</v>
      </c>
      <c r="N12" s="396">
        <v>50.660000000000011</v>
      </c>
    </row>
    <row r="13" spans="1:14" ht="14.45" customHeight="1" x14ac:dyDescent="0.2">
      <c r="A13" s="390" t="s">
        <v>406</v>
      </c>
      <c r="B13" s="391" t="s">
        <v>407</v>
      </c>
      <c r="C13" s="392" t="s">
        <v>414</v>
      </c>
      <c r="D13" s="393" t="s">
        <v>415</v>
      </c>
      <c r="E13" s="394">
        <v>50113001</v>
      </c>
      <c r="F13" s="393" t="s">
        <v>422</v>
      </c>
      <c r="G13" s="392" t="s">
        <v>423</v>
      </c>
      <c r="H13" s="392">
        <v>920200</v>
      </c>
      <c r="I13" s="392">
        <v>15877</v>
      </c>
      <c r="J13" s="392" t="s">
        <v>438</v>
      </c>
      <c r="K13" s="392" t="s">
        <v>206</v>
      </c>
      <c r="L13" s="395">
        <v>252.97798224626072</v>
      </c>
      <c r="M13" s="395">
        <v>76</v>
      </c>
      <c r="N13" s="396">
        <v>19226.326650715815</v>
      </c>
    </row>
    <row r="14" spans="1:14" ht="14.45" customHeight="1" x14ac:dyDescent="0.2">
      <c r="A14" s="390" t="s">
        <v>406</v>
      </c>
      <c r="B14" s="391" t="s">
        <v>407</v>
      </c>
      <c r="C14" s="392" t="s">
        <v>414</v>
      </c>
      <c r="D14" s="393" t="s">
        <v>415</v>
      </c>
      <c r="E14" s="394">
        <v>50113001</v>
      </c>
      <c r="F14" s="393" t="s">
        <v>422</v>
      </c>
      <c r="G14" s="392" t="s">
        <v>423</v>
      </c>
      <c r="H14" s="392">
        <v>920235</v>
      </c>
      <c r="I14" s="392">
        <v>15880</v>
      </c>
      <c r="J14" s="392" t="s">
        <v>439</v>
      </c>
      <c r="K14" s="392" t="s">
        <v>206</v>
      </c>
      <c r="L14" s="395">
        <v>163.57000000000002</v>
      </c>
      <c r="M14" s="395">
        <v>7</v>
      </c>
      <c r="N14" s="396">
        <v>1144.9900000000002</v>
      </c>
    </row>
    <row r="15" spans="1:14" ht="14.45" customHeight="1" x14ac:dyDescent="0.2">
      <c r="A15" s="390" t="s">
        <v>406</v>
      </c>
      <c r="B15" s="391" t="s">
        <v>407</v>
      </c>
      <c r="C15" s="392" t="s">
        <v>414</v>
      </c>
      <c r="D15" s="393" t="s">
        <v>415</v>
      </c>
      <c r="E15" s="394">
        <v>50113001</v>
      </c>
      <c r="F15" s="393" t="s">
        <v>422</v>
      </c>
      <c r="G15" s="392" t="s">
        <v>423</v>
      </c>
      <c r="H15" s="392">
        <v>905098</v>
      </c>
      <c r="I15" s="392">
        <v>23989</v>
      </c>
      <c r="J15" s="392" t="s">
        <v>440</v>
      </c>
      <c r="K15" s="392" t="s">
        <v>206</v>
      </c>
      <c r="L15" s="395">
        <v>398.86099999999993</v>
      </c>
      <c r="M15" s="395">
        <v>22</v>
      </c>
      <c r="N15" s="396">
        <v>8774.9419999999991</v>
      </c>
    </row>
    <row r="16" spans="1:14" ht="14.45" customHeight="1" x14ac:dyDescent="0.2">
      <c r="A16" s="390" t="s">
        <v>406</v>
      </c>
      <c r="B16" s="391" t="s">
        <v>407</v>
      </c>
      <c r="C16" s="392" t="s">
        <v>414</v>
      </c>
      <c r="D16" s="393" t="s">
        <v>415</v>
      </c>
      <c r="E16" s="394">
        <v>50113001</v>
      </c>
      <c r="F16" s="393" t="s">
        <v>422</v>
      </c>
      <c r="G16" s="392" t="s">
        <v>423</v>
      </c>
      <c r="H16" s="392">
        <v>501596</v>
      </c>
      <c r="I16" s="392">
        <v>0</v>
      </c>
      <c r="J16" s="392" t="s">
        <v>441</v>
      </c>
      <c r="K16" s="392" t="s">
        <v>442</v>
      </c>
      <c r="L16" s="395">
        <v>113.26</v>
      </c>
      <c r="M16" s="395">
        <v>1</v>
      </c>
      <c r="N16" s="396">
        <v>113.26</v>
      </c>
    </row>
    <row r="17" spans="1:14" ht="14.45" customHeight="1" x14ac:dyDescent="0.2">
      <c r="A17" s="390" t="s">
        <v>406</v>
      </c>
      <c r="B17" s="391" t="s">
        <v>407</v>
      </c>
      <c r="C17" s="392" t="s">
        <v>414</v>
      </c>
      <c r="D17" s="393" t="s">
        <v>415</v>
      </c>
      <c r="E17" s="394">
        <v>50113001</v>
      </c>
      <c r="F17" s="393" t="s">
        <v>422</v>
      </c>
      <c r="G17" s="392" t="s">
        <v>423</v>
      </c>
      <c r="H17" s="392">
        <v>198864</v>
      </c>
      <c r="I17" s="392">
        <v>98864</v>
      </c>
      <c r="J17" s="392" t="s">
        <v>443</v>
      </c>
      <c r="K17" s="392" t="s">
        <v>444</v>
      </c>
      <c r="L17" s="395">
        <v>537.87</v>
      </c>
      <c r="M17" s="395">
        <v>4</v>
      </c>
      <c r="N17" s="396">
        <v>2151.48</v>
      </c>
    </row>
    <row r="18" spans="1:14" ht="14.45" customHeight="1" x14ac:dyDescent="0.2">
      <c r="A18" s="390" t="s">
        <v>406</v>
      </c>
      <c r="B18" s="391" t="s">
        <v>407</v>
      </c>
      <c r="C18" s="392" t="s">
        <v>414</v>
      </c>
      <c r="D18" s="393" t="s">
        <v>415</v>
      </c>
      <c r="E18" s="394">
        <v>50113001</v>
      </c>
      <c r="F18" s="393" t="s">
        <v>422</v>
      </c>
      <c r="G18" s="392" t="s">
        <v>423</v>
      </c>
      <c r="H18" s="392">
        <v>198880</v>
      </c>
      <c r="I18" s="392">
        <v>98880</v>
      </c>
      <c r="J18" s="392" t="s">
        <v>443</v>
      </c>
      <c r="K18" s="392" t="s">
        <v>445</v>
      </c>
      <c r="L18" s="395">
        <v>201.30000033659826</v>
      </c>
      <c r="M18" s="395">
        <v>441</v>
      </c>
      <c r="N18" s="396">
        <v>88773.300148439826</v>
      </c>
    </row>
    <row r="19" spans="1:14" ht="14.45" customHeight="1" x14ac:dyDescent="0.2">
      <c r="A19" s="390" t="s">
        <v>406</v>
      </c>
      <c r="B19" s="391" t="s">
        <v>407</v>
      </c>
      <c r="C19" s="392" t="s">
        <v>414</v>
      </c>
      <c r="D19" s="393" t="s">
        <v>415</v>
      </c>
      <c r="E19" s="394">
        <v>50113001</v>
      </c>
      <c r="F19" s="393" t="s">
        <v>422</v>
      </c>
      <c r="G19" s="392" t="s">
        <v>423</v>
      </c>
      <c r="H19" s="392">
        <v>193746</v>
      </c>
      <c r="I19" s="392">
        <v>93746</v>
      </c>
      <c r="J19" s="392" t="s">
        <v>446</v>
      </c>
      <c r="K19" s="392" t="s">
        <v>447</v>
      </c>
      <c r="L19" s="395">
        <v>366.21999999999997</v>
      </c>
      <c r="M19" s="395">
        <v>6</v>
      </c>
      <c r="N19" s="396">
        <v>2197.3199999999997</v>
      </c>
    </row>
    <row r="20" spans="1:14" ht="14.45" customHeight="1" x14ac:dyDescent="0.2">
      <c r="A20" s="390" t="s">
        <v>406</v>
      </c>
      <c r="B20" s="391" t="s">
        <v>407</v>
      </c>
      <c r="C20" s="392" t="s">
        <v>414</v>
      </c>
      <c r="D20" s="393" t="s">
        <v>415</v>
      </c>
      <c r="E20" s="394">
        <v>50113001</v>
      </c>
      <c r="F20" s="393" t="s">
        <v>422</v>
      </c>
      <c r="G20" s="392" t="s">
        <v>423</v>
      </c>
      <c r="H20" s="392">
        <v>394712</v>
      </c>
      <c r="I20" s="392">
        <v>0</v>
      </c>
      <c r="J20" s="392" t="s">
        <v>448</v>
      </c>
      <c r="K20" s="392" t="s">
        <v>449</v>
      </c>
      <c r="L20" s="395">
        <v>28.75</v>
      </c>
      <c r="M20" s="395">
        <v>246</v>
      </c>
      <c r="N20" s="396">
        <v>7072.5</v>
      </c>
    </row>
    <row r="21" spans="1:14" ht="14.45" customHeight="1" x14ac:dyDescent="0.2">
      <c r="A21" s="390" t="s">
        <v>406</v>
      </c>
      <c r="B21" s="391" t="s">
        <v>407</v>
      </c>
      <c r="C21" s="392" t="s">
        <v>414</v>
      </c>
      <c r="D21" s="393" t="s">
        <v>415</v>
      </c>
      <c r="E21" s="394">
        <v>50113001</v>
      </c>
      <c r="F21" s="393" t="s">
        <v>422</v>
      </c>
      <c r="G21" s="392" t="s">
        <v>423</v>
      </c>
      <c r="H21" s="392">
        <v>501075</v>
      </c>
      <c r="I21" s="392">
        <v>0</v>
      </c>
      <c r="J21" s="392" t="s">
        <v>450</v>
      </c>
      <c r="K21" s="392" t="s">
        <v>451</v>
      </c>
      <c r="L21" s="395">
        <v>95.44</v>
      </c>
      <c r="M21" s="395">
        <v>736</v>
      </c>
      <c r="N21" s="396">
        <v>70243.839999999997</v>
      </c>
    </row>
    <row r="22" spans="1:14" ht="14.45" customHeight="1" x14ac:dyDescent="0.2">
      <c r="A22" s="390" t="s">
        <v>406</v>
      </c>
      <c r="B22" s="391" t="s">
        <v>407</v>
      </c>
      <c r="C22" s="392" t="s">
        <v>414</v>
      </c>
      <c r="D22" s="393" t="s">
        <v>415</v>
      </c>
      <c r="E22" s="394">
        <v>50113001</v>
      </c>
      <c r="F22" s="393" t="s">
        <v>422</v>
      </c>
      <c r="G22" s="392" t="s">
        <v>423</v>
      </c>
      <c r="H22" s="392">
        <v>901176</v>
      </c>
      <c r="I22" s="392">
        <v>1000</v>
      </c>
      <c r="J22" s="392" t="s">
        <v>452</v>
      </c>
      <c r="K22" s="392" t="s">
        <v>453</v>
      </c>
      <c r="L22" s="395">
        <v>72.927108622055144</v>
      </c>
      <c r="M22" s="395">
        <v>1</v>
      </c>
      <c r="N22" s="396">
        <v>72.927108622055144</v>
      </c>
    </row>
    <row r="23" spans="1:14" ht="14.45" customHeight="1" x14ac:dyDescent="0.2">
      <c r="A23" s="390" t="s">
        <v>406</v>
      </c>
      <c r="B23" s="391" t="s">
        <v>407</v>
      </c>
      <c r="C23" s="392" t="s">
        <v>414</v>
      </c>
      <c r="D23" s="393" t="s">
        <v>415</v>
      </c>
      <c r="E23" s="394">
        <v>50113001</v>
      </c>
      <c r="F23" s="393" t="s">
        <v>422</v>
      </c>
      <c r="G23" s="392" t="s">
        <v>423</v>
      </c>
      <c r="H23" s="392">
        <v>231686</v>
      </c>
      <c r="I23" s="392">
        <v>231686</v>
      </c>
      <c r="J23" s="392" t="s">
        <v>454</v>
      </c>
      <c r="K23" s="392" t="s">
        <v>455</v>
      </c>
      <c r="L23" s="395">
        <v>290.53999999999996</v>
      </c>
      <c r="M23" s="395">
        <v>5</v>
      </c>
      <c r="N23" s="396">
        <v>1452.6999999999998</v>
      </c>
    </row>
    <row r="24" spans="1:14" ht="14.45" customHeight="1" x14ac:dyDescent="0.2">
      <c r="A24" s="390" t="s">
        <v>406</v>
      </c>
      <c r="B24" s="391" t="s">
        <v>407</v>
      </c>
      <c r="C24" s="392" t="s">
        <v>414</v>
      </c>
      <c r="D24" s="393" t="s">
        <v>415</v>
      </c>
      <c r="E24" s="394">
        <v>50113001</v>
      </c>
      <c r="F24" s="393" t="s">
        <v>422</v>
      </c>
      <c r="G24" s="392" t="s">
        <v>423</v>
      </c>
      <c r="H24" s="392">
        <v>921458</v>
      </c>
      <c r="I24" s="392">
        <v>0</v>
      </c>
      <c r="J24" s="392" t="s">
        <v>456</v>
      </c>
      <c r="K24" s="392" t="s">
        <v>206</v>
      </c>
      <c r="L24" s="395">
        <v>146.43279491879824</v>
      </c>
      <c r="M24" s="395">
        <v>73</v>
      </c>
      <c r="N24" s="396">
        <v>10689.594029072272</v>
      </c>
    </row>
    <row r="25" spans="1:14" ht="14.45" customHeight="1" x14ac:dyDescent="0.2">
      <c r="A25" s="390" t="s">
        <v>406</v>
      </c>
      <c r="B25" s="391" t="s">
        <v>407</v>
      </c>
      <c r="C25" s="392" t="s">
        <v>414</v>
      </c>
      <c r="D25" s="393" t="s">
        <v>415</v>
      </c>
      <c r="E25" s="394">
        <v>50113001</v>
      </c>
      <c r="F25" s="393" t="s">
        <v>422</v>
      </c>
      <c r="G25" s="392" t="s">
        <v>423</v>
      </c>
      <c r="H25" s="392">
        <v>500989</v>
      </c>
      <c r="I25" s="392">
        <v>0</v>
      </c>
      <c r="J25" s="392" t="s">
        <v>457</v>
      </c>
      <c r="K25" s="392" t="s">
        <v>206</v>
      </c>
      <c r="L25" s="395">
        <v>134.41429225178587</v>
      </c>
      <c r="M25" s="395">
        <v>44</v>
      </c>
      <c r="N25" s="396">
        <v>5914.2288590785784</v>
      </c>
    </row>
    <row r="26" spans="1:14" ht="14.45" customHeight="1" x14ac:dyDescent="0.2">
      <c r="A26" s="390" t="s">
        <v>406</v>
      </c>
      <c r="B26" s="391" t="s">
        <v>407</v>
      </c>
      <c r="C26" s="392" t="s">
        <v>414</v>
      </c>
      <c r="D26" s="393" t="s">
        <v>415</v>
      </c>
      <c r="E26" s="394">
        <v>50113001</v>
      </c>
      <c r="F26" s="393" t="s">
        <v>422</v>
      </c>
      <c r="G26" s="392" t="s">
        <v>423</v>
      </c>
      <c r="H26" s="392">
        <v>900321</v>
      </c>
      <c r="I26" s="392">
        <v>0</v>
      </c>
      <c r="J26" s="392" t="s">
        <v>458</v>
      </c>
      <c r="K26" s="392" t="s">
        <v>206</v>
      </c>
      <c r="L26" s="395">
        <v>579.28643837559218</v>
      </c>
      <c r="M26" s="395">
        <v>1</v>
      </c>
      <c r="N26" s="396">
        <v>579.28643837559218</v>
      </c>
    </row>
    <row r="27" spans="1:14" ht="14.45" customHeight="1" x14ac:dyDescent="0.2">
      <c r="A27" s="390" t="s">
        <v>406</v>
      </c>
      <c r="B27" s="391" t="s">
        <v>407</v>
      </c>
      <c r="C27" s="392" t="s">
        <v>414</v>
      </c>
      <c r="D27" s="393" t="s">
        <v>415</v>
      </c>
      <c r="E27" s="394">
        <v>50113001</v>
      </c>
      <c r="F27" s="393" t="s">
        <v>422</v>
      </c>
      <c r="G27" s="392" t="s">
        <v>423</v>
      </c>
      <c r="H27" s="392">
        <v>920273</v>
      </c>
      <c r="I27" s="392">
        <v>0</v>
      </c>
      <c r="J27" s="392" t="s">
        <v>459</v>
      </c>
      <c r="K27" s="392" t="s">
        <v>206</v>
      </c>
      <c r="L27" s="395">
        <v>732.18433464389568</v>
      </c>
      <c r="M27" s="395">
        <v>261</v>
      </c>
      <c r="N27" s="396">
        <v>191100.11134205677</v>
      </c>
    </row>
    <row r="28" spans="1:14" ht="14.45" customHeight="1" x14ac:dyDescent="0.2">
      <c r="A28" s="390" t="s">
        <v>406</v>
      </c>
      <c r="B28" s="391" t="s">
        <v>407</v>
      </c>
      <c r="C28" s="392" t="s">
        <v>414</v>
      </c>
      <c r="D28" s="393" t="s">
        <v>415</v>
      </c>
      <c r="E28" s="394">
        <v>50113001</v>
      </c>
      <c r="F28" s="393" t="s">
        <v>422</v>
      </c>
      <c r="G28" s="392" t="s">
        <v>423</v>
      </c>
      <c r="H28" s="392">
        <v>499027</v>
      </c>
      <c r="I28" s="392">
        <v>0</v>
      </c>
      <c r="J28" s="392" t="s">
        <v>460</v>
      </c>
      <c r="K28" s="392" t="s">
        <v>206</v>
      </c>
      <c r="L28" s="395">
        <v>173.77119989980787</v>
      </c>
      <c r="M28" s="395">
        <v>5</v>
      </c>
      <c r="N28" s="396">
        <v>868.8559994990394</v>
      </c>
    </row>
    <row r="29" spans="1:14" ht="14.45" customHeight="1" x14ac:dyDescent="0.2">
      <c r="A29" s="390" t="s">
        <v>406</v>
      </c>
      <c r="B29" s="391" t="s">
        <v>407</v>
      </c>
      <c r="C29" s="392" t="s">
        <v>414</v>
      </c>
      <c r="D29" s="393" t="s">
        <v>415</v>
      </c>
      <c r="E29" s="394">
        <v>50113001</v>
      </c>
      <c r="F29" s="393" t="s">
        <v>422</v>
      </c>
      <c r="G29" s="392" t="s">
        <v>423</v>
      </c>
      <c r="H29" s="392">
        <v>501110</v>
      </c>
      <c r="I29" s="392">
        <v>0</v>
      </c>
      <c r="J29" s="392" t="s">
        <v>461</v>
      </c>
      <c r="K29" s="392" t="s">
        <v>206</v>
      </c>
      <c r="L29" s="395">
        <v>82.304784827328305</v>
      </c>
      <c r="M29" s="395">
        <v>10</v>
      </c>
      <c r="N29" s="396">
        <v>823.04784827328308</v>
      </c>
    </row>
    <row r="30" spans="1:14" ht="14.45" customHeight="1" x14ac:dyDescent="0.2">
      <c r="A30" s="390" t="s">
        <v>406</v>
      </c>
      <c r="B30" s="391" t="s">
        <v>407</v>
      </c>
      <c r="C30" s="392" t="s">
        <v>414</v>
      </c>
      <c r="D30" s="393" t="s">
        <v>415</v>
      </c>
      <c r="E30" s="394">
        <v>50113001</v>
      </c>
      <c r="F30" s="393" t="s">
        <v>422</v>
      </c>
      <c r="G30" s="392" t="s">
        <v>462</v>
      </c>
      <c r="H30" s="392">
        <v>197125</v>
      </c>
      <c r="I30" s="392">
        <v>197125</v>
      </c>
      <c r="J30" s="392" t="s">
        <v>463</v>
      </c>
      <c r="K30" s="392" t="s">
        <v>464</v>
      </c>
      <c r="L30" s="395">
        <v>110</v>
      </c>
      <c r="M30" s="395">
        <v>32</v>
      </c>
      <c r="N30" s="396">
        <v>3520</v>
      </c>
    </row>
    <row r="31" spans="1:14" ht="14.45" customHeight="1" x14ac:dyDescent="0.2">
      <c r="A31" s="390" t="s">
        <v>406</v>
      </c>
      <c r="B31" s="391" t="s">
        <v>407</v>
      </c>
      <c r="C31" s="392" t="s">
        <v>414</v>
      </c>
      <c r="D31" s="393" t="s">
        <v>415</v>
      </c>
      <c r="E31" s="394">
        <v>50113001</v>
      </c>
      <c r="F31" s="393" t="s">
        <v>422</v>
      </c>
      <c r="G31" s="392" t="s">
        <v>423</v>
      </c>
      <c r="H31" s="392">
        <v>100502</v>
      </c>
      <c r="I31" s="392">
        <v>502</v>
      </c>
      <c r="J31" s="392" t="s">
        <v>465</v>
      </c>
      <c r="K31" s="392" t="s">
        <v>466</v>
      </c>
      <c r="L31" s="395">
        <v>268.89208333333335</v>
      </c>
      <c r="M31" s="395">
        <v>48</v>
      </c>
      <c r="N31" s="396">
        <v>12906.82</v>
      </c>
    </row>
    <row r="32" spans="1:14" ht="14.45" customHeight="1" x14ac:dyDescent="0.2">
      <c r="A32" s="390" t="s">
        <v>406</v>
      </c>
      <c r="B32" s="391" t="s">
        <v>407</v>
      </c>
      <c r="C32" s="392" t="s">
        <v>414</v>
      </c>
      <c r="D32" s="393" t="s">
        <v>415</v>
      </c>
      <c r="E32" s="394">
        <v>50113001</v>
      </c>
      <c r="F32" s="393" t="s">
        <v>422</v>
      </c>
      <c r="G32" s="392" t="s">
        <v>423</v>
      </c>
      <c r="H32" s="392">
        <v>200863</v>
      </c>
      <c r="I32" s="392">
        <v>200863</v>
      </c>
      <c r="J32" s="392" t="s">
        <v>467</v>
      </c>
      <c r="K32" s="392" t="s">
        <v>468</v>
      </c>
      <c r="L32" s="395">
        <v>84.623793103448278</v>
      </c>
      <c r="M32" s="395">
        <v>29</v>
      </c>
      <c r="N32" s="396">
        <v>2454.09</v>
      </c>
    </row>
    <row r="33" spans="1:14" ht="14.45" customHeight="1" x14ac:dyDescent="0.2">
      <c r="A33" s="390" t="s">
        <v>406</v>
      </c>
      <c r="B33" s="391" t="s">
        <v>407</v>
      </c>
      <c r="C33" s="392" t="s">
        <v>414</v>
      </c>
      <c r="D33" s="393" t="s">
        <v>415</v>
      </c>
      <c r="E33" s="394">
        <v>50113001</v>
      </c>
      <c r="F33" s="393" t="s">
        <v>422</v>
      </c>
      <c r="G33" s="392" t="s">
        <v>423</v>
      </c>
      <c r="H33" s="392">
        <v>192414</v>
      </c>
      <c r="I33" s="392">
        <v>92414</v>
      </c>
      <c r="J33" s="392" t="s">
        <v>469</v>
      </c>
      <c r="K33" s="392" t="s">
        <v>470</v>
      </c>
      <c r="L33" s="395">
        <v>64.52</v>
      </c>
      <c r="M33" s="395">
        <v>1</v>
      </c>
      <c r="N33" s="396">
        <v>64.52</v>
      </c>
    </row>
    <row r="34" spans="1:14" ht="14.45" customHeight="1" x14ac:dyDescent="0.2">
      <c r="A34" s="390" t="s">
        <v>406</v>
      </c>
      <c r="B34" s="391" t="s">
        <v>407</v>
      </c>
      <c r="C34" s="392" t="s">
        <v>414</v>
      </c>
      <c r="D34" s="393" t="s">
        <v>415</v>
      </c>
      <c r="E34" s="394">
        <v>50113013</v>
      </c>
      <c r="F34" s="393" t="s">
        <v>471</v>
      </c>
      <c r="G34" s="392" t="s">
        <v>423</v>
      </c>
      <c r="H34" s="392">
        <v>101076</v>
      </c>
      <c r="I34" s="392">
        <v>1076</v>
      </c>
      <c r="J34" s="392" t="s">
        <v>472</v>
      </c>
      <c r="K34" s="392" t="s">
        <v>473</v>
      </c>
      <c r="L34" s="395">
        <v>78.214197530864197</v>
      </c>
      <c r="M34" s="395">
        <v>81</v>
      </c>
      <c r="N34" s="396">
        <v>6335.35</v>
      </c>
    </row>
    <row r="35" spans="1:14" ht="14.45" customHeight="1" x14ac:dyDescent="0.2">
      <c r="A35" s="390" t="s">
        <v>406</v>
      </c>
      <c r="B35" s="391" t="s">
        <v>407</v>
      </c>
      <c r="C35" s="392" t="s">
        <v>419</v>
      </c>
      <c r="D35" s="393" t="s">
        <v>420</v>
      </c>
      <c r="E35" s="394">
        <v>50113001</v>
      </c>
      <c r="F35" s="393" t="s">
        <v>422</v>
      </c>
      <c r="G35" s="392" t="s">
        <v>423</v>
      </c>
      <c r="H35" s="392">
        <v>100362</v>
      </c>
      <c r="I35" s="392">
        <v>362</v>
      </c>
      <c r="J35" s="392" t="s">
        <v>424</v>
      </c>
      <c r="K35" s="392" t="s">
        <v>425</v>
      </c>
      <c r="L35" s="395">
        <v>72.569999999999993</v>
      </c>
      <c r="M35" s="395">
        <v>1</v>
      </c>
      <c r="N35" s="396">
        <v>72.569999999999993</v>
      </c>
    </row>
    <row r="36" spans="1:14" ht="14.45" customHeight="1" x14ac:dyDescent="0.2">
      <c r="A36" s="390" t="s">
        <v>406</v>
      </c>
      <c r="B36" s="391" t="s">
        <v>407</v>
      </c>
      <c r="C36" s="392" t="s">
        <v>419</v>
      </c>
      <c r="D36" s="393" t="s">
        <v>420</v>
      </c>
      <c r="E36" s="394">
        <v>50113001</v>
      </c>
      <c r="F36" s="393" t="s">
        <v>422</v>
      </c>
      <c r="G36" s="392" t="s">
        <v>423</v>
      </c>
      <c r="H36" s="392">
        <v>162320</v>
      </c>
      <c r="I36" s="392">
        <v>62320</v>
      </c>
      <c r="J36" s="392" t="s">
        <v>430</v>
      </c>
      <c r="K36" s="392" t="s">
        <v>431</v>
      </c>
      <c r="L36" s="395">
        <v>80.399999999999991</v>
      </c>
      <c r="M36" s="395">
        <v>10</v>
      </c>
      <c r="N36" s="396">
        <v>803.99999999999989</v>
      </c>
    </row>
    <row r="37" spans="1:14" ht="14.45" customHeight="1" x14ac:dyDescent="0.2">
      <c r="A37" s="390" t="s">
        <v>406</v>
      </c>
      <c r="B37" s="391" t="s">
        <v>407</v>
      </c>
      <c r="C37" s="392" t="s">
        <v>419</v>
      </c>
      <c r="D37" s="393" t="s">
        <v>420</v>
      </c>
      <c r="E37" s="394">
        <v>50113001</v>
      </c>
      <c r="F37" s="393" t="s">
        <v>422</v>
      </c>
      <c r="G37" s="392" t="s">
        <v>423</v>
      </c>
      <c r="H37" s="392">
        <v>212884</v>
      </c>
      <c r="I37" s="392">
        <v>212884</v>
      </c>
      <c r="J37" s="392" t="s">
        <v>434</v>
      </c>
      <c r="K37" s="392" t="s">
        <v>435</v>
      </c>
      <c r="L37" s="395">
        <v>47.11999999999999</v>
      </c>
      <c r="M37" s="395">
        <v>5</v>
      </c>
      <c r="N37" s="396">
        <v>235.59999999999997</v>
      </c>
    </row>
    <row r="38" spans="1:14" ht="14.45" customHeight="1" x14ac:dyDescent="0.2">
      <c r="A38" s="390" t="s">
        <v>406</v>
      </c>
      <c r="B38" s="391" t="s">
        <v>407</v>
      </c>
      <c r="C38" s="392" t="s">
        <v>419</v>
      </c>
      <c r="D38" s="393" t="s">
        <v>420</v>
      </c>
      <c r="E38" s="394">
        <v>50113001</v>
      </c>
      <c r="F38" s="393" t="s">
        <v>422</v>
      </c>
      <c r="G38" s="392" t="s">
        <v>423</v>
      </c>
      <c r="H38" s="392">
        <v>920200</v>
      </c>
      <c r="I38" s="392">
        <v>15877</v>
      </c>
      <c r="J38" s="392" t="s">
        <v>438</v>
      </c>
      <c r="K38" s="392" t="s">
        <v>206</v>
      </c>
      <c r="L38" s="395">
        <v>252.97799999999998</v>
      </c>
      <c r="M38" s="395">
        <v>3</v>
      </c>
      <c r="N38" s="396">
        <v>758.93399999999997</v>
      </c>
    </row>
    <row r="39" spans="1:14" ht="14.45" customHeight="1" x14ac:dyDescent="0.2">
      <c r="A39" s="390" t="s">
        <v>406</v>
      </c>
      <c r="B39" s="391" t="s">
        <v>407</v>
      </c>
      <c r="C39" s="392" t="s">
        <v>419</v>
      </c>
      <c r="D39" s="393" t="s">
        <v>420</v>
      </c>
      <c r="E39" s="394">
        <v>50113001</v>
      </c>
      <c r="F39" s="393" t="s">
        <v>422</v>
      </c>
      <c r="G39" s="392" t="s">
        <v>423</v>
      </c>
      <c r="H39" s="392">
        <v>905098</v>
      </c>
      <c r="I39" s="392">
        <v>23989</v>
      </c>
      <c r="J39" s="392" t="s">
        <v>440</v>
      </c>
      <c r="K39" s="392" t="s">
        <v>206</v>
      </c>
      <c r="L39" s="395">
        <v>398.8610000000001</v>
      </c>
      <c r="M39" s="395">
        <v>2</v>
      </c>
      <c r="N39" s="396">
        <v>797.72200000000021</v>
      </c>
    </row>
    <row r="40" spans="1:14" ht="14.45" customHeight="1" x14ac:dyDescent="0.2">
      <c r="A40" s="390" t="s">
        <v>406</v>
      </c>
      <c r="B40" s="391" t="s">
        <v>407</v>
      </c>
      <c r="C40" s="392" t="s">
        <v>419</v>
      </c>
      <c r="D40" s="393" t="s">
        <v>420</v>
      </c>
      <c r="E40" s="394">
        <v>50113001</v>
      </c>
      <c r="F40" s="393" t="s">
        <v>422</v>
      </c>
      <c r="G40" s="392" t="s">
        <v>423</v>
      </c>
      <c r="H40" s="392">
        <v>198864</v>
      </c>
      <c r="I40" s="392">
        <v>98864</v>
      </c>
      <c r="J40" s="392" t="s">
        <v>443</v>
      </c>
      <c r="K40" s="392" t="s">
        <v>444</v>
      </c>
      <c r="L40" s="395">
        <v>537.87</v>
      </c>
      <c r="M40" s="395">
        <v>4</v>
      </c>
      <c r="N40" s="396">
        <v>2151.48</v>
      </c>
    </row>
    <row r="41" spans="1:14" ht="14.45" customHeight="1" x14ac:dyDescent="0.2">
      <c r="A41" s="390" t="s">
        <v>406</v>
      </c>
      <c r="B41" s="391" t="s">
        <v>407</v>
      </c>
      <c r="C41" s="392" t="s">
        <v>419</v>
      </c>
      <c r="D41" s="393" t="s">
        <v>420</v>
      </c>
      <c r="E41" s="394">
        <v>50113001</v>
      </c>
      <c r="F41" s="393" t="s">
        <v>422</v>
      </c>
      <c r="G41" s="392" t="s">
        <v>423</v>
      </c>
      <c r="H41" s="392">
        <v>198880</v>
      </c>
      <c r="I41" s="392">
        <v>98880</v>
      </c>
      <c r="J41" s="392" t="s">
        <v>443</v>
      </c>
      <c r="K41" s="392" t="s">
        <v>445</v>
      </c>
      <c r="L41" s="395">
        <v>201.3</v>
      </c>
      <c r="M41" s="395">
        <v>4</v>
      </c>
      <c r="N41" s="396">
        <v>805.2</v>
      </c>
    </row>
    <row r="42" spans="1:14" ht="14.45" customHeight="1" x14ac:dyDescent="0.2">
      <c r="A42" s="390" t="s">
        <v>406</v>
      </c>
      <c r="B42" s="391" t="s">
        <v>407</v>
      </c>
      <c r="C42" s="392" t="s">
        <v>419</v>
      </c>
      <c r="D42" s="393" t="s">
        <v>420</v>
      </c>
      <c r="E42" s="394">
        <v>50113001</v>
      </c>
      <c r="F42" s="393" t="s">
        <v>422</v>
      </c>
      <c r="G42" s="392" t="s">
        <v>423</v>
      </c>
      <c r="H42" s="392">
        <v>198872</v>
      </c>
      <c r="I42" s="392">
        <v>98872</v>
      </c>
      <c r="J42" s="392" t="s">
        <v>443</v>
      </c>
      <c r="K42" s="392" t="s">
        <v>474</v>
      </c>
      <c r="L42" s="395">
        <v>312.84000000000003</v>
      </c>
      <c r="M42" s="395">
        <v>6</v>
      </c>
      <c r="N42" s="396">
        <v>1877.0400000000002</v>
      </c>
    </row>
    <row r="43" spans="1:14" ht="14.45" customHeight="1" x14ac:dyDescent="0.2">
      <c r="A43" s="390" t="s">
        <v>406</v>
      </c>
      <c r="B43" s="391" t="s">
        <v>407</v>
      </c>
      <c r="C43" s="392" t="s">
        <v>419</v>
      </c>
      <c r="D43" s="393" t="s">
        <v>420</v>
      </c>
      <c r="E43" s="394">
        <v>50113001</v>
      </c>
      <c r="F43" s="393" t="s">
        <v>422</v>
      </c>
      <c r="G43" s="392" t="s">
        <v>423</v>
      </c>
      <c r="H43" s="392">
        <v>193746</v>
      </c>
      <c r="I43" s="392">
        <v>93746</v>
      </c>
      <c r="J43" s="392" t="s">
        <v>446</v>
      </c>
      <c r="K43" s="392" t="s">
        <v>447</v>
      </c>
      <c r="L43" s="395">
        <v>366.21999999999997</v>
      </c>
      <c r="M43" s="395">
        <v>3</v>
      </c>
      <c r="N43" s="396">
        <v>1098.6599999999999</v>
      </c>
    </row>
    <row r="44" spans="1:14" ht="14.45" customHeight="1" x14ac:dyDescent="0.2">
      <c r="A44" s="390" t="s">
        <v>406</v>
      </c>
      <c r="B44" s="391" t="s">
        <v>407</v>
      </c>
      <c r="C44" s="392" t="s">
        <v>419</v>
      </c>
      <c r="D44" s="393" t="s">
        <v>420</v>
      </c>
      <c r="E44" s="394">
        <v>50113001</v>
      </c>
      <c r="F44" s="393" t="s">
        <v>422</v>
      </c>
      <c r="G44" s="392" t="s">
        <v>423</v>
      </c>
      <c r="H44" s="392">
        <v>394712</v>
      </c>
      <c r="I44" s="392">
        <v>0</v>
      </c>
      <c r="J44" s="392" t="s">
        <v>448</v>
      </c>
      <c r="K44" s="392" t="s">
        <v>449</v>
      </c>
      <c r="L44" s="395">
        <v>28.75</v>
      </c>
      <c r="M44" s="395">
        <v>36</v>
      </c>
      <c r="N44" s="396">
        <v>1035</v>
      </c>
    </row>
    <row r="45" spans="1:14" ht="14.45" customHeight="1" x14ac:dyDescent="0.2">
      <c r="A45" s="390" t="s">
        <v>406</v>
      </c>
      <c r="B45" s="391" t="s">
        <v>407</v>
      </c>
      <c r="C45" s="392" t="s">
        <v>419</v>
      </c>
      <c r="D45" s="393" t="s">
        <v>420</v>
      </c>
      <c r="E45" s="394">
        <v>50113001</v>
      </c>
      <c r="F45" s="393" t="s">
        <v>422</v>
      </c>
      <c r="G45" s="392" t="s">
        <v>423</v>
      </c>
      <c r="H45" s="392">
        <v>844940</v>
      </c>
      <c r="I45" s="392">
        <v>0</v>
      </c>
      <c r="J45" s="392" t="s">
        <v>475</v>
      </c>
      <c r="K45" s="392" t="s">
        <v>206</v>
      </c>
      <c r="L45" s="395">
        <v>104.95520753637538</v>
      </c>
      <c r="M45" s="395">
        <v>14</v>
      </c>
      <c r="N45" s="396">
        <v>1469.3729055092554</v>
      </c>
    </row>
    <row r="46" spans="1:14" ht="14.45" customHeight="1" x14ac:dyDescent="0.2">
      <c r="A46" s="390" t="s">
        <v>406</v>
      </c>
      <c r="B46" s="391" t="s">
        <v>407</v>
      </c>
      <c r="C46" s="392" t="s">
        <v>419</v>
      </c>
      <c r="D46" s="393" t="s">
        <v>420</v>
      </c>
      <c r="E46" s="394">
        <v>50113001</v>
      </c>
      <c r="F46" s="393" t="s">
        <v>422</v>
      </c>
      <c r="G46" s="392" t="s">
        <v>423</v>
      </c>
      <c r="H46" s="392">
        <v>921458</v>
      </c>
      <c r="I46" s="392">
        <v>0</v>
      </c>
      <c r="J46" s="392" t="s">
        <v>456</v>
      </c>
      <c r="K46" s="392" t="s">
        <v>206</v>
      </c>
      <c r="L46" s="395">
        <v>121.41830477732749</v>
      </c>
      <c r="M46" s="395">
        <v>2</v>
      </c>
      <c r="N46" s="396">
        <v>242.83660955465498</v>
      </c>
    </row>
    <row r="47" spans="1:14" ht="14.45" customHeight="1" x14ac:dyDescent="0.2">
      <c r="A47" s="390" t="s">
        <v>406</v>
      </c>
      <c r="B47" s="391" t="s">
        <v>407</v>
      </c>
      <c r="C47" s="392" t="s">
        <v>419</v>
      </c>
      <c r="D47" s="393" t="s">
        <v>420</v>
      </c>
      <c r="E47" s="394">
        <v>50113001</v>
      </c>
      <c r="F47" s="393" t="s">
        <v>422</v>
      </c>
      <c r="G47" s="392" t="s">
        <v>423</v>
      </c>
      <c r="H47" s="392">
        <v>500989</v>
      </c>
      <c r="I47" s="392">
        <v>0</v>
      </c>
      <c r="J47" s="392" t="s">
        <v>457</v>
      </c>
      <c r="K47" s="392" t="s">
        <v>206</v>
      </c>
      <c r="L47" s="395">
        <v>145.71907566516887</v>
      </c>
      <c r="M47" s="395">
        <v>1</v>
      </c>
      <c r="N47" s="396">
        <v>145.71907566516887</v>
      </c>
    </row>
    <row r="48" spans="1:14" ht="14.45" customHeight="1" x14ac:dyDescent="0.2">
      <c r="A48" s="390" t="s">
        <v>406</v>
      </c>
      <c r="B48" s="391" t="s">
        <v>407</v>
      </c>
      <c r="C48" s="392" t="s">
        <v>419</v>
      </c>
      <c r="D48" s="393" t="s">
        <v>420</v>
      </c>
      <c r="E48" s="394">
        <v>50113001</v>
      </c>
      <c r="F48" s="393" t="s">
        <v>422</v>
      </c>
      <c r="G48" s="392" t="s">
        <v>423</v>
      </c>
      <c r="H48" s="392">
        <v>920273</v>
      </c>
      <c r="I48" s="392">
        <v>0</v>
      </c>
      <c r="J48" s="392" t="s">
        <v>459</v>
      </c>
      <c r="K48" s="392" t="s">
        <v>206</v>
      </c>
      <c r="L48" s="395">
        <v>765.61470576620786</v>
      </c>
      <c r="M48" s="395">
        <v>1</v>
      </c>
      <c r="N48" s="396">
        <v>765.61470576620786</v>
      </c>
    </row>
    <row r="49" spans="1:14" ht="14.45" customHeight="1" x14ac:dyDescent="0.2">
      <c r="A49" s="390" t="s">
        <v>406</v>
      </c>
      <c r="B49" s="391" t="s">
        <v>407</v>
      </c>
      <c r="C49" s="392" t="s">
        <v>419</v>
      </c>
      <c r="D49" s="393" t="s">
        <v>420</v>
      </c>
      <c r="E49" s="394">
        <v>50113001</v>
      </c>
      <c r="F49" s="393" t="s">
        <v>422</v>
      </c>
      <c r="G49" s="392" t="s">
        <v>462</v>
      </c>
      <c r="H49" s="392">
        <v>197125</v>
      </c>
      <c r="I49" s="392">
        <v>197125</v>
      </c>
      <c r="J49" s="392" t="s">
        <v>463</v>
      </c>
      <c r="K49" s="392" t="s">
        <v>464</v>
      </c>
      <c r="L49" s="395">
        <v>110</v>
      </c>
      <c r="M49" s="395">
        <v>9</v>
      </c>
      <c r="N49" s="396">
        <v>990</v>
      </c>
    </row>
    <row r="50" spans="1:14" ht="14.45" customHeight="1" x14ac:dyDescent="0.2">
      <c r="A50" s="390" t="s">
        <v>406</v>
      </c>
      <c r="B50" s="391" t="s">
        <v>407</v>
      </c>
      <c r="C50" s="392" t="s">
        <v>419</v>
      </c>
      <c r="D50" s="393" t="s">
        <v>420</v>
      </c>
      <c r="E50" s="394">
        <v>50113001</v>
      </c>
      <c r="F50" s="393" t="s">
        <v>422</v>
      </c>
      <c r="G50" s="392" t="s">
        <v>423</v>
      </c>
      <c r="H50" s="392">
        <v>100502</v>
      </c>
      <c r="I50" s="392">
        <v>502</v>
      </c>
      <c r="J50" s="392" t="s">
        <v>465</v>
      </c>
      <c r="K50" s="392" t="s">
        <v>466</v>
      </c>
      <c r="L50" s="395">
        <v>268.93999999999994</v>
      </c>
      <c r="M50" s="395">
        <v>2</v>
      </c>
      <c r="N50" s="396">
        <v>537.87999999999988</v>
      </c>
    </row>
    <row r="51" spans="1:14" ht="14.45" customHeight="1" x14ac:dyDescent="0.2">
      <c r="A51" s="390" t="s">
        <v>406</v>
      </c>
      <c r="B51" s="391" t="s">
        <v>407</v>
      </c>
      <c r="C51" s="392" t="s">
        <v>419</v>
      </c>
      <c r="D51" s="393" t="s">
        <v>420</v>
      </c>
      <c r="E51" s="394">
        <v>50113001</v>
      </c>
      <c r="F51" s="393" t="s">
        <v>422</v>
      </c>
      <c r="G51" s="392" t="s">
        <v>423</v>
      </c>
      <c r="H51" s="392">
        <v>200863</v>
      </c>
      <c r="I51" s="392">
        <v>200863</v>
      </c>
      <c r="J51" s="392" t="s">
        <v>467</v>
      </c>
      <c r="K51" s="392" t="s">
        <v>468</v>
      </c>
      <c r="L51" s="395">
        <v>78.779999999999987</v>
      </c>
      <c r="M51" s="395">
        <v>2</v>
      </c>
      <c r="N51" s="396">
        <v>157.55999999999997</v>
      </c>
    </row>
    <row r="52" spans="1:14" ht="14.45" customHeight="1" x14ac:dyDescent="0.2">
      <c r="A52" s="390" t="s">
        <v>406</v>
      </c>
      <c r="B52" s="391" t="s">
        <v>407</v>
      </c>
      <c r="C52" s="392" t="s">
        <v>419</v>
      </c>
      <c r="D52" s="393" t="s">
        <v>420</v>
      </c>
      <c r="E52" s="394">
        <v>50113001</v>
      </c>
      <c r="F52" s="393" t="s">
        <v>422</v>
      </c>
      <c r="G52" s="392" t="s">
        <v>423</v>
      </c>
      <c r="H52" s="392">
        <v>395188</v>
      </c>
      <c r="I52" s="392">
        <v>0</v>
      </c>
      <c r="J52" s="392" t="s">
        <v>476</v>
      </c>
      <c r="K52" s="392" t="s">
        <v>477</v>
      </c>
      <c r="L52" s="395">
        <v>40.909999999999997</v>
      </c>
      <c r="M52" s="395">
        <v>2</v>
      </c>
      <c r="N52" s="396">
        <v>81.819999999999993</v>
      </c>
    </row>
    <row r="53" spans="1:14" ht="14.45" customHeight="1" x14ac:dyDescent="0.2">
      <c r="A53" s="390" t="s">
        <v>406</v>
      </c>
      <c r="B53" s="391" t="s">
        <v>407</v>
      </c>
      <c r="C53" s="392" t="s">
        <v>419</v>
      </c>
      <c r="D53" s="393" t="s">
        <v>420</v>
      </c>
      <c r="E53" s="394">
        <v>50113001</v>
      </c>
      <c r="F53" s="393" t="s">
        <v>422</v>
      </c>
      <c r="G53" s="392" t="s">
        <v>423</v>
      </c>
      <c r="H53" s="392">
        <v>155911</v>
      </c>
      <c r="I53" s="392">
        <v>55911</v>
      </c>
      <c r="J53" s="392" t="s">
        <v>478</v>
      </c>
      <c r="K53" s="392" t="s">
        <v>479</v>
      </c>
      <c r="L53" s="395">
        <v>37.540000000000013</v>
      </c>
      <c r="M53" s="395">
        <v>3</v>
      </c>
      <c r="N53" s="396">
        <v>112.62000000000003</v>
      </c>
    </row>
    <row r="54" spans="1:14" ht="14.45" customHeight="1" x14ac:dyDescent="0.2">
      <c r="A54" s="390" t="s">
        <v>406</v>
      </c>
      <c r="B54" s="391" t="s">
        <v>407</v>
      </c>
      <c r="C54" s="392" t="s">
        <v>419</v>
      </c>
      <c r="D54" s="393" t="s">
        <v>420</v>
      </c>
      <c r="E54" s="394">
        <v>50113001</v>
      </c>
      <c r="F54" s="393" t="s">
        <v>422</v>
      </c>
      <c r="G54" s="392" t="s">
        <v>423</v>
      </c>
      <c r="H54" s="392">
        <v>208646</v>
      </c>
      <c r="I54" s="392">
        <v>208646</v>
      </c>
      <c r="J54" s="392" t="s">
        <v>480</v>
      </c>
      <c r="K54" s="392" t="s">
        <v>481</v>
      </c>
      <c r="L54" s="395">
        <v>68.34999999999998</v>
      </c>
      <c r="M54" s="395">
        <v>1</v>
      </c>
      <c r="N54" s="396">
        <v>68.34999999999998</v>
      </c>
    </row>
    <row r="55" spans="1:14" ht="14.45" customHeight="1" x14ac:dyDescent="0.2">
      <c r="A55" s="390" t="s">
        <v>406</v>
      </c>
      <c r="B55" s="391" t="s">
        <v>407</v>
      </c>
      <c r="C55" s="392" t="s">
        <v>419</v>
      </c>
      <c r="D55" s="393" t="s">
        <v>420</v>
      </c>
      <c r="E55" s="394">
        <v>50113001</v>
      </c>
      <c r="F55" s="393" t="s">
        <v>422</v>
      </c>
      <c r="G55" s="392" t="s">
        <v>423</v>
      </c>
      <c r="H55" s="392">
        <v>192414</v>
      </c>
      <c r="I55" s="392">
        <v>92414</v>
      </c>
      <c r="J55" s="392" t="s">
        <v>469</v>
      </c>
      <c r="K55" s="392" t="s">
        <v>470</v>
      </c>
      <c r="L55" s="395">
        <v>62.589999999999996</v>
      </c>
      <c r="M55" s="395">
        <v>2</v>
      </c>
      <c r="N55" s="396">
        <v>125.17999999999999</v>
      </c>
    </row>
    <row r="56" spans="1:14" ht="14.45" customHeight="1" x14ac:dyDescent="0.2">
      <c r="A56" s="390" t="s">
        <v>406</v>
      </c>
      <c r="B56" s="391" t="s">
        <v>407</v>
      </c>
      <c r="C56" s="392" t="s">
        <v>419</v>
      </c>
      <c r="D56" s="393" t="s">
        <v>420</v>
      </c>
      <c r="E56" s="394">
        <v>50113013</v>
      </c>
      <c r="F56" s="393" t="s">
        <v>471</v>
      </c>
      <c r="G56" s="392" t="s">
        <v>423</v>
      </c>
      <c r="H56" s="392">
        <v>114877</v>
      </c>
      <c r="I56" s="392">
        <v>14877</v>
      </c>
      <c r="J56" s="392" t="s">
        <v>482</v>
      </c>
      <c r="K56" s="392" t="s">
        <v>483</v>
      </c>
      <c r="L56" s="395">
        <v>236.25000000000003</v>
      </c>
      <c r="M56" s="395">
        <v>2</v>
      </c>
      <c r="N56" s="396">
        <v>472.50000000000006</v>
      </c>
    </row>
    <row r="57" spans="1:14" ht="14.45" customHeight="1" x14ac:dyDescent="0.2">
      <c r="A57" s="390" t="s">
        <v>406</v>
      </c>
      <c r="B57" s="391" t="s">
        <v>407</v>
      </c>
      <c r="C57" s="392" t="s">
        <v>419</v>
      </c>
      <c r="D57" s="393" t="s">
        <v>420</v>
      </c>
      <c r="E57" s="394">
        <v>50113013</v>
      </c>
      <c r="F57" s="393" t="s">
        <v>471</v>
      </c>
      <c r="G57" s="392" t="s">
        <v>423</v>
      </c>
      <c r="H57" s="392">
        <v>101076</v>
      </c>
      <c r="I57" s="392">
        <v>1076</v>
      </c>
      <c r="J57" s="392" t="s">
        <v>472</v>
      </c>
      <c r="K57" s="392" t="s">
        <v>473</v>
      </c>
      <c r="L57" s="395">
        <v>78.061999999999998</v>
      </c>
      <c r="M57" s="395">
        <v>10</v>
      </c>
      <c r="N57" s="396">
        <v>780.62</v>
      </c>
    </row>
    <row r="58" spans="1:14" ht="14.45" customHeight="1" thickBot="1" x14ac:dyDescent="0.25">
      <c r="A58" s="397" t="s">
        <v>406</v>
      </c>
      <c r="B58" s="398" t="s">
        <v>407</v>
      </c>
      <c r="C58" s="399" t="s">
        <v>419</v>
      </c>
      <c r="D58" s="400" t="s">
        <v>420</v>
      </c>
      <c r="E58" s="401">
        <v>50113013</v>
      </c>
      <c r="F58" s="400" t="s">
        <v>471</v>
      </c>
      <c r="G58" s="399" t="s">
        <v>423</v>
      </c>
      <c r="H58" s="399">
        <v>101077</v>
      </c>
      <c r="I58" s="399">
        <v>1077</v>
      </c>
      <c r="J58" s="399" t="s">
        <v>484</v>
      </c>
      <c r="K58" s="399" t="s">
        <v>473</v>
      </c>
      <c r="L58" s="402">
        <v>59.54</v>
      </c>
      <c r="M58" s="402">
        <v>7</v>
      </c>
      <c r="N58" s="403">
        <v>416.78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03A6022-1822-49E4-B3D8-98F87B3C7E76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4" t="s">
        <v>91</v>
      </c>
      <c r="B4" s="405" t="s">
        <v>14</v>
      </c>
      <c r="C4" s="406" t="s">
        <v>2</v>
      </c>
      <c r="D4" s="405" t="s">
        <v>14</v>
      </c>
      <c r="E4" s="406" t="s">
        <v>2</v>
      </c>
      <c r="F4" s="407" t="s">
        <v>14</v>
      </c>
    </row>
    <row r="5" spans="1:6" ht="14.45" customHeight="1" x14ac:dyDescent="0.2">
      <c r="A5" s="419" t="s">
        <v>485</v>
      </c>
      <c r="B5" s="388"/>
      <c r="C5" s="409">
        <v>0</v>
      </c>
      <c r="D5" s="388">
        <v>2640</v>
      </c>
      <c r="E5" s="409">
        <v>1</v>
      </c>
      <c r="F5" s="389">
        <v>2640</v>
      </c>
    </row>
    <row r="6" spans="1:6" ht="14.45" customHeight="1" thickBot="1" x14ac:dyDescent="0.25">
      <c r="A6" s="420" t="s">
        <v>486</v>
      </c>
      <c r="B6" s="412"/>
      <c r="C6" s="413">
        <v>0</v>
      </c>
      <c r="D6" s="412">
        <v>990</v>
      </c>
      <c r="E6" s="413">
        <v>1</v>
      </c>
      <c r="F6" s="414">
        <v>990</v>
      </c>
    </row>
    <row r="7" spans="1:6" ht="14.45" customHeight="1" thickBot="1" x14ac:dyDescent="0.25">
      <c r="A7" s="415" t="s">
        <v>3</v>
      </c>
      <c r="B7" s="416"/>
      <c r="C7" s="417">
        <v>0</v>
      </c>
      <c r="D7" s="416">
        <v>3630</v>
      </c>
      <c r="E7" s="417">
        <v>1</v>
      </c>
      <c r="F7" s="418">
        <v>3630</v>
      </c>
    </row>
    <row r="8" spans="1:6" ht="14.45" customHeight="1" thickBot="1" x14ac:dyDescent="0.25"/>
    <row r="9" spans="1:6" ht="14.45" customHeight="1" thickBot="1" x14ac:dyDescent="0.25">
      <c r="A9" s="422" t="s">
        <v>487</v>
      </c>
      <c r="B9" s="381"/>
      <c r="C9" s="408">
        <v>0</v>
      </c>
      <c r="D9" s="381">
        <v>3630</v>
      </c>
      <c r="E9" s="408">
        <v>1</v>
      </c>
      <c r="F9" s="382">
        <v>3630</v>
      </c>
    </row>
    <row r="10" spans="1:6" ht="14.45" customHeight="1" thickBot="1" x14ac:dyDescent="0.25">
      <c r="A10" s="415" t="s">
        <v>3</v>
      </c>
      <c r="B10" s="416"/>
      <c r="C10" s="417">
        <v>0</v>
      </c>
      <c r="D10" s="416">
        <v>3630</v>
      </c>
      <c r="E10" s="417">
        <v>1</v>
      </c>
      <c r="F10" s="418">
        <v>3630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516A2121-09A6-41C0-AB51-446B1A84F3FA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492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33</v>
      </c>
      <c r="J3" s="43">
        <f>SUBTOTAL(9,J6:J1048576)</f>
        <v>3630</v>
      </c>
      <c r="K3" s="44">
        <f>IF(M3=0,0,J3/M3)</f>
        <v>1</v>
      </c>
      <c r="L3" s="43">
        <f>SUBTOTAL(9,L6:L1048576)</f>
        <v>33</v>
      </c>
      <c r="M3" s="45">
        <f>SUBTOTAL(9,M6:M1048576)</f>
        <v>3630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4" t="s">
        <v>80</v>
      </c>
      <c r="B5" s="423" t="s">
        <v>81</v>
      </c>
      <c r="C5" s="423" t="s">
        <v>56</v>
      </c>
      <c r="D5" s="423" t="s">
        <v>82</v>
      </c>
      <c r="E5" s="423" t="s">
        <v>83</v>
      </c>
      <c r="F5" s="424" t="s">
        <v>15</v>
      </c>
      <c r="G5" s="424" t="s">
        <v>14</v>
      </c>
      <c r="H5" s="406" t="s">
        <v>84</v>
      </c>
      <c r="I5" s="405" t="s">
        <v>15</v>
      </c>
      <c r="J5" s="424" t="s">
        <v>14</v>
      </c>
      <c r="K5" s="406" t="s">
        <v>84</v>
      </c>
      <c r="L5" s="405" t="s">
        <v>15</v>
      </c>
      <c r="M5" s="425" t="s">
        <v>14</v>
      </c>
    </row>
    <row r="6" spans="1:13" ht="14.45" customHeight="1" x14ac:dyDescent="0.2">
      <c r="A6" s="383" t="s">
        <v>414</v>
      </c>
      <c r="B6" s="384" t="s">
        <v>488</v>
      </c>
      <c r="C6" s="384" t="s">
        <v>489</v>
      </c>
      <c r="D6" s="384" t="s">
        <v>490</v>
      </c>
      <c r="E6" s="384" t="s">
        <v>491</v>
      </c>
      <c r="F6" s="388"/>
      <c r="G6" s="388"/>
      <c r="H6" s="409">
        <v>0</v>
      </c>
      <c r="I6" s="388">
        <v>24</v>
      </c>
      <c r="J6" s="388">
        <v>2640</v>
      </c>
      <c r="K6" s="409">
        <v>1</v>
      </c>
      <c r="L6" s="388">
        <v>24</v>
      </c>
      <c r="M6" s="389">
        <v>2640</v>
      </c>
    </row>
    <row r="7" spans="1:13" ht="14.45" customHeight="1" thickBot="1" x14ac:dyDescent="0.25">
      <c r="A7" s="397" t="s">
        <v>419</v>
      </c>
      <c r="B7" s="398" t="s">
        <v>488</v>
      </c>
      <c r="C7" s="398" t="s">
        <v>489</v>
      </c>
      <c r="D7" s="398" t="s">
        <v>490</v>
      </c>
      <c r="E7" s="398" t="s">
        <v>491</v>
      </c>
      <c r="F7" s="402"/>
      <c r="G7" s="402"/>
      <c r="H7" s="411">
        <v>0</v>
      </c>
      <c r="I7" s="402">
        <v>9</v>
      </c>
      <c r="J7" s="402">
        <v>990</v>
      </c>
      <c r="K7" s="411">
        <v>1</v>
      </c>
      <c r="L7" s="402">
        <v>9</v>
      </c>
      <c r="M7" s="403">
        <v>990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81EE1965-DA34-404F-A117-741F2499BDD3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2020-08-03T10:58:41Z</dcterms:modified>
</cp:coreProperties>
</file>