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538B2A4E-205D-45D7-BDA4-5DDB968895D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L12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K11" i="431"/>
  <c r="C11" i="431"/>
  <c r="D12" i="431"/>
  <c r="E13" i="431"/>
  <c r="F14" i="431"/>
  <c r="G15" i="431"/>
  <c r="I9" i="431"/>
  <c r="J10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O15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Q9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M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N14" i="431"/>
  <c r="S14" i="431" l="1"/>
  <c r="R14" i="431"/>
  <c r="S13" i="431"/>
  <c r="R13" i="431"/>
  <c r="S9" i="431"/>
  <c r="R9" i="431"/>
  <c r="S12" i="431"/>
  <c r="R12" i="431"/>
  <c r="S11" i="431"/>
  <c r="R11" i="431"/>
  <c r="S10" i="431"/>
  <c r="R10" i="431"/>
  <c r="S15" i="431"/>
  <c r="R15" i="431"/>
  <c r="N8" i="431"/>
  <c r="I8" i="431"/>
  <c r="K8" i="431"/>
  <c r="E8" i="431"/>
  <c r="P8" i="431"/>
  <c r="F8" i="431"/>
  <c r="H8" i="431"/>
  <c r="D8" i="431"/>
  <c r="O8" i="431"/>
  <c r="Q8" i="431"/>
  <c r="J8" i="431"/>
  <c r="M8" i="431"/>
  <c r="C8" i="431"/>
  <c r="L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D17" i="414"/>
  <c r="C17" i="414"/>
  <c r="C14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K3" i="387" s="1"/>
  <c r="L3" i="387"/>
  <c r="J3" i="387"/>
  <c r="I3" i="387"/>
  <c r="G3" i="387"/>
  <c r="F3" i="387"/>
  <c r="N3" i="220"/>
  <c r="L3" i="220" s="1"/>
  <c r="C18" i="414"/>
  <c r="D18" i="414"/>
  <c r="H3" i="387" l="1"/>
  <c r="I12" i="339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<sst xmlns="http://schemas.openxmlformats.org/spreadsheetml/2006/main" count="5021" uniqueCount="1331">
  <si>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</si>
  <si>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</si>
  <si>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</si>
  <si>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</si>
  <si>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</si>
  <si>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</si>
  <si>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</si>
  <si>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</si>
  <si>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</si>
  <si>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</si>
  <si>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</si>
  <si>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</si>
  <si>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</si>
  <si>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</si>
  <si>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</si>
  <si>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</si>
  <si>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</si>
  <si>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</si>
  <si>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</si>
  <si>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</si>
  <si>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</si>
  <si>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</si>
  <si>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</si>
  <si>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</si>
  <si>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</si>
  <si>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</si>
  <si>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</si>
  <si>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</si>
  <si>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</si>
  <si>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</si>
  <si>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</si>
  <si>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</si>
  <si>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</si>
  <si>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</si>
  <si>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</si>
  <si>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</si>
  <si>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</si>
  <si>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</si>
  <si>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</si>
  <si>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</si>
  <si>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</si>
  <si>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</si>
  <si>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</si>
  <si>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</si>
  <si>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</si>
  <si>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</si>
  <si>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</si>
  <si>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</si>
  <si>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</si>
  <si>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</si>
  <si>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</si>
  <si>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</si>
  <si>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</si>
  <si>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</si>
  <si>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</si>
  <si>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</si>
  <si>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</si>
  <si>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</si>
  <si>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</si>
  <si>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</si>
  <si>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</si>
  <si>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</si>
  <si>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</si>
  <si>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</si>
  <si>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</si>
  <si>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</si>
  <si>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</si>
  <si>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</si>
  <si>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</si>
  <si>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</si>
  <si>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</si>
  <si>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</si>
  <si>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</si>
  <si>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</si>
  <si>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</si>
  <si>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</si>
  <si>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</si>
  <si>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</si>
  <si>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</si>
  <si>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</si>
  <si>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</si>
  <si>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</si>
  <si>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</si>
  <si>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</si>
  <si>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</si>
  <si>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</si>
  <si>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</si>
  <si>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</si>
  <si>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</si>
  <si>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</si>
  <si>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</si>
  <si>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</si>
  <si>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</si>
  <si>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</si>
  <si>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</si>
  <si>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</si>
  <si>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</si>
  <si>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</si>
  <si>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</si>
  <si>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</si>
  <si>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</si>
  <si>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</si>
  <si>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</si>
  <si>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</si>
  <si>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</si>
  <si>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</si>
  <si>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</si>
  <si>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</si>
  <si>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</si>
  <si>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</si>
  <si>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</si>
  <si>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</si>
  <si>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</si>
  <si>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</si>
  <si>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</si>
  <si>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</si>
  <si>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</si>
  <si>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</si>
  <si>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</si>
  <si>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</si>
  <si>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</si>
  <si>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</si>
  <si>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</si>
  <si>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</si>
  <si>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</si>
  <si>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</si>
  <si>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</si>
  <si>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</si>
  <si>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</si>
  <si>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</si>
  <si>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</si>
  <si>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</si>
  <si>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</si>
  <si>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</si>
  <si>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</si>
  <si>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</si>
  <si>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</si>
  <si>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</si>
  <si>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</si>
  <si>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</si>
  <si>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</si>
  <si>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</si>
  <si>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</si>
  <si>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</si>
  <si>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</si>
  <si>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</si>
  <si>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</si>
  <si>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</si>
  <si>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</si>
  <si>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</si>
  <si>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</si>
  <si>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</si>
  <si>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</si>
  <si>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</si>
  <si>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</si>
  <si>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</si>
  <si>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</si>
  <si>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</si>
  <si>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</si>
  <si>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</si>
  <si>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</si>
  <si>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</si>
  <si>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</si>
  <si>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</si>
  <si>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</si>
  <si>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</si>
  <si>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</si>
  <si>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</si>
  <si>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</si>
  <si>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</si>
  <si>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</si>
  <si>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</si>
  <si>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</si>
  <si>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</si>
  <si>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</si>
  <si>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</si>
  <si>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</si>
  <si>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</si>
  <si>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</si>
  <si>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</si>
  <si>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</si>
  <si>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</si>
  <si>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</si>
  <si>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</si>
  <si>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</si>
  <si>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</si>
  <si>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</si>
  <si>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</si>
  <si>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</si>
  <si>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</si>
  <si>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</si>
  <si>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</si>
  <si>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</si>
  <si>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</si>
  <si>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</si>
  <si>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</si>
  <si>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</si>
  <si>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</si>
  <si>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</si>
  <si>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</si>
  <si>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</si>
  <si>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</si>
  <si>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</si>
  <si>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</si>
  <si>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</si>
  <si>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</si>
  <si>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</si>
  <si>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</si>
  <si>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</si>
  <si>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</si>
  <si>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</si>
  <si>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</si>
  <si>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</si>
  <si>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</si>
  <si>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</si>
  <si>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</si>
  <si>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</si>
  <si>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</si>
  <si>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</si>
  <si>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</si>
  <si>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</si>
  <si>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</si>
  <si>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</si>
  <si>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</si>
  <si>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</si>
  <si>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</si>
  <si>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</si>
  <si>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</si>
  <si>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</si>
  <si>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</si>
  <si>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</si>
  <si>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</si>
  <si>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</si>
  <si>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</si>
  <si>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</si>
  <si>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</si>
  <si>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</si>
  <si>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</si>
  <si>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</si>
  <si>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</si>
  <si>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</si>
  <si>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</si>
  <si>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</si>
  <si>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</si>
  <si>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</si>
  <si>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</si>
  <si>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</si>
  <si>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</si>
  <si>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</si>
  <si>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</si>
  <si>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</si>
  <si>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</si>
  <si>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</si>
  <si>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</si>
  <si>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</si>
  <si>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</si>
  <si>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</si>
  <si>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</si>
  <si>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</si>
  <si>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</si>
  <si>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</si>
  <si>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</si>
  <si>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</si>
  <si>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</si>
  <si>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</si>
  <si>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</si>
  <si>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</si>
  <si>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</si>
  <si>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</si>
  <si>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</si>
  <si>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</si>
  <si>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</si>
  <si>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</si>
  <si>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</si>
  <si>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</si>
  <si>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</si>
  <si>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</si>
  <si>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</si>
  <si>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</si>
  <si>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</si>
  <si>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</si>
  <si>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</si>
  <si>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</si>
  <si>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</si>
  <si>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</si>
  <si>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</si>
  <si>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</si>
  <si>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</si>
  <si>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</si>
  <si>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</si>
  <si>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</si>
  <si>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</si>
  <si>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</si>
  <si>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     51804003     Náj. přístrojů a techniky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</si>
  <si>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</si>
  <si>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</si>
  <si>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</si>
  <si>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</si>
  <si>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</si>
  <si>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</si>
  <si>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</si>
  <si>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</si>
  <si>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</si>
  <si>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</si>
  <si>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</si>
  <si>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</si>
  <si>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</si>
  <si>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</si>
  <si>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</si>
  <si>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</si>
  <si>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</si>
  <si>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</si>
  <si>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</si>
  <si>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</si>
  <si>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</si>
  <si>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</si>
  <si>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</si>
  <si>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</si>
  <si>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</si>
  <si>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</si>
  <si>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</si>
  <si>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</si>
  <si>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</si>
  <si>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</si>
  <si>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</si>
  <si>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</si>
  <si>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</si>
  <si>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</si>
  <si>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</si>
  <si>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</si>
  <si>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</si>
  <si>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</si>
  <si>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</si>
  <si>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</si>
  <si>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</si>
  <si>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</si>
  <si>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</si>
  <si>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</si>
  <si>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</si>
  <si>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</si>
  <si>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</si>
  <si>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</si>
  <si>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</si>
  <si>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</si>
  <si>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</si>
  <si>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</si>
  <si>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</si>
  <si>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</si>
  <si>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</si>
  <si>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</si>
  <si>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</si>
  <si>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</si>
  <si>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</si>
  <si>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</si>
  <si>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</si>
  <si>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</si>
  <si>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</si>
  <si>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</si>
  <si>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</si>
  <si>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</si>
  <si>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</si>
  <si>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</si>
  <si>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</si>
  <si>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</si>
  <si>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</si>
  <si>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</si>
  <si>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</si>
  <si>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</si>
  <si>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</si>
  <si>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</si>
  <si>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</si>
  <si>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</si>
  <si>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</si>
  <si>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</si>
  <si>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</si>
  <si>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</si>
  <si>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</si>
  <si>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</si>
  <si>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</si>
  <si>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</si>
  <si>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</si>
  <si>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</si>
  <si>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</si>
  <si>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</si>
  <si>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</si>
  <si>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</si>
  <si>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</si>
  <si>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</si>
  <si>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</si>
  <si>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</si>
  <si>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</si>
  <si>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</si>
  <si>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</si>
  <si>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</si>
  <si>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</si>
  <si>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</si>
  <si>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</si>
  <si>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</si>
  <si>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</si>
  <si>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</si>
  <si>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</si>
  <si>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</si>
  <si>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</si>
  <si>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</si>
  <si>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</si>
  <si>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</si>
  <si>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</si>
  <si>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</si>
  <si>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</si>
  <si>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</si>
  <si>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</si>
  <si>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</si>
  <si>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</si>
  <si>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</si>
  <si>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</si>
  <si>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</si>
  <si>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</si>
  <si>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</si>
  <si>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</si>
  <si>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</si>
  <si>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</si>
  <si>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</si>
  <si>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</si>
  <si>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</si>
  <si>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</si>
  <si>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</si>
  <si>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</si>
  <si>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</si>
  <si>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</si>
  <si>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</si>
  <si>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</si>
  <si>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ARTISS FROZEN</t>
  </si>
  <si>
    <t>GKU SOL 2ML (1X1ML+1ML)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</si>
  <si>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</si>
  <si>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</si>
  <si>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</si>
  <si>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</si>
  <si>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</si>
  <si>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</si>
  <si>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</si>
  <si>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</si>
  <si>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P</t>
  </si>
  <si>
    <t>DEPO-MEDROL</t>
  </si>
  <si>
    <t>INJ 1X1ML/40MG</t>
  </si>
  <si>
    <t>DZ BRAUNOL 1 L</t>
  </si>
  <si>
    <t>DZ BRAUNOL 500 ML</t>
  </si>
  <si>
    <t>DZ OCTENISEPT 1 l</t>
  </si>
  <si>
    <t>ECOLAV Výplach očí 100ml</t>
  </si>
  <si>
    <t>100 ml</t>
  </si>
  <si>
    <t>FYZIOLOGICKÝ ROZTOK VIAFLO</t>
  </si>
  <si>
    <t>INF SOL 30X250ML</t>
  </si>
  <si>
    <t>INF SOL 50X100ML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</si>
  <si>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</si>
  <si>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</si>
  <si>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</si>
  <si>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</si>
  <si>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</si>
  <si>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</si>
  <si>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</si>
  <si>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</si>
  <si>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</si>
  <si>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ISOCOR</t>
  </si>
  <si>
    <t>2,5MG/ML INJ/INF SOL 10X2ML</t>
  </si>
  <si>
    <t>KL ETHER 200G</t>
  </si>
  <si>
    <t>KL MS HYDROG.PEROX. 3% 1000g</t>
  </si>
  <si>
    <t>KL PRIPRAVEK</t>
  </si>
  <si>
    <t>KL SOL.FORMAL.K FIXACI TKANI,5000G</t>
  </si>
  <si>
    <t>KL SOL.HYD.PEROX.3% 1000G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</si>
  <si>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</si>
  <si>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</si>
  <si>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</si>
  <si>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</si>
  <si>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</si>
  <si>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</si>
  <si>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</si>
  <si>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ProveDye 5mg/ml 5x2ml</t>
  </si>
  <si>
    <t>SEPTONEX</t>
  </si>
  <si>
    <t>SPR 1X45ML</t>
  </si>
  <si>
    <t>léky - antibiotika (LEK)</t>
  </si>
  <si>
    <t>FRAMYKOIN</t>
  </si>
  <si>
    <t>UNG 1X10GM</t>
  </si>
  <si>
    <t>OPHTHALMO-FRAMYKOIN</t>
  </si>
  <si>
    <t>UNG OPH 1X5GM</t>
  </si>
  <si>
    <t>KL ELIXÍR NA OPTIKU</t>
  </si>
  <si>
    <t>Peroxid vodíku 3% 100 ml</t>
  </si>
  <si>
    <t>20% DPH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</si>
  <si>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</si>
  <si>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</si>
  <si>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</si>
  <si>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</si>
  <si>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</si>
  <si>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</si>
  <si>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</si>
  <si>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</si>
  <si>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</si>
  <si>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</si>
  <si>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</si>
  <si>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</si>
  <si>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</si>
  <si>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</si>
  <si>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</si>
  <si>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</si>
  <si>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</si>
  <si>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</si>
  <si>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</si>
  <si>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</si>
  <si>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</si>
  <si>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</si>
  <si>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</si>
  <si>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</si>
  <si>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</si>
  <si>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</si>
  <si>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</si>
  <si>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</si>
  <si>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</si>
  <si>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</si>
  <si>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</si>
  <si>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</si>
  <si>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</si>
  <si>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</si>
  <si>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</si>
  <si>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</si>
  <si>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</si>
  <si>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</si>
  <si>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</si>
  <si>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</si>
  <si>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ZD829</t>
  </si>
  <si>
    <t>BandĂˇĹľ evelĂ­na pod sĂˇdru 1321303125</t>
  </si>
  <si>
    <t>ZA480</t>
  </si>
  <si>
    <t>FĂłlie inciznĂ­ raucodrape 15 x 20 cm Ăˇ 10 ks 25441</t>
  </si>
  <si>
    <t>ZA465</t>
  </si>
  <si>
    <t>FĂłlie inciznĂ­ raucodrape sterilnĂ­ 45 x 50 cm 25445</t>
  </si>
  <si>
    <t>ZA561</t>
  </si>
  <si>
    <t>Kompresa AB 20 x 40 cm/1 ks sterilnĂ­ NT savĂˇ (1230114051) 1327114051</t>
  </si>
  <si>
    <t>ZA539</t>
  </si>
  <si>
    <t>Kompresa NT 10 x 10 cm nesterilnĂ­ 06103</t>
  </si>
  <si>
    <t>ZC506</t>
  </si>
  <si>
    <t>Kompresa NT 10 x 10 cm/5 ks sterilnĂ­ 1325020275</t>
  </si>
  <si>
    <t>ZN103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</si>
  <si>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</si>
  <si>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</si>
  <si>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</si>
  <si>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ZA531</t>
  </si>
  <si>
    <t>KrytĂ­ COM 30 textilie obvazovĂˇ kombinovanĂˇ 140-3020 COM 30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</si>
  <si>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</si>
  <si>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</si>
  <si>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</si>
  <si>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</si>
  <si>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</si>
  <si>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</si>
  <si>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</si>
  <si>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</si>
  <si>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</si>
  <si>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</si>
  <si>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</si>
  <si>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</si>
  <si>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</si>
  <si>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</si>
  <si>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</si>
  <si>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</si>
  <si>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</si>
  <si>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</si>
  <si>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</si>
  <si>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</si>
  <si>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</si>
  <si>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</si>
  <si>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</si>
  <si>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</si>
  <si>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</si>
  <si>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</si>
  <si>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</si>
  <si>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</si>
  <si>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</si>
  <si>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</si>
  <si>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</si>
  <si>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</si>
  <si>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ZK404</t>
  </si>
  <si>
    <t>KrytĂ­ prontosan roztok 350 ml 400416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</si>
  <si>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</si>
  <si>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</si>
  <si>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</si>
  <si>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</si>
  <si>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</si>
  <si>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</si>
  <si>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</si>
  <si>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</si>
  <si>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</si>
  <si>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</si>
  <si>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</si>
  <si>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</si>
  <si>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</si>
  <si>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</si>
  <si>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</si>
  <si>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</si>
  <si>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</si>
  <si>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</si>
  <si>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</si>
  <si>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</si>
  <si>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</si>
  <si>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</si>
  <si>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</si>
  <si>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</si>
  <si>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</si>
  <si>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</si>
  <si>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</si>
  <si>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</si>
  <si>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</si>
  <si>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</si>
  <si>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</si>
  <si>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</si>
  <si>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</si>
  <si>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</si>
  <si>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</si>
  <si>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</si>
  <si>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</si>
  <si>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</si>
  <si>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</si>
  <si>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</si>
  <si>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</si>
  <si>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</si>
  <si>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</si>
  <si>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</si>
  <si>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</si>
  <si>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</si>
  <si>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</si>
  <si>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</si>
  <si>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</si>
  <si>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</si>
  <si>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</si>
  <si>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</si>
  <si>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</si>
  <si>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</si>
  <si>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</si>
  <si>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</si>
  <si>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</si>
  <si>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</si>
  <si>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</si>
  <si>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</si>
  <si>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</si>
  <si>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</si>
  <si>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</si>
  <si>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</si>
  <si>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</si>
  <si>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</si>
  <si>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</si>
  <si>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</si>
  <si>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</si>
  <si>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</si>
  <si>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</si>
  <si>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</si>
  <si>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</si>
  <si>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</si>
  <si>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</si>
  <si>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</si>
  <si>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</si>
  <si>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</si>
  <si>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</si>
  <si>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</si>
  <si>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</si>
  <si>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</si>
  <si>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</si>
  <si>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</si>
  <si>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</si>
  <si>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</si>
  <si>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</si>
  <si>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</si>
  <si>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</si>
  <si>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</si>
  <si>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</si>
  <si>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</si>
  <si>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</si>
  <si>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</si>
  <si>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</si>
  <si>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</si>
  <si>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</si>
  <si>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</si>
  <si>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</si>
  <si>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</si>
  <si>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</si>
  <si>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</si>
  <si>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</si>
  <si>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</si>
  <si>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</si>
  <si>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</si>
  <si>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</si>
  <si>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</si>
  <si>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</si>
  <si>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</si>
  <si>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</si>
  <si>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</si>
  <si>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</si>
  <si>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</si>
  <si>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</si>
  <si>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</si>
  <si>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</si>
  <si>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</si>
  <si>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</si>
  <si>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</si>
  <si>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</si>
  <si>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</si>
  <si>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</si>
  <si>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</si>
  <si>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</si>
  <si>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</si>
  <si>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</si>
  <si>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</si>
  <si>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</si>
  <si>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</si>
  <si>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</si>
  <si>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</si>
  <si>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</si>
  <si>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</si>
  <si>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</si>
  <si>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</si>
  <si>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</si>
  <si>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</si>
  <si>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</si>
  <si>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</si>
  <si>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</si>
  <si>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</si>
  <si>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</si>
  <si>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</si>
  <si>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</si>
  <si>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</si>
  <si>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</si>
  <si>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</si>
  <si>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</si>
  <si>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</si>
  <si>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ZQ008</t>
  </si>
  <si>
    <t>Kabel bipolĂˇrnĂ­ BOWA k pinzetÄ› BOWA 351-040 ke kogulaci Valleylab dĂ©lka 4,5 m 2pin konektor zĂˇruka 300 autoklĂˇvnĂ­ch cyklĹŻ 351-040</t>
  </si>
  <si>
    <t>ZF018</t>
  </si>
  <si>
    <t>Kanyla vasofix 16G ĹˇedĂˇ safety bal. Ăˇ 50 ks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</si>
  <si>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</si>
  <si>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</si>
  <si>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</si>
  <si>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</si>
  <si>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</si>
  <si>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</si>
  <si>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</si>
  <si>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</si>
  <si>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</si>
  <si>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</si>
  <si>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</si>
  <si>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</si>
  <si>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</si>
  <si>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</si>
  <si>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</si>
  <si>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</si>
  <si>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</si>
  <si>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</si>
  <si>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ZK191</t>
  </si>
  <si>
    <t>MÄ›Ĺ™Ă­tko ocelovĂ© nerez 300 mm AA805R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</si>
  <si>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</si>
  <si>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</si>
  <si>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</si>
  <si>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</si>
  <si>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</si>
  <si>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</si>
  <si>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</si>
  <si>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</si>
  <si>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</si>
  <si>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</si>
  <si>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</si>
  <si>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</si>
  <si>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</si>
  <si>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</si>
  <si>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</si>
  <si>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</si>
  <si>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</si>
  <si>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</si>
  <si>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</si>
  <si>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</si>
  <si>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</si>
  <si>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</si>
  <si>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</si>
  <si>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</si>
  <si>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</si>
  <si>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NĂˇdoba na kontaminovanĂ˝ odpad 1 l 15-0002/2</t>
  </si>
  <si>
    <t>ZE310</t>
  </si>
  <si>
    <t>NĂˇdoba na kontaminovanĂ˝ odpad CS 6 l pĹŻv. 077802300</t>
  </si>
  <si>
    <t>ZD425</t>
  </si>
  <si>
    <t>NĹŻĹľ k elektrodermatomu Ăˇ 10 ks GB228 R</t>
  </si>
  <si>
    <t>ZM510</t>
  </si>
  <si>
    <t>NĹŻĹľky pĹ™evazovĂ© lister 200 mm BC863R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</si>
  <si>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</si>
  <si>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</si>
  <si>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</si>
  <si>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</si>
  <si>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</si>
  <si>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</si>
  <si>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</si>
  <si>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</si>
  <si>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ZJ803</t>
  </si>
  <si>
    <t>NĹŻĹľky zahnutĂ© durotip baby-metzenbaum 145 mm BC259R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</si>
  <si>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</si>
  <si>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</si>
  <si>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</si>
  <si>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</si>
  <si>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ZS708</t>
  </si>
  <si>
    <t>Oliva prĹŻm. 6 mm na varixy 397133910061</t>
  </si>
  <si>
    <t>ZS709</t>
  </si>
  <si>
    <t>Oliva prĹŻm. 9 mm na varixy 397133910062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</si>
  <si>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</si>
  <si>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</si>
  <si>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</si>
  <si>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</si>
  <si>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</si>
  <si>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</si>
  <si>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</si>
  <si>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</si>
  <si>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</si>
  <si>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</si>
  <si>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</si>
  <si>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</si>
  <si>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</si>
  <si>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</si>
  <si>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</si>
  <si>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</si>
  <si>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</si>
  <si>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</si>
  <si>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ZR526</t>
  </si>
  <si>
    <t>Pinzeta anatomickĂˇ stĹ™. 130 mm BD025R</t>
  </si>
  <si>
    <t>ZS831</t>
  </si>
  <si>
    <t>Pinzeta atraumatickĂˇ - ADSON DUROGRIP TC, rovnĂˇ, 120 mm BD151R</t>
  </si>
  <si>
    <t>ZS830</t>
  </si>
  <si>
    <t>Pinzeta bipolĂˇrnĂ­ BOWA pĹ™Ă­mĂˇ hrot 8 x 1 mm, celkovĂˇ dĂ©lka 190 mm tupĂ˝ 605-040</t>
  </si>
  <si>
    <t>ZS829</t>
  </si>
  <si>
    <t>Pinzeta bipolĂˇrnĂ­ BOWA pĹ™Ă­mĂˇ hrot 8 x 2 mm, celkovĂˇ dĂ©lka 165 mm 605-027</t>
  </si>
  <si>
    <t>ZQ007</t>
  </si>
  <si>
    <t>Pinzeta bipolĂˇrnĂ­ BOWA zahnutĂˇ dĂ©lka 160 mm hroty 6 x 1 mm, zĂˇruka 75 autoklĂˇvnĂ­ch cyklĹŻ 605-014</t>
  </si>
  <si>
    <t>ZS828</t>
  </si>
  <si>
    <t>Pinzeta bipolĂˇrnĂ­ BOWA zahnutĂˇ na konci hrot 6 x 0,5 mm, celkovĂˇ dĂ©lka 165 mm 605-013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</si>
  <si>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</si>
  <si>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</si>
  <si>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</si>
  <si>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</si>
  <si>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ZJ820</t>
  </si>
  <si>
    <t>Pinzeta chirurgickĂˇ adson 1 x 2 zuby 120 mm BD511R</t>
  </si>
  <si>
    <t>ZK136</t>
  </si>
  <si>
    <t>Pinzeta chirurgickĂˇ stĹ™ednĂ­ 1 x 2 zuby 130 mm BD535R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</si>
  <si>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</si>
  <si>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</si>
  <si>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</si>
  <si>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</si>
  <si>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</si>
  <si>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</si>
  <si>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</si>
  <si>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</si>
  <si>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</si>
  <si>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</si>
  <si>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</si>
  <si>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</si>
  <si>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</si>
  <si>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</si>
  <si>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</si>
  <si>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</si>
  <si>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</si>
  <si>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</si>
  <si>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ZS707</t>
  </si>
  <si>
    <t>Sonda plastovĂˇ na varixy 397133910066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</si>
  <si>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</si>
  <si>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</si>
  <si>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</si>
  <si>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</si>
  <si>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</si>
  <si>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</si>
  <si>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</si>
  <si>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</si>
  <si>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</si>
  <si>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</si>
  <si>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</si>
  <si>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</si>
  <si>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</si>
  <si>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</si>
  <si>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</si>
  <si>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</si>
  <si>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</si>
  <si>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</si>
  <si>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</si>
  <si>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</si>
  <si>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ZR396</t>
  </si>
  <si>
    <t>StĹ™Ă­kaÄŤka injekÄŤnĂ­ 2-dĂ­lnĂˇ 5 ml L DISCARDIT LE 309050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</si>
  <si>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</si>
  <si>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</si>
  <si>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</si>
  <si>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</si>
  <si>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</si>
  <si>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</si>
  <si>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</si>
  <si>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</si>
  <si>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</si>
  <si>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</si>
  <si>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ZJ841</t>
  </si>
  <si>
    <t>Svorka atraum. craford modif. 240 mm BH227R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</si>
  <si>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</si>
  <si>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</si>
  <si>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</si>
  <si>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</si>
  <si>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</si>
  <si>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</si>
  <si>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</si>
  <si>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</si>
  <si>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</si>
  <si>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</si>
  <si>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</si>
  <si>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</si>
  <si>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</si>
  <si>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</si>
  <si>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</si>
  <si>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</si>
  <si>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</si>
  <si>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</si>
  <si>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</si>
  <si>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50115061</t>
  </si>
  <si>
    <t>ZPr - ZUM robot (Z512)</t>
  </si>
  <si>
    <t>ZQ320</t>
  </si>
  <si>
    <t>AplikĂˇtor klipĹŻ Epix Universal prĹŻm. 5 mm jednorĂˇzovĂ˝ obsah 20 klipĹŻ M/L bal. Ăˇ 3 ks CA500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</si>
  <si>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</si>
  <si>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</si>
  <si>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</si>
  <si>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</si>
  <si>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</si>
  <si>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</si>
  <si>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</si>
  <si>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</si>
  <si>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</si>
  <si>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</si>
  <si>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</si>
  <si>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</si>
  <si>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</si>
  <si>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</si>
  <si>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</si>
  <si>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</si>
  <si>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</si>
  <si>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</si>
  <si>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ZS661</t>
  </si>
  <si>
    <t>NĂˇstroj robotickĂ˝ kleĹˇtÄ› X/XI 8MM CADIERE FORCEPS 8 mm pro da Vinci Xi, pro 10 pouĹľitĂ­, sterilnĂ­ 470049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</si>
  <si>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</si>
  <si>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</si>
  <si>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</si>
  <si>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</si>
  <si>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</si>
  <si>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</si>
  <si>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</si>
  <si>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</si>
  <si>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</si>
  <si>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</si>
  <si>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</si>
  <si>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</si>
  <si>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</si>
  <si>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</si>
  <si>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</si>
  <si>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</si>
  <si>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</si>
  <si>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</si>
  <si>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</si>
  <si>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</si>
  <si>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</si>
  <si>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</si>
  <si>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</si>
  <si>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</si>
  <si>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</si>
  <si>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</si>
  <si>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</si>
  <si>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</si>
  <si>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</si>
  <si>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</si>
  <si>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</si>
  <si>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</si>
  <si>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</si>
  <si>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</si>
  <si>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</si>
  <si>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</si>
  <si>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</si>
  <si>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</si>
  <si>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</si>
  <si>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</si>
  <si>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</si>
  <si>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</si>
  <si>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</si>
  <si>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</si>
  <si>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</si>
  <si>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</si>
  <si>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</si>
  <si>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</si>
  <si>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</si>
  <si>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</si>
  <si>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</si>
  <si>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</si>
  <si>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</si>
  <si>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</si>
  <si>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</si>
  <si>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</si>
  <si>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</si>
  <si>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</si>
  <si>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</si>
  <si>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</si>
  <si>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</si>
  <si>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</si>
  <si>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</si>
  <si>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</si>
  <si>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</si>
  <si>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</si>
  <si>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</si>
  <si>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</si>
  <si>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</si>
  <si>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</si>
  <si>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</si>
  <si>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</si>
  <si>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</si>
  <si>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</si>
  <si>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</si>
  <si>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</si>
  <si>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</si>
  <si>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</si>
  <si>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</si>
  <si>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</si>
  <si>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</si>
  <si>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</si>
  <si>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</si>
  <si>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</si>
  <si>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</si>
  <si>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</si>
  <si>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</si>
  <si>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</si>
  <si>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</si>
  <si>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</si>
  <si>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</si>
  <si>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</si>
  <si>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</si>
  <si>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</si>
  <si>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</si>
  <si>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</si>
  <si>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</si>
  <si>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</si>
  <si>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ZS891</t>
  </si>
  <si>
    <t>Ĺ itĂ­ novosyn fialovĂ˝ 2/0 (3) bal. Ăˇ 36 ks C0068485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</si>
  <si>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</si>
  <si>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</si>
  <si>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</si>
  <si>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</si>
  <si>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</si>
  <si>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</si>
  <si>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</si>
  <si>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</si>
  <si>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</si>
  <si>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</si>
  <si>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</si>
  <si>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</si>
  <si>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</si>
  <si>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</si>
  <si>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</si>
  <si>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</si>
  <si>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</si>
  <si>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</si>
  <si>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ZG672</t>
  </si>
  <si>
    <t>Ĺ itĂ­ novosyn quick undy 4/0 (1.5) bal. Ăˇ 36 ks C3046013</t>
  </si>
  <si>
    <t>ZC243</t>
  </si>
  <si>
    <t>Ĺ itĂ­ novosyn quick undy 4/0 (1.5) bal. Ăˇ 36 ks C3046226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</si>
  <si>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</si>
  <si>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</si>
  <si>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</si>
  <si>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</si>
  <si>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</si>
  <si>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</si>
  <si>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ZS281</t>
  </si>
  <si>
    <t>Ĺ itĂ­ PDS Plus vi, sĂ­la vlĂˇkna 5-0, dĂ©lka vlĂˇkna 70 cm, jehla 2xJRB-1, VB, bal. Ăˇ 36 ks PDP3060H</t>
  </si>
  <si>
    <t>ZM044</t>
  </si>
  <si>
    <t>Ĺ itĂ­ PDSII vi 4-0 bal. Ăˇ 36 ks W9115H</t>
  </si>
  <si>
    <t>ZM354</t>
  </si>
  <si>
    <t>Ĺ itĂ­ PDSII vi 5-0 bal. Ăˇ 36 ks W9108H</t>
  </si>
  <si>
    <t>ZS640</t>
  </si>
  <si>
    <t>Ĺ itĂ­ PGA-RESORBA, pletenĂ©, potahovanĂ©, syntetickĂ©, vstĹ™ebatelnĂ© vlĂˇkno, jehla HRTX 50, barva fialovĂˇ, sĂ­la vlĂˇkna 4, 1, dĂ©lka 90 cm, bal. Ăˇ 24 ks PA10617</t>
  </si>
  <si>
    <t>ZC665</t>
  </si>
  <si>
    <t>Ĺ itĂ­ polysorb 5/0 bal. Ăˇ 36 ks UL-202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</si>
  <si>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</si>
  <si>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</si>
  <si>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</si>
  <si>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</si>
  <si>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</si>
  <si>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</si>
  <si>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</si>
  <si>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</si>
  <si>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</si>
  <si>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</si>
  <si>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</si>
  <si>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</si>
  <si>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</si>
  <si>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</si>
  <si>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</si>
  <si>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</si>
  <si>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</si>
  <si>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</si>
  <si>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</si>
  <si>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</si>
  <si>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</si>
  <si>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</si>
  <si>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</si>
  <si>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</si>
  <si>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</si>
  <si>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</si>
  <si>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</si>
  <si>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</si>
  <si>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</si>
  <si>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</si>
  <si>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</si>
  <si>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</si>
  <si>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</si>
  <si>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</si>
  <si>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</si>
  <si>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</si>
  <si>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</si>
  <si>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</si>
  <si>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Ĺ itĂ­ safil fialovĂ˝ 2/0 (3) bal. Ăˇ 36 ks C1048485 - firma jiĹľ nevyrĂˇbĂ­, nahrazeno ZS891</t>
  </si>
  <si>
    <t>ZN693</t>
  </si>
  <si>
    <t>Ĺ itĂ­ securex P 3/0, 45 cm GS60(m) rovnĂˇ Ĺ™ezacĂ­  jehla, 2x fixaÄŤnĂ­ svorka bal. Ăˇ 12 ks G0994725</t>
  </si>
  <si>
    <t>ZQ926</t>
  </si>
  <si>
    <t>Ĺ itĂ­ Stratafix Symmetric PDS Plus 1 jehla 48 mm 1/2 dĂ©lka 45cm bal. Ăˇ 12 ks SXPP1A400</t>
  </si>
  <si>
    <t>ZB039</t>
  </si>
  <si>
    <t>Ĺ itĂ­ ventrofil bal. Ăˇ 4 ks 993034</t>
  </si>
  <si>
    <t>ZD307</t>
  </si>
  <si>
    <t>Ĺ itĂ­ vicryl plus vi 2-0 bal. Ăˇ 36 ks VCP969H</t>
  </si>
  <si>
    <t>ZC676</t>
  </si>
  <si>
    <t>Ĺ itĂ­ vicryl plus vi 3-0 bal. Ăˇ 36 ks VCP3160H</t>
  </si>
  <si>
    <t>ZB221</t>
  </si>
  <si>
    <t>Ĺ itĂ­ vicryl plus vi 3-0 bal. Ăˇ 36 ks VCP319H</t>
  </si>
  <si>
    <t>ZC878</t>
  </si>
  <si>
    <t>Ĺ itĂ­ vicryl plus vi 4-0 bal. Ăˇ 36 ks VCP3100H</t>
  </si>
  <si>
    <t>ZB304</t>
  </si>
  <si>
    <t>Ĺ itĂ­ vicryl vi 2-0 bal. Ăˇ 12 ks W9158</t>
  </si>
  <si>
    <t>ZF643</t>
  </si>
  <si>
    <t>Ĺ itĂ­ vicryl vi 7-0 bal. Ăˇ 12 ks W9565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</si>
  <si>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</si>
  <si>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</si>
  <si>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</si>
  <si>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</si>
  <si>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</si>
  <si>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</si>
  <si>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</si>
  <si>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</si>
  <si>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</si>
  <si>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</si>
  <si>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</si>
  <si>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</si>
  <si>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</si>
  <si>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</si>
  <si>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</si>
  <si>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</si>
  <si>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</si>
  <si>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</si>
  <si>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</si>
  <si>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</si>
  <si>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</si>
  <si>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</si>
  <si>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ZB248</t>
  </si>
  <si>
    <t>Jehla chirurgickĂˇ 1,1 x 50 G7</t>
  </si>
  <si>
    <t>ZB206</t>
  </si>
  <si>
    <t>Jehla chirurgickĂˇ 1,2 x 55 G6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</si>
  <si>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</si>
  <si>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</si>
  <si>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</si>
  <si>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</si>
  <si>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</si>
  <si>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</si>
  <si>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</si>
  <si>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</si>
  <si>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</si>
  <si>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</si>
  <si>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</si>
  <si>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</si>
  <si>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</si>
  <si>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</si>
  <si>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</si>
  <si>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</si>
  <si>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</si>
  <si>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</si>
  <si>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ZA360</t>
  </si>
  <si>
    <t>Jehla sterican 0,5 x 25 mm oranĹľovĂˇ 9186158</t>
  </si>
  <si>
    <t>50115067</t>
  </si>
  <si>
    <t>ZPr - rukavice (Z532)</t>
  </si>
  <si>
    <t>ZQ975</t>
  </si>
  <si>
    <t>Rukavice operaÄŤnĂ­ chloroprene Vasco surgical bez latexu bez pudru prodlouĹľenĂ© sterilnĂ­ vel. 6,5  bal. Ăˇ 50 pĂˇrĹŻ 6035724</t>
  </si>
  <si>
    <t>ZQ976</t>
  </si>
  <si>
    <t>Rukavice operaÄŤnĂ­ chloroprene Vasco surgical bez latexu bez pudru prodlouĹľenĂ© sterilnĂ­ vel. 7  bal. Ăˇ 50 pĂˇrĹŻ 6035736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</si>
  <si>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</si>
  <si>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</si>
  <si>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</si>
  <si>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</si>
  <si>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</si>
  <si>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</si>
  <si>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</si>
  <si>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</si>
  <si>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</si>
  <si>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</si>
  <si>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</si>
  <si>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</si>
  <si>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</si>
  <si>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</si>
  <si>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</si>
  <si>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</si>
  <si>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</si>
  <si>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</si>
  <si>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</si>
  <si>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</si>
  <si>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</si>
  <si>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</si>
  <si>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</si>
  <si>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</si>
  <si>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</si>
  <si>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</si>
  <si>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</si>
  <si>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</si>
  <si>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</si>
  <si>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</si>
  <si>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</si>
  <si>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</si>
  <si>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</si>
  <si>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</si>
  <si>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</si>
  <si>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</si>
  <si>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</si>
  <si>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</si>
  <si>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</si>
  <si>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</si>
  <si>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</si>
  <si>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</si>
  <si>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</si>
  <si>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</si>
  <si>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</si>
  <si>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</si>
  <si>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</si>
  <si>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</si>
  <si>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</si>
  <si>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</si>
  <si>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vyĹˇetĹ™ovacĂ­ nitril nesterilnĂ­ basic bez pudru modrĂ© L bal. Ăˇ 200 ks 44752</t>
  </si>
  <si>
    <t>Rukavice vyĹˇetĹ™ovacĂ­ nitril nesterilnĂ­ basic bez pudru modrĂ© XL bal. Ăˇ 170 ks 44753</t>
  </si>
  <si>
    <t>50115079</t>
  </si>
  <si>
    <t>ZPr - internzivní péče (Z542)</t>
  </si>
  <si>
    <t>ZB437</t>
  </si>
  <si>
    <t>Hadice irigaÄŤnĂ­ odsĂˇvacĂ­ MAJ 1099 Ăˇ 6 ks N1807930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</si>
  <si>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</si>
  <si>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</si>
  <si>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</si>
  <si>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</si>
  <si>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</si>
  <si>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</si>
  <si>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</si>
  <si>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</si>
  <si>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</si>
  <si>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</si>
  <si>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</si>
  <si>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</si>
  <si>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</si>
  <si>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</si>
  <si>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</si>
  <si>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</si>
  <si>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</si>
  <si>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</si>
  <si>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</si>
  <si>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</si>
  <si>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</si>
  <si>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</si>
  <si>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50115090</t>
  </si>
  <si>
    <t>ZPr - zubolékařský materiál (Z509)</t>
  </si>
  <si>
    <t>ZJ068</t>
  </si>
  <si>
    <t>Ĺ krabka na mandle Hurd 12 x 8 mm 21,0 cm 397124320010</t>
  </si>
  <si>
    <t>ZD094</t>
  </si>
  <si>
    <t>GĂˇza sklĂˇdanĂˇ 8 cm x 17 cm / 5 ks karton Ăˇ 1000 ks 37017</t>
  </si>
  <si>
    <t>ZA459</t>
  </si>
  <si>
    <t>Kompresa AB 10 x 20 cm/1 ks sterilnĂ­ NT savĂˇ (1230114021) 1327114021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</si>
  <si>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</si>
  <si>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</si>
  <si>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</si>
  <si>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</si>
  <si>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</si>
  <si>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</si>
  <si>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ZA760</t>
  </si>
  <si>
    <t>DrĂ©n redon CH8 50 cm U2110800</t>
  </si>
  <si>
    <t>ZP579</t>
  </si>
  <si>
    <t>Elektroda jehlovĂˇ prĹŻmÄ›r hrotu 0,5 mm dĂ©lka hrotu 20 mm resterilizovatelnĂˇ bal. Ăˇ 5 ks 303-1</t>
  </si>
  <si>
    <t>ZA678</t>
  </si>
  <si>
    <t>Katetr moÄŤovĂ˝ foley 8CH dÄ›tskĂ© bal. Ăˇ 12 ks 2908-02</t>
  </si>
  <si>
    <t>ZB575</t>
  </si>
  <si>
    <t>Katetr moÄŤovĂ˝ foley urologickĂ˝ 10CH dÄ›tskĂ© bal. Ăˇ 12 ks 2910-02</t>
  </si>
  <si>
    <t>ZP804</t>
  </si>
  <si>
    <t>Katetr moÄŤovĂ˝ nelaton 10CH silikonovĂ˝ balonkovĂ˝ 3 ml rovnĂ˝ 305 cm bal. Ăˇ 5 ks AA6110</t>
  </si>
  <si>
    <t>ZP803</t>
  </si>
  <si>
    <t>Katetr moÄŤovĂ˝ nelaton 8CH silikonovĂ˝ balonkovĂ˝ 3 ml rovnĂ˝ 25 cm bal. Ăˇ 5 ks AA6108</t>
  </si>
  <si>
    <t>ZA960</t>
  </si>
  <si>
    <t>Spojka na moÄŤovĂ˝ sĂˇÄŤek na ureterĂˇlnĂ­ cĂ©vku CH03/ Fr0,8 bal. Ăˇ 10 ks AK3200</t>
  </si>
  <si>
    <t>ZR883</t>
  </si>
  <si>
    <t>Ĺ itĂ­ Monocryl Plus fialovĂ˝  antibacterial 5/0, 70 cm, jehla (druh RB-1 plus, velikost  17 mm, zakĹ™ivenĂ­ 1/2C, hrot TP) bal. Ăˇ 36 ks HMCP2131H</t>
  </si>
  <si>
    <t>ZD188</t>
  </si>
  <si>
    <t>Ĺ itĂ­ monocryl un 5-0 bal. Ăˇ 12 ks W3221</t>
  </si>
  <si>
    <t>ZL257</t>
  </si>
  <si>
    <t>Ĺ itĂ­ novosyn quick undy 5/0 (1) bal. Ăˇ 36 ks C3046311</t>
  </si>
  <si>
    <t>ZJ134</t>
  </si>
  <si>
    <t>Ĺ itĂ­ supolene zelenĂ˝ 2EP 3/0 USP Ăˇ 36 ks 9063</t>
  </si>
  <si>
    <t>ZJ135</t>
  </si>
  <si>
    <t>Ĺ itĂ­ supolene zelenĂ˝ 3,5EP 0 USP Ăˇ 36 ks 90618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</si>
  <si>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</si>
  <si>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</si>
  <si>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</si>
  <si>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</si>
  <si>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Rukavice vyĹˇetĹ™ovacĂ­ nitril nesterilnĂ­ basic bez pudru modrĂ© M bal. Ăˇ 200 ks 44751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</si>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</sst>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7" totalsRowShown="0">
  <autoFilter ref="C3:S7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504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1313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E96E0C78-B146-4157-BCD5-58718622A14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605</v>
      </c>
      <c r="C3" s="203">
        <f>SUM(C6:C1048576)</f>
        <v>16</v>
      </c>
      <c r="D3" s="203">
        <f>SUM(D6:D1048576)</f>
        <v>0</v>
      </c>
      <c r="E3" s="204">
        <f>SUM(E6:E1048576)</f>
        <v>0</v>
      </c>
      <c r="F3" s="201">
        <f>IF(SUM($B3:$E3)=0,"",B3/SUM($B3:$E3))</f>
        <v>0.97423510466988728</v>
      </c>
      <c r="G3" s="199">
        <f t="shared" ref="G3:I3" si="0">IF(SUM($B3:$E3)=0,"",C3/SUM($B3:$E3))</f>
        <v>2.5764895330112721E-2</v>
      </c>
      <c r="H3" s="199">
        <f t="shared" si="0"/>
        <v>0</v>
      </c>
      <c r="I3" s="200">
        <f t="shared" si="0"/>
        <v>0</v>
      </c>
      <c r="J3" s="203">
        <f>SUM(J6:J1048576)</f>
        <v>165</v>
      </c>
      <c r="K3" s="203">
        <f>SUM(K6:K1048576)</f>
        <v>14</v>
      </c>
      <c r="L3" s="203">
        <f>SUM(L6:L1048576)</f>
        <v>0</v>
      </c>
      <c r="M3" s="204">
        <f>SUM(M6:M1048576)</f>
        <v>0</v>
      </c>
      <c r="N3" s="201">
        <f>IF(SUM($J3:$M3)=0,"",J3/SUM($J3:$M3))</f>
        <v>0.92178770949720668</v>
      </c>
      <c r="O3" s="199">
        <f t="shared" ref="O3:Q3" si="1">IF(SUM($J3:$M3)=0,"",K3/SUM($J3:$M3))</f>
        <v>7.8212290502793297E-2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2" t="s">
        <v>138</v>
      </c>
      <c r="B5" s="423" t="s">
        <v>140</v>
      </c>
      <c r="C5" s="423" t="s">
        <v>141</v>
      </c>
      <c r="D5" s="423" t="s">
        <v>142</v>
      </c>
      <c r="E5" s="424" t="s">
        <v>143</v>
      </c>
      <c r="F5" s="425" t="s">
        <v>140</v>
      </c>
      <c r="G5" s="426" t="s">
        <v>141</v>
      </c>
      <c r="H5" s="426" t="s">
        <v>142</v>
      </c>
      <c r="I5" s="427" t="s">
        <v>143</v>
      </c>
      <c r="J5" s="423" t="s">
        <v>140</v>
      </c>
      <c r="K5" s="423" t="s">
        <v>141</v>
      </c>
      <c r="L5" s="423" t="s">
        <v>142</v>
      </c>
      <c r="M5" s="424" t="s">
        <v>143</v>
      </c>
      <c r="N5" s="425" t="s">
        <v>140</v>
      </c>
      <c r="O5" s="426" t="s">
        <v>141</v>
      </c>
      <c r="P5" s="426" t="s">
        <v>142</v>
      </c>
      <c r="Q5" s="427" t="s">
        <v>143</v>
      </c>
    </row>
    <row r="6" spans="1:17" ht="14.45" customHeight="1" x14ac:dyDescent="0.2">
      <c r="A6" s="431" t="s">
        <v>505</v>
      </c>
      <c r="B6" s="437"/>
      <c r="C6" s="386"/>
      <c r="D6" s="386"/>
      <c r="E6" s="387"/>
      <c r="F6" s="434"/>
      <c r="G6" s="406"/>
      <c r="H6" s="406"/>
      <c r="I6" s="440"/>
      <c r="J6" s="437"/>
      <c r="K6" s="386"/>
      <c r="L6" s="386"/>
      <c r="M6" s="387"/>
      <c r="N6" s="434"/>
      <c r="O6" s="406"/>
      <c r="P6" s="406"/>
      <c r="Q6" s="428"/>
    </row>
    <row r="7" spans="1:17" ht="14.45" customHeight="1" x14ac:dyDescent="0.2">
      <c r="A7" s="432" t="s">
        <v>506</v>
      </c>
      <c r="B7" s="438">
        <v>520</v>
      </c>
      <c r="C7" s="393">
        <v>16</v>
      </c>
      <c r="D7" s="393"/>
      <c r="E7" s="394"/>
      <c r="F7" s="435">
        <v>0.97014925373134331</v>
      </c>
      <c r="G7" s="407">
        <v>2.9850746268656716E-2</v>
      </c>
      <c r="H7" s="407">
        <v>0</v>
      </c>
      <c r="I7" s="441">
        <v>0</v>
      </c>
      <c r="J7" s="438">
        <v>131</v>
      </c>
      <c r="K7" s="393">
        <v>14</v>
      </c>
      <c r="L7" s="393"/>
      <c r="M7" s="394"/>
      <c r="N7" s="435">
        <v>0.90344827586206899</v>
      </c>
      <c r="O7" s="407">
        <v>9.6551724137931033E-2</v>
      </c>
      <c r="P7" s="407">
        <v>0</v>
      </c>
      <c r="Q7" s="429">
        <v>0</v>
      </c>
    </row>
    <row r="8" spans="1:17" ht="14.45" customHeight="1" thickBot="1" x14ac:dyDescent="0.25">
      <c r="A8" s="433" t="s">
        <v>494</v>
      </c>
      <c r="B8" s="439">
        <v>85</v>
      </c>
      <c r="C8" s="400"/>
      <c r="D8" s="400"/>
      <c r="E8" s="401"/>
      <c r="F8" s="436">
        <v>1</v>
      </c>
      <c r="G8" s="408">
        <v>0</v>
      </c>
      <c r="H8" s="408">
        <v>0</v>
      </c>
      <c r="I8" s="442">
        <v>0</v>
      </c>
      <c r="J8" s="439">
        <v>34</v>
      </c>
      <c r="K8" s="400"/>
      <c r="L8" s="400"/>
      <c r="M8" s="401"/>
      <c r="N8" s="436">
        <v>1</v>
      </c>
      <c r="O8" s="408">
        <v>0</v>
      </c>
      <c r="P8" s="408">
        <v>0</v>
      </c>
      <c r="Q8" s="4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95086BE0-3F52-4924-81F6-6696031E9E63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407</v>
      </c>
      <c r="B5" s="371" t="s">
        <v>408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407</v>
      </c>
      <c r="B6" s="371" t="s">
        <v>507</v>
      </c>
      <c r="C6" s="372">
        <v>0</v>
      </c>
      <c r="D6" s="372">
        <v>0</v>
      </c>
      <c r="E6" s="372"/>
      <c r="F6" s="372">
        <v>3.1859999999999999</v>
      </c>
      <c r="G6" s="372">
        <v>0</v>
      </c>
      <c r="H6" s="372">
        <v>3.1859999999999999</v>
      </c>
      <c r="I6" s="373" t="s">
        <v>206</v>
      </c>
      <c r="J6" s="374" t="s">
        <v>1</v>
      </c>
    </row>
    <row r="7" spans="1:10" ht="14.45" customHeight="1" x14ac:dyDescent="0.2">
      <c r="A7" s="370" t="s">
        <v>407</v>
      </c>
      <c r="B7" s="371" t="s">
        <v>508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407</v>
      </c>
      <c r="B8" s="371" t="s">
        <v>509</v>
      </c>
      <c r="C8" s="372">
        <v>2460.2820700000002</v>
      </c>
      <c r="D8" s="372">
        <v>2573.6336499999989</v>
      </c>
      <c r="E8" s="372"/>
      <c r="F8" s="372">
        <v>2232.1845200000002</v>
      </c>
      <c r="G8" s="372">
        <v>0</v>
      </c>
      <c r="H8" s="372">
        <v>2232.1845200000002</v>
      </c>
      <c r="I8" s="373" t="s">
        <v>206</v>
      </c>
      <c r="J8" s="374" t="s">
        <v>1</v>
      </c>
    </row>
    <row r="9" spans="1:10" ht="14.45" customHeight="1" x14ac:dyDescent="0.2">
      <c r="A9" s="370" t="s">
        <v>407</v>
      </c>
      <c r="B9" s="371" t="s">
        <v>510</v>
      </c>
      <c r="C9" s="372">
        <v>1324.3344899999997</v>
      </c>
      <c r="D9" s="372">
        <v>2943.8046600000002</v>
      </c>
      <c r="E9" s="372"/>
      <c r="F9" s="372">
        <v>2159.4952499999995</v>
      </c>
      <c r="G9" s="372">
        <v>0</v>
      </c>
      <c r="H9" s="372">
        <v>2159.4952499999995</v>
      </c>
      <c r="I9" s="373" t="s">
        <v>206</v>
      </c>
      <c r="J9" s="374" t="s">
        <v>1</v>
      </c>
    </row>
    <row r="10" spans="1:10" ht="14.45" customHeight="1" x14ac:dyDescent="0.2">
      <c r="A10" s="370" t="s">
        <v>407</v>
      </c>
      <c r="B10" s="371" t="s">
        <v>511</v>
      </c>
      <c r="C10" s="372">
        <v>2124.8272399999946</v>
      </c>
      <c r="D10" s="372">
        <v>513.86843000000158</v>
      </c>
      <c r="E10" s="372"/>
      <c r="F10" s="372">
        <v>581.62088000000267</v>
      </c>
      <c r="G10" s="372">
        <v>0</v>
      </c>
      <c r="H10" s="372">
        <v>581.62088000000267</v>
      </c>
      <c r="I10" s="373" t="s">
        <v>206</v>
      </c>
      <c r="J10" s="374" t="s">
        <v>1</v>
      </c>
    </row>
    <row r="11" spans="1:10" ht="14.45" customHeight="1" x14ac:dyDescent="0.2">
      <c r="A11" s="370" t="s">
        <v>407</v>
      </c>
      <c r="B11" s="371" t="s">
        <v>512</v>
      </c>
      <c r="C11" s="372">
        <v>29.155180000000001</v>
      </c>
      <c r="D11" s="372">
        <v>24.070200000000003</v>
      </c>
      <c r="E11" s="372"/>
      <c r="F11" s="372">
        <v>63.377889999999994</v>
      </c>
      <c r="G11" s="372">
        <v>0</v>
      </c>
      <c r="H11" s="372">
        <v>63.377889999999994</v>
      </c>
      <c r="I11" s="373" t="s">
        <v>206</v>
      </c>
      <c r="J11" s="374" t="s">
        <v>1</v>
      </c>
    </row>
    <row r="12" spans="1:10" ht="14.45" customHeight="1" x14ac:dyDescent="0.2">
      <c r="A12" s="370" t="s">
        <v>407</v>
      </c>
      <c r="B12" s="371" t="s">
        <v>513</v>
      </c>
      <c r="C12" s="372">
        <v>2813.0606799999996</v>
      </c>
      <c r="D12" s="372">
        <v>2643.8710700000011</v>
      </c>
      <c r="E12" s="372"/>
      <c r="F12" s="372">
        <v>2505.4993000000009</v>
      </c>
      <c r="G12" s="372">
        <v>0</v>
      </c>
      <c r="H12" s="372">
        <v>2505.4993000000009</v>
      </c>
      <c r="I12" s="373" t="s">
        <v>206</v>
      </c>
      <c r="J12" s="374" t="s">
        <v>1</v>
      </c>
    </row>
    <row r="13" spans="1:10" ht="14.45" customHeight="1" x14ac:dyDescent="0.2">
      <c r="A13" s="370" t="s">
        <v>407</v>
      </c>
      <c r="B13" s="371" t="s">
        <v>514</v>
      </c>
      <c r="C13" s="372">
        <v>47.991170000000004</v>
      </c>
      <c r="D13" s="372">
        <v>72.572760000000002</v>
      </c>
      <c r="E13" s="372"/>
      <c r="F13" s="372">
        <v>31.00376</v>
      </c>
      <c r="G13" s="372">
        <v>0</v>
      </c>
      <c r="H13" s="372">
        <v>31.00376</v>
      </c>
      <c r="I13" s="373" t="s">
        <v>206</v>
      </c>
      <c r="J13" s="374" t="s">
        <v>1</v>
      </c>
    </row>
    <row r="14" spans="1:10" ht="14.45" customHeight="1" x14ac:dyDescent="0.2">
      <c r="A14" s="370" t="s">
        <v>407</v>
      </c>
      <c r="B14" s="371" t="s">
        <v>515</v>
      </c>
      <c r="C14" s="372">
        <v>410.57458999999994</v>
      </c>
      <c r="D14" s="372">
        <v>400.79369000000003</v>
      </c>
      <c r="E14" s="372"/>
      <c r="F14" s="372">
        <v>506.12815999999998</v>
      </c>
      <c r="G14" s="372">
        <v>0</v>
      </c>
      <c r="H14" s="372">
        <v>506.12815999999998</v>
      </c>
      <c r="I14" s="373" t="s">
        <v>206</v>
      </c>
      <c r="J14" s="374" t="s">
        <v>1</v>
      </c>
    </row>
    <row r="15" spans="1:10" ht="14.45" customHeight="1" x14ac:dyDescent="0.2">
      <c r="A15" s="370" t="s">
        <v>407</v>
      </c>
      <c r="B15" s="371" t="s">
        <v>516</v>
      </c>
      <c r="C15" s="372">
        <v>4.3257500000000002</v>
      </c>
      <c r="D15" s="372">
        <v>0.86514999999999997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407</v>
      </c>
      <c r="B16" s="371" t="s">
        <v>517</v>
      </c>
      <c r="C16" s="372">
        <v>152.46258</v>
      </c>
      <c r="D16" s="372">
        <v>182.25338000000002</v>
      </c>
      <c r="E16" s="372"/>
      <c r="F16" s="372">
        <v>189.11396999999999</v>
      </c>
      <c r="G16" s="372">
        <v>0</v>
      </c>
      <c r="H16" s="372">
        <v>189.11396999999999</v>
      </c>
      <c r="I16" s="373" t="s">
        <v>206</v>
      </c>
      <c r="J16" s="374" t="s">
        <v>1</v>
      </c>
    </row>
    <row r="17" spans="1:10" ht="14.45" customHeight="1" x14ac:dyDescent="0.2">
      <c r="A17" s="370" t="s">
        <v>407</v>
      </c>
      <c r="B17" s="371" t="s">
        <v>518</v>
      </c>
      <c r="C17" s="372">
        <v>122.96057999999999</v>
      </c>
      <c r="D17" s="372">
        <v>161.4324</v>
      </c>
      <c r="E17" s="372"/>
      <c r="F17" s="372">
        <v>498.57785000000001</v>
      </c>
      <c r="G17" s="372">
        <v>0</v>
      </c>
      <c r="H17" s="372">
        <v>498.57785000000001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407</v>
      </c>
      <c r="B18" s="371" t="s">
        <v>519</v>
      </c>
      <c r="C18" s="372">
        <v>0</v>
      </c>
      <c r="D18" s="372">
        <v>0</v>
      </c>
      <c r="E18" s="372"/>
      <c r="F18" s="372">
        <v>0.60084000000000004</v>
      </c>
      <c r="G18" s="372">
        <v>0</v>
      </c>
      <c r="H18" s="372">
        <v>0.60084000000000004</v>
      </c>
      <c r="I18" s="373" t="s">
        <v>206</v>
      </c>
      <c r="J18" s="374" t="s">
        <v>1</v>
      </c>
    </row>
    <row r="19" spans="1:10" ht="14.45" customHeight="1" x14ac:dyDescent="0.2">
      <c r="A19" s="370" t="s">
        <v>407</v>
      </c>
      <c r="B19" s="371" t="s">
        <v>413</v>
      </c>
      <c r="C19" s="372">
        <v>9489.9743299999936</v>
      </c>
      <c r="D19" s="372">
        <v>9517.1653900000019</v>
      </c>
      <c r="E19" s="372"/>
      <c r="F19" s="372">
        <v>8770.7884200000026</v>
      </c>
      <c r="G19" s="372">
        <v>0</v>
      </c>
      <c r="H19" s="372">
        <v>8770.7884200000026</v>
      </c>
      <c r="I19" s="373" t="s">
        <v>206</v>
      </c>
      <c r="J19" s="374" t="s">
        <v>414</v>
      </c>
    </row>
    <row r="21" spans="1:10" ht="14.45" customHeight="1" x14ac:dyDescent="0.2">
      <c r="A21" s="370" t="s">
        <v>407</v>
      </c>
      <c r="B21" s="371" t="s">
        <v>408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415</v>
      </c>
      <c r="B22" s="371" t="s">
        <v>416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415</v>
      </c>
      <c r="B23" s="371" t="s">
        <v>507</v>
      </c>
      <c r="C23" s="372">
        <v>0</v>
      </c>
      <c r="D23" s="372">
        <v>0</v>
      </c>
      <c r="E23" s="372"/>
      <c r="F23" s="372">
        <v>3.1859999999999999</v>
      </c>
      <c r="G23" s="372">
        <v>0</v>
      </c>
      <c r="H23" s="372">
        <v>3.1859999999999999</v>
      </c>
      <c r="I23" s="373" t="s">
        <v>206</v>
      </c>
      <c r="J23" s="374" t="s">
        <v>1</v>
      </c>
    </row>
    <row r="24" spans="1:10" ht="14.45" customHeight="1" x14ac:dyDescent="0.2">
      <c r="A24" s="370" t="s">
        <v>415</v>
      </c>
      <c r="B24" s="371" t="s">
        <v>508</v>
      </c>
      <c r="C24" s="372">
        <v>0</v>
      </c>
      <c r="D24" s="372">
        <v>0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415</v>
      </c>
      <c r="B25" s="371" t="s">
        <v>509</v>
      </c>
      <c r="C25" s="372">
        <v>1904.77917</v>
      </c>
      <c r="D25" s="372">
        <v>2065.4636799999989</v>
      </c>
      <c r="E25" s="372"/>
      <c r="F25" s="372">
        <v>1955.2182300000004</v>
      </c>
      <c r="G25" s="372">
        <v>0</v>
      </c>
      <c r="H25" s="372">
        <v>1955.2182300000004</v>
      </c>
      <c r="I25" s="373" t="s">
        <v>206</v>
      </c>
      <c r="J25" s="374" t="s">
        <v>1</v>
      </c>
    </row>
    <row r="26" spans="1:10" ht="14.45" customHeight="1" x14ac:dyDescent="0.2">
      <c r="A26" s="370" t="s">
        <v>415</v>
      </c>
      <c r="B26" s="371" t="s">
        <v>510</v>
      </c>
      <c r="C26" s="372">
        <v>796.87598999999989</v>
      </c>
      <c r="D26" s="372">
        <v>1917.7368800000002</v>
      </c>
      <c r="E26" s="372"/>
      <c r="F26" s="372">
        <v>2039.1081899999995</v>
      </c>
      <c r="G26" s="372">
        <v>0</v>
      </c>
      <c r="H26" s="372">
        <v>2039.1081899999995</v>
      </c>
      <c r="I26" s="373" t="s">
        <v>206</v>
      </c>
      <c r="J26" s="374" t="s">
        <v>1</v>
      </c>
    </row>
    <row r="27" spans="1:10" ht="14.45" customHeight="1" x14ac:dyDescent="0.2">
      <c r="A27" s="370" t="s">
        <v>415</v>
      </c>
      <c r="B27" s="371" t="s">
        <v>511</v>
      </c>
      <c r="C27" s="372">
        <v>2124.8272399999946</v>
      </c>
      <c r="D27" s="372">
        <v>513.86843000000158</v>
      </c>
      <c r="E27" s="372"/>
      <c r="F27" s="372">
        <v>581.62088000000267</v>
      </c>
      <c r="G27" s="372">
        <v>0</v>
      </c>
      <c r="H27" s="372">
        <v>581.62088000000267</v>
      </c>
      <c r="I27" s="373" t="s">
        <v>206</v>
      </c>
      <c r="J27" s="374" t="s">
        <v>1</v>
      </c>
    </row>
    <row r="28" spans="1:10" ht="14.45" customHeight="1" x14ac:dyDescent="0.2">
      <c r="A28" s="370" t="s">
        <v>415</v>
      </c>
      <c r="B28" s="371" t="s">
        <v>512</v>
      </c>
      <c r="C28" s="372">
        <v>29.155180000000001</v>
      </c>
      <c r="D28" s="372">
        <v>11.819940000000003</v>
      </c>
      <c r="E28" s="372"/>
      <c r="F28" s="372">
        <v>45.002499999999991</v>
      </c>
      <c r="G28" s="372">
        <v>0</v>
      </c>
      <c r="H28" s="372">
        <v>45.002499999999991</v>
      </c>
      <c r="I28" s="373" t="s">
        <v>206</v>
      </c>
      <c r="J28" s="374" t="s">
        <v>1</v>
      </c>
    </row>
    <row r="29" spans="1:10" ht="14.45" customHeight="1" x14ac:dyDescent="0.2">
      <c r="A29" s="370" t="s">
        <v>415</v>
      </c>
      <c r="B29" s="371" t="s">
        <v>513</v>
      </c>
      <c r="C29" s="372">
        <v>2579.8103099999994</v>
      </c>
      <c r="D29" s="372">
        <v>2487.1648400000008</v>
      </c>
      <c r="E29" s="372"/>
      <c r="F29" s="372">
        <v>2342.4212700000007</v>
      </c>
      <c r="G29" s="372">
        <v>0</v>
      </c>
      <c r="H29" s="372">
        <v>2342.4212700000007</v>
      </c>
      <c r="I29" s="373" t="s">
        <v>206</v>
      </c>
      <c r="J29" s="374" t="s">
        <v>1</v>
      </c>
    </row>
    <row r="30" spans="1:10" ht="14.45" customHeight="1" x14ac:dyDescent="0.2">
      <c r="A30" s="370" t="s">
        <v>415</v>
      </c>
      <c r="B30" s="371" t="s">
        <v>514</v>
      </c>
      <c r="C30" s="372">
        <v>46.766650000000006</v>
      </c>
      <c r="D30" s="372">
        <v>44.425260000000002</v>
      </c>
      <c r="E30" s="372"/>
      <c r="F30" s="372">
        <v>28.464269999999999</v>
      </c>
      <c r="G30" s="372">
        <v>0</v>
      </c>
      <c r="H30" s="372">
        <v>28.464269999999999</v>
      </c>
      <c r="I30" s="373" t="s">
        <v>206</v>
      </c>
      <c r="J30" s="374" t="s">
        <v>1</v>
      </c>
    </row>
    <row r="31" spans="1:10" ht="14.45" customHeight="1" x14ac:dyDescent="0.2">
      <c r="A31" s="370" t="s">
        <v>415</v>
      </c>
      <c r="B31" s="371" t="s">
        <v>515</v>
      </c>
      <c r="C31" s="372">
        <v>399.32216999999997</v>
      </c>
      <c r="D31" s="372">
        <v>349.13990000000001</v>
      </c>
      <c r="E31" s="372"/>
      <c r="F31" s="372">
        <v>448.18275999999997</v>
      </c>
      <c r="G31" s="372">
        <v>0</v>
      </c>
      <c r="H31" s="372">
        <v>448.18275999999997</v>
      </c>
      <c r="I31" s="373" t="s">
        <v>206</v>
      </c>
      <c r="J31" s="374" t="s">
        <v>1</v>
      </c>
    </row>
    <row r="32" spans="1:10" ht="14.45" customHeight="1" x14ac:dyDescent="0.2">
      <c r="A32" s="370" t="s">
        <v>415</v>
      </c>
      <c r="B32" s="371" t="s">
        <v>516</v>
      </c>
      <c r="C32" s="372">
        <v>4.3257500000000002</v>
      </c>
      <c r="D32" s="372">
        <v>0.86514999999999997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415</v>
      </c>
      <c r="B33" s="371" t="s">
        <v>517</v>
      </c>
      <c r="C33" s="372">
        <v>152.46258</v>
      </c>
      <c r="D33" s="372">
        <v>155.90829000000002</v>
      </c>
      <c r="E33" s="372"/>
      <c r="F33" s="372">
        <v>178.53009</v>
      </c>
      <c r="G33" s="372">
        <v>0</v>
      </c>
      <c r="H33" s="372">
        <v>178.53009</v>
      </c>
      <c r="I33" s="373" t="s">
        <v>206</v>
      </c>
      <c r="J33" s="374" t="s">
        <v>1</v>
      </c>
    </row>
    <row r="34" spans="1:10" ht="14.45" customHeight="1" x14ac:dyDescent="0.2">
      <c r="A34" s="370" t="s">
        <v>415</v>
      </c>
      <c r="B34" s="371" t="s">
        <v>518</v>
      </c>
      <c r="C34" s="372">
        <v>-1.66E-3</v>
      </c>
      <c r="D34" s="372">
        <v>33.615250000000003</v>
      </c>
      <c r="E34" s="372"/>
      <c r="F34" s="372">
        <v>98.219329999999999</v>
      </c>
      <c r="G34" s="372">
        <v>0</v>
      </c>
      <c r="H34" s="372">
        <v>98.219329999999999</v>
      </c>
      <c r="I34" s="373" t="s">
        <v>206</v>
      </c>
      <c r="J34" s="374" t="s">
        <v>1</v>
      </c>
    </row>
    <row r="35" spans="1:10" ht="14.45" customHeight="1" x14ac:dyDescent="0.2">
      <c r="A35" s="370" t="s">
        <v>415</v>
      </c>
      <c r="B35" s="371" t="s">
        <v>519</v>
      </c>
      <c r="C35" s="372">
        <v>0</v>
      </c>
      <c r="D35" s="372">
        <v>0</v>
      </c>
      <c r="E35" s="372"/>
      <c r="F35" s="372">
        <v>0.60084000000000004</v>
      </c>
      <c r="G35" s="372">
        <v>0</v>
      </c>
      <c r="H35" s="372">
        <v>0.60084000000000004</v>
      </c>
      <c r="I35" s="373" t="s">
        <v>206</v>
      </c>
      <c r="J35" s="374" t="s">
        <v>1</v>
      </c>
    </row>
    <row r="36" spans="1:10" ht="14.45" customHeight="1" x14ac:dyDescent="0.2">
      <c r="A36" s="370" t="s">
        <v>415</v>
      </c>
      <c r="B36" s="371" t="s">
        <v>417</v>
      </c>
      <c r="C36" s="372">
        <v>8038.3233799999944</v>
      </c>
      <c r="D36" s="372">
        <v>7580.0076200000021</v>
      </c>
      <c r="E36" s="372"/>
      <c r="F36" s="372">
        <v>7720.5543600000037</v>
      </c>
      <c r="G36" s="372">
        <v>0</v>
      </c>
      <c r="H36" s="372">
        <v>7720.5543600000037</v>
      </c>
      <c r="I36" s="373" t="s">
        <v>206</v>
      </c>
      <c r="J36" s="374" t="s">
        <v>418</v>
      </c>
    </row>
    <row r="37" spans="1:10" ht="14.45" customHeight="1" x14ac:dyDescent="0.2">
      <c r="A37" s="370" t="s">
        <v>206</v>
      </c>
      <c r="B37" s="371" t="s">
        <v>206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419</v>
      </c>
    </row>
    <row r="38" spans="1:10" ht="14.45" customHeight="1" x14ac:dyDescent="0.2">
      <c r="A38" s="370" t="s">
        <v>420</v>
      </c>
      <c r="B38" s="371" t="s">
        <v>421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0</v>
      </c>
    </row>
    <row r="39" spans="1:10" ht="14.45" customHeight="1" x14ac:dyDescent="0.2">
      <c r="A39" s="370" t="s">
        <v>420</v>
      </c>
      <c r="B39" s="371" t="s">
        <v>509</v>
      </c>
      <c r="C39" s="372">
        <v>555.50290000000007</v>
      </c>
      <c r="D39" s="372">
        <v>508.16996999999998</v>
      </c>
      <c r="E39" s="372"/>
      <c r="F39" s="372">
        <v>276.9662899999999</v>
      </c>
      <c r="G39" s="372">
        <v>0</v>
      </c>
      <c r="H39" s="372">
        <v>276.9662899999999</v>
      </c>
      <c r="I39" s="373" t="s">
        <v>206</v>
      </c>
      <c r="J39" s="374" t="s">
        <v>1</v>
      </c>
    </row>
    <row r="40" spans="1:10" ht="14.45" customHeight="1" x14ac:dyDescent="0.2">
      <c r="A40" s="370" t="s">
        <v>420</v>
      </c>
      <c r="B40" s="371" t="s">
        <v>510</v>
      </c>
      <c r="C40" s="372">
        <v>527.45849999999996</v>
      </c>
      <c r="D40" s="372">
        <v>1026.0677800000001</v>
      </c>
      <c r="E40" s="372"/>
      <c r="F40" s="372">
        <v>120.38706000000001</v>
      </c>
      <c r="G40" s="372">
        <v>0</v>
      </c>
      <c r="H40" s="372">
        <v>120.38706000000001</v>
      </c>
      <c r="I40" s="373" t="s">
        <v>206</v>
      </c>
      <c r="J40" s="374" t="s">
        <v>1</v>
      </c>
    </row>
    <row r="41" spans="1:10" ht="14.45" customHeight="1" x14ac:dyDescent="0.2">
      <c r="A41" s="370" t="s">
        <v>420</v>
      </c>
      <c r="B41" s="371" t="s">
        <v>512</v>
      </c>
      <c r="C41" s="372">
        <v>0</v>
      </c>
      <c r="D41" s="372">
        <v>12.250260000000001</v>
      </c>
      <c r="E41" s="372"/>
      <c r="F41" s="372">
        <v>18.375389999999999</v>
      </c>
      <c r="G41" s="372">
        <v>0</v>
      </c>
      <c r="H41" s="372">
        <v>18.375389999999999</v>
      </c>
      <c r="I41" s="373" t="s">
        <v>206</v>
      </c>
      <c r="J41" s="374" t="s">
        <v>1</v>
      </c>
    </row>
    <row r="42" spans="1:10" ht="14.45" customHeight="1" x14ac:dyDescent="0.2">
      <c r="A42" s="370" t="s">
        <v>420</v>
      </c>
      <c r="B42" s="371" t="s">
        <v>513</v>
      </c>
      <c r="C42" s="372">
        <v>233.25037000000003</v>
      </c>
      <c r="D42" s="372">
        <v>156.70623000000001</v>
      </c>
      <c r="E42" s="372"/>
      <c r="F42" s="372">
        <v>163.07803000000004</v>
      </c>
      <c r="G42" s="372">
        <v>0</v>
      </c>
      <c r="H42" s="372">
        <v>163.07803000000004</v>
      </c>
      <c r="I42" s="373" t="s">
        <v>206</v>
      </c>
      <c r="J42" s="374" t="s">
        <v>1</v>
      </c>
    </row>
    <row r="43" spans="1:10" ht="14.45" customHeight="1" x14ac:dyDescent="0.2">
      <c r="A43" s="370" t="s">
        <v>420</v>
      </c>
      <c r="B43" s="371" t="s">
        <v>514</v>
      </c>
      <c r="C43" s="372">
        <v>1.2245200000000001</v>
      </c>
      <c r="D43" s="372">
        <v>28.147500000000001</v>
      </c>
      <c r="E43" s="372"/>
      <c r="F43" s="372">
        <v>2.5394899999999998</v>
      </c>
      <c r="G43" s="372">
        <v>0</v>
      </c>
      <c r="H43" s="372">
        <v>2.5394899999999998</v>
      </c>
      <c r="I43" s="373" t="s">
        <v>206</v>
      </c>
      <c r="J43" s="374" t="s">
        <v>1</v>
      </c>
    </row>
    <row r="44" spans="1:10" ht="14.45" customHeight="1" x14ac:dyDescent="0.2">
      <c r="A44" s="370" t="s">
        <v>420</v>
      </c>
      <c r="B44" s="371" t="s">
        <v>515</v>
      </c>
      <c r="C44" s="372">
        <v>11.252420000000001</v>
      </c>
      <c r="D44" s="372">
        <v>51.653790000000001</v>
      </c>
      <c r="E44" s="372"/>
      <c r="F44" s="372">
        <v>57.945399999999999</v>
      </c>
      <c r="G44" s="372">
        <v>0</v>
      </c>
      <c r="H44" s="372">
        <v>57.945399999999999</v>
      </c>
      <c r="I44" s="373" t="s">
        <v>206</v>
      </c>
      <c r="J44" s="374" t="s">
        <v>1</v>
      </c>
    </row>
    <row r="45" spans="1:10" ht="14.45" customHeight="1" x14ac:dyDescent="0.2">
      <c r="A45" s="370" t="s">
        <v>420</v>
      </c>
      <c r="B45" s="371" t="s">
        <v>517</v>
      </c>
      <c r="C45" s="372">
        <v>0</v>
      </c>
      <c r="D45" s="372">
        <v>26.345089999999999</v>
      </c>
      <c r="E45" s="372"/>
      <c r="F45" s="372">
        <v>10.583880000000001</v>
      </c>
      <c r="G45" s="372">
        <v>0</v>
      </c>
      <c r="H45" s="372">
        <v>10.583880000000001</v>
      </c>
      <c r="I45" s="373" t="s">
        <v>206</v>
      </c>
      <c r="J45" s="374" t="s">
        <v>1</v>
      </c>
    </row>
    <row r="46" spans="1:10" ht="14.45" customHeight="1" x14ac:dyDescent="0.2">
      <c r="A46" s="370" t="s">
        <v>420</v>
      </c>
      <c r="B46" s="371" t="s">
        <v>518</v>
      </c>
      <c r="C46" s="372">
        <v>122.96223999999999</v>
      </c>
      <c r="D46" s="372">
        <v>127.81715</v>
      </c>
      <c r="E46" s="372"/>
      <c r="F46" s="372">
        <v>400.35852</v>
      </c>
      <c r="G46" s="372">
        <v>0</v>
      </c>
      <c r="H46" s="372">
        <v>400.35852</v>
      </c>
      <c r="I46" s="373" t="s">
        <v>206</v>
      </c>
      <c r="J46" s="374" t="s">
        <v>1</v>
      </c>
    </row>
    <row r="47" spans="1:10" ht="14.45" customHeight="1" x14ac:dyDescent="0.2">
      <c r="A47" s="370" t="s">
        <v>420</v>
      </c>
      <c r="B47" s="371" t="s">
        <v>422</v>
      </c>
      <c r="C47" s="372">
        <v>1451.6509500000002</v>
      </c>
      <c r="D47" s="372">
        <v>1937.1577700000003</v>
      </c>
      <c r="E47" s="372"/>
      <c r="F47" s="372">
        <v>1050.2340599999998</v>
      </c>
      <c r="G47" s="372">
        <v>0</v>
      </c>
      <c r="H47" s="372">
        <v>1050.2340599999998</v>
      </c>
      <c r="I47" s="373" t="s">
        <v>206</v>
      </c>
      <c r="J47" s="374" t="s">
        <v>418</v>
      </c>
    </row>
    <row r="48" spans="1:10" ht="14.45" customHeight="1" x14ac:dyDescent="0.2">
      <c r="A48" s="370" t="s">
        <v>206</v>
      </c>
      <c r="B48" s="371" t="s">
        <v>206</v>
      </c>
      <c r="C48" s="372" t="s">
        <v>206</v>
      </c>
      <c r="D48" s="372" t="s">
        <v>206</v>
      </c>
      <c r="E48" s="372"/>
      <c r="F48" s="372" t="s">
        <v>206</v>
      </c>
      <c r="G48" s="372" t="s">
        <v>206</v>
      </c>
      <c r="H48" s="372" t="s">
        <v>206</v>
      </c>
      <c r="I48" s="373" t="s">
        <v>206</v>
      </c>
      <c r="J48" s="374" t="s">
        <v>419</v>
      </c>
    </row>
    <row r="49" spans="1:10" ht="14.45" customHeight="1" x14ac:dyDescent="0.2">
      <c r="A49" s="370" t="s">
        <v>407</v>
      </c>
      <c r="B49" s="371" t="s">
        <v>413</v>
      </c>
      <c r="C49" s="372">
        <v>9489.9743299999955</v>
      </c>
      <c r="D49" s="372">
        <v>9517.1653900000038</v>
      </c>
      <c r="E49" s="372"/>
      <c r="F49" s="372">
        <v>8770.7884200000044</v>
      </c>
      <c r="G49" s="372">
        <v>0</v>
      </c>
      <c r="H49" s="372">
        <v>8770.7884200000044</v>
      </c>
      <c r="I49" s="373" t="s">
        <v>206</v>
      </c>
      <c r="J49" s="374" t="s">
        <v>414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DD235EF7-F9B3-4878-B8A7-557F637218BE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5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1313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71.361592751184801</v>
      </c>
      <c r="J3" s="81">
        <f>SUBTOTAL(9,J5:J1048576)</f>
        <v>355118.39999999106</v>
      </c>
      <c r="K3" s="82">
        <f>SUBTOTAL(9,K5:K1048576)</f>
        <v>25341814.639251709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407</v>
      </c>
      <c r="B5" s="382" t="s">
        <v>408</v>
      </c>
      <c r="C5" s="383" t="s">
        <v>415</v>
      </c>
      <c r="D5" s="384" t="s">
        <v>416</v>
      </c>
      <c r="E5" s="383" t="s">
        <v>520</v>
      </c>
      <c r="F5" s="384" t="s">
        <v>521</v>
      </c>
      <c r="G5" s="383" t="s">
        <v>522</v>
      </c>
      <c r="H5" s="383" t="s">
        <v>523</v>
      </c>
      <c r="I5" s="386">
        <v>21.239999771118164</v>
      </c>
      <c r="J5" s="386">
        <v>150</v>
      </c>
      <c r="K5" s="387">
        <v>3186</v>
      </c>
    </row>
    <row r="6" spans="1:11" ht="14.45" customHeight="1" x14ac:dyDescent="0.2">
      <c r="A6" s="388" t="s">
        <v>407</v>
      </c>
      <c r="B6" s="389" t="s">
        <v>408</v>
      </c>
      <c r="C6" s="390" t="s">
        <v>415</v>
      </c>
      <c r="D6" s="391" t="s">
        <v>416</v>
      </c>
      <c r="E6" s="390" t="s">
        <v>524</v>
      </c>
      <c r="F6" s="391" t="s">
        <v>525</v>
      </c>
      <c r="G6" s="390" t="s">
        <v>526</v>
      </c>
      <c r="H6" s="390" t="s">
        <v>527</v>
      </c>
      <c r="I6" s="393">
        <v>229.49444580078125</v>
      </c>
      <c r="J6" s="393">
        <v>78</v>
      </c>
      <c r="K6" s="394">
        <v>17917.100036621094</v>
      </c>
    </row>
    <row r="7" spans="1:11" ht="14.45" customHeight="1" x14ac:dyDescent="0.2">
      <c r="A7" s="388" t="s">
        <v>407</v>
      </c>
      <c r="B7" s="389" t="s">
        <v>408</v>
      </c>
      <c r="C7" s="390" t="s">
        <v>415</v>
      </c>
      <c r="D7" s="391" t="s">
        <v>416</v>
      </c>
      <c r="E7" s="390" t="s">
        <v>524</v>
      </c>
      <c r="F7" s="391" t="s">
        <v>525</v>
      </c>
      <c r="G7" s="390" t="s">
        <v>528</v>
      </c>
      <c r="H7" s="390" t="s">
        <v>529</v>
      </c>
      <c r="I7" s="393">
        <v>15.529999732971191</v>
      </c>
      <c r="J7" s="393">
        <v>350</v>
      </c>
      <c r="K7" s="394">
        <v>5435.4800109863281</v>
      </c>
    </row>
    <row r="8" spans="1:11" ht="14.45" customHeight="1" x14ac:dyDescent="0.2">
      <c r="A8" s="388" t="s">
        <v>407</v>
      </c>
      <c r="B8" s="389" t="s">
        <v>408</v>
      </c>
      <c r="C8" s="390" t="s">
        <v>415</v>
      </c>
      <c r="D8" s="391" t="s">
        <v>416</v>
      </c>
      <c r="E8" s="390" t="s">
        <v>524</v>
      </c>
      <c r="F8" s="391" t="s">
        <v>525</v>
      </c>
      <c r="G8" s="390" t="s">
        <v>530</v>
      </c>
      <c r="H8" s="390" t="s">
        <v>531</v>
      </c>
      <c r="I8" s="393">
        <v>65.199996948242188</v>
      </c>
      <c r="J8" s="393">
        <v>490</v>
      </c>
      <c r="K8" s="394">
        <v>31948</v>
      </c>
    </row>
    <row r="9" spans="1:11" ht="14.45" customHeight="1" x14ac:dyDescent="0.2">
      <c r="A9" s="388" t="s">
        <v>407</v>
      </c>
      <c r="B9" s="389" t="s">
        <v>408</v>
      </c>
      <c r="C9" s="390" t="s">
        <v>415</v>
      </c>
      <c r="D9" s="391" t="s">
        <v>416</v>
      </c>
      <c r="E9" s="390" t="s">
        <v>524</v>
      </c>
      <c r="F9" s="391" t="s">
        <v>525</v>
      </c>
      <c r="G9" s="390" t="s">
        <v>532</v>
      </c>
      <c r="H9" s="390" t="s">
        <v>533</v>
      </c>
      <c r="I9" s="393">
        <v>13.170000076293945</v>
      </c>
      <c r="J9" s="393">
        <v>860</v>
      </c>
      <c r="K9" s="394">
        <v>11350.89990234375</v>
      </c>
    </row>
    <row r="10" spans="1:11" ht="14.45" customHeight="1" x14ac:dyDescent="0.2">
      <c r="A10" s="388" t="s">
        <v>407</v>
      </c>
      <c r="B10" s="389" t="s">
        <v>408</v>
      </c>
      <c r="C10" s="390" t="s">
        <v>415</v>
      </c>
      <c r="D10" s="391" t="s">
        <v>416</v>
      </c>
      <c r="E10" s="390" t="s">
        <v>524</v>
      </c>
      <c r="F10" s="391" t="s">
        <v>525</v>
      </c>
      <c r="G10" s="390" t="s">
        <v>534</v>
      </c>
      <c r="H10" s="390" t="s">
        <v>535</v>
      </c>
      <c r="I10" s="393">
        <v>0.46666666865348816</v>
      </c>
      <c r="J10" s="393">
        <v>5000</v>
      </c>
      <c r="K10" s="394">
        <v>2330</v>
      </c>
    </row>
    <row r="11" spans="1:11" ht="14.45" customHeight="1" x14ac:dyDescent="0.2">
      <c r="A11" s="388" t="s">
        <v>407</v>
      </c>
      <c r="B11" s="389" t="s">
        <v>408</v>
      </c>
      <c r="C11" s="390" t="s">
        <v>415</v>
      </c>
      <c r="D11" s="391" t="s">
        <v>416</v>
      </c>
      <c r="E11" s="390" t="s">
        <v>524</v>
      </c>
      <c r="F11" s="391" t="s">
        <v>525</v>
      </c>
      <c r="G11" s="390" t="s">
        <v>536</v>
      </c>
      <c r="H11" s="390" t="s">
        <v>537</v>
      </c>
      <c r="I11" s="393">
        <v>0.64999997615814209</v>
      </c>
      <c r="J11" s="393">
        <v>2500</v>
      </c>
      <c r="K11" s="394">
        <v>1625</v>
      </c>
    </row>
    <row r="12" spans="1:11" ht="14.45" customHeight="1" x14ac:dyDescent="0.2">
      <c r="A12" s="388" t="s">
        <v>407</v>
      </c>
      <c r="B12" s="389" t="s">
        <v>408</v>
      </c>
      <c r="C12" s="390" t="s">
        <v>415</v>
      </c>
      <c r="D12" s="391" t="s">
        <v>416</v>
      </c>
      <c r="E12" s="390" t="s">
        <v>524</v>
      </c>
      <c r="F12" s="391" t="s">
        <v>525</v>
      </c>
      <c r="G12" s="390" t="s">
        <v>538</v>
      </c>
      <c r="H12" s="390" t="s">
        <v>539</v>
      </c>
      <c r="I12" s="393">
        <v>5.6399998664855957</v>
      </c>
      <c r="J12" s="393">
        <v>8640</v>
      </c>
      <c r="K12" s="394">
        <v>48686.3994140625</v>
      </c>
    </row>
    <row r="13" spans="1:11" ht="14.45" customHeight="1" x14ac:dyDescent="0.2">
      <c r="A13" s="388" t="s">
        <v>407</v>
      </c>
      <c r="B13" s="389" t="s">
        <v>408</v>
      </c>
      <c r="C13" s="390" t="s">
        <v>415</v>
      </c>
      <c r="D13" s="391" t="s">
        <v>416</v>
      </c>
      <c r="E13" s="390" t="s">
        <v>524</v>
      </c>
      <c r="F13" s="391" t="s">
        <v>525</v>
      </c>
      <c r="G13" s="390" t="s">
        <v>540</v>
      </c>
      <c r="H13" s="390" t="s">
        <v>541</v>
      </c>
      <c r="I13" s="393">
        <v>517.5</v>
      </c>
      <c r="J13" s="393">
        <v>290</v>
      </c>
      <c r="K13" s="394">
        <v>150075</v>
      </c>
    </row>
    <row r="14" spans="1:11" ht="14.45" customHeight="1" x14ac:dyDescent="0.2">
      <c r="A14" s="388" t="s">
        <v>407</v>
      </c>
      <c r="B14" s="389" t="s">
        <v>408</v>
      </c>
      <c r="C14" s="390" t="s">
        <v>415</v>
      </c>
      <c r="D14" s="391" t="s">
        <v>416</v>
      </c>
      <c r="E14" s="390" t="s">
        <v>524</v>
      </c>
      <c r="F14" s="391" t="s">
        <v>525</v>
      </c>
      <c r="G14" s="390" t="s">
        <v>542</v>
      </c>
      <c r="H14" s="390" t="s">
        <v>543</v>
      </c>
      <c r="I14" s="393">
        <v>96.599998474121094</v>
      </c>
      <c r="J14" s="393">
        <v>50</v>
      </c>
      <c r="K14" s="394">
        <v>4830</v>
      </c>
    </row>
    <row r="15" spans="1:11" ht="14.45" customHeight="1" x14ac:dyDescent="0.2">
      <c r="A15" s="388" t="s">
        <v>407</v>
      </c>
      <c r="B15" s="389" t="s">
        <v>408</v>
      </c>
      <c r="C15" s="390" t="s">
        <v>415</v>
      </c>
      <c r="D15" s="391" t="s">
        <v>416</v>
      </c>
      <c r="E15" s="390" t="s">
        <v>524</v>
      </c>
      <c r="F15" s="391" t="s">
        <v>525</v>
      </c>
      <c r="G15" s="390" t="s">
        <v>544</v>
      </c>
      <c r="H15" s="390" t="s">
        <v>545</v>
      </c>
      <c r="I15" s="393">
        <v>63.909999847412109</v>
      </c>
      <c r="J15" s="393">
        <v>130</v>
      </c>
      <c r="K15" s="394">
        <v>8194.8897705078125</v>
      </c>
    </row>
    <row r="16" spans="1:11" ht="14.45" customHeight="1" x14ac:dyDescent="0.2">
      <c r="A16" s="388" t="s">
        <v>407</v>
      </c>
      <c r="B16" s="389" t="s">
        <v>408</v>
      </c>
      <c r="C16" s="390" t="s">
        <v>415</v>
      </c>
      <c r="D16" s="391" t="s">
        <v>416</v>
      </c>
      <c r="E16" s="390" t="s">
        <v>524</v>
      </c>
      <c r="F16" s="391" t="s">
        <v>525</v>
      </c>
      <c r="G16" s="390" t="s">
        <v>546</v>
      </c>
      <c r="H16" s="390" t="s">
        <v>547</v>
      </c>
      <c r="I16" s="393">
        <v>111.99400024414062</v>
      </c>
      <c r="J16" s="393">
        <v>85</v>
      </c>
      <c r="K16" s="394">
        <v>9347.169921875</v>
      </c>
    </row>
    <row r="17" spans="1:11" ht="14.45" customHeight="1" x14ac:dyDescent="0.2">
      <c r="A17" s="388" t="s">
        <v>407</v>
      </c>
      <c r="B17" s="389" t="s">
        <v>408</v>
      </c>
      <c r="C17" s="390" t="s">
        <v>415</v>
      </c>
      <c r="D17" s="391" t="s">
        <v>416</v>
      </c>
      <c r="E17" s="390" t="s">
        <v>524</v>
      </c>
      <c r="F17" s="391" t="s">
        <v>525</v>
      </c>
      <c r="G17" s="390" t="s">
        <v>548</v>
      </c>
      <c r="H17" s="390" t="s">
        <v>549</v>
      </c>
      <c r="I17" s="393">
        <v>3031.169921875</v>
      </c>
      <c r="J17" s="393">
        <v>20</v>
      </c>
      <c r="K17" s="394">
        <v>60623.3984375</v>
      </c>
    </row>
    <row r="18" spans="1:11" ht="14.45" customHeight="1" x14ac:dyDescent="0.2">
      <c r="A18" s="388" t="s">
        <v>407</v>
      </c>
      <c r="B18" s="389" t="s">
        <v>408</v>
      </c>
      <c r="C18" s="390" t="s">
        <v>415</v>
      </c>
      <c r="D18" s="391" t="s">
        <v>416</v>
      </c>
      <c r="E18" s="390" t="s">
        <v>524</v>
      </c>
      <c r="F18" s="391" t="s">
        <v>525</v>
      </c>
      <c r="G18" s="390" t="s">
        <v>550</v>
      </c>
      <c r="H18" s="390" t="s">
        <v>551</v>
      </c>
      <c r="I18" s="393">
        <v>352.27999877929688</v>
      </c>
      <c r="J18" s="393">
        <v>444</v>
      </c>
      <c r="K18" s="394">
        <v>156413.7998046875</v>
      </c>
    </row>
    <row r="19" spans="1:11" ht="14.45" customHeight="1" x14ac:dyDescent="0.2">
      <c r="A19" s="388" t="s">
        <v>407</v>
      </c>
      <c r="B19" s="389" t="s">
        <v>408</v>
      </c>
      <c r="C19" s="390" t="s">
        <v>415</v>
      </c>
      <c r="D19" s="391" t="s">
        <v>416</v>
      </c>
      <c r="E19" s="390" t="s">
        <v>524</v>
      </c>
      <c r="F19" s="391" t="s">
        <v>525</v>
      </c>
      <c r="G19" s="390" t="s">
        <v>552</v>
      </c>
      <c r="H19" s="390" t="s">
        <v>553</v>
      </c>
      <c r="I19" s="393">
        <v>1249.949951171875</v>
      </c>
      <c r="J19" s="393">
        <v>84</v>
      </c>
      <c r="K19" s="394">
        <v>104996.1533203125</v>
      </c>
    </row>
    <row r="20" spans="1:11" ht="14.45" customHeight="1" x14ac:dyDescent="0.2">
      <c r="A20" s="388" t="s">
        <v>407</v>
      </c>
      <c r="B20" s="389" t="s">
        <v>408</v>
      </c>
      <c r="C20" s="390" t="s">
        <v>415</v>
      </c>
      <c r="D20" s="391" t="s">
        <v>416</v>
      </c>
      <c r="E20" s="390" t="s">
        <v>524</v>
      </c>
      <c r="F20" s="391" t="s">
        <v>525</v>
      </c>
      <c r="G20" s="390" t="s">
        <v>554</v>
      </c>
      <c r="H20" s="390" t="s">
        <v>555</v>
      </c>
      <c r="I20" s="393">
        <v>659.90997314453125</v>
      </c>
      <c r="J20" s="393">
        <v>396</v>
      </c>
      <c r="K20" s="394">
        <v>261323.697265625</v>
      </c>
    </row>
    <row r="21" spans="1:11" ht="14.45" customHeight="1" x14ac:dyDescent="0.2">
      <c r="A21" s="388" t="s">
        <v>407</v>
      </c>
      <c r="B21" s="389" t="s">
        <v>408</v>
      </c>
      <c r="C21" s="390" t="s">
        <v>415</v>
      </c>
      <c r="D21" s="391" t="s">
        <v>416</v>
      </c>
      <c r="E21" s="390" t="s">
        <v>524</v>
      </c>
      <c r="F21" s="391" t="s">
        <v>525</v>
      </c>
      <c r="G21" s="390" t="s">
        <v>556</v>
      </c>
      <c r="H21" s="390" t="s">
        <v>557</v>
      </c>
      <c r="I21" s="393">
        <v>269.3900146484375</v>
      </c>
      <c r="J21" s="393">
        <v>96</v>
      </c>
      <c r="K21" s="394">
        <v>25861.19921875</v>
      </c>
    </row>
    <row r="22" spans="1:11" ht="14.45" customHeight="1" x14ac:dyDescent="0.2">
      <c r="A22" s="388" t="s">
        <v>407</v>
      </c>
      <c r="B22" s="389" t="s">
        <v>408</v>
      </c>
      <c r="C22" s="390" t="s">
        <v>415</v>
      </c>
      <c r="D22" s="391" t="s">
        <v>416</v>
      </c>
      <c r="E22" s="390" t="s">
        <v>524</v>
      </c>
      <c r="F22" s="391" t="s">
        <v>525</v>
      </c>
      <c r="G22" s="390" t="s">
        <v>558</v>
      </c>
      <c r="H22" s="390" t="s">
        <v>559</v>
      </c>
      <c r="I22" s="393">
        <v>95.507497310638428</v>
      </c>
      <c r="J22" s="393">
        <v>370</v>
      </c>
      <c r="K22" s="394">
        <v>35167</v>
      </c>
    </row>
    <row r="23" spans="1:11" ht="14.45" customHeight="1" x14ac:dyDescent="0.2">
      <c r="A23" s="388" t="s">
        <v>407</v>
      </c>
      <c r="B23" s="389" t="s">
        <v>408</v>
      </c>
      <c r="C23" s="390" t="s">
        <v>415</v>
      </c>
      <c r="D23" s="391" t="s">
        <v>416</v>
      </c>
      <c r="E23" s="390" t="s">
        <v>524</v>
      </c>
      <c r="F23" s="391" t="s">
        <v>525</v>
      </c>
      <c r="G23" s="390" t="s">
        <v>560</v>
      </c>
      <c r="H23" s="390" t="s">
        <v>561</v>
      </c>
      <c r="I23" s="393">
        <v>30.175000190734863</v>
      </c>
      <c r="J23" s="393">
        <v>500</v>
      </c>
      <c r="K23" s="394">
        <v>15087.5</v>
      </c>
    </row>
    <row r="24" spans="1:11" ht="14.45" customHeight="1" x14ac:dyDescent="0.2">
      <c r="A24" s="388" t="s">
        <v>407</v>
      </c>
      <c r="B24" s="389" t="s">
        <v>408</v>
      </c>
      <c r="C24" s="390" t="s">
        <v>415</v>
      </c>
      <c r="D24" s="391" t="s">
        <v>416</v>
      </c>
      <c r="E24" s="390" t="s">
        <v>524</v>
      </c>
      <c r="F24" s="391" t="s">
        <v>525</v>
      </c>
      <c r="G24" s="390" t="s">
        <v>562</v>
      </c>
      <c r="H24" s="390" t="s">
        <v>563</v>
      </c>
      <c r="I24" s="393">
        <v>2.875</v>
      </c>
      <c r="J24" s="393">
        <v>150</v>
      </c>
      <c r="K24" s="394">
        <v>431.5</v>
      </c>
    </row>
    <row r="25" spans="1:11" ht="14.45" customHeight="1" x14ac:dyDescent="0.2">
      <c r="A25" s="388" t="s">
        <v>407</v>
      </c>
      <c r="B25" s="389" t="s">
        <v>408</v>
      </c>
      <c r="C25" s="390" t="s">
        <v>415</v>
      </c>
      <c r="D25" s="391" t="s">
        <v>416</v>
      </c>
      <c r="E25" s="390" t="s">
        <v>524</v>
      </c>
      <c r="F25" s="391" t="s">
        <v>525</v>
      </c>
      <c r="G25" s="390" t="s">
        <v>564</v>
      </c>
      <c r="H25" s="390" t="s">
        <v>565</v>
      </c>
      <c r="I25" s="393">
        <v>5.2800002098083496</v>
      </c>
      <c r="J25" s="393">
        <v>20</v>
      </c>
      <c r="K25" s="394">
        <v>105.59999847412109</v>
      </c>
    </row>
    <row r="26" spans="1:11" ht="14.45" customHeight="1" x14ac:dyDescent="0.2">
      <c r="A26" s="388" t="s">
        <v>407</v>
      </c>
      <c r="B26" s="389" t="s">
        <v>408</v>
      </c>
      <c r="C26" s="390" t="s">
        <v>415</v>
      </c>
      <c r="D26" s="391" t="s">
        <v>416</v>
      </c>
      <c r="E26" s="390" t="s">
        <v>524</v>
      </c>
      <c r="F26" s="391" t="s">
        <v>525</v>
      </c>
      <c r="G26" s="390" t="s">
        <v>566</v>
      </c>
      <c r="H26" s="390" t="s">
        <v>567</v>
      </c>
      <c r="I26" s="393">
        <v>4.7899999618530273</v>
      </c>
      <c r="J26" s="393">
        <v>36</v>
      </c>
      <c r="K26" s="394">
        <v>172.5</v>
      </c>
    </row>
    <row r="27" spans="1:11" ht="14.45" customHeight="1" x14ac:dyDescent="0.2">
      <c r="A27" s="388" t="s">
        <v>407</v>
      </c>
      <c r="B27" s="389" t="s">
        <v>408</v>
      </c>
      <c r="C27" s="390" t="s">
        <v>415</v>
      </c>
      <c r="D27" s="391" t="s">
        <v>416</v>
      </c>
      <c r="E27" s="390" t="s">
        <v>524</v>
      </c>
      <c r="F27" s="391" t="s">
        <v>525</v>
      </c>
      <c r="G27" s="390" t="s">
        <v>568</v>
      </c>
      <c r="H27" s="390" t="s">
        <v>569</v>
      </c>
      <c r="I27" s="393">
        <v>3.622499942779541</v>
      </c>
      <c r="J27" s="393">
        <v>110</v>
      </c>
      <c r="K27" s="394">
        <v>398.52999114990234</v>
      </c>
    </row>
    <row r="28" spans="1:11" ht="14.45" customHeight="1" x14ac:dyDescent="0.2">
      <c r="A28" s="388" t="s">
        <v>407</v>
      </c>
      <c r="B28" s="389" t="s">
        <v>408</v>
      </c>
      <c r="C28" s="390" t="s">
        <v>415</v>
      </c>
      <c r="D28" s="391" t="s">
        <v>416</v>
      </c>
      <c r="E28" s="390" t="s">
        <v>524</v>
      </c>
      <c r="F28" s="391" t="s">
        <v>525</v>
      </c>
      <c r="G28" s="390" t="s">
        <v>570</v>
      </c>
      <c r="H28" s="390" t="s">
        <v>571</v>
      </c>
      <c r="I28" s="393">
        <v>5.179999828338623</v>
      </c>
      <c r="J28" s="393">
        <v>250</v>
      </c>
      <c r="K28" s="394">
        <v>1294.5</v>
      </c>
    </row>
    <row r="29" spans="1:11" ht="14.45" customHeight="1" x14ac:dyDescent="0.2">
      <c r="A29" s="388" t="s">
        <v>407</v>
      </c>
      <c r="B29" s="389" t="s">
        <v>408</v>
      </c>
      <c r="C29" s="390" t="s">
        <v>415</v>
      </c>
      <c r="D29" s="391" t="s">
        <v>416</v>
      </c>
      <c r="E29" s="390" t="s">
        <v>524</v>
      </c>
      <c r="F29" s="391" t="s">
        <v>525</v>
      </c>
      <c r="G29" s="390" t="s">
        <v>572</v>
      </c>
      <c r="H29" s="390" t="s">
        <v>573</v>
      </c>
      <c r="I29" s="393">
        <v>9.7799997329711914</v>
      </c>
      <c r="J29" s="393">
        <v>30</v>
      </c>
      <c r="K29" s="394">
        <v>293.25</v>
      </c>
    </row>
    <row r="30" spans="1:11" ht="14.45" customHeight="1" x14ac:dyDescent="0.2">
      <c r="A30" s="388" t="s">
        <v>407</v>
      </c>
      <c r="B30" s="389" t="s">
        <v>408</v>
      </c>
      <c r="C30" s="390" t="s">
        <v>415</v>
      </c>
      <c r="D30" s="391" t="s">
        <v>416</v>
      </c>
      <c r="E30" s="390" t="s">
        <v>524</v>
      </c>
      <c r="F30" s="391" t="s">
        <v>525</v>
      </c>
      <c r="G30" s="390" t="s">
        <v>574</v>
      </c>
      <c r="H30" s="390" t="s">
        <v>575</v>
      </c>
      <c r="I30" s="393">
        <v>23</v>
      </c>
      <c r="J30" s="393">
        <v>80</v>
      </c>
      <c r="K30" s="394">
        <v>1840</v>
      </c>
    </row>
    <row r="31" spans="1:11" ht="14.45" customHeight="1" x14ac:dyDescent="0.2">
      <c r="A31" s="388" t="s">
        <v>407</v>
      </c>
      <c r="B31" s="389" t="s">
        <v>408</v>
      </c>
      <c r="C31" s="390" t="s">
        <v>415</v>
      </c>
      <c r="D31" s="391" t="s">
        <v>416</v>
      </c>
      <c r="E31" s="390" t="s">
        <v>524</v>
      </c>
      <c r="F31" s="391" t="s">
        <v>525</v>
      </c>
      <c r="G31" s="390" t="s">
        <v>576</v>
      </c>
      <c r="H31" s="390" t="s">
        <v>577</v>
      </c>
      <c r="I31" s="393">
        <v>214.58000183105469</v>
      </c>
      <c r="J31" s="393">
        <v>2</v>
      </c>
      <c r="K31" s="394">
        <v>429.16000366210938</v>
      </c>
    </row>
    <row r="32" spans="1:11" ht="14.45" customHeight="1" x14ac:dyDescent="0.2">
      <c r="A32" s="388" t="s">
        <v>407</v>
      </c>
      <c r="B32" s="389" t="s">
        <v>408</v>
      </c>
      <c r="C32" s="390" t="s">
        <v>415</v>
      </c>
      <c r="D32" s="391" t="s">
        <v>416</v>
      </c>
      <c r="E32" s="390" t="s">
        <v>524</v>
      </c>
      <c r="F32" s="391" t="s">
        <v>525</v>
      </c>
      <c r="G32" s="390" t="s">
        <v>578</v>
      </c>
      <c r="H32" s="390" t="s">
        <v>579</v>
      </c>
      <c r="I32" s="393">
        <v>38.400001525878906</v>
      </c>
      <c r="J32" s="393">
        <v>40</v>
      </c>
      <c r="K32" s="394">
        <v>1536</v>
      </c>
    </row>
    <row r="33" spans="1:11" ht="14.45" customHeight="1" x14ac:dyDescent="0.2">
      <c r="A33" s="388" t="s">
        <v>407</v>
      </c>
      <c r="B33" s="389" t="s">
        <v>408</v>
      </c>
      <c r="C33" s="390" t="s">
        <v>415</v>
      </c>
      <c r="D33" s="391" t="s">
        <v>416</v>
      </c>
      <c r="E33" s="390" t="s">
        <v>524</v>
      </c>
      <c r="F33" s="391" t="s">
        <v>525</v>
      </c>
      <c r="G33" s="390" t="s">
        <v>580</v>
      </c>
      <c r="H33" s="390" t="s">
        <v>581</v>
      </c>
      <c r="I33" s="393">
        <v>113.27999877929688</v>
      </c>
      <c r="J33" s="393">
        <v>40</v>
      </c>
      <c r="K33" s="394">
        <v>4531</v>
      </c>
    </row>
    <row r="34" spans="1:11" ht="14.45" customHeight="1" x14ac:dyDescent="0.2">
      <c r="A34" s="388" t="s">
        <v>407</v>
      </c>
      <c r="B34" s="389" t="s">
        <v>408</v>
      </c>
      <c r="C34" s="390" t="s">
        <v>415</v>
      </c>
      <c r="D34" s="391" t="s">
        <v>416</v>
      </c>
      <c r="E34" s="390" t="s">
        <v>524</v>
      </c>
      <c r="F34" s="391" t="s">
        <v>525</v>
      </c>
      <c r="G34" s="390" t="s">
        <v>582</v>
      </c>
      <c r="H34" s="390" t="s">
        <v>583</v>
      </c>
      <c r="I34" s="393">
        <v>10.119999885559082</v>
      </c>
      <c r="J34" s="393">
        <v>12</v>
      </c>
      <c r="K34" s="394">
        <v>121.44000244140625</v>
      </c>
    </row>
    <row r="35" spans="1:11" ht="14.45" customHeight="1" x14ac:dyDescent="0.2">
      <c r="A35" s="388" t="s">
        <v>407</v>
      </c>
      <c r="B35" s="389" t="s">
        <v>408</v>
      </c>
      <c r="C35" s="390" t="s">
        <v>415</v>
      </c>
      <c r="D35" s="391" t="s">
        <v>416</v>
      </c>
      <c r="E35" s="390" t="s">
        <v>524</v>
      </c>
      <c r="F35" s="391" t="s">
        <v>525</v>
      </c>
      <c r="G35" s="390" t="s">
        <v>584</v>
      </c>
      <c r="H35" s="390" t="s">
        <v>585</v>
      </c>
      <c r="I35" s="393">
        <v>0.8571428741727557</v>
      </c>
      <c r="J35" s="393">
        <v>3900</v>
      </c>
      <c r="K35" s="394">
        <v>3340</v>
      </c>
    </row>
    <row r="36" spans="1:11" ht="14.45" customHeight="1" x14ac:dyDescent="0.2">
      <c r="A36" s="388" t="s">
        <v>407</v>
      </c>
      <c r="B36" s="389" t="s">
        <v>408</v>
      </c>
      <c r="C36" s="390" t="s">
        <v>415</v>
      </c>
      <c r="D36" s="391" t="s">
        <v>416</v>
      </c>
      <c r="E36" s="390" t="s">
        <v>524</v>
      </c>
      <c r="F36" s="391" t="s">
        <v>525</v>
      </c>
      <c r="G36" s="390" t="s">
        <v>586</v>
      </c>
      <c r="H36" s="390" t="s">
        <v>587</v>
      </c>
      <c r="I36" s="393">
        <v>1.5166666507720947</v>
      </c>
      <c r="J36" s="393">
        <v>3000</v>
      </c>
      <c r="K36" s="394">
        <v>4550</v>
      </c>
    </row>
    <row r="37" spans="1:11" ht="14.45" customHeight="1" x14ac:dyDescent="0.2">
      <c r="A37" s="388" t="s">
        <v>407</v>
      </c>
      <c r="B37" s="389" t="s">
        <v>408</v>
      </c>
      <c r="C37" s="390" t="s">
        <v>415</v>
      </c>
      <c r="D37" s="391" t="s">
        <v>416</v>
      </c>
      <c r="E37" s="390" t="s">
        <v>524</v>
      </c>
      <c r="F37" s="391" t="s">
        <v>525</v>
      </c>
      <c r="G37" s="390" t="s">
        <v>588</v>
      </c>
      <c r="H37" s="390" t="s">
        <v>589</v>
      </c>
      <c r="I37" s="393">
        <v>2.0659999370574953</v>
      </c>
      <c r="J37" s="393">
        <v>1000</v>
      </c>
      <c r="K37" s="394">
        <v>2068</v>
      </c>
    </row>
    <row r="38" spans="1:11" ht="14.45" customHeight="1" x14ac:dyDescent="0.2">
      <c r="A38" s="388" t="s">
        <v>407</v>
      </c>
      <c r="B38" s="389" t="s">
        <v>408</v>
      </c>
      <c r="C38" s="390" t="s">
        <v>415</v>
      </c>
      <c r="D38" s="391" t="s">
        <v>416</v>
      </c>
      <c r="E38" s="390" t="s">
        <v>524</v>
      </c>
      <c r="F38" s="391" t="s">
        <v>525</v>
      </c>
      <c r="G38" s="390" t="s">
        <v>590</v>
      </c>
      <c r="H38" s="390" t="s">
        <v>591</v>
      </c>
      <c r="I38" s="393">
        <v>3.3633332252502441</v>
      </c>
      <c r="J38" s="393">
        <v>1200</v>
      </c>
      <c r="K38" s="394">
        <v>4036.5</v>
      </c>
    </row>
    <row r="39" spans="1:11" ht="14.45" customHeight="1" x14ac:dyDescent="0.2">
      <c r="A39" s="388" t="s">
        <v>407</v>
      </c>
      <c r="B39" s="389" t="s">
        <v>408</v>
      </c>
      <c r="C39" s="390" t="s">
        <v>415</v>
      </c>
      <c r="D39" s="391" t="s">
        <v>416</v>
      </c>
      <c r="E39" s="390" t="s">
        <v>524</v>
      </c>
      <c r="F39" s="391" t="s">
        <v>525</v>
      </c>
      <c r="G39" s="390" t="s">
        <v>592</v>
      </c>
      <c r="H39" s="390" t="s">
        <v>593</v>
      </c>
      <c r="I39" s="393">
        <v>5.8766667048136396</v>
      </c>
      <c r="J39" s="393">
        <v>800</v>
      </c>
      <c r="K39" s="394">
        <v>4702</v>
      </c>
    </row>
    <row r="40" spans="1:11" ht="14.45" customHeight="1" x14ac:dyDescent="0.2">
      <c r="A40" s="388" t="s">
        <v>407</v>
      </c>
      <c r="B40" s="389" t="s">
        <v>408</v>
      </c>
      <c r="C40" s="390" t="s">
        <v>415</v>
      </c>
      <c r="D40" s="391" t="s">
        <v>416</v>
      </c>
      <c r="E40" s="390" t="s">
        <v>524</v>
      </c>
      <c r="F40" s="391" t="s">
        <v>525</v>
      </c>
      <c r="G40" s="390" t="s">
        <v>594</v>
      </c>
      <c r="H40" s="390" t="s">
        <v>595</v>
      </c>
      <c r="I40" s="393">
        <v>61.215000152587891</v>
      </c>
      <c r="J40" s="393">
        <v>4</v>
      </c>
      <c r="K40" s="394">
        <v>244.86000061035156</v>
      </c>
    </row>
    <row r="41" spans="1:11" ht="14.45" customHeight="1" x14ac:dyDescent="0.2">
      <c r="A41" s="388" t="s">
        <v>407</v>
      </c>
      <c r="B41" s="389" t="s">
        <v>408</v>
      </c>
      <c r="C41" s="390" t="s">
        <v>415</v>
      </c>
      <c r="D41" s="391" t="s">
        <v>416</v>
      </c>
      <c r="E41" s="390" t="s">
        <v>524</v>
      </c>
      <c r="F41" s="391" t="s">
        <v>525</v>
      </c>
      <c r="G41" s="390" t="s">
        <v>596</v>
      </c>
      <c r="H41" s="390" t="s">
        <v>597</v>
      </c>
      <c r="I41" s="393">
        <v>98.377998352050781</v>
      </c>
      <c r="J41" s="393">
        <v>50</v>
      </c>
      <c r="K41" s="394">
        <v>4918.9498901367188</v>
      </c>
    </row>
    <row r="42" spans="1:11" ht="14.45" customHeight="1" x14ac:dyDescent="0.2">
      <c r="A42" s="388" t="s">
        <v>407</v>
      </c>
      <c r="B42" s="389" t="s">
        <v>408</v>
      </c>
      <c r="C42" s="390" t="s">
        <v>415</v>
      </c>
      <c r="D42" s="391" t="s">
        <v>416</v>
      </c>
      <c r="E42" s="390" t="s">
        <v>524</v>
      </c>
      <c r="F42" s="391" t="s">
        <v>525</v>
      </c>
      <c r="G42" s="390" t="s">
        <v>598</v>
      </c>
      <c r="H42" s="390" t="s">
        <v>599</v>
      </c>
      <c r="I42" s="393">
        <v>23.909999847412109</v>
      </c>
      <c r="J42" s="393">
        <v>10</v>
      </c>
      <c r="K42" s="394">
        <v>239.10000610351563</v>
      </c>
    </row>
    <row r="43" spans="1:11" ht="14.45" customHeight="1" x14ac:dyDescent="0.2">
      <c r="A43" s="388" t="s">
        <v>407</v>
      </c>
      <c r="B43" s="389" t="s">
        <v>408</v>
      </c>
      <c r="C43" s="390" t="s">
        <v>415</v>
      </c>
      <c r="D43" s="391" t="s">
        <v>416</v>
      </c>
      <c r="E43" s="390" t="s">
        <v>524</v>
      </c>
      <c r="F43" s="391" t="s">
        <v>525</v>
      </c>
      <c r="G43" s="390" t="s">
        <v>600</v>
      </c>
      <c r="H43" s="390" t="s">
        <v>601</v>
      </c>
      <c r="I43" s="393">
        <v>46.31666692097982</v>
      </c>
      <c r="J43" s="393">
        <v>56</v>
      </c>
      <c r="K43" s="394">
        <v>2593.8200378417969</v>
      </c>
    </row>
    <row r="44" spans="1:11" ht="14.45" customHeight="1" x14ac:dyDescent="0.2">
      <c r="A44" s="388" t="s">
        <v>407</v>
      </c>
      <c r="B44" s="389" t="s">
        <v>408</v>
      </c>
      <c r="C44" s="390" t="s">
        <v>415</v>
      </c>
      <c r="D44" s="391" t="s">
        <v>416</v>
      </c>
      <c r="E44" s="390" t="s">
        <v>524</v>
      </c>
      <c r="F44" s="391" t="s">
        <v>525</v>
      </c>
      <c r="G44" s="390" t="s">
        <v>602</v>
      </c>
      <c r="H44" s="390" t="s">
        <v>603</v>
      </c>
      <c r="I44" s="393">
        <v>8.3959999084472656</v>
      </c>
      <c r="J44" s="393">
        <v>228</v>
      </c>
      <c r="K44" s="394">
        <v>1914.239990234375</v>
      </c>
    </row>
    <row r="45" spans="1:11" ht="14.45" customHeight="1" x14ac:dyDescent="0.2">
      <c r="A45" s="388" t="s">
        <v>407</v>
      </c>
      <c r="B45" s="389" t="s">
        <v>408</v>
      </c>
      <c r="C45" s="390" t="s">
        <v>415</v>
      </c>
      <c r="D45" s="391" t="s">
        <v>416</v>
      </c>
      <c r="E45" s="390" t="s">
        <v>524</v>
      </c>
      <c r="F45" s="391" t="s">
        <v>525</v>
      </c>
      <c r="G45" s="390" t="s">
        <v>604</v>
      </c>
      <c r="H45" s="390" t="s">
        <v>605</v>
      </c>
      <c r="I45" s="393">
        <v>19.268571036202566</v>
      </c>
      <c r="J45" s="393">
        <v>288</v>
      </c>
      <c r="K45" s="394">
        <v>5542.699951171875</v>
      </c>
    </row>
    <row r="46" spans="1:11" ht="14.45" customHeight="1" x14ac:dyDescent="0.2">
      <c r="A46" s="388" t="s">
        <v>407</v>
      </c>
      <c r="B46" s="389" t="s">
        <v>408</v>
      </c>
      <c r="C46" s="390" t="s">
        <v>415</v>
      </c>
      <c r="D46" s="391" t="s">
        <v>416</v>
      </c>
      <c r="E46" s="390" t="s">
        <v>524</v>
      </c>
      <c r="F46" s="391" t="s">
        <v>525</v>
      </c>
      <c r="G46" s="390" t="s">
        <v>606</v>
      </c>
      <c r="H46" s="390" t="s">
        <v>607</v>
      </c>
      <c r="I46" s="393">
        <v>18.860000610351563</v>
      </c>
      <c r="J46" s="393">
        <v>800</v>
      </c>
      <c r="K46" s="394">
        <v>15088</v>
      </c>
    </row>
    <row r="47" spans="1:11" ht="14.45" customHeight="1" x14ac:dyDescent="0.2">
      <c r="A47" s="388" t="s">
        <v>407</v>
      </c>
      <c r="B47" s="389" t="s">
        <v>408</v>
      </c>
      <c r="C47" s="390" t="s">
        <v>415</v>
      </c>
      <c r="D47" s="391" t="s">
        <v>416</v>
      </c>
      <c r="E47" s="390" t="s">
        <v>524</v>
      </c>
      <c r="F47" s="391" t="s">
        <v>525</v>
      </c>
      <c r="G47" s="390" t="s">
        <v>608</v>
      </c>
      <c r="H47" s="390" t="s">
        <v>609</v>
      </c>
      <c r="I47" s="393">
        <v>7.820000171661377</v>
      </c>
      <c r="J47" s="393">
        <v>100</v>
      </c>
      <c r="K47" s="394">
        <v>782</v>
      </c>
    </row>
    <row r="48" spans="1:11" ht="14.45" customHeight="1" x14ac:dyDescent="0.2">
      <c r="A48" s="388" t="s">
        <v>407</v>
      </c>
      <c r="B48" s="389" t="s">
        <v>408</v>
      </c>
      <c r="C48" s="390" t="s">
        <v>415</v>
      </c>
      <c r="D48" s="391" t="s">
        <v>416</v>
      </c>
      <c r="E48" s="390" t="s">
        <v>524</v>
      </c>
      <c r="F48" s="391" t="s">
        <v>525</v>
      </c>
      <c r="G48" s="390" t="s">
        <v>610</v>
      </c>
      <c r="H48" s="390" t="s">
        <v>611</v>
      </c>
      <c r="I48" s="393">
        <v>70.199996948242188</v>
      </c>
      <c r="J48" s="393">
        <v>600</v>
      </c>
      <c r="K48" s="394">
        <v>42117.59765625</v>
      </c>
    </row>
    <row r="49" spans="1:11" ht="14.45" customHeight="1" x14ac:dyDescent="0.2">
      <c r="A49" s="388" t="s">
        <v>407</v>
      </c>
      <c r="B49" s="389" t="s">
        <v>408</v>
      </c>
      <c r="C49" s="390" t="s">
        <v>415</v>
      </c>
      <c r="D49" s="391" t="s">
        <v>416</v>
      </c>
      <c r="E49" s="390" t="s">
        <v>524</v>
      </c>
      <c r="F49" s="391" t="s">
        <v>525</v>
      </c>
      <c r="G49" s="390" t="s">
        <v>612</v>
      </c>
      <c r="H49" s="390" t="s">
        <v>613</v>
      </c>
      <c r="I49" s="393">
        <v>2.559999942779541</v>
      </c>
      <c r="J49" s="393">
        <v>340</v>
      </c>
      <c r="K49" s="394">
        <v>876.40000152587891</v>
      </c>
    </row>
    <row r="50" spans="1:11" ht="14.45" customHeight="1" x14ac:dyDescent="0.2">
      <c r="A50" s="388" t="s">
        <v>407</v>
      </c>
      <c r="B50" s="389" t="s">
        <v>408</v>
      </c>
      <c r="C50" s="390" t="s">
        <v>415</v>
      </c>
      <c r="D50" s="391" t="s">
        <v>416</v>
      </c>
      <c r="E50" s="390" t="s">
        <v>524</v>
      </c>
      <c r="F50" s="391" t="s">
        <v>525</v>
      </c>
      <c r="G50" s="390" t="s">
        <v>614</v>
      </c>
      <c r="H50" s="390" t="s">
        <v>615</v>
      </c>
      <c r="I50" s="393">
        <v>3.3049999475479126</v>
      </c>
      <c r="J50" s="393">
        <v>240</v>
      </c>
      <c r="K50" s="394">
        <v>786</v>
      </c>
    </row>
    <row r="51" spans="1:11" ht="14.45" customHeight="1" x14ac:dyDescent="0.2">
      <c r="A51" s="388" t="s">
        <v>407</v>
      </c>
      <c r="B51" s="389" t="s">
        <v>408</v>
      </c>
      <c r="C51" s="390" t="s">
        <v>415</v>
      </c>
      <c r="D51" s="391" t="s">
        <v>416</v>
      </c>
      <c r="E51" s="390" t="s">
        <v>524</v>
      </c>
      <c r="F51" s="391" t="s">
        <v>525</v>
      </c>
      <c r="G51" s="390" t="s">
        <v>616</v>
      </c>
      <c r="H51" s="390" t="s">
        <v>617</v>
      </c>
      <c r="I51" s="393">
        <v>4.0357143197740823</v>
      </c>
      <c r="J51" s="393">
        <v>960</v>
      </c>
      <c r="K51" s="394">
        <v>3872.8000030517578</v>
      </c>
    </row>
    <row r="52" spans="1:11" ht="14.45" customHeight="1" x14ac:dyDescent="0.2">
      <c r="A52" s="388" t="s">
        <v>407</v>
      </c>
      <c r="B52" s="389" t="s">
        <v>408</v>
      </c>
      <c r="C52" s="390" t="s">
        <v>415</v>
      </c>
      <c r="D52" s="391" t="s">
        <v>416</v>
      </c>
      <c r="E52" s="390" t="s">
        <v>524</v>
      </c>
      <c r="F52" s="391" t="s">
        <v>525</v>
      </c>
      <c r="G52" s="390" t="s">
        <v>618</v>
      </c>
      <c r="H52" s="390" t="s">
        <v>619</v>
      </c>
      <c r="I52" s="393">
        <v>4.6000000238418579</v>
      </c>
      <c r="J52" s="393">
        <v>680</v>
      </c>
      <c r="K52" s="394">
        <v>3125.9999694824219</v>
      </c>
    </row>
    <row r="53" spans="1:11" ht="14.45" customHeight="1" x14ac:dyDescent="0.2">
      <c r="A53" s="388" t="s">
        <v>407</v>
      </c>
      <c r="B53" s="389" t="s">
        <v>408</v>
      </c>
      <c r="C53" s="390" t="s">
        <v>415</v>
      </c>
      <c r="D53" s="391" t="s">
        <v>416</v>
      </c>
      <c r="E53" s="390" t="s">
        <v>524</v>
      </c>
      <c r="F53" s="391" t="s">
        <v>525</v>
      </c>
      <c r="G53" s="390" t="s">
        <v>620</v>
      </c>
      <c r="H53" s="390" t="s">
        <v>621</v>
      </c>
      <c r="I53" s="393">
        <v>72.220001220703125</v>
      </c>
      <c r="J53" s="393">
        <v>2</v>
      </c>
      <c r="K53" s="394">
        <v>144.44000244140625</v>
      </c>
    </row>
    <row r="54" spans="1:11" ht="14.45" customHeight="1" x14ac:dyDescent="0.2">
      <c r="A54" s="388" t="s">
        <v>407</v>
      </c>
      <c r="B54" s="389" t="s">
        <v>408</v>
      </c>
      <c r="C54" s="390" t="s">
        <v>415</v>
      </c>
      <c r="D54" s="391" t="s">
        <v>416</v>
      </c>
      <c r="E54" s="390" t="s">
        <v>524</v>
      </c>
      <c r="F54" s="391" t="s">
        <v>525</v>
      </c>
      <c r="G54" s="390" t="s">
        <v>622</v>
      </c>
      <c r="H54" s="390" t="s">
        <v>623</v>
      </c>
      <c r="I54" s="393">
        <v>105.45999908447266</v>
      </c>
      <c r="J54" s="393">
        <v>8</v>
      </c>
      <c r="K54" s="394">
        <v>843.67999267578125</v>
      </c>
    </row>
    <row r="55" spans="1:11" ht="14.45" customHeight="1" x14ac:dyDescent="0.2">
      <c r="A55" s="388" t="s">
        <v>407</v>
      </c>
      <c r="B55" s="389" t="s">
        <v>408</v>
      </c>
      <c r="C55" s="390" t="s">
        <v>415</v>
      </c>
      <c r="D55" s="391" t="s">
        <v>416</v>
      </c>
      <c r="E55" s="390" t="s">
        <v>524</v>
      </c>
      <c r="F55" s="391" t="s">
        <v>525</v>
      </c>
      <c r="G55" s="390" t="s">
        <v>624</v>
      </c>
      <c r="H55" s="390" t="s">
        <v>625</v>
      </c>
      <c r="I55" s="393">
        <v>10.020000457763672</v>
      </c>
      <c r="J55" s="393">
        <v>480</v>
      </c>
      <c r="K55" s="394">
        <v>4808.760009765625</v>
      </c>
    </row>
    <row r="56" spans="1:11" ht="14.45" customHeight="1" x14ac:dyDescent="0.2">
      <c r="A56" s="388" t="s">
        <v>407</v>
      </c>
      <c r="B56" s="389" t="s">
        <v>408</v>
      </c>
      <c r="C56" s="390" t="s">
        <v>415</v>
      </c>
      <c r="D56" s="391" t="s">
        <v>416</v>
      </c>
      <c r="E56" s="390" t="s">
        <v>524</v>
      </c>
      <c r="F56" s="391" t="s">
        <v>525</v>
      </c>
      <c r="G56" s="390" t="s">
        <v>626</v>
      </c>
      <c r="H56" s="390" t="s">
        <v>627</v>
      </c>
      <c r="I56" s="393">
        <v>11.480000178019205</v>
      </c>
      <c r="J56" s="393">
        <v>360</v>
      </c>
      <c r="K56" s="394">
        <v>4132.6201171875</v>
      </c>
    </row>
    <row r="57" spans="1:11" ht="14.45" customHeight="1" x14ac:dyDescent="0.2">
      <c r="A57" s="388" t="s">
        <v>407</v>
      </c>
      <c r="B57" s="389" t="s">
        <v>408</v>
      </c>
      <c r="C57" s="390" t="s">
        <v>415</v>
      </c>
      <c r="D57" s="391" t="s">
        <v>416</v>
      </c>
      <c r="E57" s="390" t="s">
        <v>524</v>
      </c>
      <c r="F57" s="391" t="s">
        <v>525</v>
      </c>
      <c r="G57" s="390" t="s">
        <v>628</v>
      </c>
      <c r="H57" s="390" t="s">
        <v>629</v>
      </c>
      <c r="I57" s="393">
        <v>13.869999885559082</v>
      </c>
      <c r="J57" s="393">
        <v>48</v>
      </c>
      <c r="K57" s="394">
        <v>665.760009765625</v>
      </c>
    </row>
    <row r="58" spans="1:11" ht="14.45" customHeight="1" x14ac:dyDescent="0.2">
      <c r="A58" s="388" t="s">
        <v>407</v>
      </c>
      <c r="B58" s="389" t="s">
        <v>408</v>
      </c>
      <c r="C58" s="390" t="s">
        <v>415</v>
      </c>
      <c r="D58" s="391" t="s">
        <v>416</v>
      </c>
      <c r="E58" s="390" t="s">
        <v>524</v>
      </c>
      <c r="F58" s="391" t="s">
        <v>525</v>
      </c>
      <c r="G58" s="390" t="s">
        <v>630</v>
      </c>
      <c r="H58" s="390" t="s">
        <v>631</v>
      </c>
      <c r="I58" s="393">
        <v>15.489999771118164</v>
      </c>
      <c r="J58" s="393">
        <v>40</v>
      </c>
      <c r="K58" s="394">
        <v>619.54998779296875</v>
      </c>
    </row>
    <row r="59" spans="1:11" ht="14.45" customHeight="1" x14ac:dyDescent="0.2">
      <c r="A59" s="388" t="s">
        <v>407</v>
      </c>
      <c r="B59" s="389" t="s">
        <v>408</v>
      </c>
      <c r="C59" s="390" t="s">
        <v>415</v>
      </c>
      <c r="D59" s="391" t="s">
        <v>416</v>
      </c>
      <c r="E59" s="390" t="s">
        <v>524</v>
      </c>
      <c r="F59" s="391" t="s">
        <v>525</v>
      </c>
      <c r="G59" s="390" t="s">
        <v>632</v>
      </c>
      <c r="H59" s="390" t="s">
        <v>633</v>
      </c>
      <c r="I59" s="393">
        <v>11.859999656677246</v>
      </c>
      <c r="J59" s="393">
        <v>6000</v>
      </c>
      <c r="K59" s="394">
        <v>71148</v>
      </c>
    </row>
    <row r="60" spans="1:11" ht="14.45" customHeight="1" x14ac:dyDescent="0.2">
      <c r="A60" s="388" t="s">
        <v>407</v>
      </c>
      <c r="B60" s="389" t="s">
        <v>408</v>
      </c>
      <c r="C60" s="390" t="s">
        <v>415</v>
      </c>
      <c r="D60" s="391" t="s">
        <v>416</v>
      </c>
      <c r="E60" s="390" t="s">
        <v>524</v>
      </c>
      <c r="F60" s="391" t="s">
        <v>525</v>
      </c>
      <c r="G60" s="390" t="s">
        <v>634</v>
      </c>
      <c r="H60" s="390" t="s">
        <v>635</v>
      </c>
      <c r="I60" s="393">
        <v>14.279999732971191</v>
      </c>
      <c r="J60" s="393">
        <v>2000</v>
      </c>
      <c r="K60" s="394">
        <v>28556</v>
      </c>
    </row>
    <row r="61" spans="1:11" ht="14.45" customHeight="1" x14ac:dyDescent="0.2">
      <c r="A61" s="388" t="s">
        <v>407</v>
      </c>
      <c r="B61" s="389" t="s">
        <v>408</v>
      </c>
      <c r="C61" s="390" t="s">
        <v>415</v>
      </c>
      <c r="D61" s="391" t="s">
        <v>416</v>
      </c>
      <c r="E61" s="390" t="s">
        <v>524</v>
      </c>
      <c r="F61" s="391" t="s">
        <v>525</v>
      </c>
      <c r="G61" s="390" t="s">
        <v>636</v>
      </c>
      <c r="H61" s="390" t="s">
        <v>637</v>
      </c>
      <c r="I61" s="393">
        <v>16.219999313354492</v>
      </c>
      <c r="J61" s="393">
        <v>38520</v>
      </c>
      <c r="K61" s="394">
        <v>624601.80078125</v>
      </c>
    </row>
    <row r="62" spans="1:11" ht="14.45" customHeight="1" x14ac:dyDescent="0.2">
      <c r="A62" s="388" t="s">
        <v>407</v>
      </c>
      <c r="B62" s="389" t="s">
        <v>408</v>
      </c>
      <c r="C62" s="390" t="s">
        <v>415</v>
      </c>
      <c r="D62" s="391" t="s">
        <v>416</v>
      </c>
      <c r="E62" s="390" t="s">
        <v>524</v>
      </c>
      <c r="F62" s="391" t="s">
        <v>525</v>
      </c>
      <c r="G62" s="390" t="s">
        <v>638</v>
      </c>
      <c r="H62" s="390" t="s">
        <v>639</v>
      </c>
      <c r="I62" s="393">
        <v>29.100000381469727</v>
      </c>
      <c r="J62" s="393">
        <v>2160</v>
      </c>
      <c r="K62" s="394">
        <v>62845.2001953125</v>
      </c>
    </row>
    <row r="63" spans="1:11" ht="14.45" customHeight="1" x14ac:dyDescent="0.2">
      <c r="A63" s="388" t="s">
        <v>407</v>
      </c>
      <c r="B63" s="389" t="s">
        <v>408</v>
      </c>
      <c r="C63" s="390" t="s">
        <v>415</v>
      </c>
      <c r="D63" s="391" t="s">
        <v>416</v>
      </c>
      <c r="E63" s="390" t="s">
        <v>524</v>
      </c>
      <c r="F63" s="391" t="s">
        <v>525</v>
      </c>
      <c r="G63" s="390" t="s">
        <v>640</v>
      </c>
      <c r="H63" s="390" t="s">
        <v>641</v>
      </c>
      <c r="I63" s="393">
        <v>343.99166361490887</v>
      </c>
      <c r="J63" s="393">
        <v>11</v>
      </c>
      <c r="K63" s="394">
        <v>4100.3199768066406</v>
      </c>
    </row>
    <row r="64" spans="1:11" ht="14.45" customHeight="1" x14ac:dyDescent="0.2">
      <c r="A64" s="388" t="s">
        <v>407</v>
      </c>
      <c r="B64" s="389" t="s">
        <v>408</v>
      </c>
      <c r="C64" s="390" t="s">
        <v>415</v>
      </c>
      <c r="D64" s="391" t="s">
        <v>416</v>
      </c>
      <c r="E64" s="390" t="s">
        <v>524</v>
      </c>
      <c r="F64" s="391" t="s">
        <v>525</v>
      </c>
      <c r="G64" s="390" t="s">
        <v>642</v>
      </c>
      <c r="H64" s="390" t="s">
        <v>643</v>
      </c>
      <c r="I64" s="393">
        <v>305.55166117350262</v>
      </c>
      <c r="J64" s="393">
        <v>8</v>
      </c>
      <c r="K64" s="394">
        <v>2480.4799499511719</v>
      </c>
    </row>
    <row r="65" spans="1:11" ht="14.45" customHeight="1" x14ac:dyDescent="0.2">
      <c r="A65" s="388" t="s">
        <v>407</v>
      </c>
      <c r="B65" s="389" t="s">
        <v>408</v>
      </c>
      <c r="C65" s="390" t="s">
        <v>415</v>
      </c>
      <c r="D65" s="391" t="s">
        <v>416</v>
      </c>
      <c r="E65" s="390" t="s">
        <v>524</v>
      </c>
      <c r="F65" s="391" t="s">
        <v>525</v>
      </c>
      <c r="G65" s="390" t="s">
        <v>644</v>
      </c>
      <c r="H65" s="390" t="s">
        <v>645</v>
      </c>
      <c r="I65" s="393">
        <v>13.800000190734863</v>
      </c>
      <c r="J65" s="393">
        <v>50</v>
      </c>
      <c r="K65" s="394">
        <v>690</v>
      </c>
    </row>
    <row r="66" spans="1:11" ht="14.45" customHeight="1" x14ac:dyDescent="0.2">
      <c r="A66" s="388" t="s">
        <v>407</v>
      </c>
      <c r="B66" s="389" t="s">
        <v>408</v>
      </c>
      <c r="C66" s="390" t="s">
        <v>415</v>
      </c>
      <c r="D66" s="391" t="s">
        <v>416</v>
      </c>
      <c r="E66" s="390" t="s">
        <v>524</v>
      </c>
      <c r="F66" s="391" t="s">
        <v>525</v>
      </c>
      <c r="G66" s="390" t="s">
        <v>646</v>
      </c>
      <c r="H66" s="390" t="s">
        <v>647</v>
      </c>
      <c r="I66" s="393">
        <v>0.95571425982883995</v>
      </c>
      <c r="J66" s="393">
        <v>27000</v>
      </c>
      <c r="K66" s="394">
        <v>25833.599609375</v>
      </c>
    </row>
    <row r="67" spans="1:11" ht="14.45" customHeight="1" x14ac:dyDescent="0.2">
      <c r="A67" s="388" t="s">
        <v>407</v>
      </c>
      <c r="B67" s="389" t="s">
        <v>408</v>
      </c>
      <c r="C67" s="390" t="s">
        <v>415</v>
      </c>
      <c r="D67" s="391" t="s">
        <v>416</v>
      </c>
      <c r="E67" s="390" t="s">
        <v>524</v>
      </c>
      <c r="F67" s="391" t="s">
        <v>525</v>
      </c>
      <c r="G67" s="390" t="s">
        <v>648</v>
      </c>
      <c r="H67" s="390" t="s">
        <v>649</v>
      </c>
      <c r="I67" s="393">
        <v>2.7775000333786011</v>
      </c>
      <c r="J67" s="393">
        <v>17000</v>
      </c>
      <c r="K67" s="394">
        <v>47366.19970703125</v>
      </c>
    </row>
    <row r="68" spans="1:11" ht="14.45" customHeight="1" x14ac:dyDescent="0.2">
      <c r="A68" s="388" t="s">
        <v>407</v>
      </c>
      <c r="B68" s="389" t="s">
        <v>408</v>
      </c>
      <c r="C68" s="390" t="s">
        <v>415</v>
      </c>
      <c r="D68" s="391" t="s">
        <v>416</v>
      </c>
      <c r="E68" s="390" t="s">
        <v>524</v>
      </c>
      <c r="F68" s="391" t="s">
        <v>525</v>
      </c>
      <c r="G68" s="390" t="s">
        <v>650</v>
      </c>
      <c r="H68" s="390" t="s">
        <v>651</v>
      </c>
      <c r="I68" s="393">
        <v>0.61000001430511475</v>
      </c>
      <c r="J68" s="393">
        <v>18000</v>
      </c>
      <c r="K68" s="394">
        <v>10971</v>
      </c>
    </row>
    <row r="69" spans="1:11" ht="14.45" customHeight="1" x14ac:dyDescent="0.2">
      <c r="A69" s="388" t="s">
        <v>407</v>
      </c>
      <c r="B69" s="389" t="s">
        <v>408</v>
      </c>
      <c r="C69" s="390" t="s">
        <v>415</v>
      </c>
      <c r="D69" s="391" t="s">
        <v>416</v>
      </c>
      <c r="E69" s="390" t="s">
        <v>524</v>
      </c>
      <c r="F69" s="391" t="s">
        <v>525</v>
      </c>
      <c r="G69" s="390" t="s">
        <v>652</v>
      </c>
      <c r="H69" s="390" t="s">
        <v>653</v>
      </c>
      <c r="I69" s="393">
        <v>0.15000000596046448</v>
      </c>
      <c r="J69" s="393">
        <v>200</v>
      </c>
      <c r="K69" s="394">
        <v>30</v>
      </c>
    </row>
    <row r="70" spans="1:11" ht="14.45" customHeight="1" x14ac:dyDescent="0.2">
      <c r="A70" s="388" t="s">
        <v>407</v>
      </c>
      <c r="B70" s="389" t="s">
        <v>408</v>
      </c>
      <c r="C70" s="390" t="s">
        <v>415</v>
      </c>
      <c r="D70" s="391" t="s">
        <v>416</v>
      </c>
      <c r="E70" s="390" t="s">
        <v>524</v>
      </c>
      <c r="F70" s="391" t="s">
        <v>525</v>
      </c>
      <c r="G70" s="390" t="s">
        <v>654</v>
      </c>
      <c r="H70" s="390" t="s">
        <v>655</v>
      </c>
      <c r="I70" s="393">
        <v>30.77500057220459</v>
      </c>
      <c r="J70" s="393">
        <v>72</v>
      </c>
      <c r="K70" s="394">
        <v>2215.679931640625</v>
      </c>
    </row>
    <row r="71" spans="1:11" ht="14.45" customHeight="1" x14ac:dyDescent="0.2">
      <c r="A71" s="388" t="s">
        <v>407</v>
      </c>
      <c r="B71" s="389" t="s">
        <v>408</v>
      </c>
      <c r="C71" s="390" t="s">
        <v>415</v>
      </c>
      <c r="D71" s="391" t="s">
        <v>416</v>
      </c>
      <c r="E71" s="390" t="s">
        <v>656</v>
      </c>
      <c r="F71" s="391" t="s">
        <v>657</v>
      </c>
      <c r="G71" s="390" t="s">
        <v>658</v>
      </c>
      <c r="H71" s="390" t="s">
        <v>659</v>
      </c>
      <c r="I71" s="393">
        <v>566.70001220703125</v>
      </c>
      <c r="J71" s="393">
        <v>1</v>
      </c>
      <c r="K71" s="394">
        <v>566.70001220703125</v>
      </c>
    </row>
    <row r="72" spans="1:11" ht="14.45" customHeight="1" x14ac:dyDescent="0.2">
      <c r="A72" s="388" t="s">
        <v>407</v>
      </c>
      <c r="B72" s="389" t="s">
        <v>408</v>
      </c>
      <c r="C72" s="390" t="s">
        <v>415</v>
      </c>
      <c r="D72" s="391" t="s">
        <v>416</v>
      </c>
      <c r="E72" s="390" t="s">
        <v>656</v>
      </c>
      <c r="F72" s="391" t="s">
        <v>657</v>
      </c>
      <c r="G72" s="390" t="s">
        <v>660</v>
      </c>
      <c r="H72" s="390" t="s">
        <v>661</v>
      </c>
      <c r="I72" s="393">
        <v>566.70001220703125</v>
      </c>
      <c r="J72" s="393">
        <v>1</v>
      </c>
      <c r="K72" s="394">
        <v>566.70001220703125</v>
      </c>
    </row>
    <row r="73" spans="1:11" ht="14.45" customHeight="1" x14ac:dyDescent="0.2">
      <c r="A73" s="388" t="s">
        <v>407</v>
      </c>
      <c r="B73" s="389" t="s">
        <v>408</v>
      </c>
      <c r="C73" s="390" t="s">
        <v>415</v>
      </c>
      <c r="D73" s="391" t="s">
        <v>416</v>
      </c>
      <c r="E73" s="390" t="s">
        <v>656</v>
      </c>
      <c r="F73" s="391" t="s">
        <v>657</v>
      </c>
      <c r="G73" s="390" t="s">
        <v>662</v>
      </c>
      <c r="H73" s="390" t="s">
        <v>663</v>
      </c>
      <c r="I73" s="393">
        <v>2.3349999189376831</v>
      </c>
      <c r="J73" s="393">
        <v>400</v>
      </c>
      <c r="K73" s="394">
        <v>934</v>
      </c>
    </row>
    <row r="74" spans="1:11" ht="14.45" customHeight="1" x14ac:dyDescent="0.2">
      <c r="A74" s="388" t="s">
        <v>407</v>
      </c>
      <c r="B74" s="389" t="s">
        <v>408</v>
      </c>
      <c r="C74" s="390" t="s">
        <v>415</v>
      </c>
      <c r="D74" s="391" t="s">
        <v>416</v>
      </c>
      <c r="E74" s="390" t="s">
        <v>656</v>
      </c>
      <c r="F74" s="391" t="s">
        <v>657</v>
      </c>
      <c r="G74" s="390" t="s">
        <v>664</v>
      </c>
      <c r="H74" s="390" t="s">
        <v>665</v>
      </c>
      <c r="I74" s="393">
        <v>2.9033334255218506</v>
      </c>
      <c r="J74" s="393">
        <v>800</v>
      </c>
      <c r="K74" s="394">
        <v>2324</v>
      </c>
    </row>
    <row r="75" spans="1:11" ht="14.45" customHeight="1" x14ac:dyDescent="0.2">
      <c r="A75" s="388" t="s">
        <v>407</v>
      </c>
      <c r="B75" s="389" t="s">
        <v>408</v>
      </c>
      <c r="C75" s="390" t="s">
        <v>415</v>
      </c>
      <c r="D75" s="391" t="s">
        <v>416</v>
      </c>
      <c r="E75" s="390" t="s">
        <v>656</v>
      </c>
      <c r="F75" s="391" t="s">
        <v>657</v>
      </c>
      <c r="G75" s="390" t="s">
        <v>666</v>
      </c>
      <c r="H75" s="390" t="s">
        <v>667</v>
      </c>
      <c r="I75" s="393">
        <v>2.9000000953674316</v>
      </c>
      <c r="J75" s="393">
        <v>1100</v>
      </c>
      <c r="K75" s="394">
        <v>3190</v>
      </c>
    </row>
    <row r="76" spans="1:11" ht="14.45" customHeight="1" x14ac:dyDescent="0.2">
      <c r="A76" s="388" t="s">
        <v>407</v>
      </c>
      <c r="B76" s="389" t="s">
        <v>408</v>
      </c>
      <c r="C76" s="390" t="s">
        <v>415</v>
      </c>
      <c r="D76" s="391" t="s">
        <v>416</v>
      </c>
      <c r="E76" s="390" t="s">
        <v>656</v>
      </c>
      <c r="F76" s="391" t="s">
        <v>657</v>
      </c>
      <c r="G76" s="390" t="s">
        <v>668</v>
      </c>
      <c r="H76" s="390" t="s">
        <v>669</v>
      </c>
      <c r="I76" s="393">
        <v>2.9050000905990601</v>
      </c>
      <c r="J76" s="393">
        <v>1200</v>
      </c>
      <c r="K76" s="394">
        <v>3486</v>
      </c>
    </row>
    <row r="77" spans="1:11" ht="14.45" customHeight="1" x14ac:dyDescent="0.2">
      <c r="A77" s="388" t="s">
        <v>407</v>
      </c>
      <c r="B77" s="389" t="s">
        <v>408</v>
      </c>
      <c r="C77" s="390" t="s">
        <v>415</v>
      </c>
      <c r="D77" s="391" t="s">
        <v>416</v>
      </c>
      <c r="E77" s="390" t="s">
        <v>656</v>
      </c>
      <c r="F77" s="391" t="s">
        <v>657</v>
      </c>
      <c r="G77" s="390" t="s">
        <v>670</v>
      </c>
      <c r="H77" s="390" t="s">
        <v>671</v>
      </c>
      <c r="I77" s="393">
        <v>2.9030000925064088</v>
      </c>
      <c r="J77" s="393">
        <v>3060</v>
      </c>
      <c r="K77" s="394">
        <v>8884.800048828125</v>
      </c>
    </row>
    <row r="78" spans="1:11" ht="14.45" customHeight="1" x14ac:dyDescent="0.2">
      <c r="A78" s="388" t="s">
        <v>407</v>
      </c>
      <c r="B78" s="389" t="s">
        <v>408</v>
      </c>
      <c r="C78" s="390" t="s">
        <v>415</v>
      </c>
      <c r="D78" s="391" t="s">
        <v>416</v>
      </c>
      <c r="E78" s="390" t="s">
        <v>656</v>
      </c>
      <c r="F78" s="391" t="s">
        <v>657</v>
      </c>
      <c r="G78" s="390" t="s">
        <v>672</v>
      </c>
      <c r="H78" s="390" t="s">
        <v>673</v>
      </c>
      <c r="I78" s="393">
        <v>2.8399999141693115</v>
      </c>
      <c r="J78" s="393">
        <v>700</v>
      </c>
      <c r="K78" s="394">
        <v>1990.4500427246094</v>
      </c>
    </row>
    <row r="79" spans="1:11" ht="14.45" customHeight="1" x14ac:dyDescent="0.2">
      <c r="A79" s="388" t="s">
        <v>407</v>
      </c>
      <c r="B79" s="389" t="s">
        <v>408</v>
      </c>
      <c r="C79" s="390" t="s">
        <v>415</v>
      </c>
      <c r="D79" s="391" t="s">
        <v>416</v>
      </c>
      <c r="E79" s="390" t="s">
        <v>656</v>
      </c>
      <c r="F79" s="391" t="s">
        <v>657</v>
      </c>
      <c r="G79" s="390" t="s">
        <v>674</v>
      </c>
      <c r="H79" s="390" t="s">
        <v>675</v>
      </c>
      <c r="I79" s="393">
        <v>2.8424999117851257</v>
      </c>
      <c r="J79" s="393">
        <v>1000</v>
      </c>
      <c r="K79" s="394">
        <v>2844.2000122070313</v>
      </c>
    </row>
    <row r="80" spans="1:11" ht="14.45" customHeight="1" x14ac:dyDescent="0.2">
      <c r="A80" s="388" t="s">
        <v>407</v>
      </c>
      <c r="B80" s="389" t="s">
        <v>408</v>
      </c>
      <c r="C80" s="390" t="s">
        <v>415</v>
      </c>
      <c r="D80" s="391" t="s">
        <v>416</v>
      </c>
      <c r="E80" s="390" t="s">
        <v>656</v>
      </c>
      <c r="F80" s="391" t="s">
        <v>657</v>
      </c>
      <c r="G80" s="390" t="s">
        <v>676</v>
      </c>
      <c r="H80" s="390" t="s">
        <v>677</v>
      </c>
      <c r="I80" s="393">
        <v>18.390000343322754</v>
      </c>
      <c r="J80" s="393">
        <v>360</v>
      </c>
      <c r="K80" s="394">
        <v>6603.2301025390625</v>
      </c>
    </row>
    <row r="81" spans="1:11" ht="14.45" customHeight="1" x14ac:dyDescent="0.2">
      <c r="A81" s="388" t="s">
        <v>407</v>
      </c>
      <c r="B81" s="389" t="s">
        <v>408</v>
      </c>
      <c r="C81" s="390" t="s">
        <v>415</v>
      </c>
      <c r="D81" s="391" t="s">
        <v>416</v>
      </c>
      <c r="E81" s="390" t="s">
        <v>656</v>
      </c>
      <c r="F81" s="391" t="s">
        <v>657</v>
      </c>
      <c r="G81" s="390" t="s">
        <v>678</v>
      </c>
      <c r="H81" s="390" t="s">
        <v>679</v>
      </c>
      <c r="I81" s="393">
        <v>2.3599998950958252</v>
      </c>
      <c r="J81" s="393">
        <v>610</v>
      </c>
      <c r="K81" s="394">
        <v>1439.6000061035156</v>
      </c>
    </row>
    <row r="82" spans="1:11" ht="14.45" customHeight="1" x14ac:dyDescent="0.2">
      <c r="A82" s="388" t="s">
        <v>407</v>
      </c>
      <c r="B82" s="389" t="s">
        <v>408</v>
      </c>
      <c r="C82" s="390" t="s">
        <v>415</v>
      </c>
      <c r="D82" s="391" t="s">
        <v>416</v>
      </c>
      <c r="E82" s="390" t="s">
        <v>656</v>
      </c>
      <c r="F82" s="391" t="s">
        <v>657</v>
      </c>
      <c r="G82" s="390" t="s">
        <v>680</v>
      </c>
      <c r="H82" s="390" t="s">
        <v>681</v>
      </c>
      <c r="I82" s="393">
        <v>12.187777837117514</v>
      </c>
      <c r="J82" s="393">
        <v>440</v>
      </c>
      <c r="K82" s="394">
        <v>5413.2000122070313</v>
      </c>
    </row>
    <row r="83" spans="1:11" ht="14.45" customHeight="1" x14ac:dyDescent="0.2">
      <c r="A83" s="388" t="s">
        <v>407</v>
      </c>
      <c r="B83" s="389" t="s">
        <v>408</v>
      </c>
      <c r="C83" s="390" t="s">
        <v>415</v>
      </c>
      <c r="D83" s="391" t="s">
        <v>416</v>
      </c>
      <c r="E83" s="390" t="s">
        <v>656</v>
      </c>
      <c r="F83" s="391" t="s">
        <v>657</v>
      </c>
      <c r="G83" s="390" t="s">
        <v>682</v>
      </c>
      <c r="H83" s="390" t="s">
        <v>683</v>
      </c>
      <c r="I83" s="393">
        <v>181.5</v>
      </c>
      <c r="J83" s="393">
        <v>80</v>
      </c>
      <c r="K83" s="394">
        <v>14520</v>
      </c>
    </row>
    <row r="84" spans="1:11" ht="14.45" customHeight="1" x14ac:dyDescent="0.2">
      <c r="A84" s="388" t="s">
        <v>407</v>
      </c>
      <c r="B84" s="389" t="s">
        <v>408</v>
      </c>
      <c r="C84" s="390" t="s">
        <v>415</v>
      </c>
      <c r="D84" s="391" t="s">
        <v>416</v>
      </c>
      <c r="E84" s="390" t="s">
        <v>656</v>
      </c>
      <c r="F84" s="391" t="s">
        <v>657</v>
      </c>
      <c r="G84" s="390" t="s">
        <v>684</v>
      </c>
      <c r="H84" s="390" t="s">
        <v>685</v>
      </c>
      <c r="I84" s="393">
        <v>8.4700002670288086</v>
      </c>
      <c r="J84" s="393">
        <v>140</v>
      </c>
      <c r="K84" s="394">
        <v>1185.7999877929688</v>
      </c>
    </row>
    <row r="85" spans="1:11" ht="14.45" customHeight="1" x14ac:dyDescent="0.2">
      <c r="A85" s="388" t="s">
        <v>407</v>
      </c>
      <c r="B85" s="389" t="s">
        <v>408</v>
      </c>
      <c r="C85" s="390" t="s">
        <v>415</v>
      </c>
      <c r="D85" s="391" t="s">
        <v>416</v>
      </c>
      <c r="E85" s="390" t="s">
        <v>656</v>
      </c>
      <c r="F85" s="391" t="s">
        <v>657</v>
      </c>
      <c r="G85" s="390" t="s">
        <v>686</v>
      </c>
      <c r="H85" s="390" t="s">
        <v>687</v>
      </c>
      <c r="I85" s="393">
        <v>8.4700002670288086</v>
      </c>
      <c r="J85" s="393">
        <v>500</v>
      </c>
      <c r="K85" s="394">
        <v>4235</v>
      </c>
    </row>
    <row r="86" spans="1:11" ht="14.45" customHeight="1" x14ac:dyDescent="0.2">
      <c r="A86" s="388" t="s">
        <v>407</v>
      </c>
      <c r="B86" s="389" t="s">
        <v>408</v>
      </c>
      <c r="C86" s="390" t="s">
        <v>415</v>
      </c>
      <c r="D86" s="391" t="s">
        <v>416</v>
      </c>
      <c r="E86" s="390" t="s">
        <v>656</v>
      </c>
      <c r="F86" s="391" t="s">
        <v>657</v>
      </c>
      <c r="G86" s="390" t="s">
        <v>688</v>
      </c>
      <c r="H86" s="390" t="s">
        <v>689</v>
      </c>
      <c r="I86" s="393">
        <v>8.4700002670288086</v>
      </c>
      <c r="J86" s="393">
        <v>910</v>
      </c>
      <c r="K86" s="394">
        <v>7707.6999969482422</v>
      </c>
    </row>
    <row r="87" spans="1:11" ht="14.45" customHeight="1" x14ac:dyDescent="0.2">
      <c r="A87" s="388" t="s">
        <v>407</v>
      </c>
      <c r="B87" s="389" t="s">
        <v>408</v>
      </c>
      <c r="C87" s="390" t="s">
        <v>415</v>
      </c>
      <c r="D87" s="391" t="s">
        <v>416</v>
      </c>
      <c r="E87" s="390" t="s">
        <v>656</v>
      </c>
      <c r="F87" s="391" t="s">
        <v>657</v>
      </c>
      <c r="G87" s="390" t="s">
        <v>690</v>
      </c>
      <c r="H87" s="390" t="s">
        <v>691</v>
      </c>
      <c r="I87" s="393">
        <v>8.4700002670288086</v>
      </c>
      <c r="J87" s="393">
        <v>600</v>
      </c>
      <c r="K87" s="394">
        <v>5082</v>
      </c>
    </row>
    <row r="88" spans="1:11" ht="14.45" customHeight="1" x14ac:dyDescent="0.2">
      <c r="A88" s="388" t="s">
        <v>407</v>
      </c>
      <c r="B88" s="389" t="s">
        <v>408</v>
      </c>
      <c r="C88" s="390" t="s">
        <v>415</v>
      </c>
      <c r="D88" s="391" t="s">
        <v>416</v>
      </c>
      <c r="E88" s="390" t="s">
        <v>656</v>
      </c>
      <c r="F88" s="391" t="s">
        <v>657</v>
      </c>
      <c r="G88" s="390" t="s">
        <v>692</v>
      </c>
      <c r="H88" s="390" t="s">
        <v>693</v>
      </c>
      <c r="I88" s="393">
        <v>839.97998046875</v>
      </c>
      <c r="J88" s="393">
        <v>100</v>
      </c>
      <c r="K88" s="394">
        <v>83997.59765625</v>
      </c>
    </row>
    <row r="89" spans="1:11" ht="14.45" customHeight="1" x14ac:dyDescent="0.2">
      <c r="A89" s="388" t="s">
        <v>407</v>
      </c>
      <c r="B89" s="389" t="s">
        <v>408</v>
      </c>
      <c r="C89" s="390" t="s">
        <v>415</v>
      </c>
      <c r="D89" s="391" t="s">
        <v>416</v>
      </c>
      <c r="E89" s="390" t="s">
        <v>656</v>
      </c>
      <c r="F89" s="391" t="s">
        <v>657</v>
      </c>
      <c r="G89" s="390" t="s">
        <v>694</v>
      </c>
      <c r="H89" s="390" t="s">
        <v>695</v>
      </c>
      <c r="I89" s="393">
        <v>48.279998779296875</v>
      </c>
      <c r="J89" s="393">
        <v>840</v>
      </c>
      <c r="K89" s="394">
        <v>40555.34033203125</v>
      </c>
    </row>
    <row r="90" spans="1:11" ht="14.45" customHeight="1" x14ac:dyDescent="0.2">
      <c r="A90" s="388" t="s">
        <v>407</v>
      </c>
      <c r="B90" s="389" t="s">
        <v>408</v>
      </c>
      <c r="C90" s="390" t="s">
        <v>415</v>
      </c>
      <c r="D90" s="391" t="s">
        <v>416</v>
      </c>
      <c r="E90" s="390" t="s">
        <v>656</v>
      </c>
      <c r="F90" s="391" t="s">
        <v>657</v>
      </c>
      <c r="G90" s="390" t="s">
        <v>696</v>
      </c>
      <c r="H90" s="390" t="s">
        <v>697</v>
      </c>
      <c r="I90" s="393">
        <v>48.279998779296875</v>
      </c>
      <c r="J90" s="393">
        <v>250</v>
      </c>
      <c r="K90" s="394">
        <v>12069.869873046875</v>
      </c>
    </row>
    <row r="91" spans="1:11" ht="14.45" customHeight="1" x14ac:dyDescent="0.2">
      <c r="A91" s="388" t="s">
        <v>407</v>
      </c>
      <c r="B91" s="389" t="s">
        <v>408</v>
      </c>
      <c r="C91" s="390" t="s">
        <v>415</v>
      </c>
      <c r="D91" s="391" t="s">
        <v>416</v>
      </c>
      <c r="E91" s="390" t="s">
        <v>656</v>
      </c>
      <c r="F91" s="391" t="s">
        <v>657</v>
      </c>
      <c r="G91" s="390" t="s">
        <v>698</v>
      </c>
      <c r="H91" s="390" t="s">
        <v>699</v>
      </c>
      <c r="I91" s="393">
        <v>48.279998779296875</v>
      </c>
      <c r="J91" s="393">
        <v>50</v>
      </c>
      <c r="K91" s="394">
        <v>2413.949951171875</v>
      </c>
    </row>
    <row r="92" spans="1:11" ht="14.45" customHeight="1" x14ac:dyDescent="0.2">
      <c r="A92" s="388" t="s">
        <v>407</v>
      </c>
      <c r="B92" s="389" t="s">
        <v>408</v>
      </c>
      <c r="C92" s="390" t="s">
        <v>415</v>
      </c>
      <c r="D92" s="391" t="s">
        <v>416</v>
      </c>
      <c r="E92" s="390" t="s">
        <v>656</v>
      </c>
      <c r="F92" s="391" t="s">
        <v>657</v>
      </c>
      <c r="G92" s="390" t="s">
        <v>700</v>
      </c>
      <c r="H92" s="390" t="s">
        <v>701</v>
      </c>
      <c r="I92" s="393">
        <v>139.14999389648438</v>
      </c>
      <c r="J92" s="393">
        <v>8</v>
      </c>
      <c r="K92" s="394">
        <v>1113.199951171875</v>
      </c>
    </row>
    <row r="93" spans="1:11" ht="14.45" customHeight="1" x14ac:dyDescent="0.2">
      <c r="A93" s="388" t="s">
        <v>407</v>
      </c>
      <c r="B93" s="389" t="s">
        <v>408</v>
      </c>
      <c r="C93" s="390" t="s">
        <v>415</v>
      </c>
      <c r="D93" s="391" t="s">
        <v>416</v>
      </c>
      <c r="E93" s="390" t="s">
        <v>656</v>
      </c>
      <c r="F93" s="391" t="s">
        <v>657</v>
      </c>
      <c r="G93" s="390" t="s">
        <v>702</v>
      </c>
      <c r="H93" s="390" t="s">
        <v>703</v>
      </c>
      <c r="I93" s="393">
        <v>554.17999267578125</v>
      </c>
      <c r="J93" s="393">
        <v>4</v>
      </c>
      <c r="K93" s="394">
        <v>2216.719970703125</v>
      </c>
    </row>
    <row r="94" spans="1:11" ht="14.45" customHeight="1" x14ac:dyDescent="0.2">
      <c r="A94" s="388" t="s">
        <v>407</v>
      </c>
      <c r="B94" s="389" t="s">
        <v>408</v>
      </c>
      <c r="C94" s="390" t="s">
        <v>415</v>
      </c>
      <c r="D94" s="391" t="s">
        <v>416</v>
      </c>
      <c r="E94" s="390" t="s">
        <v>656</v>
      </c>
      <c r="F94" s="391" t="s">
        <v>657</v>
      </c>
      <c r="G94" s="390" t="s">
        <v>704</v>
      </c>
      <c r="H94" s="390" t="s">
        <v>705</v>
      </c>
      <c r="I94" s="393">
        <v>148.83000183105469</v>
      </c>
      <c r="J94" s="393">
        <v>6</v>
      </c>
      <c r="K94" s="394">
        <v>892.97998046875</v>
      </c>
    </row>
    <row r="95" spans="1:11" ht="14.45" customHeight="1" x14ac:dyDescent="0.2">
      <c r="A95" s="388" t="s">
        <v>407</v>
      </c>
      <c r="B95" s="389" t="s">
        <v>408</v>
      </c>
      <c r="C95" s="390" t="s">
        <v>415</v>
      </c>
      <c r="D95" s="391" t="s">
        <v>416</v>
      </c>
      <c r="E95" s="390" t="s">
        <v>656</v>
      </c>
      <c r="F95" s="391" t="s">
        <v>657</v>
      </c>
      <c r="G95" s="390" t="s">
        <v>706</v>
      </c>
      <c r="H95" s="390" t="s">
        <v>707</v>
      </c>
      <c r="I95" s="393">
        <v>655.82000732421875</v>
      </c>
      <c r="J95" s="393">
        <v>4</v>
      </c>
      <c r="K95" s="394">
        <v>2514.3800048828125</v>
      </c>
    </row>
    <row r="96" spans="1:11" ht="14.45" customHeight="1" x14ac:dyDescent="0.2">
      <c r="A96" s="388" t="s">
        <v>407</v>
      </c>
      <c r="B96" s="389" t="s">
        <v>408</v>
      </c>
      <c r="C96" s="390" t="s">
        <v>415</v>
      </c>
      <c r="D96" s="391" t="s">
        <v>416</v>
      </c>
      <c r="E96" s="390" t="s">
        <v>656</v>
      </c>
      <c r="F96" s="391" t="s">
        <v>657</v>
      </c>
      <c r="G96" s="390" t="s">
        <v>708</v>
      </c>
      <c r="H96" s="390" t="s">
        <v>709</v>
      </c>
      <c r="I96" s="393">
        <v>699.3800048828125</v>
      </c>
      <c r="J96" s="393">
        <v>1</v>
      </c>
      <c r="K96" s="394">
        <v>699.3800048828125</v>
      </c>
    </row>
    <row r="97" spans="1:11" ht="14.45" customHeight="1" x14ac:dyDescent="0.2">
      <c r="A97" s="388" t="s">
        <v>407</v>
      </c>
      <c r="B97" s="389" t="s">
        <v>408</v>
      </c>
      <c r="C97" s="390" t="s">
        <v>415</v>
      </c>
      <c r="D97" s="391" t="s">
        <v>416</v>
      </c>
      <c r="E97" s="390" t="s">
        <v>656</v>
      </c>
      <c r="F97" s="391" t="s">
        <v>657</v>
      </c>
      <c r="G97" s="390" t="s">
        <v>710</v>
      </c>
      <c r="H97" s="390" t="s">
        <v>711</v>
      </c>
      <c r="I97" s="393">
        <v>91.855003356933594</v>
      </c>
      <c r="J97" s="393">
        <v>100</v>
      </c>
      <c r="K97" s="394">
        <v>9185.7197265625</v>
      </c>
    </row>
    <row r="98" spans="1:11" ht="14.45" customHeight="1" x14ac:dyDescent="0.2">
      <c r="A98" s="388" t="s">
        <v>407</v>
      </c>
      <c r="B98" s="389" t="s">
        <v>408</v>
      </c>
      <c r="C98" s="390" t="s">
        <v>415</v>
      </c>
      <c r="D98" s="391" t="s">
        <v>416</v>
      </c>
      <c r="E98" s="390" t="s">
        <v>656</v>
      </c>
      <c r="F98" s="391" t="s">
        <v>657</v>
      </c>
      <c r="G98" s="390" t="s">
        <v>712</v>
      </c>
      <c r="H98" s="390" t="s">
        <v>713</v>
      </c>
      <c r="I98" s="393">
        <v>62.560001373291016</v>
      </c>
      <c r="J98" s="393">
        <v>750</v>
      </c>
      <c r="K98" s="394">
        <v>46917.75048828125</v>
      </c>
    </row>
    <row r="99" spans="1:11" ht="14.45" customHeight="1" x14ac:dyDescent="0.2">
      <c r="A99" s="388" t="s">
        <v>407</v>
      </c>
      <c r="B99" s="389" t="s">
        <v>408</v>
      </c>
      <c r="C99" s="390" t="s">
        <v>415</v>
      </c>
      <c r="D99" s="391" t="s">
        <v>416</v>
      </c>
      <c r="E99" s="390" t="s">
        <v>656</v>
      </c>
      <c r="F99" s="391" t="s">
        <v>657</v>
      </c>
      <c r="G99" s="390" t="s">
        <v>714</v>
      </c>
      <c r="H99" s="390" t="s">
        <v>715</v>
      </c>
      <c r="I99" s="393">
        <v>60.829167048136391</v>
      </c>
      <c r="J99" s="393">
        <v>3150</v>
      </c>
      <c r="K99" s="394">
        <v>192542.509765625</v>
      </c>
    </row>
    <row r="100" spans="1:11" ht="14.45" customHeight="1" x14ac:dyDescent="0.2">
      <c r="A100" s="388" t="s">
        <v>407</v>
      </c>
      <c r="B100" s="389" t="s">
        <v>408</v>
      </c>
      <c r="C100" s="390" t="s">
        <v>415</v>
      </c>
      <c r="D100" s="391" t="s">
        <v>416</v>
      </c>
      <c r="E100" s="390" t="s">
        <v>656</v>
      </c>
      <c r="F100" s="391" t="s">
        <v>657</v>
      </c>
      <c r="G100" s="390" t="s">
        <v>716</v>
      </c>
      <c r="H100" s="390" t="s">
        <v>717</v>
      </c>
      <c r="I100" s="393">
        <v>48.270000457763672</v>
      </c>
      <c r="J100" s="393">
        <v>500</v>
      </c>
      <c r="K100" s="394">
        <v>24135.259765625</v>
      </c>
    </row>
    <row r="101" spans="1:11" ht="14.45" customHeight="1" x14ac:dyDescent="0.2">
      <c r="A101" s="388" t="s">
        <v>407</v>
      </c>
      <c r="B101" s="389" t="s">
        <v>408</v>
      </c>
      <c r="C101" s="390" t="s">
        <v>415</v>
      </c>
      <c r="D101" s="391" t="s">
        <v>416</v>
      </c>
      <c r="E101" s="390" t="s">
        <v>656</v>
      </c>
      <c r="F101" s="391" t="s">
        <v>657</v>
      </c>
      <c r="G101" s="390" t="s">
        <v>718</v>
      </c>
      <c r="H101" s="390" t="s">
        <v>719</v>
      </c>
      <c r="I101" s="393">
        <v>133.10000610351563</v>
      </c>
      <c r="J101" s="393">
        <v>20</v>
      </c>
      <c r="K101" s="394">
        <v>2662</v>
      </c>
    </row>
    <row r="102" spans="1:11" ht="14.45" customHeight="1" x14ac:dyDescent="0.2">
      <c r="A102" s="388" t="s">
        <v>407</v>
      </c>
      <c r="B102" s="389" t="s">
        <v>408</v>
      </c>
      <c r="C102" s="390" t="s">
        <v>415</v>
      </c>
      <c r="D102" s="391" t="s">
        <v>416</v>
      </c>
      <c r="E102" s="390" t="s">
        <v>656</v>
      </c>
      <c r="F102" s="391" t="s">
        <v>657</v>
      </c>
      <c r="G102" s="390" t="s">
        <v>720</v>
      </c>
      <c r="H102" s="390" t="s">
        <v>721</v>
      </c>
      <c r="I102" s="393">
        <v>79.129997253417969</v>
      </c>
      <c r="J102" s="393">
        <v>20</v>
      </c>
      <c r="K102" s="394">
        <v>1582.6800537109375</v>
      </c>
    </row>
    <row r="103" spans="1:11" ht="14.45" customHeight="1" x14ac:dyDescent="0.2">
      <c r="A103" s="388" t="s">
        <v>407</v>
      </c>
      <c r="B103" s="389" t="s">
        <v>408</v>
      </c>
      <c r="C103" s="390" t="s">
        <v>415</v>
      </c>
      <c r="D103" s="391" t="s">
        <v>416</v>
      </c>
      <c r="E103" s="390" t="s">
        <v>656</v>
      </c>
      <c r="F103" s="391" t="s">
        <v>657</v>
      </c>
      <c r="G103" s="390" t="s">
        <v>722</v>
      </c>
      <c r="H103" s="390" t="s">
        <v>723</v>
      </c>
      <c r="I103" s="393">
        <v>223.45333607991537</v>
      </c>
      <c r="J103" s="393">
        <v>14</v>
      </c>
      <c r="K103" s="394">
        <v>3150.9600219726563</v>
      </c>
    </row>
    <row r="104" spans="1:11" ht="14.45" customHeight="1" x14ac:dyDescent="0.2">
      <c r="A104" s="388" t="s">
        <v>407</v>
      </c>
      <c r="B104" s="389" t="s">
        <v>408</v>
      </c>
      <c r="C104" s="390" t="s">
        <v>415</v>
      </c>
      <c r="D104" s="391" t="s">
        <v>416</v>
      </c>
      <c r="E104" s="390" t="s">
        <v>656</v>
      </c>
      <c r="F104" s="391" t="s">
        <v>657</v>
      </c>
      <c r="G104" s="390" t="s">
        <v>724</v>
      </c>
      <c r="H104" s="390" t="s">
        <v>725</v>
      </c>
      <c r="I104" s="393">
        <v>5.2600002288818359</v>
      </c>
      <c r="J104" s="393">
        <v>50</v>
      </c>
      <c r="K104" s="394">
        <v>263</v>
      </c>
    </row>
    <row r="105" spans="1:11" ht="14.45" customHeight="1" x14ac:dyDescent="0.2">
      <c r="A105" s="388" t="s">
        <v>407</v>
      </c>
      <c r="B105" s="389" t="s">
        <v>408</v>
      </c>
      <c r="C105" s="390" t="s">
        <v>415</v>
      </c>
      <c r="D105" s="391" t="s">
        <v>416</v>
      </c>
      <c r="E105" s="390" t="s">
        <v>656</v>
      </c>
      <c r="F105" s="391" t="s">
        <v>657</v>
      </c>
      <c r="G105" s="390" t="s">
        <v>726</v>
      </c>
      <c r="H105" s="390" t="s">
        <v>727</v>
      </c>
      <c r="I105" s="393">
        <v>23173.919921875</v>
      </c>
      <c r="J105" s="393">
        <v>7</v>
      </c>
      <c r="K105" s="394">
        <v>162217.439453125</v>
      </c>
    </row>
    <row r="106" spans="1:11" ht="14.45" customHeight="1" x14ac:dyDescent="0.2">
      <c r="A106" s="388" t="s">
        <v>407</v>
      </c>
      <c r="B106" s="389" t="s">
        <v>408</v>
      </c>
      <c r="C106" s="390" t="s">
        <v>415</v>
      </c>
      <c r="D106" s="391" t="s">
        <v>416</v>
      </c>
      <c r="E106" s="390" t="s">
        <v>656</v>
      </c>
      <c r="F106" s="391" t="s">
        <v>657</v>
      </c>
      <c r="G106" s="390" t="s">
        <v>728</v>
      </c>
      <c r="H106" s="390" t="s">
        <v>729</v>
      </c>
      <c r="I106" s="393">
        <v>2359.5</v>
      </c>
      <c r="J106" s="393">
        <v>5</v>
      </c>
      <c r="K106" s="394">
        <v>11797.5</v>
      </c>
    </row>
    <row r="107" spans="1:11" ht="14.45" customHeight="1" x14ac:dyDescent="0.2">
      <c r="A107" s="388" t="s">
        <v>407</v>
      </c>
      <c r="B107" s="389" t="s">
        <v>408</v>
      </c>
      <c r="C107" s="390" t="s">
        <v>415</v>
      </c>
      <c r="D107" s="391" t="s">
        <v>416</v>
      </c>
      <c r="E107" s="390" t="s">
        <v>656</v>
      </c>
      <c r="F107" s="391" t="s">
        <v>657</v>
      </c>
      <c r="G107" s="390" t="s">
        <v>730</v>
      </c>
      <c r="H107" s="390" t="s">
        <v>731</v>
      </c>
      <c r="I107" s="393">
        <v>17.979999542236328</v>
      </c>
      <c r="J107" s="393">
        <v>100</v>
      </c>
      <c r="K107" s="394">
        <v>1798.1200561523438</v>
      </c>
    </row>
    <row r="108" spans="1:11" ht="14.45" customHeight="1" x14ac:dyDescent="0.2">
      <c r="A108" s="388" t="s">
        <v>407</v>
      </c>
      <c r="B108" s="389" t="s">
        <v>408</v>
      </c>
      <c r="C108" s="390" t="s">
        <v>415</v>
      </c>
      <c r="D108" s="391" t="s">
        <v>416</v>
      </c>
      <c r="E108" s="390" t="s">
        <v>656</v>
      </c>
      <c r="F108" s="391" t="s">
        <v>657</v>
      </c>
      <c r="G108" s="390" t="s">
        <v>732</v>
      </c>
      <c r="H108" s="390" t="s">
        <v>733</v>
      </c>
      <c r="I108" s="393">
        <v>13.199999809265137</v>
      </c>
      <c r="J108" s="393">
        <v>30</v>
      </c>
      <c r="K108" s="394">
        <v>396</v>
      </c>
    </row>
    <row r="109" spans="1:11" ht="14.45" customHeight="1" x14ac:dyDescent="0.2">
      <c r="A109" s="388" t="s">
        <v>407</v>
      </c>
      <c r="B109" s="389" t="s">
        <v>408</v>
      </c>
      <c r="C109" s="390" t="s">
        <v>415</v>
      </c>
      <c r="D109" s="391" t="s">
        <v>416</v>
      </c>
      <c r="E109" s="390" t="s">
        <v>656</v>
      </c>
      <c r="F109" s="391" t="s">
        <v>657</v>
      </c>
      <c r="G109" s="390" t="s">
        <v>734</v>
      </c>
      <c r="H109" s="390" t="s">
        <v>735</v>
      </c>
      <c r="I109" s="393">
        <v>13.202499866485596</v>
      </c>
      <c r="J109" s="393">
        <v>80</v>
      </c>
      <c r="K109" s="394">
        <v>1056.2000122070313</v>
      </c>
    </row>
    <row r="110" spans="1:11" ht="14.45" customHeight="1" x14ac:dyDescent="0.2">
      <c r="A110" s="388" t="s">
        <v>407</v>
      </c>
      <c r="B110" s="389" t="s">
        <v>408</v>
      </c>
      <c r="C110" s="390" t="s">
        <v>415</v>
      </c>
      <c r="D110" s="391" t="s">
        <v>416</v>
      </c>
      <c r="E110" s="390" t="s">
        <v>656</v>
      </c>
      <c r="F110" s="391" t="s">
        <v>657</v>
      </c>
      <c r="G110" s="390" t="s">
        <v>736</v>
      </c>
      <c r="H110" s="390" t="s">
        <v>737</v>
      </c>
      <c r="I110" s="393">
        <v>13.199999809265137</v>
      </c>
      <c r="J110" s="393">
        <v>80</v>
      </c>
      <c r="K110" s="394">
        <v>1056</v>
      </c>
    </row>
    <row r="111" spans="1:11" ht="14.45" customHeight="1" x14ac:dyDescent="0.2">
      <c r="A111" s="388" t="s">
        <v>407</v>
      </c>
      <c r="B111" s="389" t="s">
        <v>408</v>
      </c>
      <c r="C111" s="390" t="s">
        <v>415</v>
      </c>
      <c r="D111" s="391" t="s">
        <v>416</v>
      </c>
      <c r="E111" s="390" t="s">
        <v>656</v>
      </c>
      <c r="F111" s="391" t="s">
        <v>657</v>
      </c>
      <c r="G111" s="390" t="s">
        <v>738</v>
      </c>
      <c r="H111" s="390" t="s">
        <v>739</v>
      </c>
      <c r="I111" s="393">
        <v>13.199999809265137</v>
      </c>
      <c r="J111" s="393">
        <v>20</v>
      </c>
      <c r="K111" s="394">
        <v>264</v>
      </c>
    </row>
    <row r="112" spans="1:11" ht="14.45" customHeight="1" x14ac:dyDescent="0.2">
      <c r="A112" s="388" t="s">
        <v>407</v>
      </c>
      <c r="B112" s="389" t="s">
        <v>408</v>
      </c>
      <c r="C112" s="390" t="s">
        <v>415</v>
      </c>
      <c r="D112" s="391" t="s">
        <v>416</v>
      </c>
      <c r="E112" s="390" t="s">
        <v>656</v>
      </c>
      <c r="F112" s="391" t="s">
        <v>657</v>
      </c>
      <c r="G112" s="390" t="s">
        <v>740</v>
      </c>
      <c r="H112" s="390" t="s">
        <v>741</v>
      </c>
      <c r="I112" s="393">
        <v>13.199999809265137</v>
      </c>
      <c r="J112" s="393">
        <v>10</v>
      </c>
      <c r="K112" s="394">
        <v>132</v>
      </c>
    </row>
    <row r="113" spans="1:11" ht="14.45" customHeight="1" x14ac:dyDescent="0.2">
      <c r="A113" s="388" t="s">
        <v>407</v>
      </c>
      <c r="B113" s="389" t="s">
        <v>408</v>
      </c>
      <c r="C113" s="390" t="s">
        <v>415</v>
      </c>
      <c r="D113" s="391" t="s">
        <v>416</v>
      </c>
      <c r="E113" s="390" t="s">
        <v>656</v>
      </c>
      <c r="F113" s="391" t="s">
        <v>657</v>
      </c>
      <c r="G113" s="390" t="s">
        <v>742</v>
      </c>
      <c r="H113" s="390" t="s">
        <v>743</v>
      </c>
      <c r="I113" s="393">
        <v>432.29998779296875</v>
      </c>
      <c r="J113" s="393">
        <v>630</v>
      </c>
      <c r="K113" s="394">
        <v>272346.91259765625</v>
      </c>
    </row>
    <row r="114" spans="1:11" ht="14.45" customHeight="1" x14ac:dyDescent="0.2">
      <c r="A114" s="388" t="s">
        <v>407</v>
      </c>
      <c r="B114" s="389" t="s">
        <v>408</v>
      </c>
      <c r="C114" s="390" t="s">
        <v>415</v>
      </c>
      <c r="D114" s="391" t="s">
        <v>416</v>
      </c>
      <c r="E114" s="390" t="s">
        <v>656</v>
      </c>
      <c r="F114" s="391" t="s">
        <v>657</v>
      </c>
      <c r="G114" s="390" t="s">
        <v>744</v>
      </c>
      <c r="H114" s="390" t="s">
        <v>745</v>
      </c>
      <c r="I114" s="393">
        <v>994.6199951171875</v>
      </c>
      <c r="J114" s="393">
        <v>8</v>
      </c>
      <c r="K114" s="394">
        <v>7956.9599609375</v>
      </c>
    </row>
    <row r="115" spans="1:11" ht="14.45" customHeight="1" x14ac:dyDescent="0.2">
      <c r="A115" s="388" t="s">
        <v>407</v>
      </c>
      <c r="B115" s="389" t="s">
        <v>408</v>
      </c>
      <c r="C115" s="390" t="s">
        <v>415</v>
      </c>
      <c r="D115" s="391" t="s">
        <v>416</v>
      </c>
      <c r="E115" s="390" t="s">
        <v>656</v>
      </c>
      <c r="F115" s="391" t="s">
        <v>657</v>
      </c>
      <c r="G115" s="390" t="s">
        <v>746</v>
      </c>
      <c r="H115" s="390" t="s">
        <v>747</v>
      </c>
      <c r="I115" s="393">
        <v>1160.449951171875</v>
      </c>
      <c r="J115" s="393">
        <v>1</v>
      </c>
      <c r="K115" s="394">
        <v>1160.449951171875</v>
      </c>
    </row>
    <row r="116" spans="1:11" ht="14.45" customHeight="1" x14ac:dyDescent="0.2">
      <c r="A116" s="388" t="s">
        <v>407</v>
      </c>
      <c r="B116" s="389" t="s">
        <v>408</v>
      </c>
      <c r="C116" s="390" t="s">
        <v>415</v>
      </c>
      <c r="D116" s="391" t="s">
        <v>416</v>
      </c>
      <c r="E116" s="390" t="s">
        <v>656</v>
      </c>
      <c r="F116" s="391" t="s">
        <v>657</v>
      </c>
      <c r="G116" s="390" t="s">
        <v>748</v>
      </c>
      <c r="H116" s="390" t="s">
        <v>749</v>
      </c>
      <c r="I116" s="393">
        <v>80.571818265047938</v>
      </c>
      <c r="J116" s="393">
        <v>2080</v>
      </c>
      <c r="K116" s="394">
        <v>167590.40081787109</v>
      </c>
    </row>
    <row r="117" spans="1:11" ht="14.45" customHeight="1" x14ac:dyDescent="0.2">
      <c r="A117" s="388" t="s">
        <v>407</v>
      </c>
      <c r="B117" s="389" t="s">
        <v>408</v>
      </c>
      <c r="C117" s="390" t="s">
        <v>415</v>
      </c>
      <c r="D117" s="391" t="s">
        <v>416</v>
      </c>
      <c r="E117" s="390" t="s">
        <v>656</v>
      </c>
      <c r="F117" s="391" t="s">
        <v>657</v>
      </c>
      <c r="G117" s="390" t="s">
        <v>750</v>
      </c>
      <c r="H117" s="390" t="s">
        <v>751</v>
      </c>
      <c r="I117" s="393">
        <v>176.66000366210938</v>
      </c>
      <c r="J117" s="393">
        <v>5</v>
      </c>
      <c r="K117" s="394">
        <v>883.29998779296875</v>
      </c>
    </row>
    <row r="118" spans="1:11" ht="14.45" customHeight="1" x14ac:dyDescent="0.2">
      <c r="A118" s="388" t="s">
        <v>407</v>
      </c>
      <c r="B118" s="389" t="s">
        <v>408</v>
      </c>
      <c r="C118" s="390" t="s">
        <v>415</v>
      </c>
      <c r="D118" s="391" t="s">
        <v>416</v>
      </c>
      <c r="E118" s="390" t="s">
        <v>656</v>
      </c>
      <c r="F118" s="391" t="s">
        <v>657</v>
      </c>
      <c r="G118" s="390" t="s">
        <v>752</v>
      </c>
      <c r="H118" s="390" t="s">
        <v>753</v>
      </c>
      <c r="I118" s="393">
        <v>97.739997863769531</v>
      </c>
      <c r="J118" s="393">
        <v>160</v>
      </c>
      <c r="K118" s="394">
        <v>15638.5302734375</v>
      </c>
    </row>
    <row r="119" spans="1:11" ht="14.45" customHeight="1" x14ac:dyDescent="0.2">
      <c r="A119" s="388" t="s">
        <v>407</v>
      </c>
      <c r="B119" s="389" t="s">
        <v>408</v>
      </c>
      <c r="C119" s="390" t="s">
        <v>415</v>
      </c>
      <c r="D119" s="391" t="s">
        <v>416</v>
      </c>
      <c r="E119" s="390" t="s">
        <v>656</v>
      </c>
      <c r="F119" s="391" t="s">
        <v>657</v>
      </c>
      <c r="G119" s="390" t="s">
        <v>754</v>
      </c>
      <c r="H119" s="390" t="s">
        <v>755</v>
      </c>
      <c r="I119" s="393">
        <v>97.739997863769531</v>
      </c>
      <c r="J119" s="393">
        <v>50</v>
      </c>
      <c r="K119" s="394">
        <v>4887.0400390625</v>
      </c>
    </row>
    <row r="120" spans="1:11" ht="14.45" customHeight="1" x14ac:dyDescent="0.2">
      <c r="A120" s="388" t="s">
        <v>407</v>
      </c>
      <c r="B120" s="389" t="s">
        <v>408</v>
      </c>
      <c r="C120" s="390" t="s">
        <v>415</v>
      </c>
      <c r="D120" s="391" t="s">
        <v>416</v>
      </c>
      <c r="E120" s="390" t="s">
        <v>656</v>
      </c>
      <c r="F120" s="391" t="s">
        <v>657</v>
      </c>
      <c r="G120" s="390" t="s">
        <v>756</v>
      </c>
      <c r="H120" s="390" t="s">
        <v>757</v>
      </c>
      <c r="I120" s="393">
        <v>4.9800000190734863</v>
      </c>
      <c r="J120" s="393">
        <v>300</v>
      </c>
      <c r="K120" s="394">
        <v>1494</v>
      </c>
    </row>
    <row r="121" spans="1:11" ht="14.45" customHeight="1" x14ac:dyDescent="0.2">
      <c r="A121" s="388" t="s">
        <v>407</v>
      </c>
      <c r="B121" s="389" t="s">
        <v>408</v>
      </c>
      <c r="C121" s="390" t="s">
        <v>415</v>
      </c>
      <c r="D121" s="391" t="s">
        <v>416</v>
      </c>
      <c r="E121" s="390" t="s">
        <v>656</v>
      </c>
      <c r="F121" s="391" t="s">
        <v>657</v>
      </c>
      <c r="G121" s="390" t="s">
        <v>758</v>
      </c>
      <c r="H121" s="390" t="s">
        <v>759</v>
      </c>
      <c r="I121" s="393">
        <v>53.240001678466797</v>
      </c>
      <c r="J121" s="393">
        <v>30</v>
      </c>
      <c r="K121" s="394">
        <v>1597.199951171875</v>
      </c>
    </row>
    <row r="122" spans="1:11" ht="14.45" customHeight="1" x14ac:dyDescent="0.2">
      <c r="A122" s="388" t="s">
        <v>407</v>
      </c>
      <c r="B122" s="389" t="s">
        <v>408</v>
      </c>
      <c r="C122" s="390" t="s">
        <v>415</v>
      </c>
      <c r="D122" s="391" t="s">
        <v>416</v>
      </c>
      <c r="E122" s="390" t="s">
        <v>656</v>
      </c>
      <c r="F122" s="391" t="s">
        <v>657</v>
      </c>
      <c r="G122" s="390" t="s">
        <v>760</v>
      </c>
      <c r="H122" s="390" t="s">
        <v>761</v>
      </c>
      <c r="I122" s="393">
        <v>67.760002136230469</v>
      </c>
      <c r="J122" s="393">
        <v>12</v>
      </c>
      <c r="K122" s="394">
        <v>813.1199951171875</v>
      </c>
    </row>
    <row r="123" spans="1:11" ht="14.45" customHeight="1" x14ac:dyDescent="0.2">
      <c r="A123" s="388" t="s">
        <v>407</v>
      </c>
      <c r="B123" s="389" t="s">
        <v>408</v>
      </c>
      <c r="C123" s="390" t="s">
        <v>415</v>
      </c>
      <c r="D123" s="391" t="s">
        <v>416</v>
      </c>
      <c r="E123" s="390" t="s">
        <v>656</v>
      </c>
      <c r="F123" s="391" t="s">
        <v>657</v>
      </c>
      <c r="G123" s="390" t="s">
        <v>760</v>
      </c>
      <c r="H123" s="390" t="s">
        <v>762</v>
      </c>
      <c r="I123" s="393">
        <v>67.760002136230469</v>
      </c>
      <c r="J123" s="393">
        <v>48</v>
      </c>
      <c r="K123" s="394">
        <v>3252.47998046875</v>
      </c>
    </row>
    <row r="124" spans="1:11" ht="14.45" customHeight="1" x14ac:dyDescent="0.2">
      <c r="A124" s="388" t="s">
        <v>407</v>
      </c>
      <c r="B124" s="389" t="s">
        <v>408</v>
      </c>
      <c r="C124" s="390" t="s">
        <v>415</v>
      </c>
      <c r="D124" s="391" t="s">
        <v>416</v>
      </c>
      <c r="E124" s="390" t="s">
        <v>656</v>
      </c>
      <c r="F124" s="391" t="s">
        <v>657</v>
      </c>
      <c r="G124" s="390" t="s">
        <v>763</v>
      </c>
      <c r="H124" s="390" t="s">
        <v>764</v>
      </c>
      <c r="I124" s="393">
        <v>22.989999771118164</v>
      </c>
      <c r="J124" s="393">
        <v>180</v>
      </c>
      <c r="K124" s="394">
        <v>4138.2000122070313</v>
      </c>
    </row>
    <row r="125" spans="1:11" ht="14.45" customHeight="1" x14ac:dyDescent="0.2">
      <c r="A125" s="388" t="s">
        <v>407</v>
      </c>
      <c r="B125" s="389" t="s">
        <v>408</v>
      </c>
      <c r="C125" s="390" t="s">
        <v>415</v>
      </c>
      <c r="D125" s="391" t="s">
        <v>416</v>
      </c>
      <c r="E125" s="390" t="s">
        <v>656</v>
      </c>
      <c r="F125" s="391" t="s">
        <v>657</v>
      </c>
      <c r="G125" s="390" t="s">
        <v>765</v>
      </c>
      <c r="H125" s="390" t="s">
        <v>766</v>
      </c>
      <c r="I125" s="393">
        <v>13.149999618530273</v>
      </c>
      <c r="J125" s="393">
        <v>595</v>
      </c>
      <c r="K125" s="394">
        <v>7824.10986328125</v>
      </c>
    </row>
    <row r="126" spans="1:11" ht="14.45" customHeight="1" x14ac:dyDescent="0.2">
      <c r="A126" s="388" t="s">
        <v>407</v>
      </c>
      <c r="B126" s="389" t="s">
        <v>408</v>
      </c>
      <c r="C126" s="390" t="s">
        <v>415</v>
      </c>
      <c r="D126" s="391" t="s">
        <v>416</v>
      </c>
      <c r="E126" s="390" t="s">
        <v>656</v>
      </c>
      <c r="F126" s="391" t="s">
        <v>657</v>
      </c>
      <c r="G126" s="390" t="s">
        <v>767</v>
      </c>
      <c r="H126" s="390" t="s">
        <v>768</v>
      </c>
      <c r="I126" s="393">
        <v>23.069999694824219</v>
      </c>
      <c r="J126" s="393">
        <v>1085</v>
      </c>
      <c r="K126" s="394">
        <v>25033.509765625</v>
      </c>
    </row>
    <row r="127" spans="1:11" ht="14.45" customHeight="1" x14ac:dyDescent="0.2">
      <c r="A127" s="388" t="s">
        <v>407</v>
      </c>
      <c r="B127" s="389" t="s">
        <v>408</v>
      </c>
      <c r="C127" s="390" t="s">
        <v>415</v>
      </c>
      <c r="D127" s="391" t="s">
        <v>416</v>
      </c>
      <c r="E127" s="390" t="s">
        <v>656</v>
      </c>
      <c r="F127" s="391" t="s">
        <v>657</v>
      </c>
      <c r="G127" s="390" t="s">
        <v>769</v>
      </c>
      <c r="H127" s="390" t="s">
        <v>770</v>
      </c>
      <c r="I127" s="393">
        <v>6.1999998092651367</v>
      </c>
      <c r="J127" s="393">
        <v>500</v>
      </c>
      <c r="K127" s="394">
        <v>3100</v>
      </c>
    </row>
    <row r="128" spans="1:11" ht="14.45" customHeight="1" x14ac:dyDescent="0.2">
      <c r="A128" s="388" t="s">
        <v>407</v>
      </c>
      <c r="B128" s="389" t="s">
        <v>408</v>
      </c>
      <c r="C128" s="390" t="s">
        <v>415</v>
      </c>
      <c r="D128" s="391" t="s">
        <v>416</v>
      </c>
      <c r="E128" s="390" t="s">
        <v>656</v>
      </c>
      <c r="F128" s="391" t="s">
        <v>657</v>
      </c>
      <c r="G128" s="390" t="s">
        <v>771</v>
      </c>
      <c r="H128" s="390" t="s">
        <v>772</v>
      </c>
      <c r="I128" s="393">
        <v>7.7199997901916504</v>
      </c>
      <c r="J128" s="393">
        <v>1000</v>
      </c>
      <c r="K128" s="394">
        <v>7724.639892578125</v>
      </c>
    </row>
    <row r="129" spans="1:11" ht="14.45" customHeight="1" x14ac:dyDescent="0.2">
      <c r="A129" s="388" t="s">
        <v>407</v>
      </c>
      <c r="B129" s="389" t="s">
        <v>408</v>
      </c>
      <c r="C129" s="390" t="s">
        <v>415</v>
      </c>
      <c r="D129" s="391" t="s">
        <v>416</v>
      </c>
      <c r="E129" s="390" t="s">
        <v>656</v>
      </c>
      <c r="F129" s="391" t="s">
        <v>657</v>
      </c>
      <c r="G129" s="390" t="s">
        <v>773</v>
      </c>
      <c r="H129" s="390" t="s">
        <v>774</v>
      </c>
      <c r="I129" s="393">
        <v>90.050003051757813</v>
      </c>
      <c r="J129" s="393">
        <v>512</v>
      </c>
      <c r="K129" s="394">
        <v>46107.150146484375</v>
      </c>
    </row>
    <row r="130" spans="1:11" ht="14.45" customHeight="1" x14ac:dyDescent="0.2">
      <c r="A130" s="388" t="s">
        <v>407</v>
      </c>
      <c r="B130" s="389" t="s">
        <v>408</v>
      </c>
      <c r="C130" s="390" t="s">
        <v>415</v>
      </c>
      <c r="D130" s="391" t="s">
        <v>416</v>
      </c>
      <c r="E130" s="390" t="s">
        <v>656</v>
      </c>
      <c r="F130" s="391" t="s">
        <v>657</v>
      </c>
      <c r="G130" s="390" t="s">
        <v>775</v>
      </c>
      <c r="H130" s="390" t="s">
        <v>776</v>
      </c>
      <c r="I130" s="393">
        <v>11.734285354614258</v>
      </c>
      <c r="J130" s="393">
        <v>950</v>
      </c>
      <c r="K130" s="394">
        <v>11146.5</v>
      </c>
    </row>
    <row r="131" spans="1:11" ht="14.45" customHeight="1" x14ac:dyDescent="0.2">
      <c r="A131" s="388" t="s">
        <v>407</v>
      </c>
      <c r="B131" s="389" t="s">
        <v>408</v>
      </c>
      <c r="C131" s="390" t="s">
        <v>415</v>
      </c>
      <c r="D131" s="391" t="s">
        <v>416</v>
      </c>
      <c r="E131" s="390" t="s">
        <v>656</v>
      </c>
      <c r="F131" s="391" t="s">
        <v>657</v>
      </c>
      <c r="G131" s="390" t="s">
        <v>775</v>
      </c>
      <c r="H131" s="390" t="s">
        <v>777</v>
      </c>
      <c r="I131" s="393">
        <v>11.739999771118164</v>
      </c>
      <c r="J131" s="393">
        <v>150</v>
      </c>
      <c r="K131" s="394">
        <v>1761</v>
      </c>
    </row>
    <row r="132" spans="1:11" ht="14.45" customHeight="1" x14ac:dyDescent="0.2">
      <c r="A132" s="388" t="s">
        <v>407</v>
      </c>
      <c r="B132" s="389" t="s">
        <v>408</v>
      </c>
      <c r="C132" s="390" t="s">
        <v>415</v>
      </c>
      <c r="D132" s="391" t="s">
        <v>416</v>
      </c>
      <c r="E132" s="390" t="s">
        <v>656</v>
      </c>
      <c r="F132" s="391" t="s">
        <v>657</v>
      </c>
      <c r="G132" s="390" t="s">
        <v>778</v>
      </c>
      <c r="H132" s="390" t="s">
        <v>779</v>
      </c>
      <c r="I132" s="393">
        <v>79.620002746582031</v>
      </c>
      <c r="J132" s="393">
        <v>310</v>
      </c>
      <c r="K132" s="394">
        <v>24681.699951171875</v>
      </c>
    </row>
    <row r="133" spans="1:11" ht="14.45" customHeight="1" x14ac:dyDescent="0.2">
      <c r="A133" s="388" t="s">
        <v>407</v>
      </c>
      <c r="B133" s="389" t="s">
        <v>408</v>
      </c>
      <c r="C133" s="390" t="s">
        <v>415</v>
      </c>
      <c r="D133" s="391" t="s">
        <v>416</v>
      </c>
      <c r="E133" s="390" t="s">
        <v>656</v>
      </c>
      <c r="F133" s="391" t="s">
        <v>657</v>
      </c>
      <c r="G133" s="390" t="s">
        <v>780</v>
      </c>
      <c r="H133" s="390" t="s">
        <v>781</v>
      </c>
      <c r="I133" s="393">
        <v>267.41000366210938</v>
      </c>
      <c r="J133" s="393">
        <v>10</v>
      </c>
      <c r="K133" s="394">
        <v>2674.10009765625</v>
      </c>
    </row>
    <row r="134" spans="1:11" ht="14.45" customHeight="1" x14ac:dyDescent="0.2">
      <c r="A134" s="388" t="s">
        <v>407</v>
      </c>
      <c r="B134" s="389" t="s">
        <v>408</v>
      </c>
      <c r="C134" s="390" t="s">
        <v>415</v>
      </c>
      <c r="D134" s="391" t="s">
        <v>416</v>
      </c>
      <c r="E134" s="390" t="s">
        <v>656</v>
      </c>
      <c r="F134" s="391" t="s">
        <v>657</v>
      </c>
      <c r="G134" s="390" t="s">
        <v>782</v>
      </c>
      <c r="H134" s="390" t="s">
        <v>783</v>
      </c>
      <c r="I134" s="393">
        <v>890.55999755859375</v>
      </c>
      <c r="J134" s="393">
        <v>6</v>
      </c>
      <c r="K134" s="394">
        <v>5343.35986328125</v>
      </c>
    </row>
    <row r="135" spans="1:11" ht="14.45" customHeight="1" x14ac:dyDescent="0.2">
      <c r="A135" s="388" t="s">
        <v>407</v>
      </c>
      <c r="B135" s="389" t="s">
        <v>408</v>
      </c>
      <c r="C135" s="390" t="s">
        <v>415</v>
      </c>
      <c r="D135" s="391" t="s">
        <v>416</v>
      </c>
      <c r="E135" s="390" t="s">
        <v>656</v>
      </c>
      <c r="F135" s="391" t="s">
        <v>657</v>
      </c>
      <c r="G135" s="390" t="s">
        <v>784</v>
      </c>
      <c r="H135" s="390" t="s">
        <v>785</v>
      </c>
      <c r="I135" s="393">
        <v>4658.5</v>
      </c>
      <c r="J135" s="393">
        <v>4</v>
      </c>
      <c r="K135" s="394">
        <v>18634</v>
      </c>
    </row>
    <row r="136" spans="1:11" ht="14.45" customHeight="1" x14ac:dyDescent="0.2">
      <c r="A136" s="388" t="s">
        <v>407</v>
      </c>
      <c r="B136" s="389" t="s">
        <v>408</v>
      </c>
      <c r="C136" s="390" t="s">
        <v>415</v>
      </c>
      <c r="D136" s="391" t="s">
        <v>416</v>
      </c>
      <c r="E136" s="390" t="s">
        <v>656</v>
      </c>
      <c r="F136" s="391" t="s">
        <v>657</v>
      </c>
      <c r="G136" s="390" t="s">
        <v>786</v>
      </c>
      <c r="H136" s="390" t="s">
        <v>787</v>
      </c>
      <c r="I136" s="393">
        <v>573.53997802734375</v>
      </c>
      <c r="J136" s="393">
        <v>16</v>
      </c>
      <c r="K136" s="394">
        <v>9176.639892578125</v>
      </c>
    </row>
    <row r="137" spans="1:11" ht="14.45" customHeight="1" x14ac:dyDescent="0.2">
      <c r="A137" s="388" t="s">
        <v>407</v>
      </c>
      <c r="B137" s="389" t="s">
        <v>408</v>
      </c>
      <c r="C137" s="390" t="s">
        <v>415</v>
      </c>
      <c r="D137" s="391" t="s">
        <v>416</v>
      </c>
      <c r="E137" s="390" t="s">
        <v>656</v>
      </c>
      <c r="F137" s="391" t="s">
        <v>657</v>
      </c>
      <c r="G137" s="390" t="s">
        <v>788</v>
      </c>
      <c r="H137" s="390" t="s">
        <v>789</v>
      </c>
      <c r="I137" s="393">
        <v>1064.800048828125</v>
      </c>
      <c r="J137" s="393">
        <v>8</v>
      </c>
      <c r="K137" s="394">
        <v>8518.400390625</v>
      </c>
    </row>
    <row r="138" spans="1:11" ht="14.45" customHeight="1" x14ac:dyDescent="0.2">
      <c r="A138" s="388" t="s">
        <v>407</v>
      </c>
      <c r="B138" s="389" t="s">
        <v>408</v>
      </c>
      <c r="C138" s="390" t="s">
        <v>415</v>
      </c>
      <c r="D138" s="391" t="s">
        <v>416</v>
      </c>
      <c r="E138" s="390" t="s">
        <v>656</v>
      </c>
      <c r="F138" s="391" t="s">
        <v>657</v>
      </c>
      <c r="G138" s="390" t="s">
        <v>790</v>
      </c>
      <c r="H138" s="390" t="s">
        <v>791</v>
      </c>
      <c r="I138" s="393">
        <v>2770.89990234375</v>
      </c>
      <c r="J138" s="393">
        <v>1</v>
      </c>
      <c r="K138" s="394">
        <v>2770.89990234375</v>
      </c>
    </row>
    <row r="139" spans="1:11" ht="14.45" customHeight="1" x14ac:dyDescent="0.2">
      <c r="A139" s="388" t="s">
        <v>407</v>
      </c>
      <c r="B139" s="389" t="s">
        <v>408</v>
      </c>
      <c r="C139" s="390" t="s">
        <v>415</v>
      </c>
      <c r="D139" s="391" t="s">
        <v>416</v>
      </c>
      <c r="E139" s="390" t="s">
        <v>656</v>
      </c>
      <c r="F139" s="391" t="s">
        <v>657</v>
      </c>
      <c r="G139" s="390" t="s">
        <v>792</v>
      </c>
      <c r="H139" s="390" t="s">
        <v>793</v>
      </c>
      <c r="I139" s="393">
        <v>4213.22021484375</v>
      </c>
      <c r="J139" s="393">
        <v>6</v>
      </c>
      <c r="K139" s="394">
        <v>25279.3203125</v>
      </c>
    </row>
    <row r="140" spans="1:11" ht="14.45" customHeight="1" x14ac:dyDescent="0.2">
      <c r="A140" s="388" t="s">
        <v>407</v>
      </c>
      <c r="B140" s="389" t="s">
        <v>408</v>
      </c>
      <c r="C140" s="390" t="s">
        <v>415</v>
      </c>
      <c r="D140" s="391" t="s">
        <v>416</v>
      </c>
      <c r="E140" s="390" t="s">
        <v>656</v>
      </c>
      <c r="F140" s="391" t="s">
        <v>657</v>
      </c>
      <c r="G140" s="390" t="s">
        <v>794</v>
      </c>
      <c r="H140" s="390" t="s">
        <v>795</v>
      </c>
      <c r="I140" s="393">
        <v>5509.1298828125</v>
      </c>
      <c r="J140" s="393">
        <v>6</v>
      </c>
      <c r="K140" s="394">
        <v>33054.78125</v>
      </c>
    </row>
    <row r="141" spans="1:11" ht="14.45" customHeight="1" x14ac:dyDescent="0.2">
      <c r="A141" s="388" t="s">
        <v>407</v>
      </c>
      <c r="B141" s="389" t="s">
        <v>408</v>
      </c>
      <c r="C141" s="390" t="s">
        <v>415</v>
      </c>
      <c r="D141" s="391" t="s">
        <v>416</v>
      </c>
      <c r="E141" s="390" t="s">
        <v>656</v>
      </c>
      <c r="F141" s="391" t="s">
        <v>657</v>
      </c>
      <c r="G141" s="390" t="s">
        <v>796</v>
      </c>
      <c r="H141" s="390" t="s">
        <v>797</v>
      </c>
      <c r="I141" s="393">
        <v>13.310000419616699</v>
      </c>
      <c r="J141" s="393">
        <v>200</v>
      </c>
      <c r="K141" s="394">
        <v>2662</v>
      </c>
    </row>
    <row r="142" spans="1:11" ht="14.45" customHeight="1" x14ac:dyDescent="0.2">
      <c r="A142" s="388" t="s">
        <v>407</v>
      </c>
      <c r="B142" s="389" t="s">
        <v>408</v>
      </c>
      <c r="C142" s="390" t="s">
        <v>415</v>
      </c>
      <c r="D142" s="391" t="s">
        <v>416</v>
      </c>
      <c r="E142" s="390" t="s">
        <v>656</v>
      </c>
      <c r="F142" s="391" t="s">
        <v>657</v>
      </c>
      <c r="G142" s="390" t="s">
        <v>798</v>
      </c>
      <c r="H142" s="390" t="s">
        <v>799</v>
      </c>
      <c r="I142" s="393">
        <v>442.8599853515625</v>
      </c>
      <c r="J142" s="393">
        <v>1</v>
      </c>
      <c r="K142" s="394">
        <v>442.8599853515625</v>
      </c>
    </row>
    <row r="143" spans="1:11" ht="14.45" customHeight="1" x14ac:dyDescent="0.2">
      <c r="A143" s="388" t="s">
        <v>407</v>
      </c>
      <c r="B143" s="389" t="s">
        <v>408</v>
      </c>
      <c r="C143" s="390" t="s">
        <v>415</v>
      </c>
      <c r="D143" s="391" t="s">
        <v>416</v>
      </c>
      <c r="E143" s="390" t="s">
        <v>656</v>
      </c>
      <c r="F143" s="391" t="s">
        <v>657</v>
      </c>
      <c r="G143" s="390" t="s">
        <v>800</v>
      </c>
      <c r="H143" s="390" t="s">
        <v>801</v>
      </c>
      <c r="I143" s="393">
        <v>477.95001220703125</v>
      </c>
      <c r="J143" s="393">
        <v>2</v>
      </c>
      <c r="K143" s="394">
        <v>955.9000244140625</v>
      </c>
    </row>
    <row r="144" spans="1:11" ht="14.45" customHeight="1" x14ac:dyDescent="0.2">
      <c r="A144" s="388" t="s">
        <v>407</v>
      </c>
      <c r="B144" s="389" t="s">
        <v>408</v>
      </c>
      <c r="C144" s="390" t="s">
        <v>415</v>
      </c>
      <c r="D144" s="391" t="s">
        <v>416</v>
      </c>
      <c r="E144" s="390" t="s">
        <v>656</v>
      </c>
      <c r="F144" s="391" t="s">
        <v>657</v>
      </c>
      <c r="G144" s="390" t="s">
        <v>802</v>
      </c>
      <c r="H144" s="390" t="s">
        <v>803</v>
      </c>
      <c r="I144" s="393">
        <v>72.80999755859375</v>
      </c>
      <c r="J144" s="393">
        <v>240</v>
      </c>
      <c r="K144" s="394">
        <v>17475.400390625</v>
      </c>
    </row>
    <row r="145" spans="1:11" ht="14.45" customHeight="1" x14ac:dyDescent="0.2">
      <c r="A145" s="388" t="s">
        <v>407</v>
      </c>
      <c r="B145" s="389" t="s">
        <v>408</v>
      </c>
      <c r="C145" s="390" t="s">
        <v>415</v>
      </c>
      <c r="D145" s="391" t="s">
        <v>416</v>
      </c>
      <c r="E145" s="390" t="s">
        <v>656</v>
      </c>
      <c r="F145" s="391" t="s">
        <v>657</v>
      </c>
      <c r="G145" s="390" t="s">
        <v>804</v>
      </c>
      <c r="H145" s="390" t="s">
        <v>805</v>
      </c>
      <c r="I145" s="393">
        <v>72.80999755859375</v>
      </c>
      <c r="J145" s="393">
        <v>48</v>
      </c>
      <c r="K145" s="394">
        <v>3495.080078125</v>
      </c>
    </row>
    <row r="146" spans="1:11" ht="14.45" customHeight="1" x14ac:dyDescent="0.2">
      <c r="A146" s="388" t="s">
        <v>407</v>
      </c>
      <c r="B146" s="389" t="s">
        <v>408</v>
      </c>
      <c r="C146" s="390" t="s">
        <v>415</v>
      </c>
      <c r="D146" s="391" t="s">
        <v>416</v>
      </c>
      <c r="E146" s="390" t="s">
        <v>656</v>
      </c>
      <c r="F146" s="391" t="s">
        <v>657</v>
      </c>
      <c r="G146" s="390" t="s">
        <v>806</v>
      </c>
      <c r="H146" s="390" t="s">
        <v>807</v>
      </c>
      <c r="I146" s="393">
        <v>72.80999755859375</v>
      </c>
      <c r="J146" s="393">
        <v>264</v>
      </c>
      <c r="K146" s="394">
        <v>19222.9404296875</v>
      </c>
    </row>
    <row r="147" spans="1:11" ht="14.45" customHeight="1" x14ac:dyDescent="0.2">
      <c r="A147" s="388" t="s">
        <v>407</v>
      </c>
      <c r="B147" s="389" t="s">
        <v>408</v>
      </c>
      <c r="C147" s="390" t="s">
        <v>415</v>
      </c>
      <c r="D147" s="391" t="s">
        <v>416</v>
      </c>
      <c r="E147" s="390" t="s">
        <v>656</v>
      </c>
      <c r="F147" s="391" t="s">
        <v>657</v>
      </c>
      <c r="G147" s="390" t="s">
        <v>808</v>
      </c>
      <c r="H147" s="390" t="s">
        <v>809</v>
      </c>
      <c r="I147" s="393">
        <v>72.80999755859375</v>
      </c>
      <c r="J147" s="393">
        <v>264</v>
      </c>
      <c r="K147" s="394">
        <v>19222.9404296875</v>
      </c>
    </row>
    <row r="148" spans="1:11" ht="14.45" customHeight="1" x14ac:dyDescent="0.2">
      <c r="A148" s="388" t="s">
        <v>407</v>
      </c>
      <c r="B148" s="389" t="s">
        <v>408</v>
      </c>
      <c r="C148" s="390" t="s">
        <v>415</v>
      </c>
      <c r="D148" s="391" t="s">
        <v>416</v>
      </c>
      <c r="E148" s="390" t="s">
        <v>656</v>
      </c>
      <c r="F148" s="391" t="s">
        <v>657</v>
      </c>
      <c r="G148" s="390" t="s">
        <v>810</v>
      </c>
      <c r="H148" s="390" t="s">
        <v>811</v>
      </c>
      <c r="I148" s="393">
        <v>1694</v>
      </c>
      <c r="J148" s="393">
        <v>18</v>
      </c>
      <c r="K148" s="394">
        <v>30492</v>
      </c>
    </row>
    <row r="149" spans="1:11" ht="14.45" customHeight="1" x14ac:dyDescent="0.2">
      <c r="A149" s="388" t="s">
        <v>407</v>
      </c>
      <c r="B149" s="389" t="s">
        <v>408</v>
      </c>
      <c r="C149" s="390" t="s">
        <v>415</v>
      </c>
      <c r="D149" s="391" t="s">
        <v>416</v>
      </c>
      <c r="E149" s="390" t="s">
        <v>656</v>
      </c>
      <c r="F149" s="391" t="s">
        <v>657</v>
      </c>
      <c r="G149" s="390" t="s">
        <v>812</v>
      </c>
      <c r="H149" s="390" t="s">
        <v>813</v>
      </c>
      <c r="I149" s="393">
        <v>2783</v>
      </c>
      <c r="J149" s="393">
        <v>16</v>
      </c>
      <c r="K149" s="394">
        <v>44528</v>
      </c>
    </row>
    <row r="150" spans="1:11" ht="14.45" customHeight="1" x14ac:dyDescent="0.2">
      <c r="A150" s="388" t="s">
        <v>407</v>
      </c>
      <c r="B150" s="389" t="s">
        <v>408</v>
      </c>
      <c r="C150" s="390" t="s">
        <v>415</v>
      </c>
      <c r="D150" s="391" t="s">
        <v>416</v>
      </c>
      <c r="E150" s="390" t="s">
        <v>656</v>
      </c>
      <c r="F150" s="391" t="s">
        <v>657</v>
      </c>
      <c r="G150" s="390" t="s">
        <v>814</v>
      </c>
      <c r="H150" s="390" t="s">
        <v>815</v>
      </c>
      <c r="I150" s="393">
        <v>909.91998291015625</v>
      </c>
      <c r="J150" s="393">
        <v>20</v>
      </c>
      <c r="K150" s="394">
        <v>18198.400390625</v>
      </c>
    </row>
    <row r="151" spans="1:11" ht="14.45" customHeight="1" x14ac:dyDescent="0.2">
      <c r="A151" s="388" t="s">
        <v>407</v>
      </c>
      <c r="B151" s="389" t="s">
        <v>408</v>
      </c>
      <c r="C151" s="390" t="s">
        <v>415</v>
      </c>
      <c r="D151" s="391" t="s">
        <v>416</v>
      </c>
      <c r="E151" s="390" t="s">
        <v>656</v>
      </c>
      <c r="F151" s="391" t="s">
        <v>657</v>
      </c>
      <c r="G151" s="390" t="s">
        <v>816</v>
      </c>
      <c r="H151" s="390" t="s">
        <v>817</v>
      </c>
      <c r="I151" s="393">
        <v>838.530029296875</v>
      </c>
      <c r="J151" s="393">
        <v>26</v>
      </c>
      <c r="K151" s="394">
        <v>21801.7802734375</v>
      </c>
    </row>
    <row r="152" spans="1:11" ht="14.45" customHeight="1" x14ac:dyDescent="0.2">
      <c r="A152" s="388" t="s">
        <v>407</v>
      </c>
      <c r="B152" s="389" t="s">
        <v>408</v>
      </c>
      <c r="C152" s="390" t="s">
        <v>415</v>
      </c>
      <c r="D152" s="391" t="s">
        <v>416</v>
      </c>
      <c r="E152" s="390" t="s">
        <v>656</v>
      </c>
      <c r="F152" s="391" t="s">
        <v>657</v>
      </c>
      <c r="G152" s="390" t="s">
        <v>818</v>
      </c>
      <c r="H152" s="390" t="s">
        <v>819</v>
      </c>
      <c r="I152" s="393">
        <v>3033.469970703125</v>
      </c>
      <c r="J152" s="393">
        <v>16</v>
      </c>
      <c r="K152" s="394">
        <v>48535.51953125</v>
      </c>
    </row>
    <row r="153" spans="1:11" ht="14.45" customHeight="1" x14ac:dyDescent="0.2">
      <c r="A153" s="388" t="s">
        <v>407</v>
      </c>
      <c r="B153" s="389" t="s">
        <v>408</v>
      </c>
      <c r="C153" s="390" t="s">
        <v>415</v>
      </c>
      <c r="D153" s="391" t="s">
        <v>416</v>
      </c>
      <c r="E153" s="390" t="s">
        <v>656</v>
      </c>
      <c r="F153" s="391" t="s">
        <v>657</v>
      </c>
      <c r="G153" s="390" t="s">
        <v>820</v>
      </c>
      <c r="H153" s="390" t="s">
        <v>821</v>
      </c>
      <c r="I153" s="393">
        <v>238.3699951171875</v>
      </c>
      <c r="J153" s="393">
        <v>2</v>
      </c>
      <c r="K153" s="394">
        <v>476.739990234375</v>
      </c>
    </row>
    <row r="154" spans="1:11" ht="14.45" customHeight="1" x14ac:dyDescent="0.2">
      <c r="A154" s="388" t="s">
        <v>407</v>
      </c>
      <c r="B154" s="389" t="s">
        <v>408</v>
      </c>
      <c r="C154" s="390" t="s">
        <v>415</v>
      </c>
      <c r="D154" s="391" t="s">
        <v>416</v>
      </c>
      <c r="E154" s="390" t="s">
        <v>656</v>
      </c>
      <c r="F154" s="391" t="s">
        <v>657</v>
      </c>
      <c r="G154" s="390" t="s">
        <v>822</v>
      </c>
      <c r="H154" s="390" t="s">
        <v>823</v>
      </c>
      <c r="I154" s="393">
        <v>361.79000854492188</v>
      </c>
      <c r="J154" s="393">
        <v>2</v>
      </c>
      <c r="K154" s="394">
        <v>723.58001708984375</v>
      </c>
    </row>
    <row r="155" spans="1:11" ht="14.45" customHeight="1" x14ac:dyDescent="0.2">
      <c r="A155" s="388" t="s">
        <v>407</v>
      </c>
      <c r="B155" s="389" t="s">
        <v>408</v>
      </c>
      <c r="C155" s="390" t="s">
        <v>415</v>
      </c>
      <c r="D155" s="391" t="s">
        <v>416</v>
      </c>
      <c r="E155" s="390" t="s">
        <v>656</v>
      </c>
      <c r="F155" s="391" t="s">
        <v>657</v>
      </c>
      <c r="G155" s="390" t="s">
        <v>824</v>
      </c>
      <c r="H155" s="390" t="s">
        <v>825</v>
      </c>
      <c r="I155" s="393">
        <v>4053.5</v>
      </c>
      <c r="J155" s="393">
        <v>2</v>
      </c>
      <c r="K155" s="394">
        <v>8107</v>
      </c>
    </row>
    <row r="156" spans="1:11" ht="14.45" customHeight="1" x14ac:dyDescent="0.2">
      <c r="A156" s="388" t="s">
        <v>407</v>
      </c>
      <c r="B156" s="389" t="s">
        <v>408</v>
      </c>
      <c r="C156" s="390" t="s">
        <v>415</v>
      </c>
      <c r="D156" s="391" t="s">
        <v>416</v>
      </c>
      <c r="E156" s="390" t="s">
        <v>656</v>
      </c>
      <c r="F156" s="391" t="s">
        <v>657</v>
      </c>
      <c r="G156" s="390" t="s">
        <v>826</v>
      </c>
      <c r="H156" s="390" t="s">
        <v>827</v>
      </c>
      <c r="I156" s="393">
        <v>4053.5</v>
      </c>
      <c r="J156" s="393">
        <v>2</v>
      </c>
      <c r="K156" s="394">
        <v>8107</v>
      </c>
    </row>
    <row r="157" spans="1:11" ht="14.45" customHeight="1" x14ac:dyDescent="0.2">
      <c r="A157" s="388" t="s">
        <v>407</v>
      </c>
      <c r="B157" s="389" t="s">
        <v>408</v>
      </c>
      <c r="C157" s="390" t="s">
        <v>415</v>
      </c>
      <c r="D157" s="391" t="s">
        <v>416</v>
      </c>
      <c r="E157" s="390" t="s">
        <v>656</v>
      </c>
      <c r="F157" s="391" t="s">
        <v>657</v>
      </c>
      <c r="G157" s="390" t="s">
        <v>828</v>
      </c>
      <c r="H157" s="390" t="s">
        <v>829</v>
      </c>
      <c r="I157" s="393">
        <v>4053.5</v>
      </c>
      <c r="J157" s="393">
        <v>2</v>
      </c>
      <c r="K157" s="394">
        <v>8107</v>
      </c>
    </row>
    <row r="158" spans="1:11" ht="14.45" customHeight="1" x14ac:dyDescent="0.2">
      <c r="A158" s="388" t="s">
        <v>407</v>
      </c>
      <c r="B158" s="389" t="s">
        <v>408</v>
      </c>
      <c r="C158" s="390" t="s">
        <v>415</v>
      </c>
      <c r="D158" s="391" t="s">
        <v>416</v>
      </c>
      <c r="E158" s="390" t="s">
        <v>656</v>
      </c>
      <c r="F158" s="391" t="s">
        <v>657</v>
      </c>
      <c r="G158" s="390" t="s">
        <v>830</v>
      </c>
      <c r="H158" s="390" t="s">
        <v>831</v>
      </c>
      <c r="I158" s="393">
        <v>4053.5</v>
      </c>
      <c r="J158" s="393">
        <v>2</v>
      </c>
      <c r="K158" s="394">
        <v>8107</v>
      </c>
    </row>
    <row r="159" spans="1:11" ht="14.45" customHeight="1" x14ac:dyDescent="0.2">
      <c r="A159" s="388" t="s">
        <v>407</v>
      </c>
      <c r="B159" s="389" t="s">
        <v>408</v>
      </c>
      <c r="C159" s="390" t="s">
        <v>415</v>
      </c>
      <c r="D159" s="391" t="s">
        <v>416</v>
      </c>
      <c r="E159" s="390" t="s">
        <v>656</v>
      </c>
      <c r="F159" s="391" t="s">
        <v>657</v>
      </c>
      <c r="G159" s="390" t="s">
        <v>832</v>
      </c>
      <c r="H159" s="390" t="s">
        <v>833</v>
      </c>
      <c r="I159" s="393">
        <v>348.48001098632813</v>
      </c>
      <c r="J159" s="393">
        <v>8</v>
      </c>
      <c r="K159" s="394">
        <v>2787.840087890625</v>
      </c>
    </row>
    <row r="160" spans="1:11" ht="14.45" customHeight="1" x14ac:dyDescent="0.2">
      <c r="A160" s="388" t="s">
        <v>407</v>
      </c>
      <c r="B160" s="389" t="s">
        <v>408</v>
      </c>
      <c r="C160" s="390" t="s">
        <v>415</v>
      </c>
      <c r="D160" s="391" t="s">
        <v>416</v>
      </c>
      <c r="E160" s="390" t="s">
        <v>656</v>
      </c>
      <c r="F160" s="391" t="s">
        <v>657</v>
      </c>
      <c r="G160" s="390" t="s">
        <v>834</v>
      </c>
      <c r="H160" s="390" t="s">
        <v>835</v>
      </c>
      <c r="I160" s="393">
        <v>365.42001342773438</v>
      </c>
      <c r="J160" s="393">
        <v>8</v>
      </c>
      <c r="K160" s="394">
        <v>2923.360107421875</v>
      </c>
    </row>
    <row r="161" spans="1:11" ht="14.45" customHeight="1" x14ac:dyDescent="0.2">
      <c r="A161" s="388" t="s">
        <v>407</v>
      </c>
      <c r="B161" s="389" t="s">
        <v>408</v>
      </c>
      <c r="C161" s="390" t="s">
        <v>415</v>
      </c>
      <c r="D161" s="391" t="s">
        <v>416</v>
      </c>
      <c r="E161" s="390" t="s">
        <v>656</v>
      </c>
      <c r="F161" s="391" t="s">
        <v>657</v>
      </c>
      <c r="G161" s="390" t="s">
        <v>836</v>
      </c>
      <c r="H161" s="390" t="s">
        <v>837</v>
      </c>
      <c r="I161" s="393">
        <v>401.72000122070313</v>
      </c>
      <c r="J161" s="393">
        <v>2</v>
      </c>
      <c r="K161" s="394">
        <v>803.44000244140625</v>
      </c>
    </row>
    <row r="162" spans="1:11" ht="14.45" customHeight="1" x14ac:dyDescent="0.2">
      <c r="A162" s="388" t="s">
        <v>407</v>
      </c>
      <c r="B162" s="389" t="s">
        <v>408</v>
      </c>
      <c r="C162" s="390" t="s">
        <v>415</v>
      </c>
      <c r="D162" s="391" t="s">
        <v>416</v>
      </c>
      <c r="E162" s="390" t="s">
        <v>656</v>
      </c>
      <c r="F162" s="391" t="s">
        <v>657</v>
      </c>
      <c r="G162" s="390" t="s">
        <v>838</v>
      </c>
      <c r="H162" s="390" t="s">
        <v>839</v>
      </c>
      <c r="I162" s="393">
        <v>309.760009765625</v>
      </c>
      <c r="J162" s="393">
        <v>2</v>
      </c>
      <c r="K162" s="394">
        <v>619.52001953125</v>
      </c>
    </row>
    <row r="163" spans="1:11" ht="14.45" customHeight="1" x14ac:dyDescent="0.2">
      <c r="A163" s="388" t="s">
        <v>407</v>
      </c>
      <c r="B163" s="389" t="s">
        <v>408</v>
      </c>
      <c r="C163" s="390" t="s">
        <v>415</v>
      </c>
      <c r="D163" s="391" t="s">
        <v>416</v>
      </c>
      <c r="E163" s="390" t="s">
        <v>656</v>
      </c>
      <c r="F163" s="391" t="s">
        <v>657</v>
      </c>
      <c r="G163" s="390" t="s">
        <v>840</v>
      </c>
      <c r="H163" s="390" t="s">
        <v>841</v>
      </c>
      <c r="I163" s="393">
        <v>29.040000915527344</v>
      </c>
      <c r="J163" s="393">
        <v>450</v>
      </c>
      <c r="K163" s="394">
        <v>13068</v>
      </c>
    </row>
    <row r="164" spans="1:11" ht="14.45" customHeight="1" x14ac:dyDescent="0.2">
      <c r="A164" s="388" t="s">
        <v>407</v>
      </c>
      <c r="B164" s="389" t="s">
        <v>408</v>
      </c>
      <c r="C164" s="390" t="s">
        <v>415</v>
      </c>
      <c r="D164" s="391" t="s">
        <v>416</v>
      </c>
      <c r="E164" s="390" t="s">
        <v>656</v>
      </c>
      <c r="F164" s="391" t="s">
        <v>657</v>
      </c>
      <c r="G164" s="390" t="s">
        <v>842</v>
      </c>
      <c r="H164" s="390" t="s">
        <v>843</v>
      </c>
      <c r="I164" s="393">
        <v>496.35000610351563</v>
      </c>
      <c r="J164" s="393">
        <v>100</v>
      </c>
      <c r="K164" s="394">
        <v>49635.400390625</v>
      </c>
    </row>
    <row r="165" spans="1:11" ht="14.45" customHeight="1" x14ac:dyDescent="0.2">
      <c r="A165" s="388" t="s">
        <v>407</v>
      </c>
      <c r="B165" s="389" t="s">
        <v>408</v>
      </c>
      <c r="C165" s="390" t="s">
        <v>415</v>
      </c>
      <c r="D165" s="391" t="s">
        <v>416</v>
      </c>
      <c r="E165" s="390" t="s">
        <v>656</v>
      </c>
      <c r="F165" s="391" t="s">
        <v>657</v>
      </c>
      <c r="G165" s="390" t="s">
        <v>844</v>
      </c>
      <c r="H165" s="390" t="s">
        <v>845</v>
      </c>
      <c r="I165" s="393">
        <v>1982.5849914550781</v>
      </c>
      <c r="J165" s="393">
        <v>60</v>
      </c>
      <c r="K165" s="394">
        <v>118955.103515625</v>
      </c>
    </row>
    <row r="166" spans="1:11" ht="14.45" customHeight="1" x14ac:dyDescent="0.2">
      <c r="A166" s="388" t="s">
        <v>407</v>
      </c>
      <c r="B166" s="389" t="s">
        <v>408</v>
      </c>
      <c r="C166" s="390" t="s">
        <v>415</v>
      </c>
      <c r="D166" s="391" t="s">
        <v>416</v>
      </c>
      <c r="E166" s="390" t="s">
        <v>656</v>
      </c>
      <c r="F166" s="391" t="s">
        <v>657</v>
      </c>
      <c r="G166" s="390" t="s">
        <v>846</v>
      </c>
      <c r="H166" s="390" t="s">
        <v>847</v>
      </c>
      <c r="I166" s="393">
        <v>6.4200000762939453</v>
      </c>
      <c r="J166" s="393">
        <v>2000</v>
      </c>
      <c r="K166" s="394">
        <v>13040</v>
      </c>
    </row>
    <row r="167" spans="1:11" ht="14.45" customHeight="1" x14ac:dyDescent="0.2">
      <c r="A167" s="388" t="s">
        <v>407</v>
      </c>
      <c r="B167" s="389" t="s">
        <v>408</v>
      </c>
      <c r="C167" s="390" t="s">
        <v>415</v>
      </c>
      <c r="D167" s="391" t="s">
        <v>416</v>
      </c>
      <c r="E167" s="390" t="s">
        <v>656</v>
      </c>
      <c r="F167" s="391" t="s">
        <v>657</v>
      </c>
      <c r="G167" s="390" t="s">
        <v>848</v>
      </c>
      <c r="H167" s="390" t="s">
        <v>849</v>
      </c>
      <c r="I167" s="393">
        <v>13.310000419616699</v>
      </c>
      <c r="J167" s="393">
        <v>50</v>
      </c>
      <c r="K167" s="394">
        <v>665.5</v>
      </c>
    </row>
    <row r="168" spans="1:11" ht="14.45" customHeight="1" x14ac:dyDescent="0.2">
      <c r="A168" s="388" t="s">
        <v>407</v>
      </c>
      <c r="B168" s="389" t="s">
        <v>408</v>
      </c>
      <c r="C168" s="390" t="s">
        <v>415</v>
      </c>
      <c r="D168" s="391" t="s">
        <v>416</v>
      </c>
      <c r="E168" s="390" t="s">
        <v>656</v>
      </c>
      <c r="F168" s="391" t="s">
        <v>657</v>
      </c>
      <c r="G168" s="390" t="s">
        <v>850</v>
      </c>
      <c r="H168" s="390" t="s">
        <v>851</v>
      </c>
      <c r="I168" s="393">
        <v>13.305000305175781</v>
      </c>
      <c r="J168" s="393">
        <v>200</v>
      </c>
      <c r="K168" s="394">
        <v>2661</v>
      </c>
    </row>
    <row r="169" spans="1:11" ht="14.45" customHeight="1" x14ac:dyDescent="0.2">
      <c r="A169" s="388" t="s">
        <v>407</v>
      </c>
      <c r="B169" s="389" t="s">
        <v>408</v>
      </c>
      <c r="C169" s="390" t="s">
        <v>415</v>
      </c>
      <c r="D169" s="391" t="s">
        <v>416</v>
      </c>
      <c r="E169" s="390" t="s">
        <v>656</v>
      </c>
      <c r="F169" s="391" t="s">
        <v>657</v>
      </c>
      <c r="G169" s="390" t="s">
        <v>852</v>
      </c>
      <c r="H169" s="390" t="s">
        <v>853</v>
      </c>
      <c r="I169" s="393">
        <v>13.310000419616699</v>
      </c>
      <c r="J169" s="393">
        <v>254</v>
      </c>
      <c r="K169" s="394">
        <v>3380.75</v>
      </c>
    </row>
    <row r="170" spans="1:11" ht="14.45" customHeight="1" x14ac:dyDescent="0.2">
      <c r="A170" s="388" t="s">
        <v>407</v>
      </c>
      <c r="B170" s="389" t="s">
        <v>408</v>
      </c>
      <c r="C170" s="390" t="s">
        <v>415</v>
      </c>
      <c r="D170" s="391" t="s">
        <v>416</v>
      </c>
      <c r="E170" s="390" t="s">
        <v>656</v>
      </c>
      <c r="F170" s="391" t="s">
        <v>657</v>
      </c>
      <c r="G170" s="390" t="s">
        <v>854</v>
      </c>
      <c r="H170" s="390" t="s">
        <v>855</v>
      </c>
      <c r="I170" s="393">
        <v>13.310000419616699</v>
      </c>
      <c r="J170" s="393">
        <v>100</v>
      </c>
      <c r="K170" s="394">
        <v>1331</v>
      </c>
    </row>
    <row r="171" spans="1:11" ht="14.45" customHeight="1" x14ac:dyDescent="0.2">
      <c r="A171" s="388" t="s">
        <v>407</v>
      </c>
      <c r="B171" s="389" t="s">
        <v>408</v>
      </c>
      <c r="C171" s="390" t="s">
        <v>415</v>
      </c>
      <c r="D171" s="391" t="s">
        <v>416</v>
      </c>
      <c r="E171" s="390" t="s">
        <v>656</v>
      </c>
      <c r="F171" s="391" t="s">
        <v>657</v>
      </c>
      <c r="G171" s="390" t="s">
        <v>856</v>
      </c>
      <c r="H171" s="390" t="s">
        <v>857</v>
      </c>
      <c r="I171" s="393">
        <v>35.819999694824219</v>
      </c>
      <c r="J171" s="393">
        <v>50</v>
      </c>
      <c r="K171" s="394">
        <v>1790.800048828125</v>
      </c>
    </row>
    <row r="172" spans="1:11" ht="14.45" customHeight="1" x14ac:dyDescent="0.2">
      <c r="A172" s="388" t="s">
        <v>407</v>
      </c>
      <c r="B172" s="389" t="s">
        <v>408</v>
      </c>
      <c r="C172" s="390" t="s">
        <v>415</v>
      </c>
      <c r="D172" s="391" t="s">
        <v>416</v>
      </c>
      <c r="E172" s="390" t="s">
        <v>656</v>
      </c>
      <c r="F172" s="391" t="s">
        <v>657</v>
      </c>
      <c r="G172" s="390" t="s">
        <v>858</v>
      </c>
      <c r="H172" s="390" t="s">
        <v>859</v>
      </c>
      <c r="I172" s="393">
        <v>897.82000732421875</v>
      </c>
      <c r="J172" s="393">
        <v>4</v>
      </c>
      <c r="K172" s="394">
        <v>3591.280029296875</v>
      </c>
    </row>
    <row r="173" spans="1:11" ht="14.45" customHeight="1" x14ac:dyDescent="0.2">
      <c r="A173" s="388" t="s">
        <v>407</v>
      </c>
      <c r="B173" s="389" t="s">
        <v>408</v>
      </c>
      <c r="C173" s="390" t="s">
        <v>415</v>
      </c>
      <c r="D173" s="391" t="s">
        <v>416</v>
      </c>
      <c r="E173" s="390" t="s">
        <v>656</v>
      </c>
      <c r="F173" s="391" t="s">
        <v>657</v>
      </c>
      <c r="G173" s="390" t="s">
        <v>860</v>
      </c>
      <c r="H173" s="390" t="s">
        <v>861</v>
      </c>
      <c r="I173" s="393">
        <v>40.899999618530273</v>
      </c>
      <c r="J173" s="393">
        <v>450</v>
      </c>
      <c r="K173" s="394">
        <v>18603.749633789063</v>
      </c>
    </row>
    <row r="174" spans="1:11" ht="14.45" customHeight="1" x14ac:dyDescent="0.2">
      <c r="A174" s="388" t="s">
        <v>407</v>
      </c>
      <c r="B174" s="389" t="s">
        <v>408</v>
      </c>
      <c r="C174" s="390" t="s">
        <v>415</v>
      </c>
      <c r="D174" s="391" t="s">
        <v>416</v>
      </c>
      <c r="E174" s="390" t="s">
        <v>656</v>
      </c>
      <c r="F174" s="391" t="s">
        <v>657</v>
      </c>
      <c r="G174" s="390" t="s">
        <v>862</v>
      </c>
      <c r="H174" s="390" t="s">
        <v>863</v>
      </c>
      <c r="I174" s="393">
        <v>11.699999809265137</v>
      </c>
      <c r="J174" s="393">
        <v>200</v>
      </c>
      <c r="K174" s="394">
        <v>2340.64990234375</v>
      </c>
    </row>
    <row r="175" spans="1:11" ht="14.45" customHeight="1" x14ac:dyDescent="0.2">
      <c r="A175" s="388" t="s">
        <v>407</v>
      </c>
      <c r="B175" s="389" t="s">
        <v>408</v>
      </c>
      <c r="C175" s="390" t="s">
        <v>415</v>
      </c>
      <c r="D175" s="391" t="s">
        <v>416</v>
      </c>
      <c r="E175" s="390" t="s">
        <v>656</v>
      </c>
      <c r="F175" s="391" t="s">
        <v>657</v>
      </c>
      <c r="G175" s="390" t="s">
        <v>864</v>
      </c>
      <c r="H175" s="390" t="s">
        <v>865</v>
      </c>
      <c r="I175" s="393">
        <v>11.721428598676409</v>
      </c>
      <c r="J175" s="393">
        <v>1580</v>
      </c>
      <c r="K175" s="394">
        <v>18459.400024414063</v>
      </c>
    </row>
    <row r="176" spans="1:11" ht="14.45" customHeight="1" x14ac:dyDescent="0.2">
      <c r="A176" s="388" t="s">
        <v>407</v>
      </c>
      <c r="B176" s="389" t="s">
        <v>408</v>
      </c>
      <c r="C176" s="390" t="s">
        <v>415</v>
      </c>
      <c r="D176" s="391" t="s">
        <v>416</v>
      </c>
      <c r="E176" s="390" t="s">
        <v>656</v>
      </c>
      <c r="F176" s="391" t="s">
        <v>657</v>
      </c>
      <c r="G176" s="390" t="s">
        <v>866</v>
      </c>
      <c r="H176" s="390" t="s">
        <v>867</v>
      </c>
      <c r="I176" s="393">
        <v>19.969999313354492</v>
      </c>
      <c r="J176" s="393">
        <v>125</v>
      </c>
      <c r="K176" s="394">
        <v>2495.6300048828125</v>
      </c>
    </row>
    <row r="177" spans="1:11" ht="14.45" customHeight="1" x14ac:dyDescent="0.2">
      <c r="A177" s="388" t="s">
        <v>407</v>
      </c>
      <c r="B177" s="389" t="s">
        <v>408</v>
      </c>
      <c r="C177" s="390" t="s">
        <v>415</v>
      </c>
      <c r="D177" s="391" t="s">
        <v>416</v>
      </c>
      <c r="E177" s="390" t="s">
        <v>656</v>
      </c>
      <c r="F177" s="391" t="s">
        <v>657</v>
      </c>
      <c r="G177" s="390" t="s">
        <v>868</v>
      </c>
      <c r="H177" s="390" t="s">
        <v>869</v>
      </c>
      <c r="I177" s="393">
        <v>198.69000244140625</v>
      </c>
      <c r="J177" s="393">
        <v>24</v>
      </c>
      <c r="K177" s="394">
        <v>4768.56005859375</v>
      </c>
    </row>
    <row r="178" spans="1:11" ht="14.45" customHeight="1" x14ac:dyDescent="0.2">
      <c r="A178" s="388" t="s">
        <v>407</v>
      </c>
      <c r="B178" s="389" t="s">
        <v>408</v>
      </c>
      <c r="C178" s="390" t="s">
        <v>415</v>
      </c>
      <c r="D178" s="391" t="s">
        <v>416</v>
      </c>
      <c r="E178" s="390" t="s">
        <v>656</v>
      </c>
      <c r="F178" s="391" t="s">
        <v>657</v>
      </c>
      <c r="G178" s="390" t="s">
        <v>870</v>
      </c>
      <c r="H178" s="390" t="s">
        <v>871</v>
      </c>
      <c r="I178" s="393">
        <v>0.82333332300186157</v>
      </c>
      <c r="J178" s="393">
        <v>1600</v>
      </c>
      <c r="K178" s="394">
        <v>1319</v>
      </c>
    </row>
    <row r="179" spans="1:11" ht="14.45" customHeight="1" x14ac:dyDescent="0.2">
      <c r="A179" s="388" t="s">
        <v>407</v>
      </c>
      <c r="B179" s="389" t="s">
        <v>408</v>
      </c>
      <c r="C179" s="390" t="s">
        <v>415</v>
      </c>
      <c r="D179" s="391" t="s">
        <v>416</v>
      </c>
      <c r="E179" s="390" t="s">
        <v>656</v>
      </c>
      <c r="F179" s="391" t="s">
        <v>657</v>
      </c>
      <c r="G179" s="390" t="s">
        <v>872</v>
      </c>
      <c r="H179" s="390" t="s">
        <v>873</v>
      </c>
      <c r="I179" s="393">
        <v>5.3400001525878906</v>
      </c>
      <c r="J179" s="393">
        <v>300</v>
      </c>
      <c r="K179" s="394">
        <v>1602.820068359375</v>
      </c>
    </row>
    <row r="180" spans="1:11" ht="14.45" customHeight="1" x14ac:dyDescent="0.2">
      <c r="A180" s="388" t="s">
        <v>407</v>
      </c>
      <c r="B180" s="389" t="s">
        <v>408</v>
      </c>
      <c r="C180" s="390" t="s">
        <v>415</v>
      </c>
      <c r="D180" s="391" t="s">
        <v>416</v>
      </c>
      <c r="E180" s="390" t="s">
        <v>656</v>
      </c>
      <c r="F180" s="391" t="s">
        <v>657</v>
      </c>
      <c r="G180" s="390" t="s">
        <v>874</v>
      </c>
      <c r="H180" s="390" t="s">
        <v>875</v>
      </c>
      <c r="I180" s="393">
        <v>0.43500000238418579</v>
      </c>
      <c r="J180" s="393">
        <v>200</v>
      </c>
      <c r="K180" s="394">
        <v>87</v>
      </c>
    </row>
    <row r="181" spans="1:11" ht="14.45" customHeight="1" x14ac:dyDescent="0.2">
      <c r="A181" s="388" t="s">
        <v>407</v>
      </c>
      <c r="B181" s="389" t="s">
        <v>408</v>
      </c>
      <c r="C181" s="390" t="s">
        <v>415</v>
      </c>
      <c r="D181" s="391" t="s">
        <v>416</v>
      </c>
      <c r="E181" s="390" t="s">
        <v>656</v>
      </c>
      <c r="F181" s="391" t="s">
        <v>657</v>
      </c>
      <c r="G181" s="390" t="s">
        <v>876</v>
      </c>
      <c r="H181" s="390" t="s">
        <v>877</v>
      </c>
      <c r="I181" s="393">
        <v>1.1371428455625261</v>
      </c>
      <c r="J181" s="393">
        <v>2240</v>
      </c>
      <c r="K181" s="394">
        <v>2546.3999938964844</v>
      </c>
    </row>
    <row r="182" spans="1:11" ht="14.45" customHeight="1" x14ac:dyDescent="0.2">
      <c r="A182" s="388" t="s">
        <v>407</v>
      </c>
      <c r="B182" s="389" t="s">
        <v>408</v>
      </c>
      <c r="C182" s="390" t="s">
        <v>415</v>
      </c>
      <c r="D182" s="391" t="s">
        <v>416</v>
      </c>
      <c r="E182" s="390" t="s">
        <v>656</v>
      </c>
      <c r="F182" s="391" t="s">
        <v>657</v>
      </c>
      <c r="G182" s="390" t="s">
        <v>878</v>
      </c>
      <c r="H182" s="390" t="s">
        <v>879</v>
      </c>
      <c r="I182" s="393">
        <v>7.1500000953674316</v>
      </c>
      <c r="J182" s="393">
        <v>400</v>
      </c>
      <c r="K182" s="394">
        <v>2861.6299438476563</v>
      </c>
    </row>
    <row r="183" spans="1:11" ht="14.45" customHeight="1" x14ac:dyDescent="0.2">
      <c r="A183" s="388" t="s">
        <v>407</v>
      </c>
      <c r="B183" s="389" t="s">
        <v>408</v>
      </c>
      <c r="C183" s="390" t="s">
        <v>415</v>
      </c>
      <c r="D183" s="391" t="s">
        <v>416</v>
      </c>
      <c r="E183" s="390" t="s">
        <v>656</v>
      </c>
      <c r="F183" s="391" t="s">
        <v>657</v>
      </c>
      <c r="G183" s="390" t="s">
        <v>880</v>
      </c>
      <c r="H183" s="390" t="s">
        <v>881</v>
      </c>
      <c r="I183" s="393">
        <v>0.57999998331069946</v>
      </c>
      <c r="J183" s="393">
        <v>100</v>
      </c>
      <c r="K183" s="394">
        <v>58</v>
      </c>
    </row>
    <row r="184" spans="1:11" ht="14.45" customHeight="1" x14ac:dyDescent="0.2">
      <c r="A184" s="388" t="s">
        <v>407</v>
      </c>
      <c r="B184" s="389" t="s">
        <v>408</v>
      </c>
      <c r="C184" s="390" t="s">
        <v>415</v>
      </c>
      <c r="D184" s="391" t="s">
        <v>416</v>
      </c>
      <c r="E184" s="390" t="s">
        <v>656</v>
      </c>
      <c r="F184" s="391" t="s">
        <v>657</v>
      </c>
      <c r="G184" s="390" t="s">
        <v>882</v>
      </c>
      <c r="H184" s="390" t="s">
        <v>883</v>
      </c>
      <c r="I184" s="393">
        <v>1.9600000381469727</v>
      </c>
      <c r="J184" s="393">
        <v>100</v>
      </c>
      <c r="K184" s="394">
        <v>196.41000366210938</v>
      </c>
    </row>
    <row r="185" spans="1:11" ht="14.45" customHeight="1" x14ac:dyDescent="0.2">
      <c r="A185" s="388" t="s">
        <v>407</v>
      </c>
      <c r="B185" s="389" t="s">
        <v>408</v>
      </c>
      <c r="C185" s="390" t="s">
        <v>415</v>
      </c>
      <c r="D185" s="391" t="s">
        <v>416</v>
      </c>
      <c r="E185" s="390" t="s">
        <v>656</v>
      </c>
      <c r="F185" s="391" t="s">
        <v>657</v>
      </c>
      <c r="G185" s="390" t="s">
        <v>884</v>
      </c>
      <c r="H185" s="390" t="s">
        <v>885</v>
      </c>
      <c r="I185" s="393">
        <v>7.429999828338623</v>
      </c>
      <c r="J185" s="393">
        <v>300</v>
      </c>
      <c r="K185" s="394">
        <v>2229</v>
      </c>
    </row>
    <row r="186" spans="1:11" ht="14.45" customHeight="1" x14ac:dyDescent="0.2">
      <c r="A186" s="388" t="s">
        <v>407</v>
      </c>
      <c r="B186" s="389" t="s">
        <v>408</v>
      </c>
      <c r="C186" s="390" t="s">
        <v>415</v>
      </c>
      <c r="D186" s="391" t="s">
        <v>416</v>
      </c>
      <c r="E186" s="390" t="s">
        <v>656</v>
      </c>
      <c r="F186" s="391" t="s">
        <v>657</v>
      </c>
      <c r="G186" s="390" t="s">
        <v>886</v>
      </c>
      <c r="H186" s="390" t="s">
        <v>887</v>
      </c>
      <c r="I186" s="393">
        <v>2.1099998950958252</v>
      </c>
      <c r="J186" s="393">
        <v>200</v>
      </c>
      <c r="K186" s="394">
        <v>422</v>
      </c>
    </row>
    <row r="187" spans="1:11" ht="14.45" customHeight="1" x14ac:dyDescent="0.2">
      <c r="A187" s="388" t="s">
        <v>407</v>
      </c>
      <c r="B187" s="389" t="s">
        <v>408</v>
      </c>
      <c r="C187" s="390" t="s">
        <v>415</v>
      </c>
      <c r="D187" s="391" t="s">
        <v>416</v>
      </c>
      <c r="E187" s="390" t="s">
        <v>656</v>
      </c>
      <c r="F187" s="391" t="s">
        <v>657</v>
      </c>
      <c r="G187" s="390" t="s">
        <v>888</v>
      </c>
      <c r="H187" s="390" t="s">
        <v>889</v>
      </c>
      <c r="I187" s="393">
        <v>6.2316666444142657</v>
      </c>
      <c r="J187" s="393">
        <v>600</v>
      </c>
      <c r="K187" s="394">
        <v>3738.6000061035156</v>
      </c>
    </row>
    <row r="188" spans="1:11" ht="14.45" customHeight="1" x14ac:dyDescent="0.2">
      <c r="A188" s="388" t="s">
        <v>407</v>
      </c>
      <c r="B188" s="389" t="s">
        <v>408</v>
      </c>
      <c r="C188" s="390" t="s">
        <v>415</v>
      </c>
      <c r="D188" s="391" t="s">
        <v>416</v>
      </c>
      <c r="E188" s="390" t="s">
        <v>656</v>
      </c>
      <c r="F188" s="391" t="s">
        <v>657</v>
      </c>
      <c r="G188" s="390" t="s">
        <v>890</v>
      </c>
      <c r="H188" s="390" t="s">
        <v>891</v>
      </c>
      <c r="I188" s="393">
        <v>703.010009765625</v>
      </c>
      <c r="J188" s="393">
        <v>25</v>
      </c>
      <c r="K188" s="394">
        <v>17575.25048828125</v>
      </c>
    </row>
    <row r="189" spans="1:11" ht="14.45" customHeight="1" x14ac:dyDescent="0.2">
      <c r="A189" s="388" t="s">
        <v>407</v>
      </c>
      <c r="B189" s="389" t="s">
        <v>408</v>
      </c>
      <c r="C189" s="390" t="s">
        <v>415</v>
      </c>
      <c r="D189" s="391" t="s">
        <v>416</v>
      </c>
      <c r="E189" s="390" t="s">
        <v>656</v>
      </c>
      <c r="F189" s="391" t="s">
        <v>657</v>
      </c>
      <c r="G189" s="390" t="s">
        <v>892</v>
      </c>
      <c r="H189" s="390" t="s">
        <v>893</v>
      </c>
      <c r="I189" s="393">
        <v>3758.260009765625</v>
      </c>
      <c r="J189" s="393">
        <v>10</v>
      </c>
      <c r="K189" s="394">
        <v>37582.6015625</v>
      </c>
    </row>
    <row r="190" spans="1:11" ht="14.45" customHeight="1" x14ac:dyDescent="0.2">
      <c r="A190" s="388" t="s">
        <v>407</v>
      </c>
      <c r="B190" s="389" t="s">
        <v>408</v>
      </c>
      <c r="C190" s="390" t="s">
        <v>415</v>
      </c>
      <c r="D190" s="391" t="s">
        <v>416</v>
      </c>
      <c r="E190" s="390" t="s">
        <v>656</v>
      </c>
      <c r="F190" s="391" t="s">
        <v>657</v>
      </c>
      <c r="G190" s="390" t="s">
        <v>894</v>
      </c>
      <c r="H190" s="390" t="s">
        <v>895</v>
      </c>
      <c r="I190" s="393">
        <v>758.66998291015625</v>
      </c>
      <c r="J190" s="393">
        <v>5</v>
      </c>
      <c r="K190" s="394">
        <v>3793.35009765625</v>
      </c>
    </row>
    <row r="191" spans="1:11" ht="14.45" customHeight="1" x14ac:dyDescent="0.2">
      <c r="A191" s="388" t="s">
        <v>407</v>
      </c>
      <c r="B191" s="389" t="s">
        <v>408</v>
      </c>
      <c r="C191" s="390" t="s">
        <v>415</v>
      </c>
      <c r="D191" s="391" t="s">
        <v>416</v>
      </c>
      <c r="E191" s="390" t="s">
        <v>656</v>
      </c>
      <c r="F191" s="391" t="s">
        <v>657</v>
      </c>
      <c r="G191" s="390" t="s">
        <v>896</v>
      </c>
      <c r="H191" s="390" t="s">
        <v>897</v>
      </c>
      <c r="I191" s="393">
        <v>911.1300048828125</v>
      </c>
      <c r="J191" s="393">
        <v>5</v>
      </c>
      <c r="K191" s="394">
        <v>4555.64990234375</v>
      </c>
    </row>
    <row r="192" spans="1:11" ht="14.45" customHeight="1" x14ac:dyDescent="0.2">
      <c r="A192" s="388" t="s">
        <v>407</v>
      </c>
      <c r="B192" s="389" t="s">
        <v>408</v>
      </c>
      <c r="C192" s="390" t="s">
        <v>415</v>
      </c>
      <c r="D192" s="391" t="s">
        <v>416</v>
      </c>
      <c r="E192" s="390" t="s">
        <v>656</v>
      </c>
      <c r="F192" s="391" t="s">
        <v>657</v>
      </c>
      <c r="G192" s="390" t="s">
        <v>898</v>
      </c>
      <c r="H192" s="390" t="s">
        <v>899</v>
      </c>
      <c r="I192" s="393">
        <v>37.150001525878906</v>
      </c>
      <c r="J192" s="393">
        <v>300</v>
      </c>
      <c r="K192" s="394">
        <v>11144.100341796875</v>
      </c>
    </row>
    <row r="193" spans="1:11" ht="14.45" customHeight="1" x14ac:dyDescent="0.2">
      <c r="A193" s="388" t="s">
        <v>407</v>
      </c>
      <c r="B193" s="389" t="s">
        <v>408</v>
      </c>
      <c r="C193" s="390" t="s">
        <v>415</v>
      </c>
      <c r="D193" s="391" t="s">
        <v>416</v>
      </c>
      <c r="E193" s="390" t="s">
        <v>656</v>
      </c>
      <c r="F193" s="391" t="s">
        <v>657</v>
      </c>
      <c r="G193" s="390" t="s">
        <v>900</v>
      </c>
      <c r="H193" s="390" t="s">
        <v>901</v>
      </c>
      <c r="I193" s="393">
        <v>1326.1600341796875</v>
      </c>
      <c r="J193" s="393">
        <v>3</v>
      </c>
      <c r="K193" s="394">
        <v>3978.4801025390625</v>
      </c>
    </row>
    <row r="194" spans="1:11" ht="14.45" customHeight="1" x14ac:dyDescent="0.2">
      <c r="A194" s="388" t="s">
        <v>407</v>
      </c>
      <c r="B194" s="389" t="s">
        <v>408</v>
      </c>
      <c r="C194" s="390" t="s">
        <v>415</v>
      </c>
      <c r="D194" s="391" t="s">
        <v>416</v>
      </c>
      <c r="E194" s="390" t="s">
        <v>656</v>
      </c>
      <c r="F194" s="391" t="s">
        <v>657</v>
      </c>
      <c r="G194" s="390" t="s">
        <v>902</v>
      </c>
      <c r="H194" s="390" t="s">
        <v>903</v>
      </c>
      <c r="I194" s="393">
        <v>1709.72998046875</v>
      </c>
      <c r="J194" s="393">
        <v>5</v>
      </c>
      <c r="K194" s="394">
        <v>8548.650390625</v>
      </c>
    </row>
    <row r="195" spans="1:11" ht="14.45" customHeight="1" x14ac:dyDescent="0.2">
      <c r="A195" s="388" t="s">
        <v>407</v>
      </c>
      <c r="B195" s="389" t="s">
        <v>408</v>
      </c>
      <c r="C195" s="390" t="s">
        <v>415</v>
      </c>
      <c r="D195" s="391" t="s">
        <v>416</v>
      </c>
      <c r="E195" s="390" t="s">
        <v>656</v>
      </c>
      <c r="F195" s="391" t="s">
        <v>657</v>
      </c>
      <c r="G195" s="390" t="s">
        <v>904</v>
      </c>
      <c r="H195" s="390" t="s">
        <v>905</v>
      </c>
      <c r="I195" s="393">
        <v>3.75</v>
      </c>
      <c r="J195" s="393">
        <v>200</v>
      </c>
      <c r="K195" s="394">
        <v>750</v>
      </c>
    </row>
    <row r="196" spans="1:11" ht="14.45" customHeight="1" x14ac:dyDescent="0.2">
      <c r="A196" s="388" t="s">
        <v>407</v>
      </c>
      <c r="B196" s="389" t="s">
        <v>408</v>
      </c>
      <c r="C196" s="390" t="s">
        <v>415</v>
      </c>
      <c r="D196" s="391" t="s">
        <v>416</v>
      </c>
      <c r="E196" s="390" t="s">
        <v>656</v>
      </c>
      <c r="F196" s="391" t="s">
        <v>657</v>
      </c>
      <c r="G196" s="390" t="s">
        <v>906</v>
      </c>
      <c r="H196" s="390" t="s">
        <v>907</v>
      </c>
      <c r="I196" s="393">
        <v>2.0299999713897705</v>
      </c>
      <c r="J196" s="393">
        <v>150</v>
      </c>
      <c r="K196" s="394">
        <v>304.5</v>
      </c>
    </row>
    <row r="197" spans="1:11" ht="14.45" customHeight="1" x14ac:dyDescent="0.2">
      <c r="A197" s="388" t="s">
        <v>407</v>
      </c>
      <c r="B197" s="389" t="s">
        <v>408</v>
      </c>
      <c r="C197" s="390" t="s">
        <v>415</v>
      </c>
      <c r="D197" s="391" t="s">
        <v>416</v>
      </c>
      <c r="E197" s="390" t="s">
        <v>656</v>
      </c>
      <c r="F197" s="391" t="s">
        <v>657</v>
      </c>
      <c r="G197" s="390" t="s">
        <v>908</v>
      </c>
      <c r="H197" s="390" t="s">
        <v>909</v>
      </c>
      <c r="I197" s="393">
        <v>1.9199999570846558</v>
      </c>
      <c r="J197" s="393">
        <v>100</v>
      </c>
      <c r="K197" s="394">
        <v>192</v>
      </c>
    </row>
    <row r="198" spans="1:11" ht="14.45" customHeight="1" x14ac:dyDescent="0.2">
      <c r="A198" s="388" t="s">
        <v>407</v>
      </c>
      <c r="B198" s="389" t="s">
        <v>408</v>
      </c>
      <c r="C198" s="390" t="s">
        <v>415</v>
      </c>
      <c r="D198" s="391" t="s">
        <v>416</v>
      </c>
      <c r="E198" s="390" t="s">
        <v>656</v>
      </c>
      <c r="F198" s="391" t="s">
        <v>657</v>
      </c>
      <c r="G198" s="390" t="s">
        <v>910</v>
      </c>
      <c r="H198" s="390" t="s">
        <v>911</v>
      </c>
      <c r="I198" s="393">
        <v>23.709999084472656</v>
      </c>
      <c r="J198" s="393">
        <v>150</v>
      </c>
      <c r="K198" s="394">
        <v>3556.5</v>
      </c>
    </row>
    <row r="199" spans="1:11" ht="14.45" customHeight="1" x14ac:dyDescent="0.2">
      <c r="A199" s="388" t="s">
        <v>407</v>
      </c>
      <c r="B199" s="389" t="s">
        <v>408</v>
      </c>
      <c r="C199" s="390" t="s">
        <v>415</v>
      </c>
      <c r="D199" s="391" t="s">
        <v>416</v>
      </c>
      <c r="E199" s="390" t="s">
        <v>656</v>
      </c>
      <c r="F199" s="391" t="s">
        <v>657</v>
      </c>
      <c r="G199" s="390" t="s">
        <v>910</v>
      </c>
      <c r="H199" s="390" t="s">
        <v>912</v>
      </c>
      <c r="I199" s="393">
        <v>22.673999404907228</v>
      </c>
      <c r="J199" s="393">
        <v>800</v>
      </c>
      <c r="K199" s="394">
        <v>18291.5</v>
      </c>
    </row>
    <row r="200" spans="1:11" ht="14.45" customHeight="1" x14ac:dyDescent="0.2">
      <c r="A200" s="388" t="s">
        <v>407</v>
      </c>
      <c r="B200" s="389" t="s">
        <v>408</v>
      </c>
      <c r="C200" s="390" t="s">
        <v>415</v>
      </c>
      <c r="D200" s="391" t="s">
        <v>416</v>
      </c>
      <c r="E200" s="390" t="s">
        <v>913</v>
      </c>
      <c r="F200" s="391" t="s">
        <v>914</v>
      </c>
      <c r="G200" s="390" t="s">
        <v>915</v>
      </c>
      <c r="H200" s="390" t="s">
        <v>916</v>
      </c>
      <c r="I200" s="393">
        <v>2875</v>
      </c>
      <c r="J200" s="393">
        <v>12</v>
      </c>
      <c r="K200" s="394">
        <v>34500</v>
      </c>
    </row>
    <row r="201" spans="1:11" ht="14.45" customHeight="1" x14ac:dyDescent="0.2">
      <c r="A201" s="388" t="s">
        <v>407</v>
      </c>
      <c r="B201" s="389" t="s">
        <v>408</v>
      </c>
      <c r="C201" s="390" t="s">
        <v>415</v>
      </c>
      <c r="D201" s="391" t="s">
        <v>416</v>
      </c>
      <c r="E201" s="390" t="s">
        <v>913</v>
      </c>
      <c r="F201" s="391" t="s">
        <v>914</v>
      </c>
      <c r="G201" s="390" t="s">
        <v>917</v>
      </c>
      <c r="H201" s="390" t="s">
        <v>918</v>
      </c>
      <c r="I201" s="393">
        <v>424.35000610351563</v>
      </c>
      <c r="J201" s="393">
        <v>60</v>
      </c>
      <c r="K201" s="394">
        <v>25460.8212890625</v>
      </c>
    </row>
    <row r="202" spans="1:11" ht="14.45" customHeight="1" x14ac:dyDescent="0.2">
      <c r="A202" s="388" t="s">
        <v>407</v>
      </c>
      <c r="B202" s="389" t="s">
        <v>408</v>
      </c>
      <c r="C202" s="390" t="s">
        <v>415</v>
      </c>
      <c r="D202" s="391" t="s">
        <v>416</v>
      </c>
      <c r="E202" s="390" t="s">
        <v>913</v>
      </c>
      <c r="F202" s="391" t="s">
        <v>914</v>
      </c>
      <c r="G202" s="390" t="s">
        <v>919</v>
      </c>
      <c r="H202" s="390" t="s">
        <v>920</v>
      </c>
      <c r="I202" s="393">
        <v>402.01998901367188</v>
      </c>
      <c r="J202" s="393">
        <v>30</v>
      </c>
      <c r="K202" s="394">
        <v>12060.6796875</v>
      </c>
    </row>
    <row r="203" spans="1:11" ht="14.45" customHeight="1" x14ac:dyDescent="0.2">
      <c r="A203" s="388" t="s">
        <v>407</v>
      </c>
      <c r="B203" s="389" t="s">
        <v>408</v>
      </c>
      <c r="C203" s="390" t="s">
        <v>415</v>
      </c>
      <c r="D203" s="391" t="s">
        <v>416</v>
      </c>
      <c r="E203" s="390" t="s">
        <v>913</v>
      </c>
      <c r="F203" s="391" t="s">
        <v>914</v>
      </c>
      <c r="G203" s="390" t="s">
        <v>921</v>
      </c>
      <c r="H203" s="390" t="s">
        <v>922</v>
      </c>
      <c r="I203" s="393">
        <v>34697.359375</v>
      </c>
      <c r="J203" s="393">
        <v>1</v>
      </c>
      <c r="K203" s="394">
        <v>34697.359375</v>
      </c>
    </row>
    <row r="204" spans="1:11" ht="14.45" customHeight="1" x14ac:dyDescent="0.2">
      <c r="A204" s="388" t="s">
        <v>407</v>
      </c>
      <c r="B204" s="389" t="s">
        <v>408</v>
      </c>
      <c r="C204" s="390" t="s">
        <v>415</v>
      </c>
      <c r="D204" s="391" t="s">
        <v>416</v>
      </c>
      <c r="E204" s="390" t="s">
        <v>913</v>
      </c>
      <c r="F204" s="391" t="s">
        <v>914</v>
      </c>
      <c r="G204" s="390" t="s">
        <v>923</v>
      </c>
      <c r="H204" s="390" t="s">
        <v>924</v>
      </c>
      <c r="I204" s="393">
        <v>84042.142680921053</v>
      </c>
      <c r="J204" s="393">
        <v>26</v>
      </c>
      <c r="K204" s="394">
        <v>2185816.1171875</v>
      </c>
    </row>
    <row r="205" spans="1:11" ht="14.45" customHeight="1" x14ac:dyDescent="0.2">
      <c r="A205" s="388" t="s">
        <v>407</v>
      </c>
      <c r="B205" s="389" t="s">
        <v>408</v>
      </c>
      <c r="C205" s="390" t="s">
        <v>415</v>
      </c>
      <c r="D205" s="391" t="s">
        <v>416</v>
      </c>
      <c r="E205" s="390" t="s">
        <v>913</v>
      </c>
      <c r="F205" s="391" t="s">
        <v>914</v>
      </c>
      <c r="G205" s="390" t="s">
        <v>925</v>
      </c>
      <c r="H205" s="390" t="s">
        <v>926</v>
      </c>
      <c r="I205" s="393">
        <v>10242.0498046875</v>
      </c>
      <c r="J205" s="393">
        <v>1</v>
      </c>
      <c r="K205" s="394">
        <v>10242.0498046875</v>
      </c>
    </row>
    <row r="206" spans="1:11" ht="14.45" customHeight="1" x14ac:dyDescent="0.2">
      <c r="A206" s="388" t="s">
        <v>407</v>
      </c>
      <c r="B206" s="389" t="s">
        <v>408</v>
      </c>
      <c r="C206" s="390" t="s">
        <v>415</v>
      </c>
      <c r="D206" s="391" t="s">
        <v>416</v>
      </c>
      <c r="E206" s="390" t="s">
        <v>913</v>
      </c>
      <c r="F206" s="391" t="s">
        <v>914</v>
      </c>
      <c r="G206" s="390" t="s">
        <v>927</v>
      </c>
      <c r="H206" s="390" t="s">
        <v>928</v>
      </c>
      <c r="I206" s="393">
        <v>10338.0947265625</v>
      </c>
      <c r="J206" s="393">
        <v>2</v>
      </c>
      <c r="K206" s="394">
        <v>20676.189453125</v>
      </c>
    </row>
    <row r="207" spans="1:11" ht="14.45" customHeight="1" x14ac:dyDescent="0.2">
      <c r="A207" s="388" t="s">
        <v>407</v>
      </c>
      <c r="B207" s="389" t="s">
        <v>408</v>
      </c>
      <c r="C207" s="390" t="s">
        <v>415</v>
      </c>
      <c r="D207" s="391" t="s">
        <v>416</v>
      </c>
      <c r="E207" s="390" t="s">
        <v>913</v>
      </c>
      <c r="F207" s="391" t="s">
        <v>914</v>
      </c>
      <c r="G207" s="390" t="s">
        <v>929</v>
      </c>
      <c r="H207" s="390" t="s">
        <v>930</v>
      </c>
      <c r="I207" s="393">
        <v>104325.40980113637</v>
      </c>
      <c r="J207" s="393">
        <v>10</v>
      </c>
      <c r="K207" s="394">
        <v>1038906.03125</v>
      </c>
    </row>
    <row r="208" spans="1:11" ht="14.45" customHeight="1" x14ac:dyDescent="0.2">
      <c r="A208" s="388" t="s">
        <v>407</v>
      </c>
      <c r="B208" s="389" t="s">
        <v>408</v>
      </c>
      <c r="C208" s="390" t="s">
        <v>415</v>
      </c>
      <c r="D208" s="391" t="s">
        <v>416</v>
      </c>
      <c r="E208" s="390" t="s">
        <v>913</v>
      </c>
      <c r="F208" s="391" t="s">
        <v>914</v>
      </c>
      <c r="G208" s="390" t="s">
        <v>931</v>
      </c>
      <c r="H208" s="390" t="s">
        <v>932</v>
      </c>
      <c r="I208" s="393">
        <v>102853.87239583333</v>
      </c>
      <c r="J208" s="393">
        <v>23</v>
      </c>
      <c r="K208" s="394">
        <v>2360316.0078125</v>
      </c>
    </row>
    <row r="209" spans="1:11" ht="14.45" customHeight="1" x14ac:dyDescent="0.2">
      <c r="A209" s="388" t="s">
        <v>407</v>
      </c>
      <c r="B209" s="389" t="s">
        <v>408</v>
      </c>
      <c r="C209" s="390" t="s">
        <v>415</v>
      </c>
      <c r="D209" s="391" t="s">
        <v>416</v>
      </c>
      <c r="E209" s="390" t="s">
        <v>913</v>
      </c>
      <c r="F209" s="391" t="s">
        <v>914</v>
      </c>
      <c r="G209" s="390" t="s">
        <v>933</v>
      </c>
      <c r="H209" s="390" t="s">
        <v>934</v>
      </c>
      <c r="I209" s="393">
        <v>84112.101128472219</v>
      </c>
      <c r="J209" s="393">
        <v>25</v>
      </c>
      <c r="K209" s="394">
        <v>2098033.96875</v>
      </c>
    </row>
    <row r="210" spans="1:11" ht="14.45" customHeight="1" x14ac:dyDescent="0.2">
      <c r="A210" s="388" t="s">
        <v>407</v>
      </c>
      <c r="B210" s="389" t="s">
        <v>408</v>
      </c>
      <c r="C210" s="390" t="s">
        <v>415</v>
      </c>
      <c r="D210" s="391" t="s">
        <v>416</v>
      </c>
      <c r="E210" s="390" t="s">
        <v>913</v>
      </c>
      <c r="F210" s="391" t="s">
        <v>914</v>
      </c>
      <c r="G210" s="390" t="s">
        <v>935</v>
      </c>
      <c r="H210" s="390" t="s">
        <v>936</v>
      </c>
      <c r="I210" s="393">
        <v>81322.15625</v>
      </c>
      <c r="J210" s="393">
        <v>1</v>
      </c>
      <c r="K210" s="394">
        <v>81322.15625</v>
      </c>
    </row>
    <row r="211" spans="1:11" ht="14.45" customHeight="1" x14ac:dyDescent="0.2">
      <c r="A211" s="388" t="s">
        <v>407</v>
      </c>
      <c r="B211" s="389" t="s">
        <v>408</v>
      </c>
      <c r="C211" s="390" t="s">
        <v>415</v>
      </c>
      <c r="D211" s="391" t="s">
        <v>416</v>
      </c>
      <c r="E211" s="390" t="s">
        <v>913</v>
      </c>
      <c r="F211" s="391" t="s">
        <v>914</v>
      </c>
      <c r="G211" s="390" t="s">
        <v>937</v>
      </c>
      <c r="H211" s="390" t="s">
        <v>938</v>
      </c>
      <c r="I211" s="393">
        <v>121816.03018465909</v>
      </c>
      <c r="J211" s="393">
        <v>28.399999991059303</v>
      </c>
      <c r="K211" s="394">
        <v>3461978.916015625</v>
      </c>
    </row>
    <row r="212" spans="1:11" ht="14.45" customHeight="1" x14ac:dyDescent="0.2">
      <c r="A212" s="388" t="s">
        <v>407</v>
      </c>
      <c r="B212" s="389" t="s">
        <v>408</v>
      </c>
      <c r="C212" s="390" t="s">
        <v>415</v>
      </c>
      <c r="D212" s="391" t="s">
        <v>416</v>
      </c>
      <c r="E212" s="390" t="s">
        <v>913</v>
      </c>
      <c r="F212" s="391" t="s">
        <v>914</v>
      </c>
      <c r="G212" s="390" t="s">
        <v>939</v>
      </c>
      <c r="H212" s="390" t="s">
        <v>940</v>
      </c>
      <c r="I212" s="393">
        <v>1980.050557454427</v>
      </c>
      <c r="J212" s="393">
        <v>1240</v>
      </c>
      <c r="K212" s="394">
        <v>2460630.09375</v>
      </c>
    </row>
    <row r="213" spans="1:11" ht="14.45" customHeight="1" x14ac:dyDescent="0.2">
      <c r="A213" s="388" t="s">
        <v>407</v>
      </c>
      <c r="B213" s="389" t="s">
        <v>408</v>
      </c>
      <c r="C213" s="390" t="s">
        <v>415</v>
      </c>
      <c r="D213" s="391" t="s">
        <v>416</v>
      </c>
      <c r="E213" s="390" t="s">
        <v>913</v>
      </c>
      <c r="F213" s="391" t="s">
        <v>914</v>
      </c>
      <c r="G213" s="390" t="s">
        <v>941</v>
      </c>
      <c r="H213" s="390" t="s">
        <v>942</v>
      </c>
      <c r="I213" s="393">
        <v>687.01811981201172</v>
      </c>
      <c r="J213" s="393">
        <v>320</v>
      </c>
      <c r="K213" s="394">
        <v>219845.5888671875</v>
      </c>
    </row>
    <row r="214" spans="1:11" ht="14.45" customHeight="1" x14ac:dyDescent="0.2">
      <c r="A214" s="388" t="s">
        <v>407</v>
      </c>
      <c r="B214" s="389" t="s">
        <v>408</v>
      </c>
      <c r="C214" s="390" t="s">
        <v>415</v>
      </c>
      <c r="D214" s="391" t="s">
        <v>416</v>
      </c>
      <c r="E214" s="390" t="s">
        <v>913</v>
      </c>
      <c r="F214" s="391" t="s">
        <v>914</v>
      </c>
      <c r="G214" s="390" t="s">
        <v>943</v>
      </c>
      <c r="H214" s="390" t="s">
        <v>944</v>
      </c>
      <c r="I214" s="393">
        <v>976.29000854492188</v>
      </c>
      <c r="J214" s="393">
        <v>18</v>
      </c>
      <c r="K214" s="394">
        <v>17587.35009765625</v>
      </c>
    </row>
    <row r="215" spans="1:11" ht="14.45" customHeight="1" x14ac:dyDescent="0.2">
      <c r="A215" s="388" t="s">
        <v>407</v>
      </c>
      <c r="B215" s="389" t="s">
        <v>408</v>
      </c>
      <c r="C215" s="390" t="s">
        <v>415</v>
      </c>
      <c r="D215" s="391" t="s">
        <v>416</v>
      </c>
      <c r="E215" s="390" t="s">
        <v>913</v>
      </c>
      <c r="F215" s="391" t="s">
        <v>914</v>
      </c>
      <c r="G215" s="390" t="s">
        <v>945</v>
      </c>
      <c r="H215" s="390" t="s">
        <v>946</v>
      </c>
      <c r="I215" s="393">
        <v>954.19187927246094</v>
      </c>
      <c r="J215" s="393">
        <v>318</v>
      </c>
      <c r="K215" s="394">
        <v>302479.5498046875</v>
      </c>
    </row>
    <row r="216" spans="1:11" ht="14.45" customHeight="1" x14ac:dyDescent="0.2">
      <c r="A216" s="388" t="s">
        <v>407</v>
      </c>
      <c r="B216" s="389" t="s">
        <v>408</v>
      </c>
      <c r="C216" s="390" t="s">
        <v>415</v>
      </c>
      <c r="D216" s="391" t="s">
        <v>416</v>
      </c>
      <c r="E216" s="390" t="s">
        <v>913</v>
      </c>
      <c r="F216" s="391" t="s">
        <v>914</v>
      </c>
      <c r="G216" s="390" t="s">
        <v>947</v>
      </c>
      <c r="H216" s="390" t="s">
        <v>948</v>
      </c>
      <c r="I216" s="393">
        <v>76012.19921875</v>
      </c>
      <c r="J216" s="393">
        <v>2</v>
      </c>
      <c r="K216" s="394">
        <v>152024.3984375</v>
      </c>
    </row>
    <row r="217" spans="1:11" ht="14.45" customHeight="1" x14ac:dyDescent="0.2">
      <c r="A217" s="388" t="s">
        <v>407</v>
      </c>
      <c r="B217" s="389" t="s">
        <v>408</v>
      </c>
      <c r="C217" s="390" t="s">
        <v>415</v>
      </c>
      <c r="D217" s="391" t="s">
        <v>416</v>
      </c>
      <c r="E217" s="390" t="s">
        <v>913</v>
      </c>
      <c r="F217" s="391" t="s">
        <v>914</v>
      </c>
      <c r="G217" s="390" t="s">
        <v>949</v>
      </c>
      <c r="H217" s="390" t="s">
        <v>950</v>
      </c>
      <c r="I217" s="393">
        <v>764.42111206054688</v>
      </c>
      <c r="J217" s="393">
        <v>270</v>
      </c>
      <c r="K217" s="394">
        <v>206098.36083984375</v>
      </c>
    </row>
    <row r="218" spans="1:11" ht="14.45" customHeight="1" x14ac:dyDescent="0.2">
      <c r="A218" s="388" t="s">
        <v>407</v>
      </c>
      <c r="B218" s="389" t="s">
        <v>408</v>
      </c>
      <c r="C218" s="390" t="s">
        <v>415</v>
      </c>
      <c r="D218" s="391" t="s">
        <v>416</v>
      </c>
      <c r="E218" s="390" t="s">
        <v>913</v>
      </c>
      <c r="F218" s="391" t="s">
        <v>914</v>
      </c>
      <c r="G218" s="390" t="s">
        <v>951</v>
      </c>
      <c r="H218" s="390" t="s">
        <v>952</v>
      </c>
      <c r="I218" s="393">
        <v>23876.32470703125</v>
      </c>
      <c r="J218" s="393">
        <v>24</v>
      </c>
      <c r="K218" s="394">
        <v>573031.828125</v>
      </c>
    </row>
    <row r="219" spans="1:11" ht="14.45" customHeight="1" x14ac:dyDescent="0.2">
      <c r="A219" s="388" t="s">
        <v>407</v>
      </c>
      <c r="B219" s="389" t="s">
        <v>408</v>
      </c>
      <c r="C219" s="390" t="s">
        <v>415</v>
      </c>
      <c r="D219" s="391" t="s">
        <v>416</v>
      </c>
      <c r="E219" s="390" t="s">
        <v>913</v>
      </c>
      <c r="F219" s="391" t="s">
        <v>914</v>
      </c>
      <c r="G219" s="390" t="s">
        <v>953</v>
      </c>
      <c r="H219" s="390" t="s">
        <v>954</v>
      </c>
      <c r="I219" s="393">
        <v>687.599993537454</v>
      </c>
      <c r="J219" s="393">
        <v>1200</v>
      </c>
      <c r="K219" s="394">
        <v>825834.853515625</v>
      </c>
    </row>
    <row r="220" spans="1:11" ht="14.45" customHeight="1" x14ac:dyDescent="0.2">
      <c r="A220" s="388" t="s">
        <v>407</v>
      </c>
      <c r="B220" s="389" t="s">
        <v>408</v>
      </c>
      <c r="C220" s="390" t="s">
        <v>415</v>
      </c>
      <c r="D220" s="391" t="s">
        <v>416</v>
      </c>
      <c r="E220" s="390" t="s">
        <v>913</v>
      </c>
      <c r="F220" s="391" t="s">
        <v>914</v>
      </c>
      <c r="G220" s="390" t="s">
        <v>955</v>
      </c>
      <c r="H220" s="390" t="s">
        <v>956</v>
      </c>
      <c r="I220" s="393">
        <v>25444.849609375</v>
      </c>
      <c r="J220" s="393">
        <v>4</v>
      </c>
      <c r="K220" s="394">
        <v>101779.390625</v>
      </c>
    </row>
    <row r="221" spans="1:11" ht="14.45" customHeight="1" x14ac:dyDescent="0.2">
      <c r="A221" s="388" t="s">
        <v>407</v>
      </c>
      <c r="B221" s="389" t="s">
        <v>408</v>
      </c>
      <c r="C221" s="390" t="s">
        <v>415</v>
      </c>
      <c r="D221" s="391" t="s">
        <v>416</v>
      </c>
      <c r="E221" s="390" t="s">
        <v>913</v>
      </c>
      <c r="F221" s="391" t="s">
        <v>914</v>
      </c>
      <c r="G221" s="390" t="s">
        <v>957</v>
      </c>
      <c r="H221" s="390" t="s">
        <v>958</v>
      </c>
      <c r="I221" s="393">
        <v>598.95001220703125</v>
      </c>
      <c r="J221" s="393">
        <v>240</v>
      </c>
      <c r="K221" s="394">
        <v>143748</v>
      </c>
    </row>
    <row r="222" spans="1:11" ht="14.45" customHeight="1" x14ac:dyDescent="0.2">
      <c r="A222" s="388" t="s">
        <v>407</v>
      </c>
      <c r="B222" s="389" t="s">
        <v>408</v>
      </c>
      <c r="C222" s="390" t="s">
        <v>415</v>
      </c>
      <c r="D222" s="391" t="s">
        <v>416</v>
      </c>
      <c r="E222" s="390" t="s">
        <v>913</v>
      </c>
      <c r="F222" s="391" t="s">
        <v>914</v>
      </c>
      <c r="G222" s="390" t="s">
        <v>959</v>
      </c>
      <c r="H222" s="390" t="s">
        <v>960</v>
      </c>
      <c r="I222" s="393">
        <v>1265</v>
      </c>
      <c r="J222" s="393">
        <v>60</v>
      </c>
      <c r="K222" s="394">
        <v>75900</v>
      </c>
    </row>
    <row r="223" spans="1:11" ht="14.45" customHeight="1" x14ac:dyDescent="0.2">
      <c r="A223" s="388" t="s">
        <v>407</v>
      </c>
      <c r="B223" s="389" t="s">
        <v>408</v>
      </c>
      <c r="C223" s="390" t="s">
        <v>415</v>
      </c>
      <c r="D223" s="391" t="s">
        <v>416</v>
      </c>
      <c r="E223" s="390" t="s">
        <v>913</v>
      </c>
      <c r="F223" s="391" t="s">
        <v>914</v>
      </c>
      <c r="G223" s="390" t="s">
        <v>961</v>
      </c>
      <c r="H223" s="390" t="s">
        <v>962</v>
      </c>
      <c r="I223" s="393">
        <v>1845.2499593098958</v>
      </c>
      <c r="J223" s="393">
        <v>70</v>
      </c>
      <c r="K223" s="394">
        <v>128429.40234375</v>
      </c>
    </row>
    <row r="224" spans="1:11" ht="14.45" customHeight="1" x14ac:dyDescent="0.2">
      <c r="A224" s="388" t="s">
        <v>407</v>
      </c>
      <c r="B224" s="389" t="s">
        <v>408</v>
      </c>
      <c r="C224" s="390" t="s">
        <v>415</v>
      </c>
      <c r="D224" s="391" t="s">
        <v>416</v>
      </c>
      <c r="E224" s="390" t="s">
        <v>913</v>
      </c>
      <c r="F224" s="391" t="s">
        <v>914</v>
      </c>
      <c r="G224" s="390" t="s">
        <v>963</v>
      </c>
      <c r="H224" s="390" t="s">
        <v>964</v>
      </c>
      <c r="I224" s="393">
        <v>1493.8699951171875</v>
      </c>
      <c r="J224" s="393">
        <v>252</v>
      </c>
      <c r="K224" s="394">
        <v>376454.2646484375</v>
      </c>
    </row>
    <row r="225" spans="1:11" ht="14.45" customHeight="1" x14ac:dyDescent="0.2">
      <c r="A225" s="388" t="s">
        <v>407</v>
      </c>
      <c r="B225" s="389" t="s">
        <v>408</v>
      </c>
      <c r="C225" s="390" t="s">
        <v>415</v>
      </c>
      <c r="D225" s="391" t="s">
        <v>416</v>
      </c>
      <c r="E225" s="390" t="s">
        <v>913</v>
      </c>
      <c r="F225" s="391" t="s">
        <v>914</v>
      </c>
      <c r="G225" s="390" t="s">
        <v>965</v>
      </c>
      <c r="H225" s="390" t="s">
        <v>966</v>
      </c>
      <c r="I225" s="393">
        <v>2652.929931640625</v>
      </c>
      <c r="J225" s="393">
        <v>42</v>
      </c>
      <c r="K225" s="394">
        <v>111422.8486328125</v>
      </c>
    </row>
    <row r="226" spans="1:11" ht="14.45" customHeight="1" x14ac:dyDescent="0.2">
      <c r="A226" s="388" t="s">
        <v>407</v>
      </c>
      <c r="B226" s="389" t="s">
        <v>408</v>
      </c>
      <c r="C226" s="390" t="s">
        <v>415</v>
      </c>
      <c r="D226" s="391" t="s">
        <v>416</v>
      </c>
      <c r="E226" s="390" t="s">
        <v>913</v>
      </c>
      <c r="F226" s="391" t="s">
        <v>914</v>
      </c>
      <c r="G226" s="390" t="s">
        <v>967</v>
      </c>
      <c r="H226" s="390" t="s">
        <v>968</v>
      </c>
      <c r="I226" s="393">
        <v>2593.639892578125</v>
      </c>
      <c r="J226" s="393">
        <v>36</v>
      </c>
      <c r="K226" s="394">
        <v>93370.857421875</v>
      </c>
    </row>
    <row r="227" spans="1:11" ht="14.45" customHeight="1" x14ac:dyDescent="0.2">
      <c r="A227" s="388" t="s">
        <v>407</v>
      </c>
      <c r="B227" s="389" t="s">
        <v>408</v>
      </c>
      <c r="C227" s="390" t="s">
        <v>415</v>
      </c>
      <c r="D227" s="391" t="s">
        <v>416</v>
      </c>
      <c r="E227" s="390" t="s">
        <v>969</v>
      </c>
      <c r="F227" s="391" t="s">
        <v>970</v>
      </c>
      <c r="G227" s="390" t="s">
        <v>971</v>
      </c>
      <c r="H227" s="390" t="s">
        <v>972</v>
      </c>
      <c r="I227" s="393">
        <v>6125.1298828125</v>
      </c>
      <c r="J227" s="393">
        <v>3</v>
      </c>
      <c r="K227" s="394">
        <v>18375.390625</v>
      </c>
    </row>
    <row r="228" spans="1:11" ht="14.45" customHeight="1" x14ac:dyDescent="0.2">
      <c r="A228" s="388" t="s">
        <v>407</v>
      </c>
      <c r="B228" s="389" t="s">
        <v>408</v>
      </c>
      <c r="C228" s="390" t="s">
        <v>415</v>
      </c>
      <c r="D228" s="391" t="s">
        <v>416</v>
      </c>
      <c r="E228" s="390" t="s">
        <v>969</v>
      </c>
      <c r="F228" s="391" t="s">
        <v>970</v>
      </c>
      <c r="G228" s="390" t="s">
        <v>973</v>
      </c>
      <c r="H228" s="390" t="s">
        <v>974</v>
      </c>
      <c r="I228" s="393">
        <v>10.159999847412109</v>
      </c>
      <c r="J228" s="393">
        <v>40</v>
      </c>
      <c r="K228" s="394">
        <v>406.39999389648438</v>
      </c>
    </row>
    <row r="229" spans="1:11" ht="14.45" customHeight="1" x14ac:dyDescent="0.2">
      <c r="A229" s="388" t="s">
        <v>407</v>
      </c>
      <c r="B229" s="389" t="s">
        <v>408</v>
      </c>
      <c r="C229" s="390" t="s">
        <v>415</v>
      </c>
      <c r="D229" s="391" t="s">
        <v>416</v>
      </c>
      <c r="E229" s="390" t="s">
        <v>969</v>
      </c>
      <c r="F229" s="391" t="s">
        <v>970</v>
      </c>
      <c r="G229" s="390" t="s">
        <v>975</v>
      </c>
      <c r="H229" s="390" t="s">
        <v>976</v>
      </c>
      <c r="I229" s="393">
        <v>46.590000152587891</v>
      </c>
      <c r="J229" s="393">
        <v>420</v>
      </c>
      <c r="K229" s="394">
        <v>19565.7099609375</v>
      </c>
    </row>
    <row r="230" spans="1:11" ht="14.45" customHeight="1" x14ac:dyDescent="0.2">
      <c r="A230" s="388" t="s">
        <v>407</v>
      </c>
      <c r="B230" s="389" t="s">
        <v>408</v>
      </c>
      <c r="C230" s="390" t="s">
        <v>415</v>
      </c>
      <c r="D230" s="391" t="s">
        <v>416</v>
      </c>
      <c r="E230" s="390" t="s">
        <v>969</v>
      </c>
      <c r="F230" s="391" t="s">
        <v>970</v>
      </c>
      <c r="G230" s="390" t="s">
        <v>977</v>
      </c>
      <c r="H230" s="390" t="s">
        <v>978</v>
      </c>
      <c r="I230" s="393">
        <v>133.10000610351563</v>
      </c>
      <c r="J230" s="393">
        <v>50</v>
      </c>
      <c r="K230" s="394">
        <v>6655</v>
      </c>
    </row>
    <row r="231" spans="1:11" ht="14.45" customHeight="1" x14ac:dyDescent="0.2">
      <c r="A231" s="388" t="s">
        <v>407</v>
      </c>
      <c r="B231" s="389" t="s">
        <v>408</v>
      </c>
      <c r="C231" s="390" t="s">
        <v>415</v>
      </c>
      <c r="D231" s="391" t="s">
        <v>416</v>
      </c>
      <c r="E231" s="390" t="s">
        <v>979</v>
      </c>
      <c r="F231" s="391" t="s">
        <v>980</v>
      </c>
      <c r="G231" s="390" t="s">
        <v>981</v>
      </c>
      <c r="H231" s="390" t="s">
        <v>982</v>
      </c>
      <c r="I231" s="393">
        <v>27.257143020629883</v>
      </c>
      <c r="J231" s="393">
        <v>1656</v>
      </c>
      <c r="K231" s="394">
        <v>45137.8798828125</v>
      </c>
    </row>
    <row r="232" spans="1:11" ht="14.45" customHeight="1" x14ac:dyDescent="0.2">
      <c r="A232" s="388" t="s">
        <v>407</v>
      </c>
      <c r="B232" s="389" t="s">
        <v>408</v>
      </c>
      <c r="C232" s="390" t="s">
        <v>415</v>
      </c>
      <c r="D232" s="391" t="s">
        <v>416</v>
      </c>
      <c r="E232" s="390" t="s">
        <v>979</v>
      </c>
      <c r="F232" s="391" t="s">
        <v>980</v>
      </c>
      <c r="G232" s="390" t="s">
        <v>983</v>
      </c>
      <c r="H232" s="390" t="s">
        <v>984</v>
      </c>
      <c r="I232" s="393">
        <v>28.059999465942383</v>
      </c>
      <c r="J232" s="393">
        <v>540</v>
      </c>
      <c r="K232" s="394">
        <v>15152.399658203125</v>
      </c>
    </row>
    <row r="233" spans="1:11" ht="14.45" customHeight="1" x14ac:dyDescent="0.2">
      <c r="A233" s="388" t="s">
        <v>407</v>
      </c>
      <c r="B233" s="389" t="s">
        <v>408</v>
      </c>
      <c r="C233" s="390" t="s">
        <v>415</v>
      </c>
      <c r="D233" s="391" t="s">
        <v>416</v>
      </c>
      <c r="E233" s="390" t="s">
        <v>979</v>
      </c>
      <c r="F233" s="391" t="s">
        <v>980</v>
      </c>
      <c r="G233" s="390" t="s">
        <v>985</v>
      </c>
      <c r="H233" s="390" t="s">
        <v>986</v>
      </c>
      <c r="I233" s="393">
        <v>26.569999694824219</v>
      </c>
      <c r="J233" s="393">
        <v>144</v>
      </c>
      <c r="K233" s="394">
        <v>3826.080078125</v>
      </c>
    </row>
    <row r="234" spans="1:11" ht="14.45" customHeight="1" x14ac:dyDescent="0.2">
      <c r="A234" s="388" t="s">
        <v>407</v>
      </c>
      <c r="B234" s="389" t="s">
        <v>408</v>
      </c>
      <c r="C234" s="390" t="s">
        <v>415</v>
      </c>
      <c r="D234" s="391" t="s">
        <v>416</v>
      </c>
      <c r="E234" s="390" t="s">
        <v>979</v>
      </c>
      <c r="F234" s="391" t="s">
        <v>980</v>
      </c>
      <c r="G234" s="390" t="s">
        <v>987</v>
      </c>
      <c r="H234" s="390" t="s">
        <v>988</v>
      </c>
      <c r="I234" s="393">
        <v>76.25</v>
      </c>
      <c r="J234" s="393">
        <v>144</v>
      </c>
      <c r="K234" s="394">
        <v>10979.2802734375</v>
      </c>
    </row>
    <row r="235" spans="1:11" ht="14.45" customHeight="1" x14ac:dyDescent="0.2">
      <c r="A235" s="388" t="s">
        <v>407</v>
      </c>
      <c r="B235" s="389" t="s">
        <v>408</v>
      </c>
      <c r="C235" s="390" t="s">
        <v>415</v>
      </c>
      <c r="D235" s="391" t="s">
        <v>416</v>
      </c>
      <c r="E235" s="390" t="s">
        <v>979</v>
      </c>
      <c r="F235" s="391" t="s">
        <v>980</v>
      </c>
      <c r="G235" s="390" t="s">
        <v>989</v>
      </c>
      <c r="H235" s="390" t="s">
        <v>990</v>
      </c>
      <c r="I235" s="393">
        <v>148.58000183105469</v>
      </c>
      <c r="J235" s="393">
        <v>336</v>
      </c>
      <c r="K235" s="394">
        <v>49922.87890625</v>
      </c>
    </row>
    <row r="236" spans="1:11" ht="14.45" customHeight="1" x14ac:dyDescent="0.2">
      <c r="A236" s="388" t="s">
        <v>407</v>
      </c>
      <c r="B236" s="389" t="s">
        <v>408</v>
      </c>
      <c r="C236" s="390" t="s">
        <v>415</v>
      </c>
      <c r="D236" s="391" t="s">
        <v>416</v>
      </c>
      <c r="E236" s="390" t="s">
        <v>979</v>
      </c>
      <c r="F236" s="391" t="s">
        <v>980</v>
      </c>
      <c r="G236" s="390" t="s">
        <v>991</v>
      </c>
      <c r="H236" s="390" t="s">
        <v>992</v>
      </c>
      <c r="I236" s="393">
        <v>132.94000244140625</v>
      </c>
      <c r="J236" s="393">
        <v>80</v>
      </c>
      <c r="K236" s="394">
        <v>10635.2001953125</v>
      </c>
    </row>
    <row r="237" spans="1:11" ht="14.45" customHeight="1" x14ac:dyDescent="0.2">
      <c r="A237" s="388" t="s">
        <v>407</v>
      </c>
      <c r="B237" s="389" t="s">
        <v>408</v>
      </c>
      <c r="C237" s="390" t="s">
        <v>415</v>
      </c>
      <c r="D237" s="391" t="s">
        <v>416</v>
      </c>
      <c r="E237" s="390" t="s">
        <v>979</v>
      </c>
      <c r="F237" s="391" t="s">
        <v>980</v>
      </c>
      <c r="G237" s="390" t="s">
        <v>993</v>
      </c>
      <c r="H237" s="390" t="s">
        <v>994</v>
      </c>
      <c r="I237" s="393">
        <v>113.84999847412109</v>
      </c>
      <c r="J237" s="393">
        <v>108</v>
      </c>
      <c r="K237" s="394">
        <v>12295.80029296875</v>
      </c>
    </row>
    <row r="238" spans="1:11" ht="14.45" customHeight="1" x14ac:dyDescent="0.2">
      <c r="A238" s="388" t="s">
        <v>407</v>
      </c>
      <c r="B238" s="389" t="s">
        <v>408</v>
      </c>
      <c r="C238" s="390" t="s">
        <v>415</v>
      </c>
      <c r="D238" s="391" t="s">
        <v>416</v>
      </c>
      <c r="E238" s="390" t="s">
        <v>979</v>
      </c>
      <c r="F238" s="391" t="s">
        <v>980</v>
      </c>
      <c r="G238" s="390" t="s">
        <v>995</v>
      </c>
      <c r="H238" s="390" t="s">
        <v>996</v>
      </c>
      <c r="I238" s="393">
        <v>80.5</v>
      </c>
      <c r="J238" s="393">
        <v>108</v>
      </c>
      <c r="K238" s="394">
        <v>8694</v>
      </c>
    </row>
    <row r="239" spans="1:11" ht="14.45" customHeight="1" x14ac:dyDescent="0.2">
      <c r="A239" s="388" t="s">
        <v>407</v>
      </c>
      <c r="B239" s="389" t="s">
        <v>408</v>
      </c>
      <c r="C239" s="390" t="s">
        <v>415</v>
      </c>
      <c r="D239" s="391" t="s">
        <v>416</v>
      </c>
      <c r="E239" s="390" t="s">
        <v>979</v>
      </c>
      <c r="F239" s="391" t="s">
        <v>980</v>
      </c>
      <c r="G239" s="390" t="s">
        <v>997</v>
      </c>
      <c r="H239" s="390" t="s">
        <v>998</v>
      </c>
      <c r="I239" s="393">
        <v>147.60000610351563</v>
      </c>
      <c r="J239" s="393">
        <v>192</v>
      </c>
      <c r="K239" s="394">
        <v>28339.6796875</v>
      </c>
    </row>
    <row r="240" spans="1:11" ht="14.45" customHeight="1" x14ac:dyDescent="0.2">
      <c r="A240" s="388" t="s">
        <v>407</v>
      </c>
      <c r="B240" s="389" t="s">
        <v>408</v>
      </c>
      <c r="C240" s="390" t="s">
        <v>415</v>
      </c>
      <c r="D240" s="391" t="s">
        <v>416</v>
      </c>
      <c r="E240" s="390" t="s">
        <v>979</v>
      </c>
      <c r="F240" s="391" t="s">
        <v>980</v>
      </c>
      <c r="G240" s="390" t="s">
        <v>999</v>
      </c>
      <c r="H240" s="390" t="s">
        <v>1000</v>
      </c>
      <c r="I240" s="393">
        <v>93.839996337890625</v>
      </c>
      <c r="J240" s="393">
        <v>192</v>
      </c>
      <c r="K240" s="394">
        <v>18017.279296875</v>
      </c>
    </row>
    <row r="241" spans="1:11" ht="14.45" customHeight="1" x14ac:dyDescent="0.2">
      <c r="A241" s="388" t="s">
        <v>407</v>
      </c>
      <c r="B241" s="389" t="s">
        <v>408</v>
      </c>
      <c r="C241" s="390" t="s">
        <v>415</v>
      </c>
      <c r="D241" s="391" t="s">
        <v>416</v>
      </c>
      <c r="E241" s="390" t="s">
        <v>979</v>
      </c>
      <c r="F241" s="391" t="s">
        <v>980</v>
      </c>
      <c r="G241" s="390" t="s">
        <v>1001</v>
      </c>
      <c r="H241" s="390" t="s">
        <v>1002</v>
      </c>
      <c r="I241" s="393">
        <v>108.21428571428571</v>
      </c>
      <c r="J241" s="393">
        <v>816</v>
      </c>
      <c r="K241" s="394">
        <v>88302.9609375</v>
      </c>
    </row>
    <row r="242" spans="1:11" ht="14.45" customHeight="1" x14ac:dyDescent="0.2">
      <c r="A242" s="388" t="s">
        <v>407</v>
      </c>
      <c r="B242" s="389" t="s">
        <v>408</v>
      </c>
      <c r="C242" s="390" t="s">
        <v>415</v>
      </c>
      <c r="D242" s="391" t="s">
        <v>416</v>
      </c>
      <c r="E242" s="390" t="s">
        <v>979</v>
      </c>
      <c r="F242" s="391" t="s">
        <v>980</v>
      </c>
      <c r="G242" s="390" t="s">
        <v>1003</v>
      </c>
      <c r="H242" s="390" t="s">
        <v>1004</v>
      </c>
      <c r="I242" s="393">
        <v>89.349998474121094</v>
      </c>
      <c r="J242" s="393">
        <v>468</v>
      </c>
      <c r="K242" s="394">
        <v>41815.140625</v>
      </c>
    </row>
    <row r="243" spans="1:11" ht="14.45" customHeight="1" x14ac:dyDescent="0.2">
      <c r="A243" s="388" t="s">
        <v>407</v>
      </c>
      <c r="B243" s="389" t="s">
        <v>408</v>
      </c>
      <c r="C243" s="390" t="s">
        <v>415</v>
      </c>
      <c r="D243" s="391" t="s">
        <v>416</v>
      </c>
      <c r="E243" s="390" t="s">
        <v>979</v>
      </c>
      <c r="F243" s="391" t="s">
        <v>980</v>
      </c>
      <c r="G243" s="390" t="s">
        <v>1005</v>
      </c>
      <c r="H243" s="390" t="s">
        <v>1006</v>
      </c>
      <c r="I243" s="393">
        <v>115.41000366210938</v>
      </c>
      <c r="J243" s="393">
        <v>396</v>
      </c>
      <c r="K243" s="394">
        <v>45702.12109375</v>
      </c>
    </row>
    <row r="244" spans="1:11" ht="14.45" customHeight="1" x14ac:dyDescent="0.2">
      <c r="A244" s="388" t="s">
        <v>407</v>
      </c>
      <c r="B244" s="389" t="s">
        <v>408</v>
      </c>
      <c r="C244" s="390" t="s">
        <v>415</v>
      </c>
      <c r="D244" s="391" t="s">
        <v>416</v>
      </c>
      <c r="E244" s="390" t="s">
        <v>979</v>
      </c>
      <c r="F244" s="391" t="s">
        <v>980</v>
      </c>
      <c r="G244" s="390" t="s">
        <v>1007</v>
      </c>
      <c r="H244" s="390" t="s">
        <v>1008</v>
      </c>
      <c r="I244" s="393">
        <v>46.956666310628258</v>
      </c>
      <c r="J244" s="393">
        <v>216</v>
      </c>
      <c r="K244" s="394">
        <v>10142.64013671875</v>
      </c>
    </row>
    <row r="245" spans="1:11" ht="14.45" customHeight="1" x14ac:dyDescent="0.2">
      <c r="A245" s="388" t="s">
        <v>407</v>
      </c>
      <c r="B245" s="389" t="s">
        <v>408</v>
      </c>
      <c r="C245" s="390" t="s">
        <v>415</v>
      </c>
      <c r="D245" s="391" t="s">
        <v>416</v>
      </c>
      <c r="E245" s="390" t="s">
        <v>979</v>
      </c>
      <c r="F245" s="391" t="s">
        <v>980</v>
      </c>
      <c r="G245" s="390" t="s">
        <v>1009</v>
      </c>
      <c r="H245" s="390" t="s">
        <v>1010</v>
      </c>
      <c r="I245" s="393">
        <v>59.102500915527344</v>
      </c>
      <c r="J245" s="393">
        <v>276</v>
      </c>
      <c r="K245" s="394">
        <v>17403.51953125</v>
      </c>
    </row>
    <row r="246" spans="1:11" ht="14.45" customHeight="1" x14ac:dyDescent="0.2">
      <c r="A246" s="388" t="s">
        <v>407</v>
      </c>
      <c r="B246" s="389" t="s">
        <v>408</v>
      </c>
      <c r="C246" s="390" t="s">
        <v>415</v>
      </c>
      <c r="D246" s="391" t="s">
        <v>416</v>
      </c>
      <c r="E246" s="390" t="s">
        <v>979</v>
      </c>
      <c r="F246" s="391" t="s">
        <v>980</v>
      </c>
      <c r="G246" s="390" t="s">
        <v>1011</v>
      </c>
      <c r="H246" s="390" t="s">
        <v>1012</v>
      </c>
      <c r="I246" s="393">
        <v>82.719997406005859</v>
      </c>
      <c r="J246" s="393">
        <v>168</v>
      </c>
      <c r="K246" s="394">
        <v>14176.51025390625</v>
      </c>
    </row>
    <row r="247" spans="1:11" ht="14.45" customHeight="1" x14ac:dyDescent="0.2">
      <c r="A247" s="388" t="s">
        <v>407</v>
      </c>
      <c r="B247" s="389" t="s">
        <v>408</v>
      </c>
      <c r="C247" s="390" t="s">
        <v>415</v>
      </c>
      <c r="D247" s="391" t="s">
        <v>416</v>
      </c>
      <c r="E247" s="390" t="s">
        <v>979</v>
      </c>
      <c r="F247" s="391" t="s">
        <v>980</v>
      </c>
      <c r="G247" s="390" t="s">
        <v>1013</v>
      </c>
      <c r="H247" s="390" t="s">
        <v>1014</v>
      </c>
      <c r="I247" s="393">
        <v>40.026667277018227</v>
      </c>
      <c r="J247" s="393">
        <v>360</v>
      </c>
      <c r="K247" s="394">
        <v>14480.6201171875</v>
      </c>
    </row>
    <row r="248" spans="1:11" ht="14.45" customHeight="1" x14ac:dyDescent="0.2">
      <c r="A248" s="388" t="s">
        <v>407</v>
      </c>
      <c r="B248" s="389" t="s">
        <v>408</v>
      </c>
      <c r="C248" s="390" t="s">
        <v>415</v>
      </c>
      <c r="D248" s="391" t="s">
        <v>416</v>
      </c>
      <c r="E248" s="390" t="s">
        <v>979</v>
      </c>
      <c r="F248" s="391" t="s">
        <v>980</v>
      </c>
      <c r="G248" s="390" t="s">
        <v>1015</v>
      </c>
      <c r="H248" s="390" t="s">
        <v>1016</v>
      </c>
      <c r="I248" s="393">
        <v>54.296666463216148</v>
      </c>
      <c r="J248" s="393">
        <v>324</v>
      </c>
      <c r="K248" s="394">
        <v>17591.830078125</v>
      </c>
    </row>
    <row r="249" spans="1:11" ht="14.45" customHeight="1" x14ac:dyDescent="0.2">
      <c r="A249" s="388" t="s">
        <v>407</v>
      </c>
      <c r="B249" s="389" t="s">
        <v>408</v>
      </c>
      <c r="C249" s="390" t="s">
        <v>415</v>
      </c>
      <c r="D249" s="391" t="s">
        <v>416</v>
      </c>
      <c r="E249" s="390" t="s">
        <v>979</v>
      </c>
      <c r="F249" s="391" t="s">
        <v>980</v>
      </c>
      <c r="G249" s="390" t="s">
        <v>1017</v>
      </c>
      <c r="H249" s="390" t="s">
        <v>1018</v>
      </c>
      <c r="I249" s="393">
        <v>50.47714287894113</v>
      </c>
      <c r="J249" s="393">
        <v>576</v>
      </c>
      <c r="K249" s="394">
        <v>29073.19970703125</v>
      </c>
    </row>
    <row r="250" spans="1:11" ht="14.45" customHeight="1" x14ac:dyDescent="0.2">
      <c r="A250" s="388" t="s">
        <v>407</v>
      </c>
      <c r="B250" s="389" t="s">
        <v>408</v>
      </c>
      <c r="C250" s="390" t="s">
        <v>415</v>
      </c>
      <c r="D250" s="391" t="s">
        <v>416</v>
      </c>
      <c r="E250" s="390" t="s">
        <v>979</v>
      </c>
      <c r="F250" s="391" t="s">
        <v>980</v>
      </c>
      <c r="G250" s="390" t="s">
        <v>1019</v>
      </c>
      <c r="H250" s="390" t="s">
        <v>1020</v>
      </c>
      <c r="I250" s="393">
        <v>86.25</v>
      </c>
      <c r="J250" s="393">
        <v>192</v>
      </c>
      <c r="K250" s="394">
        <v>16560</v>
      </c>
    </row>
    <row r="251" spans="1:11" ht="14.45" customHeight="1" x14ac:dyDescent="0.2">
      <c r="A251" s="388" t="s">
        <v>407</v>
      </c>
      <c r="B251" s="389" t="s">
        <v>408</v>
      </c>
      <c r="C251" s="390" t="s">
        <v>415</v>
      </c>
      <c r="D251" s="391" t="s">
        <v>416</v>
      </c>
      <c r="E251" s="390" t="s">
        <v>979</v>
      </c>
      <c r="F251" s="391" t="s">
        <v>980</v>
      </c>
      <c r="G251" s="390" t="s">
        <v>1021</v>
      </c>
      <c r="H251" s="390" t="s">
        <v>1022</v>
      </c>
      <c r="I251" s="393">
        <v>76.260002136230469</v>
      </c>
      <c r="J251" s="393">
        <v>816</v>
      </c>
      <c r="K251" s="394">
        <v>62227.009765625</v>
      </c>
    </row>
    <row r="252" spans="1:11" ht="14.45" customHeight="1" x14ac:dyDescent="0.2">
      <c r="A252" s="388" t="s">
        <v>407</v>
      </c>
      <c r="B252" s="389" t="s">
        <v>408</v>
      </c>
      <c r="C252" s="390" t="s">
        <v>415</v>
      </c>
      <c r="D252" s="391" t="s">
        <v>416</v>
      </c>
      <c r="E252" s="390" t="s">
        <v>979</v>
      </c>
      <c r="F252" s="391" t="s">
        <v>980</v>
      </c>
      <c r="G252" s="390" t="s">
        <v>1023</v>
      </c>
      <c r="H252" s="390" t="s">
        <v>1024</v>
      </c>
      <c r="I252" s="393">
        <v>57.110000610351563</v>
      </c>
      <c r="J252" s="393">
        <v>360</v>
      </c>
      <c r="K252" s="394">
        <v>20558.5498046875</v>
      </c>
    </row>
    <row r="253" spans="1:11" ht="14.45" customHeight="1" x14ac:dyDescent="0.2">
      <c r="A253" s="388" t="s">
        <v>407</v>
      </c>
      <c r="B253" s="389" t="s">
        <v>408</v>
      </c>
      <c r="C253" s="390" t="s">
        <v>415</v>
      </c>
      <c r="D253" s="391" t="s">
        <v>416</v>
      </c>
      <c r="E253" s="390" t="s">
        <v>979</v>
      </c>
      <c r="F253" s="391" t="s">
        <v>980</v>
      </c>
      <c r="G253" s="390" t="s">
        <v>1025</v>
      </c>
      <c r="H253" s="390" t="s">
        <v>1026</v>
      </c>
      <c r="I253" s="393">
        <v>45.026666005452476</v>
      </c>
      <c r="J253" s="393">
        <v>648</v>
      </c>
      <c r="K253" s="394">
        <v>29176.3505859375</v>
      </c>
    </row>
    <row r="254" spans="1:11" ht="14.45" customHeight="1" x14ac:dyDescent="0.2">
      <c r="A254" s="388" t="s">
        <v>407</v>
      </c>
      <c r="B254" s="389" t="s">
        <v>408</v>
      </c>
      <c r="C254" s="390" t="s">
        <v>415</v>
      </c>
      <c r="D254" s="391" t="s">
        <v>416</v>
      </c>
      <c r="E254" s="390" t="s">
        <v>979</v>
      </c>
      <c r="F254" s="391" t="s">
        <v>980</v>
      </c>
      <c r="G254" s="390" t="s">
        <v>1027</v>
      </c>
      <c r="H254" s="390" t="s">
        <v>1028</v>
      </c>
      <c r="I254" s="393">
        <v>77.901251792907715</v>
      </c>
      <c r="J254" s="393">
        <v>720</v>
      </c>
      <c r="K254" s="394">
        <v>56090.108642578125</v>
      </c>
    </row>
    <row r="255" spans="1:11" ht="14.45" customHeight="1" x14ac:dyDescent="0.2">
      <c r="A255" s="388" t="s">
        <v>407</v>
      </c>
      <c r="B255" s="389" t="s">
        <v>408</v>
      </c>
      <c r="C255" s="390" t="s">
        <v>415</v>
      </c>
      <c r="D255" s="391" t="s">
        <v>416</v>
      </c>
      <c r="E255" s="390" t="s">
        <v>979</v>
      </c>
      <c r="F255" s="391" t="s">
        <v>980</v>
      </c>
      <c r="G255" s="390" t="s">
        <v>1029</v>
      </c>
      <c r="H255" s="390" t="s">
        <v>1030</v>
      </c>
      <c r="I255" s="393">
        <v>45.029998779296875</v>
      </c>
      <c r="J255" s="393">
        <v>504</v>
      </c>
      <c r="K255" s="394">
        <v>22695.11962890625</v>
      </c>
    </row>
    <row r="256" spans="1:11" ht="14.45" customHeight="1" x14ac:dyDescent="0.2">
      <c r="A256" s="388" t="s">
        <v>407</v>
      </c>
      <c r="B256" s="389" t="s">
        <v>408</v>
      </c>
      <c r="C256" s="390" t="s">
        <v>415</v>
      </c>
      <c r="D256" s="391" t="s">
        <v>416</v>
      </c>
      <c r="E256" s="390" t="s">
        <v>979</v>
      </c>
      <c r="F256" s="391" t="s">
        <v>980</v>
      </c>
      <c r="G256" s="390" t="s">
        <v>1031</v>
      </c>
      <c r="H256" s="390" t="s">
        <v>1032</v>
      </c>
      <c r="I256" s="393">
        <v>45.029998779296875</v>
      </c>
      <c r="J256" s="393">
        <v>216</v>
      </c>
      <c r="K256" s="394">
        <v>9725.5498046875</v>
      </c>
    </row>
    <row r="257" spans="1:11" ht="14.45" customHeight="1" x14ac:dyDescent="0.2">
      <c r="A257" s="388" t="s">
        <v>407</v>
      </c>
      <c r="B257" s="389" t="s">
        <v>408</v>
      </c>
      <c r="C257" s="390" t="s">
        <v>415</v>
      </c>
      <c r="D257" s="391" t="s">
        <v>416</v>
      </c>
      <c r="E257" s="390" t="s">
        <v>979</v>
      </c>
      <c r="F257" s="391" t="s">
        <v>980</v>
      </c>
      <c r="G257" s="390" t="s">
        <v>1033</v>
      </c>
      <c r="H257" s="390" t="s">
        <v>1034</v>
      </c>
      <c r="I257" s="393">
        <v>60.659999847412109</v>
      </c>
      <c r="J257" s="393">
        <v>144</v>
      </c>
      <c r="K257" s="394">
        <v>8735.0400390625</v>
      </c>
    </row>
    <row r="258" spans="1:11" ht="14.45" customHeight="1" x14ac:dyDescent="0.2">
      <c r="A258" s="388" t="s">
        <v>407</v>
      </c>
      <c r="B258" s="389" t="s">
        <v>408</v>
      </c>
      <c r="C258" s="390" t="s">
        <v>415</v>
      </c>
      <c r="D258" s="391" t="s">
        <v>416</v>
      </c>
      <c r="E258" s="390" t="s">
        <v>979</v>
      </c>
      <c r="F258" s="391" t="s">
        <v>980</v>
      </c>
      <c r="G258" s="390" t="s">
        <v>1035</v>
      </c>
      <c r="H258" s="390" t="s">
        <v>1036</v>
      </c>
      <c r="I258" s="393">
        <v>54.869998931884766</v>
      </c>
      <c r="J258" s="393">
        <v>72</v>
      </c>
      <c r="K258" s="394">
        <v>3950.47998046875</v>
      </c>
    </row>
    <row r="259" spans="1:11" ht="14.45" customHeight="1" x14ac:dyDescent="0.2">
      <c r="A259" s="388" t="s">
        <v>407</v>
      </c>
      <c r="B259" s="389" t="s">
        <v>408</v>
      </c>
      <c r="C259" s="390" t="s">
        <v>415</v>
      </c>
      <c r="D259" s="391" t="s">
        <v>416</v>
      </c>
      <c r="E259" s="390" t="s">
        <v>979</v>
      </c>
      <c r="F259" s="391" t="s">
        <v>980</v>
      </c>
      <c r="G259" s="390" t="s">
        <v>1037</v>
      </c>
      <c r="H259" s="390" t="s">
        <v>1038</v>
      </c>
      <c r="I259" s="393">
        <v>47.740001678466797</v>
      </c>
      <c r="J259" s="393">
        <v>504</v>
      </c>
      <c r="K259" s="394">
        <v>24062.310546875</v>
      </c>
    </row>
    <row r="260" spans="1:11" ht="14.45" customHeight="1" x14ac:dyDescent="0.2">
      <c r="A260" s="388" t="s">
        <v>407</v>
      </c>
      <c r="B260" s="389" t="s">
        <v>408</v>
      </c>
      <c r="C260" s="390" t="s">
        <v>415</v>
      </c>
      <c r="D260" s="391" t="s">
        <v>416</v>
      </c>
      <c r="E260" s="390" t="s">
        <v>979</v>
      </c>
      <c r="F260" s="391" t="s">
        <v>980</v>
      </c>
      <c r="G260" s="390" t="s">
        <v>1039</v>
      </c>
      <c r="H260" s="390" t="s">
        <v>1040</v>
      </c>
      <c r="I260" s="393">
        <v>75.653334723578553</v>
      </c>
      <c r="J260" s="393">
        <v>660</v>
      </c>
      <c r="K260" s="394">
        <v>49930.099243164063</v>
      </c>
    </row>
    <row r="261" spans="1:11" ht="14.45" customHeight="1" x14ac:dyDescent="0.2">
      <c r="A261" s="388" t="s">
        <v>407</v>
      </c>
      <c r="B261" s="389" t="s">
        <v>408</v>
      </c>
      <c r="C261" s="390" t="s">
        <v>415</v>
      </c>
      <c r="D261" s="391" t="s">
        <v>416</v>
      </c>
      <c r="E261" s="390" t="s">
        <v>979</v>
      </c>
      <c r="F261" s="391" t="s">
        <v>980</v>
      </c>
      <c r="G261" s="390" t="s">
        <v>1041</v>
      </c>
      <c r="H261" s="390" t="s">
        <v>1042</v>
      </c>
      <c r="I261" s="393">
        <v>34.159999847412109</v>
      </c>
      <c r="J261" s="393">
        <v>2088</v>
      </c>
      <c r="K261" s="394">
        <v>71322.95947265625</v>
      </c>
    </row>
    <row r="262" spans="1:11" ht="14.45" customHeight="1" x14ac:dyDescent="0.2">
      <c r="A262" s="388" t="s">
        <v>407</v>
      </c>
      <c r="B262" s="389" t="s">
        <v>408</v>
      </c>
      <c r="C262" s="390" t="s">
        <v>415</v>
      </c>
      <c r="D262" s="391" t="s">
        <v>416</v>
      </c>
      <c r="E262" s="390" t="s">
        <v>979</v>
      </c>
      <c r="F262" s="391" t="s">
        <v>980</v>
      </c>
      <c r="G262" s="390" t="s">
        <v>1043</v>
      </c>
      <c r="H262" s="390" t="s">
        <v>1044</v>
      </c>
      <c r="I262" s="393">
        <v>41.810001373291016</v>
      </c>
      <c r="J262" s="393">
        <v>1656</v>
      </c>
      <c r="K262" s="394">
        <v>69235.199829101563</v>
      </c>
    </row>
    <row r="263" spans="1:11" ht="14.45" customHeight="1" x14ac:dyDescent="0.2">
      <c r="A263" s="388" t="s">
        <v>407</v>
      </c>
      <c r="B263" s="389" t="s">
        <v>408</v>
      </c>
      <c r="C263" s="390" t="s">
        <v>415</v>
      </c>
      <c r="D263" s="391" t="s">
        <v>416</v>
      </c>
      <c r="E263" s="390" t="s">
        <v>979</v>
      </c>
      <c r="F263" s="391" t="s">
        <v>980</v>
      </c>
      <c r="G263" s="390" t="s">
        <v>1045</v>
      </c>
      <c r="H263" s="390" t="s">
        <v>1046</v>
      </c>
      <c r="I263" s="393">
        <v>40.6379997253418</v>
      </c>
      <c r="J263" s="393">
        <v>2736</v>
      </c>
      <c r="K263" s="394">
        <v>111181.642578125</v>
      </c>
    </row>
    <row r="264" spans="1:11" ht="14.45" customHeight="1" x14ac:dyDescent="0.2">
      <c r="A264" s="388" t="s">
        <v>407</v>
      </c>
      <c r="B264" s="389" t="s">
        <v>408</v>
      </c>
      <c r="C264" s="390" t="s">
        <v>415</v>
      </c>
      <c r="D264" s="391" t="s">
        <v>416</v>
      </c>
      <c r="E264" s="390" t="s">
        <v>979</v>
      </c>
      <c r="F264" s="391" t="s">
        <v>980</v>
      </c>
      <c r="G264" s="390" t="s">
        <v>1047</v>
      </c>
      <c r="H264" s="390" t="s">
        <v>1048</v>
      </c>
      <c r="I264" s="393">
        <v>40.009998321533203</v>
      </c>
      <c r="J264" s="393">
        <v>504</v>
      </c>
      <c r="K264" s="394">
        <v>20164.240234375</v>
      </c>
    </row>
    <row r="265" spans="1:11" ht="14.45" customHeight="1" x14ac:dyDescent="0.2">
      <c r="A265" s="388" t="s">
        <v>407</v>
      </c>
      <c r="B265" s="389" t="s">
        <v>408</v>
      </c>
      <c r="C265" s="390" t="s">
        <v>415</v>
      </c>
      <c r="D265" s="391" t="s">
        <v>416</v>
      </c>
      <c r="E265" s="390" t="s">
        <v>979</v>
      </c>
      <c r="F265" s="391" t="s">
        <v>980</v>
      </c>
      <c r="G265" s="390" t="s">
        <v>1049</v>
      </c>
      <c r="H265" s="390" t="s">
        <v>1050</v>
      </c>
      <c r="I265" s="393">
        <v>48.610000610351563</v>
      </c>
      <c r="J265" s="393">
        <v>216</v>
      </c>
      <c r="K265" s="394">
        <v>10499.759765625</v>
      </c>
    </row>
    <row r="266" spans="1:11" ht="14.45" customHeight="1" x14ac:dyDescent="0.2">
      <c r="A266" s="388" t="s">
        <v>407</v>
      </c>
      <c r="B266" s="389" t="s">
        <v>408</v>
      </c>
      <c r="C266" s="390" t="s">
        <v>415</v>
      </c>
      <c r="D266" s="391" t="s">
        <v>416</v>
      </c>
      <c r="E266" s="390" t="s">
        <v>979</v>
      </c>
      <c r="F266" s="391" t="s">
        <v>980</v>
      </c>
      <c r="G266" s="390" t="s">
        <v>1051</v>
      </c>
      <c r="H266" s="390" t="s">
        <v>1052</v>
      </c>
      <c r="I266" s="393">
        <v>59.430000305175781</v>
      </c>
      <c r="J266" s="393">
        <v>216</v>
      </c>
      <c r="K266" s="394">
        <v>12836.8798828125</v>
      </c>
    </row>
    <row r="267" spans="1:11" ht="14.45" customHeight="1" x14ac:dyDescent="0.2">
      <c r="A267" s="388" t="s">
        <v>407</v>
      </c>
      <c r="B267" s="389" t="s">
        <v>408</v>
      </c>
      <c r="C267" s="390" t="s">
        <v>415</v>
      </c>
      <c r="D267" s="391" t="s">
        <v>416</v>
      </c>
      <c r="E267" s="390" t="s">
        <v>979</v>
      </c>
      <c r="F267" s="391" t="s">
        <v>980</v>
      </c>
      <c r="G267" s="390" t="s">
        <v>1053</v>
      </c>
      <c r="H267" s="390" t="s">
        <v>1054</v>
      </c>
      <c r="I267" s="393">
        <v>64.709999084472656</v>
      </c>
      <c r="J267" s="393">
        <v>144</v>
      </c>
      <c r="K267" s="394">
        <v>9318.2197265625</v>
      </c>
    </row>
    <row r="268" spans="1:11" ht="14.45" customHeight="1" x14ac:dyDescent="0.2">
      <c r="A268" s="388" t="s">
        <v>407</v>
      </c>
      <c r="B268" s="389" t="s">
        <v>408</v>
      </c>
      <c r="C268" s="390" t="s">
        <v>415</v>
      </c>
      <c r="D268" s="391" t="s">
        <v>416</v>
      </c>
      <c r="E268" s="390" t="s">
        <v>979</v>
      </c>
      <c r="F268" s="391" t="s">
        <v>980</v>
      </c>
      <c r="G268" s="390" t="s">
        <v>1055</v>
      </c>
      <c r="H268" s="390" t="s">
        <v>1056</v>
      </c>
      <c r="I268" s="393">
        <v>74.160003662109375</v>
      </c>
      <c r="J268" s="393">
        <v>288</v>
      </c>
      <c r="K268" s="394">
        <v>21357.1806640625</v>
      </c>
    </row>
    <row r="269" spans="1:11" ht="14.45" customHeight="1" x14ac:dyDescent="0.2">
      <c r="A269" s="388" t="s">
        <v>407</v>
      </c>
      <c r="B269" s="389" t="s">
        <v>408</v>
      </c>
      <c r="C269" s="390" t="s">
        <v>415</v>
      </c>
      <c r="D269" s="391" t="s">
        <v>416</v>
      </c>
      <c r="E269" s="390" t="s">
        <v>979</v>
      </c>
      <c r="F269" s="391" t="s">
        <v>980</v>
      </c>
      <c r="G269" s="390" t="s">
        <v>1057</v>
      </c>
      <c r="H269" s="390" t="s">
        <v>1058</v>
      </c>
      <c r="I269" s="393">
        <v>65.169998168945313</v>
      </c>
      <c r="J269" s="393">
        <v>72</v>
      </c>
      <c r="K269" s="394">
        <v>4692.4599609375</v>
      </c>
    </row>
    <row r="270" spans="1:11" ht="14.45" customHeight="1" x14ac:dyDescent="0.2">
      <c r="A270" s="388" t="s">
        <v>407</v>
      </c>
      <c r="B270" s="389" t="s">
        <v>408</v>
      </c>
      <c r="C270" s="390" t="s">
        <v>415</v>
      </c>
      <c r="D270" s="391" t="s">
        <v>416</v>
      </c>
      <c r="E270" s="390" t="s">
        <v>979</v>
      </c>
      <c r="F270" s="391" t="s">
        <v>980</v>
      </c>
      <c r="G270" s="390" t="s">
        <v>1059</v>
      </c>
      <c r="H270" s="390" t="s">
        <v>1060</v>
      </c>
      <c r="I270" s="393">
        <v>345</v>
      </c>
      <c r="J270" s="393">
        <v>24</v>
      </c>
      <c r="K270" s="394">
        <v>8280</v>
      </c>
    </row>
    <row r="271" spans="1:11" ht="14.45" customHeight="1" x14ac:dyDescent="0.2">
      <c r="A271" s="388" t="s">
        <v>407</v>
      </c>
      <c r="B271" s="389" t="s">
        <v>408</v>
      </c>
      <c r="C271" s="390" t="s">
        <v>415</v>
      </c>
      <c r="D271" s="391" t="s">
        <v>416</v>
      </c>
      <c r="E271" s="390" t="s">
        <v>979</v>
      </c>
      <c r="F271" s="391" t="s">
        <v>980</v>
      </c>
      <c r="G271" s="390" t="s">
        <v>1061</v>
      </c>
      <c r="H271" s="390" t="s">
        <v>1062</v>
      </c>
      <c r="I271" s="393">
        <v>345</v>
      </c>
      <c r="J271" s="393">
        <v>36</v>
      </c>
      <c r="K271" s="394">
        <v>12420</v>
      </c>
    </row>
    <row r="272" spans="1:11" ht="14.45" customHeight="1" x14ac:dyDescent="0.2">
      <c r="A272" s="388" t="s">
        <v>407</v>
      </c>
      <c r="B272" s="389" t="s">
        <v>408</v>
      </c>
      <c r="C272" s="390" t="s">
        <v>415</v>
      </c>
      <c r="D272" s="391" t="s">
        <v>416</v>
      </c>
      <c r="E272" s="390" t="s">
        <v>979</v>
      </c>
      <c r="F272" s="391" t="s">
        <v>980</v>
      </c>
      <c r="G272" s="390" t="s">
        <v>1063</v>
      </c>
      <c r="H272" s="390" t="s">
        <v>1064</v>
      </c>
      <c r="I272" s="393">
        <v>249.25999450683594</v>
      </c>
      <c r="J272" s="393">
        <v>144</v>
      </c>
      <c r="K272" s="394">
        <v>35893.798828125</v>
      </c>
    </row>
    <row r="273" spans="1:11" ht="14.45" customHeight="1" x14ac:dyDescent="0.2">
      <c r="A273" s="388" t="s">
        <v>407</v>
      </c>
      <c r="B273" s="389" t="s">
        <v>408</v>
      </c>
      <c r="C273" s="390" t="s">
        <v>415</v>
      </c>
      <c r="D273" s="391" t="s">
        <v>416</v>
      </c>
      <c r="E273" s="390" t="s">
        <v>979</v>
      </c>
      <c r="F273" s="391" t="s">
        <v>980</v>
      </c>
      <c r="G273" s="390" t="s">
        <v>1065</v>
      </c>
      <c r="H273" s="390" t="s">
        <v>1066</v>
      </c>
      <c r="I273" s="393">
        <v>189.63999938964844</v>
      </c>
      <c r="J273" s="393">
        <v>432</v>
      </c>
      <c r="K273" s="394">
        <v>81922.3203125</v>
      </c>
    </row>
    <row r="274" spans="1:11" ht="14.45" customHeight="1" x14ac:dyDescent="0.2">
      <c r="A274" s="388" t="s">
        <v>407</v>
      </c>
      <c r="B274" s="389" t="s">
        <v>408</v>
      </c>
      <c r="C274" s="390" t="s">
        <v>415</v>
      </c>
      <c r="D274" s="391" t="s">
        <v>416</v>
      </c>
      <c r="E274" s="390" t="s">
        <v>979</v>
      </c>
      <c r="F274" s="391" t="s">
        <v>980</v>
      </c>
      <c r="G274" s="390" t="s">
        <v>1067</v>
      </c>
      <c r="H274" s="390" t="s">
        <v>1068</v>
      </c>
      <c r="I274" s="393">
        <v>100.68000030517578</v>
      </c>
      <c r="J274" s="393">
        <v>216</v>
      </c>
      <c r="K274" s="394">
        <v>21747.419921875</v>
      </c>
    </row>
    <row r="275" spans="1:11" ht="14.45" customHeight="1" x14ac:dyDescent="0.2">
      <c r="A275" s="388" t="s">
        <v>407</v>
      </c>
      <c r="B275" s="389" t="s">
        <v>408</v>
      </c>
      <c r="C275" s="390" t="s">
        <v>415</v>
      </c>
      <c r="D275" s="391" t="s">
        <v>416</v>
      </c>
      <c r="E275" s="390" t="s">
        <v>979</v>
      </c>
      <c r="F275" s="391" t="s">
        <v>980</v>
      </c>
      <c r="G275" s="390" t="s">
        <v>1069</v>
      </c>
      <c r="H275" s="390" t="s">
        <v>1070</v>
      </c>
      <c r="I275" s="393">
        <v>142.72000122070313</v>
      </c>
      <c r="J275" s="393">
        <v>180</v>
      </c>
      <c r="K275" s="394">
        <v>25688.880859375</v>
      </c>
    </row>
    <row r="276" spans="1:11" ht="14.45" customHeight="1" x14ac:dyDescent="0.2">
      <c r="A276" s="388" t="s">
        <v>407</v>
      </c>
      <c r="B276" s="389" t="s">
        <v>408</v>
      </c>
      <c r="C276" s="390" t="s">
        <v>415</v>
      </c>
      <c r="D276" s="391" t="s">
        <v>416</v>
      </c>
      <c r="E276" s="390" t="s">
        <v>979</v>
      </c>
      <c r="F276" s="391" t="s">
        <v>980</v>
      </c>
      <c r="G276" s="390" t="s">
        <v>1071</v>
      </c>
      <c r="H276" s="390" t="s">
        <v>1072</v>
      </c>
      <c r="I276" s="393">
        <v>116.44000244140625</v>
      </c>
      <c r="J276" s="393">
        <v>48</v>
      </c>
      <c r="K276" s="394">
        <v>5589</v>
      </c>
    </row>
    <row r="277" spans="1:11" ht="14.45" customHeight="1" x14ac:dyDescent="0.2">
      <c r="A277" s="388" t="s">
        <v>407</v>
      </c>
      <c r="B277" s="389" t="s">
        <v>408</v>
      </c>
      <c r="C277" s="390" t="s">
        <v>415</v>
      </c>
      <c r="D277" s="391" t="s">
        <v>416</v>
      </c>
      <c r="E277" s="390" t="s">
        <v>979</v>
      </c>
      <c r="F277" s="391" t="s">
        <v>980</v>
      </c>
      <c r="G277" s="390" t="s">
        <v>1073</v>
      </c>
      <c r="H277" s="390" t="s">
        <v>1074</v>
      </c>
      <c r="I277" s="393">
        <v>70.510002136230469</v>
      </c>
      <c r="J277" s="393">
        <v>36</v>
      </c>
      <c r="K277" s="394">
        <v>2538.340087890625</v>
      </c>
    </row>
    <row r="278" spans="1:11" ht="14.45" customHeight="1" x14ac:dyDescent="0.2">
      <c r="A278" s="388" t="s">
        <v>407</v>
      </c>
      <c r="B278" s="389" t="s">
        <v>408</v>
      </c>
      <c r="C278" s="390" t="s">
        <v>415</v>
      </c>
      <c r="D278" s="391" t="s">
        <v>416</v>
      </c>
      <c r="E278" s="390" t="s">
        <v>979</v>
      </c>
      <c r="F278" s="391" t="s">
        <v>980</v>
      </c>
      <c r="G278" s="390" t="s">
        <v>1075</v>
      </c>
      <c r="H278" s="390" t="s">
        <v>1076</v>
      </c>
      <c r="I278" s="393">
        <v>31.360000610351563</v>
      </c>
      <c r="J278" s="393">
        <v>1260</v>
      </c>
      <c r="K278" s="394">
        <v>39509.39990234375</v>
      </c>
    </row>
    <row r="279" spans="1:11" ht="14.45" customHeight="1" x14ac:dyDescent="0.2">
      <c r="A279" s="388" t="s">
        <v>407</v>
      </c>
      <c r="B279" s="389" t="s">
        <v>408</v>
      </c>
      <c r="C279" s="390" t="s">
        <v>415</v>
      </c>
      <c r="D279" s="391" t="s">
        <v>416</v>
      </c>
      <c r="E279" s="390" t="s">
        <v>979</v>
      </c>
      <c r="F279" s="391" t="s">
        <v>980</v>
      </c>
      <c r="G279" s="390" t="s">
        <v>1077</v>
      </c>
      <c r="H279" s="390" t="s">
        <v>1078</v>
      </c>
      <c r="I279" s="393">
        <v>32.409999847412109</v>
      </c>
      <c r="J279" s="393">
        <v>960</v>
      </c>
      <c r="K279" s="394">
        <v>31114.42919921875</v>
      </c>
    </row>
    <row r="280" spans="1:11" ht="14.45" customHeight="1" x14ac:dyDescent="0.2">
      <c r="A280" s="388" t="s">
        <v>407</v>
      </c>
      <c r="B280" s="389" t="s">
        <v>408</v>
      </c>
      <c r="C280" s="390" t="s">
        <v>415</v>
      </c>
      <c r="D280" s="391" t="s">
        <v>416</v>
      </c>
      <c r="E280" s="390" t="s">
        <v>979</v>
      </c>
      <c r="F280" s="391" t="s">
        <v>980</v>
      </c>
      <c r="G280" s="390" t="s">
        <v>1079</v>
      </c>
      <c r="H280" s="390" t="s">
        <v>1080</v>
      </c>
      <c r="I280" s="393">
        <v>38.459999084472656</v>
      </c>
      <c r="J280" s="393">
        <v>144</v>
      </c>
      <c r="K280" s="394">
        <v>5537.93994140625</v>
      </c>
    </row>
    <row r="281" spans="1:11" ht="14.45" customHeight="1" x14ac:dyDescent="0.2">
      <c r="A281" s="388" t="s">
        <v>407</v>
      </c>
      <c r="B281" s="389" t="s">
        <v>408</v>
      </c>
      <c r="C281" s="390" t="s">
        <v>415</v>
      </c>
      <c r="D281" s="391" t="s">
        <v>416</v>
      </c>
      <c r="E281" s="390" t="s">
        <v>979</v>
      </c>
      <c r="F281" s="391" t="s">
        <v>980</v>
      </c>
      <c r="G281" s="390" t="s">
        <v>1081</v>
      </c>
      <c r="H281" s="390" t="s">
        <v>1082</v>
      </c>
      <c r="I281" s="393">
        <v>30.309999465942383</v>
      </c>
      <c r="J281" s="393">
        <v>2760</v>
      </c>
      <c r="K281" s="394">
        <v>83660.3486328125</v>
      </c>
    </row>
    <row r="282" spans="1:11" ht="14.45" customHeight="1" x14ac:dyDescent="0.2">
      <c r="A282" s="388" t="s">
        <v>407</v>
      </c>
      <c r="B282" s="389" t="s">
        <v>408</v>
      </c>
      <c r="C282" s="390" t="s">
        <v>415</v>
      </c>
      <c r="D282" s="391" t="s">
        <v>416</v>
      </c>
      <c r="E282" s="390" t="s">
        <v>979</v>
      </c>
      <c r="F282" s="391" t="s">
        <v>980</v>
      </c>
      <c r="G282" s="390" t="s">
        <v>1083</v>
      </c>
      <c r="H282" s="390" t="s">
        <v>1084</v>
      </c>
      <c r="I282" s="393">
        <v>39.740001678466797</v>
      </c>
      <c r="J282" s="393">
        <v>432</v>
      </c>
      <c r="K282" s="394">
        <v>17167.68017578125</v>
      </c>
    </row>
    <row r="283" spans="1:11" ht="14.45" customHeight="1" x14ac:dyDescent="0.2">
      <c r="A283" s="388" t="s">
        <v>407</v>
      </c>
      <c r="B283" s="389" t="s">
        <v>408</v>
      </c>
      <c r="C283" s="390" t="s">
        <v>415</v>
      </c>
      <c r="D283" s="391" t="s">
        <v>416</v>
      </c>
      <c r="E283" s="390" t="s">
        <v>979</v>
      </c>
      <c r="F283" s="391" t="s">
        <v>980</v>
      </c>
      <c r="G283" s="390" t="s">
        <v>1085</v>
      </c>
      <c r="H283" s="390" t="s">
        <v>1086</v>
      </c>
      <c r="I283" s="393">
        <v>28.860000610351563</v>
      </c>
      <c r="J283" s="393">
        <v>1584</v>
      </c>
      <c r="K283" s="394">
        <v>45715.66943359375</v>
      </c>
    </row>
    <row r="284" spans="1:11" ht="14.45" customHeight="1" x14ac:dyDescent="0.2">
      <c r="A284" s="388" t="s">
        <v>407</v>
      </c>
      <c r="B284" s="389" t="s">
        <v>408</v>
      </c>
      <c r="C284" s="390" t="s">
        <v>415</v>
      </c>
      <c r="D284" s="391" t="s">
        <v>416</v>
      </c>
      <c r="E284" s="390" t="s">
        <v>979</v>
      </c>
      <c r="F284" s="391" t="s">
        <v>980</v>
      </c>
      <c r="G284" s="390" t="s">
        <v>1087</v>
      </c>
      <c r="H284" s="390" t="s">
        <v>1088</v>
      </c>
      <c r="I284" s="393">
        <v>40.139999389648438</v>
      </c>
      <c r="J284" s="393">
        <v>144</v>
      </c>
      <c r="K284" s="394">
        <v>5780.16015625</v>
      </c>
    </row>
    <row r="285" spans="1:11" ht="14.45" customHeight="1" x14ac:dyDescent="0.2">
      <c r="A285" s="388" t="s">
        <v>407</v>
      </c>
      <c r="B285" s="389" t="s">
        <v>408</v>
      </c>
      <c r="C285" s="390" t="s">
        <v>415</v>
      </c>
      <c r="D285" s="391" t="s">
        <v>416</v>
      </c>
      <c r="E285" s="390" t="s">
        <v>979</v>
      </c>
      <c r="F285" s="391" t="s">
        <v>980</v>
      </c>
      <c r="G285" s="390" t="s">
        <v>1089</v>
      </c>
      <c r="H285" s="390" t="s">
        <v>1090</v>
      </c>
      <c r="I285" s="393">
        <v>31.358333905537922</v>
      </c>
      <c r="J285" s="393">
        <v>3792</v>
      </c>
      <c r="K285" s="394">
        <v>118907.99975585938</v>
      </c>
    </row>
    <row r="286" spans="1:11" ht="14.45" customHeight="1" x14ac:dyDescent="0.2">
      <c r="A286" s="388" t="s">
        <v>407</v>
      </c>
      <c r="B286" s="389" t="s">
        <v>408</v>
      </c>
      <c r="C286" s="390" t="s">
        <v>415</v>
      </c>
      <c r="D286" s="391" t="s">
        <v>416</v>
      </c>
      <c r="E286" s="390" t="s">
        <v>979</v>
      </c>
      <c r="F286" s="391" t="s">
        <v>980</v>
      </c>
      <c r="G286" s="390" t="s">
        <v>1091</v>
      </c>
      <c r="H286" s="390" t="s">
        <v>1092</v>
      </c>
      <c r="I286" s="393">
        <v>219.93499755859375</v>
      </c>
      <c r="J286" s="393">
        <v>168</v>
      </c>
      <c r="K286" s="394">
        <v>36949.2001953125</v>
      </c>
    </row>
    <row r="287" spans="1:11" ht="14.45" customHeight="1" x14ac:dyDescent="0.2">
      <c r="A287" s="388" t="s">
        <v>407</v>
      </c>
      <c r="B287" s="389" t="s">
        <v>408</v>
      </c>
      <c r="C287" s="390" t="s">
        <v>415</v>
      </c>
      <c r="D287" s="391" t="s">
        <v>416</v>
      </c>
      <c r="E287" s="390" t="s">
        <v>979</v>
      </c>
      <c r="F287" s="391" t="s">
        <v>980</v>
      </c>
      <c r="G287" s="390" t="s">
        <v>1093</v>
      </c>
      <c r="H287" s="390" t="s">
        <v>1094</v>
      </c>
      <c r="I287" s="393">
        <v>125.12000274658203</v>
      </c>
      <c r="J287" s="393">
        <v>48</v>
      </c>
      <c r="K287" s="394">
        <v>6005.759765625</v>
      </c>
    </row>
    <row r="288" spans="1:11" ht="14.45" customHeight="1" x14ac:dyDescent="0.2">
      <c r="A288" s="388" t="s">
        <v>407</v>
      </c>
      <c r="B288" s="389" t="s">
        <v>408</v>
      </c>
      <c r="C288" s="390" t="s">
        <v>415</v>
      </c>
      <c r="D288" s="391" t="s">
        <v>416</v>
      </c>
      <c r="E288" s="390" t="s">
        <v>979</v>
      </c>
      <c r="F288" s="391" t="s">
        <v>980</v>
      </c>
      <c r="G288" s="390" t="s">
        <v>1095</v>
      </c>
      <c r="H288" s="390" t="s">
        <v>1096</v>
      </c>
      <c r="I288" s="393">
        <v>167.14999389648438</v>
      </c>
      <c r="J288" s="393">
        <v>264</v>
      </c>
      <c r="K288" s="394">
        <v>44127.78125</v>
      </c>
    </row>
    <row r="289" spans="1:11" ht="14.45" customHeight="1" x14ac:dyDescent="0.2">
      <c r="A289" s="388" t="s">
        <v>407</v>
      </c>
      <c r="B289" s="389" t="s">
        <v>408</v>
      </c>
      <c r="C289" s="390" t="s">
        <v>415</v>
      </c>
      <c r="D289" s="391" t="s">
        <v>416</v>
      </c>
      <c r="E289" s="390" t="s">
        <v>979</v>
      </c>
      <c r="F289" s="391" t="s">
        <v>980</v>
      </c>
      <c r="G289" s="390" t="s">
        <v>1097</v>
      </c>
      <c r="H289" s="390" t="s">
        <v>1098</v>
      </c>
      <c r="I289" s="393">
        <v>167.14999389648438</v>
      </c>
      <c r="J289" s="393">
        <v>216</v>
      </c>
      <c r="K289" s="394">
        <v>36104.940185546875</v>
      </c>
    </row>
    <row r="290" spans="1:11" ht="14.45" customHeight="1" x14ac:dyDescent="0.2">
      <c r="A290" s="388" t="s">
        <v>407</v>
      </c>
      <c r="B290" s="389" t="s">
        <v>408</v>
      </c>
      <c r="C290" s="390" t="s">
        <v>415</v>
      </c>
      <c r="D290" s="391" t="s">
        <v>416</v>
      </c>
      <c r="E290" s="390" t="s">
        <v>979</v>
      </c>
      <c r="F290" s="391" t="s">
        <v>980</v>
      </c>
      <c r="G290" s="390" t="s">
        <v>1099</v>
      </c>
      <c r="H290" s="390" t="s">
        <v>1100</v>
      </c>
      <c r="I290" s="393">
        <v>216.02999877929688</v>
      </c>
      <c r="J290" s="393">
        <v>216</v>
      </c>
      <c r="K290" s="394">
        <v>46662.3017578125</v>
      </c>
    </row>
    <row r="291" spans="1:11" ht="14.45" customHeight="1" x14ac:dyDescent="0.2">
      <c r="A291" s="388" t="s">
        <v>407</v>
      </c>
      <c r="B291" s="389" t="s">
        <v>408</v>
      </c>
      <c r="C291" s="390" t="s">
        <v>415</v>
      </c>
      <c r="D291" s="391" t="s">
        <v>416</v>
      </c>
      <c r="E291" s="390" t="s">
        <v>979</v>
      </c>
      <c r="F291" s="391" t="s">
        <v>980</v>
      </c>
      <c r="G291" s="390" t="s">
        <v>1101</v>
      </c>
      <c r="H291" s="390" t="s">
        <v>1102</v>
      </c>
      <c r="I291" s="393">
        <v>210.16143144880022</v>
      </c>
      <c r="J291" s="393">
        <v>672</v>
      </c>
      <c r="K291" s="394">
        <v>141229.078125</v>
      </c>
    </row>
    <row r="292" spans="1:11" ht="14.45" customHeight="1" x14ac:dyDescent="0.2">
      <c r="A292" s="388" t="s">
        <v>407</v>
      </c>
      <c r="B292" s="389" t="s">
        <v>408</v>
      </c>
      <c r="C292" s="390" t="s">
        <v>415</v>
      </c>
      <c r="D292" s="391" t="s">
        <v>416</v>
      </c>
      <c r="E292" s="390" t="s">
        <v>979</v>
      </c>
      <c r="F292" s="391" t="s">
        <v>980</v>
      </c>
      <c r="G292" s="390" t="s">
        <v>1103</v>
      </c>
      <c r="H292" s="390" t="s">
        <v>1104</v>
      </c>
      <c r="I292" s="393">
        <v>258.05999755859375</v>
      </c>
      <c r="J292" s="393">
        <v>480</v>
      </c>
      <c r="K292" s="394">
        <v>123868.798828125</v>
      </c>
    </row>
    <row r="293" spans="1:11" ht="14.45" customHeight="1" x14ac:dyDescent="0.2">
      <c r="A293" s="388" t="s">
        <v>407</v>
      </c>
      <c r="B293" s="389" t="s">
        <v>408</v>
      </c>
      <c r="C293" s="390" t="s">
        <v>415</v>
      </c>
      <c r="D293" s="391" t="s">
        <v>416</v>
      </c>
      <c r="E293" s="390" t="s">
        <v>979</v>
      </c>
      <c r="F293" s="391" t="s">
        <v>980</v>
      </c>
      <c r="G293" s="390" t="s">
        <v>1105</v>
      </c>
      <c r="H293" s="390" t="s">
        <v>1106</v>
      </c>
      <c r="I293" s="393">
        <v>337.239990234375</v>
      </c>
      <c r="J293" s="393">
        <v>144</v>
      </c>
      <c r="K293" s="394">
        <v>48562.55859375</v>
      </c>
    </row>
    <row r="294" spans="1:11" ht="14.45" customHeight="1" x14ac:dyDescent="0.2">
      <c r="A294" s="388" t="s">
        <v>407</v>
      </c>
      <c r="B294" s="389" t="s">
        <v>408</v>
      </c>
      <c r="C294" s="390" t="s">
        <v>415</v>
      </c>
      <c r="D294" s="391" t="s">
        <v>416</v>
      </c>
      <c r="E294" s="390" t="s">
        <v>979</v>
      </c>
      <c r="F294" s="391" t="s">
        <v>980</v>
      </c>
      <c r="G294" s="390" t="s">
        <v>1107</v>
      </c>
      <c r="H294" s="390" t="s">
        <v>1108</v>
      </c>
      <c r="I294" s="393">
        <v>216.02999877929688</v>
      </c>
      <c r="J294" s="393">
        <v>108</v>
      </c>
      <c r="K294" s="394">
        <v>23331.150390625</v>
      </c>
    </row>
    <row r="295" spans="1:11" ht="14.45" customHeight="1" x14ac:dyDescent="0.2">
      <c r="A295" s="388" t="s">
        <v>407</v>
      </c>
      <c r="B295" s="389" t="s">
        <v>408</v>
      </c>
      <c r="C295" s="390" t="s">
        <v>415</v>
      </c>
      <c r="D295" s="391" t="s">
        <v>416</v>
      </c>
      <c r="E295" s="390" t="s">
        <v>979</v>
      </c>
      <c r="F295" s="391" t="s">
        <v>980</v>
      </c>
      <c r="G295" s="390" t="s">
        <v>1109</v>
      </c>
      <c r="H295" s="390" t="s">
        <v>1110</v>
      </c>
      <c r="I295" s="393">
        <v>89.410003662109375</v>
      </c>
      <c r="J295" s="393">
        <v>72</v>
      </c>
      <c r="K295" s="394">
        <v>6437.7001953125</v>
      </c>
    </row>
    <row r="296" spans="1:11" ht="14.45" customHeight="1" x14ac:dyDescent="0.2">
      <c r="A296" s="388" t="s">
        <v>407</v>
      </c>
      <c r="B296" s="389" t="s">
        <v>408</v>
      </c>
      <c r="C296" s="390" t="s">
        <v>415</v>
      </c>
      <c r="D296" s="391" t="s">
        <v>416</v>
      </c>
      <c r="E296" s="390" t="s">
        <v>979</v>
      </c>
      <c r="F296" s="391" t="s">
        <v>980</v>
      </c>
      <c r="G296" s="390" t="s">
        <v>1111</v>
      </c>
      <c r="H296" s="390" t="s">
        <v>1112</v>
      </c>
      <c r="I296" s="393">
        <v>54.869998931884766</v>
      </c>
      <c r="J296" s="393">
        <v>108</v>
      </c>
      <c r="K296" s="394">
        <v>5925.9598388671875</v>
      </c>
    </row>
    <row r="297" spans="1:11" ht="14.45" customHeight="1" x14ac:dyDescent="0.2">
      <c r="A297" s="388" t="s">
        <v>407</v>
      </c>
      <c r="B297" s="389" t="s">
        <v>408</v>
      </c>
      <c r="C297" s="390" t="s">
        <v>415</v>
      </c>
      <c r="D297" s="391" t="s">
        <v>416</v>
      </c>
      <c r="E297" s="390" t="s">
        <v>979</v>
      </c>
      <c r="F297" s="391" t="s">
        <v>980</v>
      </c>
      <c r="G297" s="390" t="s">
        <v>1111</v>
      </c>
      <c r="H297" s="390" t="s">
        <v>1113</v>
      </c>
      <c r="I297" s="393">
        <v>54.864999771118164</v>
      </c>
      <c r="J297" s="393">
        <v>108</v>
      </c>
      <c r="K297" s="394">
        <v>5925.4798583984375</v>
      </c>
    </row>
    <row r="298" spans="1:11" ht="14.45" customHeight="1" x14ac:dyDescent="0.2">
      <c r="A298" s="388" t="s">
        <v>407</v>
      </c>
      <c r="B298" s="389" t="s">
        <v>408</v>
      </c>
      <c r="C298" s="390" t="s">
        <v>415</v>
      </c>
      <c r="D298" s="391" t="s">
        <v>416</v>
      </c>
      <c r="E298" s="390" t="s">
        <v>979</v>
      </c>
      <c r="F298" s="391" t="s">
        <v>980</v>
      </c>
      <c r="G298" s="390" t="s">
        <v>1114</v>
      </c>
      <c r="H298" s="390" t="s">
        <v>1115</v>
      </c>
      <c r="I298" s="393">
        <v>129.25666300455728</v>
      </c>
      <c r="J298" s="393">
        <v>192</v>
      </c>
      <c r="K298" s="394">
        <v>24816.85986328125</v>
      </c>
    </row>
    <row r="299" spans="1:11" ht="14.45" customHeight="1" x14ac:dyDescent="0.2">
      <c r="A299" s="388" t="s">
        <v>407</v>
      </c>
      <c r="B299" s="389" t="s">
        <v>408</v>
      </c>
      <c r="C299" s="390" t="s">
        <v>415</v>
      </c>
      <c r="D299" s="391" t="s">
        <v>416</v>
      </c>
      <c r="E299" s="390" t="s">
        <v>979</v>
      </c>
      <c r="F299" s="391" t="s">
        <v>980</v>
      </c>
      <c r="G299" s="390" t="s">
        <v>1116</v>
      </c>
      <c r="H299" s="390" t="s">
        <v>1117</v>
      </c>
      <c r="I299" s="393">
        <v>733.1300048828125</v>
      </c>
      <c r="J299" s="393">
        <v>36</v>
      </c>
      <c r="K299" s="394">
        <v>26392.5</v>
      </c>
    </row>
    <row r="300" spans="1:11" ht="14.45" customHeight="1" x14ac:dyDescent="0.2">
      <c r="A300" s="388" t="s">
        <v>407</v>
      </c>
      <c r="B300" s="389" t="s">
        <v>408</v>
      </c>
      <c r="C300" s="390" t="s">
        <v>415</v>
      </c>
      <c r="D300" s="391" t="s">
        <v>416</v>
      </c>
      <c r="E300" s="390" t="s">
        <v>979</v>
      </c>
      <c r="F300" s="391" t="s">
        <v>980</v>
      </c>
      <c r="G300" s="390" t="s">
        <v>1118</v>
      </c>
      <c r="H300" s="390" t="s">
        <v>1119</v>
      </c>
      <c r="I300" s="393">
        <v>414.29000854492188</v>
      </c>
      <c r="J300" s="393">
        <v>32</v>
      </c>
      <c r="K300" s="394">
        <v>13257.2001953125</v>
      </c>
    </row>
    <row r="301" spans="1:11" ht="14.45" customHeight="1" x14ac:dyDescent="0.2">
      <c r="A301" s="388" t="s">
        <v>407</v>
      </c>
      <c r="B301" s="389" t="s">
        <v>408</v>
      </c>
      <c r="C301" s="390" t="s">
        <v>415</v>
      </c>
      <c r="D301" s="391" t="s">
        <v>416</v>
      </c>
      <c r="E301" s="390" t="s">
        <v>979</v>
      </c>
      <c r="F301" s="391" t="s">
        <v>980</v>
      </c>
      <c r="G301" s="390" t="s">
        <v>1120</v>
      </c>
      <c r="H301" s="390" t="s">
        <v>1121</v>
      </c>
      <c r="I301" s="393">
        <v>105.56999969482422</v>
      </c>
      <c r="J301" s="393">
        <v>36</v>
      </c>
      <c r="K301" s="394">
        <v>3800.52001953125</v>
      </c>
    </row>
    <row r="302" spans="1:11" ht="14.45" customHeight="1" x14ac:dyDescent="0.2">
      <c r="A302" s="388" t="s">
        <v>407</v>
      </c>
      <c r="B302" s="389" t="s">
        <v>408</v>
      </c>
      <c r="C302" s="390" t="s">
        <v>415</v>
      </c>
      <c r="D302" s="391" t="s">
        <v>416</v>
      </c>
      <c r="E302" s="390" t="s">
        <v>979</v>
      </c>
      <c r="F302" s="391" t="s">
        <v>980</v>
      </c>
      <c r="G302" s="390" t="s">
        <v>1122</v>
      </c>
      <c r="H302" s="390" t="s">
        <v>1123</v>
      </c>
      <c r="I302" s="393">
        <v>94.819999694824219</v>
      </c>
      <c r="J302" s="393">
        <v>252</v>
      </c>
      <c r="K302" s="394">
        <v>23894.6396484375</v>
      </c>
    </row>
    <row r="303" spans="1:11" ht="14.45" customHeight="1" x14ac:dyDescent="0.2">
      <c r="A303" s="388" t="s">
        <v>407</v>
      </c>
      <c r="B303" s="389" t="s">
        <v>408</v>
      </c>
      <c r="C303" s="390" t="s">
        <v>415</v>
      </c>
      <c r="D303" s="391" t="s">
        <v>416</v>
      </c>
      <c r="E303" s="390" t="s">
        <v>979</v>
      </c>
      <c r="F303" s="391" t="s">
        <v>980</v>
      </c>
      <c r="G303" s="390" t="s">
        <v>1124</v>
      </c>
      <c r="H303" s="390" t="s">
        <v>1125</v>
      </c>
      <c r="I303" s="393">
        <v>94.819999694824219</v>
      </c>
      <c r="J303" s="393">
        <v>252</v>
      </c>
      <c r="K303" s="394">
        <v>23894.009765625</v>
      </c>
    </row>
    <row r="304" spans="1:11" ht="14.45" customHeight="1" x14ac:dyDescent="0.2">
      <c r="A304" s="388" t="s">
        <v>407</v>
      </c>
      <c r="B304" s="389" t="s">
        <v>408</v>
      </c>
      <c r="C304" s="390" t="s">
        <v>415</v>
      </c>
      <c r="D304" s="391" t="s">
        <v>416</v>
      </c>
      <c r="E304" s="390" t="s">
        <v>979</v>
      </c>
      <c r="F304" s="391" t="s">
        <v>980</v>
      </c>
      <c r="G304" s="390" t="s">
        <v>1126</v>
      </c>
      <c r="H304" s="390" t="s">
        <v>1127</v>
      </c>
      <c r="I304" s="393">
        <v>106.55000305175781</v>
      </c>
      <c r="J304" s="393">
        <v>288</v>
      </c>
      <c r="K304" s="394">
        <v>30686.0400390625</v>
      </c>
    </row>
    <row r="305" spans="1:11" ht="14.45" customHeight="1" x14ac:dyDescent="0.2">
      <c r="A305" s="388" t="s">
        <v>407</v>
      </c>
      <c r="B305" s="389" t="s">
        <v>408</v>
      </c>
      <c r="C305" s="390" t="s">
        <v>415</v>
      </c>
      <c r="D305" s="391" t="s">
        <v>416</v>
      </c>
      <c r="E305" s="390" t="s">
        <v>979</v>
      </c>
      <c r="F305" s="391" t="s">
        <v>980</v>
      </c>
      <c r="G305" s="390" t="s">
        <v>1128</v>
      </c>
      <c r="H305" s="390" t="s">
        <v>1129</v>
      </c>
      <c r="I305" s="393">
        <v>104.58999633789063</v>
      </c>
      <c r="J305" s="393">
        <v>84</v>
      </c>
      <c r="K305" s="394">
        <v>8785.76953125</v>
      </c>
    </row>
    <row r="306" spans="1:11" ht="14.45" customHeight="1" x14ac:dyDescent="0.2">
      <c r="A306" s="388" t="s">
        <v>407</v>
      </c>
      <c r="B306" s="389" t="s">
        <v>408</v>
      </c>
      <c r="C306" s="390" t="s">
        <v>415</v>
      </c>
      <c r="D306" s="391" t="s">
        <v>416</v>
      </c>
      <c r="E306" s="390" t="s">
        <v>979</v>
      </c>
      <c r="F306" s="391" t="s">
        <v>980</v>
      </c>
      <c r="G306" s="390" t="s">
        <v>1130</v>
      </c>
      <c r="H306" s="390" t="s">
        <v>1131</v>
      </c>
      <c r="I306" s="393">
        <v>356.79000854492188</v>
      </c>
      <c r="J306" s="393">
        <v>12</v>
      </c>
      <c r="K306" s="394">
        <v>4281.4501953125</v>
      </c>
    </row>
    <row r="307" spans="1:11" ht="14.45" customHeight="1" x14ac:dyDescent="0.2">
      <c r="A307" s="388" t="s">
        <v>407</v>
      </c>
      <c r="B307" s="389" t="s">
        <v>408</v>
      </c>
      <c r="C307" s="390" t="s">
        <v>415</v>
      </c>
      <c r="D307" s="391" t="s">
        <v>416</v>
      </c>
      <c r="E307" s="390" t="s">
        <v>1132</v>
      </c>
      <c r="F307" s="391" t="s">
        <v>1133</v>
      </c>
      <c r="G307" s="390" t="s">
        <v>1134</v>
      </c>
      <c r="H307" s="390" t="s">
        <v>1135</v>
      </c>
      <c r="I307" s="393">
        <v>13.069999694824219</v>
      </c>
      <c r="J307" s="393">
        <v>60</v>
      </c>
      <c r="K307" s="394">
        <v>784.08001708984375</v>
      </c>
    </row>
    <row r="308" spans="1:11" ht="14.45" customHeight="1" x14ac:dyDescent="0.2">
      <c r="A308" s="388" t="s">
        <v>407</v>
      </c>
      <c r="B308" s="389" t="s">
        <v>408</v>
      </c>
      <c r="C308" s="390" t="s">
        <v>415</v>
      </c>
      <c r="D308" s="391" t="s">
        <v>416</v>
      </c>
      <c r="E308" s="390" t="s">
        <v>1132</v>
      </c>
      <c r="F308" s="391" t="s">
        <v>1133</v>
      </c>
      <c r="G308" s="390" t="s">
        <v>1136</v>
      </c>
      <c r="H308" s="390" t="s">
        <v>1137</v>
      </c>
      <c r="I308" s="393">
        <v>13.789999961853027</v>
      </c>
      <c r="J308" s="393">
        <v>220</v>
      </c>
      <c r="K308" s="394">
        <v>3034.6800537109375</v>
      </c>
    </row>
    <row r="309" spans="1:11" ht="14.45" customHeight="1" x14ac:dyDescent="0.2">
      <c r="A309" s="388" t="s">
        <v>407</v>
      </c>
      <c r="B309" s="389" t="s">
        <v>408</v>
      </c>
      <c r="C309" s="390" t="s">
        <v>415</v>
      </c>
      <c r="D309" s="391" t="s">
        <v>416</v>
      </c>
      <c r="E309" s="390" t="s">
        <v>1132</v>
      </c>
      <c r="F309" s="391" t="s">
        <v>1133</v>
      </c>
      <c r="G309" s="390" t="s">
        <v>1138</v>
      </c>
      <c r="H309" s="390" t="s">
        <v>1139</v>
      </c>
      <c r="I309" s="393">
        <v>13.069999694824219</v>
      </c>
      <c r="J309" s="393">
        <v>160</v>
      </c>
      <c r="K309" s="394">
        <v>2090.9800415039063</v>
      </c>
    </row>
    <row r="310" spans="1:11" ht="14.45" customHeight="1" x14ac:dyDescent="0.2">
      <c r="A310" s="388" t="s">
        <v>407</v>
      </c>
      <c r="B310" s="389" t="s">
        <v>408</v>
      </c>
      <c r="C310" s="390" t="s">
        <v>415</v>
      </c>
      <c r="D310" s="391" t="s">
        <v>416</v>
      </c>
      <c r="E310" s="390" t="s">
        <v>1132</v>
      </c>
      <c r="F310" s="391" t="s">
        <v>1133</v>
      </c>
      <c r="G310" s="390" t="s">
        <v>1140</v>
      </c>
      <c r="H310" s="390" t="s">
        <v>1141</v>
      </c>
      <c r="I310" s="393">
        <v>13.069999694824219</v>
      </c>
      <c r="J310" s="393">
        <v>120</v>
      </c>
      <c r="K310" s="394">
        <v>1568.4000244140625</v>
      </c>
    </row>
    <row r="311" spans="1:11" ht="14.45" customHeight="1" x14ac:dyDescent="0.2">
      <c r="A311" s="388" t="s">
        <v>407</v>
      </c>
      <c r="B311" s="389" t="s">
        <v>408</v>
      </c>
      <c r="C311" s="390" t="s">
        <v>415</v>
      </c>
      <c r="D311" s="391" t="s">
        <v>416</v>
      </c>
      <c r="E311" s="390" t="s">
        <v>1132</v>
      </c>
      <c r="F311" s="391" t="s">
        <v>1133</v>
      </c>
      <c r="G311" s="390" t="s">
        <v>1142</v>
      </c>
      <c r="H311" s="390" t="s">
        <v>1143</v>
      </c>
      <c r="I311" s="393">
        <v>13.069999694824219</v>
      </c>
      <c r="J311" s="393">
        <v>160</v>
      </c>
      <c r="K311" s="394">
        <v>2090.8800659179688</v>
      </c>
    </row>
    <row r="312" spans="1:11" ht="14.45" customHeight="1" x14ac:dyDescent="0.2">
      <c r="A312" s="388" t="s">
        <v>407</v>
      </c>
      <c r="B312" s="389" t="s">
        <v>408</v>
      </c>
      <c r="C312" s="390" t="s">
        <v>415</v>
      </c>
      <c r="D312" s="391" t="s">
        <v>416</v>
      </c>
      <c r="E312" s="390" t="s">
        <v>1132</v>
      </c>
      <c r="F312" s="391" t="s">
        <v>1133</v>
      </c>
      <c r="G312" s="390" t="s">
        <v>1144</v>
      </c>
      <c r="H312" s="390" t="s">
        <v>1145</v>
      </c>
      <c r="I312" s="393">
        <v>13.792000007629394</v>
      </c>
      <c r="J312" s="393">
        <v>340</v>
      </c>
      <c r="K312" s="394">
        <v>4689.6800537109375</v>
      </c>
    </row>
    <row r="313" spans="1:11" ht="14.45" customHeight="1" x14ac:dyDescent="0.2">
      <c r="A313" s="388" t="s">
        <v>407</v>
      </c>
      <c r="B313" s="389" t="s">
        <v>408</v>
      </c>
      <c r="C313" s="390" t="s">
        <v>415</v>
      </c>
      <c r="D313" s="391" t="s">
        <v>416</v>
      </c>
      <c r="E313" s="390" t="s">
        <v>1132</v>
      </c>
      <c r="F313" s="391" t="s">
        <v>1133</v>
      </c>
      <c r="G313" s="390" t="s">
        <v>1146</v>
      </c>
      <c r="H313" s="390" t="s">
        <v>1147</v>
      </c>
      <c r="I313" s="393">
        <v>13.789999961853027</v>
      </c>
      <c r="J313" s="393">
        <v>160</v>
      </c>
      <c r="K313" s="394">
        <v>2207.0400390625</v>
      </c>
    </row>
    <row r="314" spans="1:11" ht="14.45" customHeight="1" x14ac:dyDescent="0.2">
      <c r="A314" s="388" t="s">
        <v>407</v>
      </c>
      <c r="B314" s="389" t="s">
        <v>408</v>
      </c>
      <c r="C314" s="390" t="s">
        <v>415</v>
      </c>
      <c r="D314" s="391" t="s">
        <v>416</v>
      </c>
      <c r="E314" s="390" t="s">
        <v>1132</v>
      </c>
      <c r="F314" s="391" t="s">
        <v>1133</v>
      </c>
      <c r="G314" s="390" t="s">
        <v>1148</v>
      </c>
      <c r="H314" s="390" t="s">
        <v>1149</v>
      </c>
      <c r="I314" s="393">
        <v>13.789999961853027</v>
      </c>
      <c r="J314" s="393">
        <v>200</v>
      </c>
      <c r="K314" s="394">
        <v>2758.6000366210938</v>
      </c>
    </row>
    <row r="315" spans="1:11" ht="14.45" customHeight="1" x14ac:dyDescent="0.2">
      <c r="A315" s="388" t="s">
        <v>407</v>
      </c>
      <c r="B315" s="389" t="s">
        <v>408</v>
      </c>
      <c r="C315" s="390" t="s">
        <v>415</v>
      </c>
      <c r="D315" s="391" t="s">
        <v>416</v>
      </c>
      <c r="E315" s="390" t="s">
        <v>1132</v>
      </c>
      <c r="F315" s="391" t="s">
        <v>1133</v>
      </c>
      <c r="G315" s="390" t="s">
        <v>1150</v>
      </c>
      <c r="H315" s="390" t="s">
        <v>1151</v>
      </c>
      <c r="I315" s="393">
        <v>13.789999961853027</v>
      </c>
      <c r="J315" s="393">
        <v>90</v>
      </c>
      <c r="K315" s="394">
        <v>1241.4600219726563</v>
      </c>
    </row>
    <row r="316" spans="1:11" ht="14.45" customHeight="1" x14ac:dyDescent="0.2">
      <c r="A316" s="388" t="s">
        <v>407</v>
      </c>
      <c r="B316" s="389" t="s">
        <v>408</v>
      </c>
      <c r="C316" s="390" t="s">
        <v>415</v>
      </c>
      <c r="D316" s="391" t="s">
        <v>416</v>
      </c>
      <c r="E316" s="390" t="s">
        <v>1132</v>
      </c>
      <c r="F316" s="391" t="s">
        <v>1133</v>
      </c>
      <c r="G316" s="390" t="s">
        <v>1152</v>
      </c>
      <c r="H316" s="390" t="s">
        <v>1153</v>
      </c>
      <c r="I316" s="393">
        <v>13.800000190734863</v>
      </c>
      <c r="J316" s="393">
        <v>60</v>
      </c>
      <c r="K316" s="394">
        <v>828.03997802734375</v>
      </c>
    </row>
    <row r="317" spans="1:11" ht="14.45" customHeight="1" x14ac:dyDescent="0.2">
      <c r="A317" s="388" t="s">
        <v>407</v>
      </c>
      <c r="B317" s="389" t="s">
        <v>408</v>
      </c>
      <c r="C317" s="390" t="s">
        <v>415</v>
      </c>
      <c r="D317" s="391" t="s">
        <v>416</v>
      </c>
      <c r="E317" s="390" t="s">
        <v>1132</v>
      </c>
      <c r="F317" s="391" t="s">
        <v>1133</v>
      </c>
      <c r="G317" s="390" t="s">
        <v>1154</v>
      </c>
      <c r="H317" s="390" t="s">
        <v>1155</v>
      </c>
      <c r="I317" s="393">
        <v>13.789999961853027</v>
      </c>
      <c r="J317" s="393">
        <v>100</v>
      </c>
      <c r="K317" s="394">
        <v>1379.4000244140625</v>
      </c>
    </row>
    <row r="318" spans="1:11" ht="14.45" customHeight="1" x14ac:dyDescent="0.2">
      <c r="A318" s="388" t="s">
        <v>407</v>
      </c>
      <c r="B318" s="389" t="s">
        <v>408</v>
      </c>
      <c r="C318" s="390" t="s">
        <v>415</v>
      </c>
      <c r="D318" s="391" t="s">
        <v>416</v>
      </c>
      <c r="E318" s="390" t="s">
        <v>1132</v>
      </c>
      <c r="F318" s="391" t="s">
        <v>1133</v>
      </c>
      <c r="G318" s="390" t="s">
        <v>1156</v>
      </c>
      <c r="H318" s="390" t="s">
        <v>1157</v>
      </c>
      <c r="I318" s="393">
        <v>13.789999961853027</v>
      </c>
      <c r="J318" s="393">
        <v>100</v>
      </c>
      <c r="K318" s="394">
        <v>1379.4000244140625</v>
      </c>
    </row>
    <row r="319" spans="1:11" ht="14.45" customHeight="1" x14ac:dyDescent="0.2">
      <c r="A319" s="388" t="s">
        <v>407</v>
      </c>
      <c r="B319" s="389" t="s">
        <v>408</v>
      </c>
      <c r="C319" s="390" t="s">
        <v>415</v>
      </c>
      <c r="D319" s="391" t="s">
        <v>416</v>
      </c>
      <c r="E319" s="390" t="s">
        <v>1132</v>
      </c>
      <c r="F319" s="391" t="s">
        <v>1133</v>
      </c>
      <c r="G319" s="390" t="s">
        <v>1158</v>
      </c>
      <c r="H319" s="390" t="s">
        <v>1159</v>
      </c>
      <c r="I319" s="393">
        <v>26.280000686645508</v>
      </c>
      <c r="J319" s="393">
        <v>48</v>
      </c>
      <c r="K319" s="394">
        <v>1261.300048828125</v>
      </c>
    </row>
    <row r="320" spans="1:11" ht="14.45" customHeight="1" x14ac:dyDescent="0.2">
      <c r="A320" s="388" t="s">
        <v>407</v>
      </c>
      <c r="B320" s="389" t="s">
        <v>408</v>
      </c>
      <c r="C320" s="390" t="s">
        <v>415</v>
      </c>
      <c r="D320" s="391" t="s">
        <v>416</v>
      </c>
      <c r="E320" s="390" t="s">
        <v>1132</v>
      </c>
      <c r="F320" s="391" t="s">
        <v>1133</v>
      </c>
      <c r="G320" s="390" t="s">
        <v>1160</v>
      </c>
      <c r="H320" s="390" t="s">
        <v>1161</v>
      </c>
      <c r="I320" s="393">
        <v>26.280000686645508</v>
      </c>
      <c r="J320" s="393">
        <v>48</v>
      </c>
      <c r="K320" s="394">
        <v>1261.300048828125</v>
      </c>
    </row>
    <row r="321" spans="1:11" ht="14.45" customHeight="1" x14ac:dyDescent="0.2">
      <c r="A321" s="388" t="s">
        <v>407</v>
      </c>
      <c r="B321" s="389" t="s">
        <v>408</v>
      </c>
      <c r="C321" s="390" t="s">
        <v>415</v>
      </c>
      <c r="D321" s="391" t="s">
        <v>416</v>
      </c>
      <c r="E321" s="390" t="s">
        <v>1132</v>
      </c>
      <c r="F321" s="391" t="s">
        <v>1133</v>
      </c>
      <c r="G321" s="390" t="s">
        <v>1162</v>
      </c>
      <c r="H321" s="390" t="s">
        <v>1163</v>
      </c>
      <c r="I321" s="393">
        <v>0.47999998927116394</v>
      </c>
      <c r="J321" s="393">
        <v>200</v>
      </c>
      <c r="K321" s="394">
        <v>96</v>
      </c>
    </row>
    <row r="322" spans="1:11" ht="14.45" customHeight="1" x14ac:dyDescent="0.2">
      <c r="A322" s="388" t="s">
        <v>407</v>
      </c>
      <c r="B322" s="389" t="s">
        <v>408</v>
      </c>
      <c r="C322" s="390" t="s">
        <v>415</v>
      </c>
      <c r="D322" s="391" t="s">
        <v>416</v>
      </c>
      <c r="E322" s="390" t="s">
        <v>1132</v>
      </c>
      <c r="F322" s="391" t="s">
        <v>1133</v>
      </c>
      <c r="G322" s="390" t="s">
        <v>1164</v>
      </c>
      <c r="H322" s="390" t="s">
        <v>1165</v>
      </c>
      <c r="I322" s="393">
        <v>0.30666667222976685</v>
      </c>
      <c r="J322" s="393">
        <v>600</v>
      </c>
      <c r="K322" s="394">
        <v>184</v>
      </c>
    </row>
    <row r="323" spans="1:11" ht="14.45" customHeight="1" x14ac:dyDescent="0.2">
      <c r="A323" s="388" t="s">
        <v>407</v>
      </c>
      <c r="B323" s="389" t="s">
        <v>408</v>
      </c>
      <c r="C323" s="390" t="s">
        <v>415</v>
      </c>
      <c r="D323" s="391" t="s">
        <v>416</v>
      </c>
      <c r="E323" s="390" t="s">
        <v>1132</v>
      </c>
      <c r="F323" s="391" t="s">
        <v>1133</v>
      </c>
      <c r="G323" s="390" t="s">
        <v>1166</v>
      </c>
      <c r="H323" s="390" t="s">
        <v>1167</v>
      </c>
      <c r="I323" s="393">
        <v>3.0299999713897705</v>
      </c>
      <c r="J323" s="393">
        <v>200</v>
      </c>
      <c r="K323" s="394">
        <v>605.030029296875</v>
      </c>
    </row>
    <row r="324" spans="1:11" ht="14.45" customHeight="1" x14ac:dyDescent="0.2">
      <c r="A324" s="388" t="s">
        <v>407</v>
      </c>
      <c r="B324" s="389" t="s">
        <v>408</v>
      </c>
      <c r="C324" s="390" t="s">
        <v>415</v>
      </c>
      <c r="D324" s="391" t="s">
        <v>416</v>
      </c>
      <c r="E324" s="390" t="s">
        <v>1132</v>
      </c>
      <c r="F324" s="391" t="s">
        <v>1133</v>
      </c>
      <c r="G324" s="390" t="s">
        <v>1168</v>
      </c>
      <c r="H324" s="390" t="s">
        <v>1169</v>
      </c>
      <c r="I324" s="393">
        <v>0.30000001192092896</v>
      </c>
      <c r="J324" s="393">
        <v>300</v>
      </c>
      <c r="K324" s="394">
        <v>90</v>
      </c>
    </row>
    <row r="325" spans="1:11" ht="14.45" customHeight="1" x14ac:dyDescent="0.2">
      <c r="A325" s="388" t="s">
        <v>407</v>
      </c>
      <c r="B325" s="389" t="s">
        <v>408</v>
      </c>
      <c r="C325" s="390" t="s">
        <v>415</v>
      </c>
      <c r="D325" s="391" t="s">
        <v>416</v>
      </c>
      <c r="E325" s="390" t="s">
        <v>1132</v>
      </c>
      <c r="F325" s="391" t="s">
        <v>1133</v>
      </c>
      <c r="G325" s="390" t="s">
        <v>1170</v>
      </c>
      <c r="H325" s="390" t="s">
        <v>1171</v>
      </c>
      <c r="I325" s="393">
        <v>0.30000001192092896</v>
      </c>
      <c r="J325" s="393">
        <v>300</v>
      </c>
      <c r="K325" s="394">
        <v>90</v>
      </c>
    </row>
    <row r="326" spans="1:11" ht="14.45" customHeight="1" x14ac:dyDescent="0.2">
      <c r="A326" s="388" t="s">
        <v>407</v>
      </c>
      <c r="B326" s="389" t="s">
        <v>408</v>
      </c>
      <c r="C326" s="390" t="s">
        <v>415</v>
      </c>
      <c r="D326" s="391" t="s">
        <v>416</v>
      </c>
      <c r="E326" s="390" t="s">
        <v>1132</v>
      </c>
      <c r="F326" s="391" t="s">
        <v>1133</v>
      </c>
      <c r="G326" s="390" t="s">
        <v>1172</v>
      </c>
      <c r="H326" s="390" t="s">
        <v>1173</v>
      </c>
      <c r="I326" s="393">
        <v>0.68000000715255737</v>
      </c>
      <c r="J326" s="393">
        <v>200</v>
      </c>
      <c r="K326" s="394">
        <v>136</v>
      </c>
    </row>
    <row r="327" spans="1:11" ht="14.45" customHeight="1" x14ac:dyDescent="0.2">
      <c r="A327" s="388" t="s">
        <v>407</v>
      </c>
      <c r="B327" s="389" t="s">
        <v>408</v>
      </c>
      <c r="C327" s="390" t="s">
        <v>415</v>
      </c>
      <c r="D327" s="391" t="s">
        <v>416</v>
      </c>
      <c r="E327" s="390" t="s">
        <v>1132</v>
      </c>
      <c r="F327" s="391" t="s">
        <v>1133</v>
      </c>
      <c r="G327" s="390" t="s">
        <v>1174</v>
      </c>
      <c r="H327" s="390" t="s">
        <v>1175</v>
      </c>
      <c r="I327" s="393">
        <v>0.54750001430511475</v>
      </c>
      <c r="J327" s="393">
        <v>900</v>
      </c>
      <c r="K327" s="394">
        <v>494</v>
      </c>
    </row>
    <row r="328" spans="1:11" ht="14.45" customHeight="1" x14ac:dyDescent="0.2">
      <c r="A328" s="388" t="s">
        <v>407</v>
      </c>
      <c r="B328" s="389" t="s">
        <v>408</v>
      </c>
      <c r="C328" s="390" t="s">
        <v>415</v>
      </c>
      <c r="D328" s="391" t="s">
        <v>416</v>
      </c>
      <c r="E328" s="390" t="s">
        <v>1132</v>
      </c>
      <c r="F328" s="391" t="s">
        <v>1133</v>
      </c>
      <c r="G328" s="390" t="s">
        <v>1176</v>
      </c>
      <c r="H328" s="390" t="s">
        <v>1177</v>
      </c>
      <c r="I328" s="393">
        <v>0.97000002861022949</v>
      </c>
      <c r="J328" s="393">
        <v>200</v>
      </c>
      <c r="K328" s="394">
        <v>194</v>
      </c>
    </row>
    <row r="329" spans="1:11" ht="14.45" customHeight="1" x14ac:dyDescent="0.2">
      <c r="A329" s="388" t="s">
        <v>407</v>
      </c>
      <c r="B329" s="389" t="s">
        <v>408</v>
      </c>
      <c r="C329" s="390" t="s">
        <v>415</v>
      </c>
      <c r="D329" s="391" t="s">
        <v>416</v>
      </c>
      <c r="E329" s="390" t="s">
        <v>1178</v>
      </c>
      <c r="F329" s="391" t="s">
        <v>1179</v>
      </c>
      <c r="G329" s="390" t="s">
        <v>1180</v>
      </c>
      <c r="H329" s="390" t="s">
        <v>1181</v>
      </c>
      <c r="I329" s="393">
        <v>27.510000228881836</v>
      </c>
      <c r="J329" s="393">
        <v>100</v>
      </c>
      <c r="K329" s="394">
        <v>2750.93994140625</v>
      </c>
    </row>
    <row r="330" spans="1:11" ht="14.45" customHeight="1" x14ac:dyDescent="0.2">
      <c r="A330" s="388" t="s">
        <v>407</v>
      </c>
      <c r="B330" s="389" t="s">
        <v>408</v>
      </c>
      <c r="C330" s="390" t="s">
        <v>415</v>
      </c>
      <c r="D330" s="391" t="s">
        <v>416</v>
      </c>
      <c r="E330" s="390" t="s">
        <v>1178</v>
      </c>
      <c r="F330" s="391" t="s">
        <v>1179</v>
      </c>
      <c r="G330" s="390" t="s">
        <v>1182</v>
      </c>
      <c r="H330" s="390" t="s">
        <v>1183</v>
      </c>
      <c r="I330" s="393">
        <v>41.849998474121094</v>
      </c>
      <c r="J330" s="393">
        <v>100</v>
      </c>
      <c r="K330" s="394">
        <v>4185.2900390625</v>
      </c>
    </row>
    <row r="331" spans="1:11" ht="14.45" customHeight="1" x14ac:dyDescent="0.2">
      <c r="A331" s="388" t="s">
        <v>407</v>
      </c>
      <c r="B331" s="389" t="s">
        <v>408</v>
      </c>
      <c r="C331" s="390" t="s">
        <v>415</v>
      </c>
      <c r="D331" s="391" t="s">
        <v>416</v>
      </c>
      <c r="E331" s="390" t="s">
        <v>1178</v>
      </c>
      <c r="F331" s="391" t="s">
        <v>1179</v>
      </c>
      <c r="G331" s="390" t="s">
        <v>1184</v>
      </c>
      <c r="H331" s="390" t="s">
        <v>1185</v>
      </c>
      <c r="I331" s="393">
        <v>21.559999465942383</v>
      </c>
      <c r="J331" s="393">
        <v>50</v>
      </c>
      <c r="K331" s="394">
        <v>1078.06005859375</v>
      </c>
    </row>
    <row r="332" spans="1:11" ht="14.45" customHeight="1" x14ac:dyDescent="0.2">
      <c r="A332" s="388" t="s">
        <v>407</v>
      </c>
      <c r="B332" s="389" t="s">
        <v>408</v>
      </c>
      <c r="C332" s="390" t="s">
        <v>415</v>
      </c>
      <c r="D332" s="391" t="s">
        <v>416</v>
      </c>
      <c r="E332" s="390" t="s">
        <v>1178</v>
      </c>
      <c r="F332" s="391" t="s">
        <v>1179</v>
      </c>
      <c r="G332" s="390" t="s">
        <v>1186</v>
      </c>
      <c r="H332" s="390" t="s">
        <v>1187</v>
      </c>
      <c r="I332" s="393">
        <v>21.559999465942383</v>
      </c>
      <c r="J332" s="393">
        <v>100</v>
      </c>
      <c r="K332" s="394">
        <v>2156.1201171875</v>
      </c>
    </row>
    <row r="333" spans="1:11" ht="14.45" customHeight="1" x14ac:dyDescent="0.2">
      <c r="A333" s="388" t="s">
        <v>407</v>
      </c>
      <c r="B333" s="389" t="s">
        <v>408</v>
      </c>
      <c r="C333" s="390" t="s">
        <v>415</v>
      </c>
      <c r="D333" s="391" t="s">
        <v>416</v>
      </c>
      <c r="E333" s="390" t="s">
        <v>1178</v>
      </c>
      <c r="F333" s="391" t="s">
        <v>1179</v>
      </c>
      <c r="G333" s="390" t="s">
        <v>1188</v>
      </c>
      <c r="H333" s="390" t="s">
        <v>1189</v>
      </c>
      <c r="I333" s="393">
        <v>16.940000534057617</v>
      </c>
      <c r="J333" s="393">
        <v>100</v>
      </c>
      <c r="K333" s="394">
        <v>1694</v>
      </c>
    </row>
    <row r="334" spans="1:11" ht="14.45" customHeight="1" x14ac:dyDescent="0.2">
      <c r="A334" s="388" t="s">
        <v>407</v>
      </c>
      <c r="B334" s="389" t="s">
        <v>408</v>
      </c>
      <c r="C334" s="390" t="s">
        <v>415</v>
      </c>
      <c r="D334" s="391" t="s">
        <v>416</v>
      </c>
      <c r="E334" s="390" t="s">
        <v>1178</v>
      </c>
      <c r="F334" s="391" t="s">
        <v>1179</v>
      </c>
      <c r="G334" s="390" t="s">
        <v>1190</v>
      </c>
      <c r="H334" s="390" t="s">
        <v>1191</v>
      </c>
      <c r="I334" s="393">
        <v>16.940000534057617</v>
      </c>
      <c r="J334" s="393">
        <v>900</v>
      </c>
      <c r="K334" s="394">
        <v>15246</v>
      </c>
    </row>
    <row r="335" spans="1:11" ht="14.45" customHeight="1" x14ac:dyDescent="0.2">
      <c r="A335" s="388" t="s">
        <v>407</v>
      </c>
      <c r="B335" s="389" t="s">
        <v>408</v>
      </c>
      <c r="C335" s="390" t="s">
        <v>415</v>
      </c>
      <c r="D335" s="391" t="s">
        <v>416</v>
      </c>
      <c r="E335" s="390" t="s">
        <v>1178</v>
      </c>
      <c r="F335" s="391" t="s">
        <v>1179</v>
      </c>
      <c r="G335" s="390" t="s">
        <v>1192</v>
      </c>
      <c r="H335" s="390" t="s">
        <v>1193</v>
      </c>
      <c r="I335" s="393">
        <v>16.940000534057617</v>
      </c>
      <c r="J335" s="393">
        <v>1200</v>
      </c>
      <c r="K335" s="394">
        <v>20328</v>
      </c>
    </row>
    <row r="336" spans="1:11" ht="14.45" customHeight="1" x14ac:dyDescent="0.2">
      <c r="A336" s="388" t="s">
        <v>407</v>
      </c>
      <c r="B336" s="389" t="s">
        <v>408</v>
      </c>
      <c r="C336" s="390" t="s">
        <v>415</v>
      </c>
      <c r="D336" s="391" t="s">
        <v>416</v>
      </c>
      <c r="E336" s="390" t="s">
        <v>1178</v>
      </c>
      <c r="F336" s="391" t="s">
        <v>1179</v>
      </c>
      <c r="G336" s="390" t="s">
        <v>1194</v>
      </c>
      <c r="H336" s="390" t="s">
        <v>1195</v>
      </c>
      <c r="I336" s="393">
        <v>16.940000534057617</v>
      </c>
      <c r="J336" s="393">
        <v>400</v>
      </c>
      <c r="K336" s="394">
        <v>6776</v>
      </c>
    </row>
    <row r="337" spans="1:11" ht="14.45" customHeight="1" x14ac:dyDescent="0.2">
      <c r="A337" s="388" t="s">
        <v>407</v>
      </c>
      <c r="B337" s="389" t="s">
        <v>408</v>
      </c>
      <c r="C337" s="390" t="s">
        <v>415</v>
      </c>
      <c r="D337" s="391" t="s">
        <v>416</v>
      </c>
      <c r="E337" s="390" t="s">
        <v>1178</v>
      </c>
      <c r="F337" s="391" t="s">
        <v>1179</v>
      </c>
      <c r="G337" s="390" t="s">
        <v>1196</v>
      </c>
      <c r="H337" s="390" t="s">
        <v>1197</v>
      </c>
      <c r="I337" s="393">
        <v>16.940000534057617</v>
      </c>
      <c r="J337" s="393">
        <v>200</v>
      </c>
      <c r="K337" s="394">
        <v>3388</v>
      </c>
    </row>
    <row r="338" spans="1:11" ht="14.45" customHeight="1" x14ac:dyDescent="0.2">
      <c r="A338" s="388" t="s">
        <v>407</v>
      </c>
      <c r="B338" s="389" t="s">
        <v>408</v>
      </c>
      <c r="C338" s="390" t="s">
        <v>415</v>
      </c>
      <c r="D338" s="391" t="s">
        <v>416</v>
      </c>
      <c r="E338" s="390" t="s">
        <v>1178</v>
      </c>
      <c r="F338" s="391" t="s">
        <v>1179</v>
      </c>
      <c r="G338" s="390" t="s">
        <v>1198</v>
      </c>
      <c r="H338" s="390" t="s">
        <v>1199</v>
      </c>
      <c r="I338" s="393">
        <v>15.729999542236328</v>
      </c>
      <c r="J338" s="393">
        <v>300</v>
      </c>
      <c r="K338" s="394">
        <v>4719</v>
      </c>
    </row>
    <row r="339" spans="1:11" ht="14.45" customHeight="1" x14ac:dyDescent="0.2">
      <c r="A339" s="388" t="s">
        <v>407</v>
      </c>
      <c r="B339" s="389" t="s">
        <v>408</v>
      </c>
      <c r="C339" s="390" t="s">
        <v>415</v>
      </c>
      <c r="D339" s="391" t="s">
        <v>416</v>
      </c>
      <c r="E339" s="390" t="s">
        <v>1178</v>
      </c>
      <c r="F339" s="391" t="s">
        <v>1179</v>
      </c>
      <c r="G339" s="390" t="s">
        <v>1200</v>
      </c>
      <c r="H339" s="390" t="s">
        <v>1201</v>
      </c>
      <c r="I339" s="393">
        <v>15.729999542236328</v>
      </c>
      <c r="J339" s="393">
        <v>3200</v>
      </c>
      <c r="K339" s="394">
        <v>50336</v>
      </c>
    </row>
    <row r="340" spans="1:11" ht="14.45" customHeight="1" x14ac:dyDescent="0.2">
      <c r="A340" s="388" t="s">
        <v>407</v>
      </c>
      <c r="B340" s="389" t="s">
        <v>408</v>
      </c>
      <c r="C340" s="390" t="s">
        <v>415</v>
      </c>
      <c r="D340" s="391" t="s">
        <v>416</v>
      </c>
      <c r="E340" s="390" t="s">
        <v>1178</v>
      </c>
      <c r="F340" s="391" t="s">
        <v>1179</v>
      </c>
      <c r="G340" s="390" t="s">
        <v>1202</v>
      </c>
      <c r="H340" s="390" t="s">
        <v>1203</v>
      </c>
      <c r="I340" s="393">
        <v>15.729999542236328</v>
      </c>
      <c r="J340" s="393">
        <v>3550</v>
      </c>
      <c r="K340" s="394">
        <v>55841.5</v>
      </c>
    </row>
    <row r="341" spans="1:11" ht="14.45" customHeight="1" x14ac:dyDescent="0.2">
      <c r="A341" s="388" t="s">
        <v>407</v>
      </c>
      <c r="B341" s="389" t="s">
        <v>408</v>
      </c>
      <c r="C341" s="390" t="s">
        <v>415</v>
      </c>
      <c r="D341" s="391" t="s">
        <v>416</v>
      </c>
      <c r="E341" s="390" t="s">
        <v>1178</v>
      </c>
      <c r="F341" s="391" t="s">
        <v>1179</v>
      </c>
      <c r="G341" s="390" t="s">
        <v>1204</v>
      </c>
      <c r="H341" s="390" t="s">
        <v>1205</v>
      </c>
      <c r="I341" s="393">
        <v>15.729999542236328</v>
      </c>
      <c r="J341" s="393">
        <v>4200</v>
      </c>
      <c r="K341" s="394">
        <v>66066.000061035156</v>
      </c>
    </row>
    <row r="342" spans="1:11" ht="14.45" customHeight="1" x14ac:dyDescent="0.2">
      <c r="A342" s="388" t="s">
        <v>407</v>
      </c>
      <c r="B342" s="389" t="s">
        <v>408</v>
      </c>
      <c r="C342" s="390" t="s">
        <v>415</v>
      </c>
      <c r="D342" s="391" t="s">
        <v>416</v>
      </c>
      <c r="E342" s="390" t="s">
        <v>1178</v>
      </c>
      <c r="F342" s="391" t="s">
        <v>1179</v>
      </c>
      <c r="G342" s="390" t="s">
        <v>1206</v>
      </c>
      <c r="H342" s="390" t="s">
        <v>1207</v>
      </c>
      <c r="I342" s="393">
        <v>15.729999542236328</v>
      </c>
      <c r="J342" s="393">
        <v>1600</v>
      </c>
      <c r="K342" s="394">
        <v>25168</v>
      </c>
    </row>
    <row r="343" spans="1:11" ht="14.45" customHeight="1" x14ac:dyDescent="0.2">
      <c r="A343" s="388" t="s">
        <v>407</v>
      </c>
      <c r="B343" s="389" t="s">
        <v>408</v>
      </c>
      <c r="C343" s="390" t="s">
        <v>415</v>
      </c>
      <c r="D343" s="391" t="s">
        <v>416</v>
      </c>
      <c r="E343" s="390" t="s">
        <v>1178</v>
      </c>
      <c r="F343" s="391" t="s">
        <v>1179</v>
      </c>
      <c r="G343" s="390" t="s">
        <v>1208</v>
      </c>
      <c r="H343" s="390" t="s">
        <v>1209</v>
      </c>
      <c r="I343" s="393">
        <v>15.729999542236328</v>
      </c>
      <c r="J343" s="393">
        <v>1450</v>
      </c>
      <c r="K343" s="394">
        <v>22808.5</v>
      </c>
    </row>
    <row r="344" spans="1:11" ht="14.45" customHeight="1" x14ac:dyDescent="0.2">
      <c r="A344" s="388" t="s">
        <v>407</v>
      </c>
      <c r="B344" s="389" t="s">
        <v>408</v>
      </c>
      <c r="C344" s="390" t="s">
        <v>415</v>
      </c>
      <c r="D344" s="391" t="s">
        <v>416</v>
      </c>
      <c r="E344" s="390" t="s">
        <v>1178</v>
      </c>
      <c r="F344" s="391" t="s">
        <v>1179</v>
      </c>
      <c r="G344" s="390" t="s">
        <v>1210</v>
      </c>
      <c r="H344" s="390" t="s">
        <v>1211</v>
      </c>
      <c r="I344" s="393">
        <v>15.729999542236328</v>
      </c>
      <c r="J344" s="393">
        <v>4300</v>
      </c>
      <c r="K344" s="394">
        <v>67639</v>
      </c>
    </row>
    <row r="345" spans="1:11" ht="14.45" customHeight="1" x14ac:dyDescent="0.2">
      <c r="A345" s="388" t="s">
        <v>407</v>
      </c>
      <c r="B345" s="389" t="s">
        <v>408</v>
      </c>
      <c r="C345" s="390" t="s">
        <v>415</v>
      </c>
      <c r="D345" s="391" t="s">
        <v>416</v>
      </c>
      <c r="E345" s="390" t="s">
        <v>1178</v>
      </c>
      <c r="F345" s="391" t="s">
        <v>1179</v>
      </c>
      <c r="G345" s="390" t="s">
        <v>1212</v>
      </c>
      <c r="H345" s="390" t="s">
        <v>1213</v>
      </c>
      <c r="I345" s="393">
        <v>19.600000381469727</v>
      </c>
      <c r="J345" s="393">
        <v>150</v>
      </c>
      <c r="K345" s="394">
        <v>2940.2999267578125</v>
      </c>
    </row>
    <row r="346" spans="1:11" ht="14.45" customHeight="1" x14ac:dyDescent="0.2">
      <c r="A346" s="388" t="s">
        <v>407</v>
      </c>
      <c r="B346" s="389" t="s">
        <v>408</v>
      </c>
      <c r="C346" s="390" t="s">
        <v>415</v>
      </c>
      <c r="D346" s="391" t="s">
        <v>416</v>
      </c>
      <c r="E346" s="390" t="s">
        <v>1178</v>
      </c>
      <c r="F346" s="391" t="s">
        <v>1179</v>
      </c>
      <c r="G346" s="390" t="s">
        <v>1214</v>
      </c>
      <c r="H346" s="390" t="s">
        <v>1215</v>
      </c>
      <c r="I346" s="393">
        <v>19.600000381469727</v>
      </c>
      <c r="J346" s="393">
        <v>200</v>
      </c>
      <c r="K346" s="394">
        <v>3920.39990234375</v>
      </c>
    </row>
    <row r="347" spans="1:11" ht="14.45" customHeight="1" x14ac:dyDescent="0.2">
      <c r="A347" s="388" t="s">
        <v>407</v>
      </c>
      <c r="B347" s="389" t="s">
        <v>408</v>
      </c>
      <c r="C347" s="390" t="s">
        <v>415</v>
      </c>
      <c r="D347" s="391" t="s">
        <v>416</v>
      </c>
      <c r="E347" s="390" t="s">
        <v>1178</v>
      </c>
      <c r="F347" s="391" t="s">
        <v>1179</v>
      </c>
      <c r="G347" s="390" t="s">
        <v>1216</v>
      </c>
      <c r="H347" s="390" t="s">
        <v>1217</v>
      </c>
      <c r="I347" s="393">
        <v>19.601667086283367</v>
      </c>
      <c r="J347" s="393">
        <v>1200</v>
      </c>
      <c r="K347" s="394">
        <v>23522.5</v>
      </c>
    </row>
    <row r="348" spans="1:11" ht="14.45" customHeight="1" x14ac:dyDescent="0.2">
      <c r="A348" s="388" t="s">
        <v>407</v>
      </c>
      <c r="B348" s="389" t="s">
        <v>408</v>
      </c>
      <c r="C348" s="390" t="s">
        <v>415</v>
      </c>
      <c r="D348" s="391" t="s">
        <v>416</v>
      </c>
      <c r="E348" s="390" t="s">
        <v>1178</v>
      </c>
      <c r="F348" s="391" t="s">
        <v>1179</v>
      </c>
      <c r="G348" s="390" t="s">
        <v>1218</v>
      </c>
      <c r="H348" s="390" t="s">
        <v>1219</v>
      </c>
      <c r="I348" s="393">
        <v>19.600000381469727</v>
      </c>
      <c r="J348" s="393">
        <v>740</v>
      </c>
      <c r="K348" s="394">
        <v>14505.60009765625</v>
      </c>
    </row>
    <row r="349" spans="1:11" ht="14.45" customHeight="1" x14ac:dyDescent="0.2">
      <c r="A349" s="388" t="s">
        <v>407</v>
      </c>
      <c r="B349" s="389" t="s">
        <v>408</v>
      </c>
      <c r="C349" s="390" t="s">
        <v>415</v>
      </c>
      <c r="D349" s="391" t="s">
        <v>416</v>
      </c>
      <c r="E349" s="390" t="s">
        <v>1178</v>
      </c>
      <c r="F349" s="391" t="s">
        <v>1179</v>
      </c>
      <c r="G349" s="390" t="s">
        <v>1220</v>
      </c>
      <c r="H349" s="390" t="s">
        <v>1221</v>
      </c>
      <c r="I349" s="393">
        <v>19.600000381469727</v>
      </c>
      <c r="J349" s="393">
        <v>250</v>
      </c>
      <c r="K349" s="394">
        <v>4900.4998779296875</v>
      </c>
    </row>
    <row r="350" spans="1:11" ht="14.45" customHeight="1" x14ac:dyDescent="0.2">
      <c r="A350" s="388" t="s">
        <v>407</v>
      </c>
      <c r="B350" s="389" t="s">
        <v>408</v>
      </c>
      <c r="C350" s="390" t="s">
        <v>415</v>
      </c>
      <c r="D350" s="391" t="s">
        <v>416</v>
      </c>
      <c r="E350" s="390" t="s">
        <v>1178</v>
      </c>
      <c r="F350" s="391" t="s">
        <v>1179</v>
      </c>
      <c r="G350" s="390" t="s">
        <v>1222</v>
      </c>
      <c r="H350" s="390" t="s">
        <v>1223</v>
      </c>
      <c r="I350" s="393">
        <v>19.600000381469727</v>
      </c>
      <c r="J350" s="393">
        <v>300</v>
      </c>
      <c r="K350" s="394">
        <v>5880.599853515625</v>
      </c>
    </row>
    <row r="351" spans="1:11" ht="14.45" customHeight="1" x14ac:dyDescent="0.2">
      <c r="A351" s="388" t="s">
        <v>407</v>
      </c>
      <c r="B351" s="389" t="s">
        <v>408</v>
      </c>
      <c r="C351" s="390" t="s">
        <v>415</v>
      </c>
      <c r="D351" s="391" t="s">
        <v>416</v>
      </c>
      <c r="E351" s="390" t="s">
        <v>1178</v>
      </c>
      <c r="F351" s="391" t="s">
        <v>1179</v>
      </c>
      <c r="G351" s="390" t="s">
        <v>1224</v>
      </c>
      <c r="H351" s="390" t="s">
        <v>1225</v>
      </c>
      <c r="I351" s="393">
        <v>0.72499999403953552</v>
      </c>
      <c r="J351" s="393">
        <v>14000</v>
      </c>
      <c r="K351" s="394">
        <v>10260</v>
      </c>
    </row>
    <row r="352" spans="1:11" ht="14.45" customHeight="1" x14ac:dyDescent="0.2">
      <c r="A352" s="388" t="s">
        <v>407</v>
      </c>
      <c r="B352" s="389" t="s">
        <v>408</v>
      </c>
      <c r="C352" s="390" t="s">
        <v>415</v>
      </c>
      <c r="D352" s="391" t="s">
        <v>416</v>
      </c>
      <c r="E352" s="390" t="s">
        <v>1178</v>
      </c>
      <c r="F352" s="391" t="s">
        <v>1179</v>
      </c>
      <c r="G352" s="390" t="s">
        <v>1226</v>
      </c>
      <c r="H352" s="390" t="s">
        <v>1227</v>
      </c>
      <c r="I352" s="393">
        <v>0.74500000476837158</v>
      </c>
      <c r="J352" s="393">
        <v>10200</v>
      </c>
      <c r="K352" s="394">
        <v>7806</v>
      </c>
    </row>
    <row r="353" spans="1:11" ht="14.45" customHeight="1" x14ac:dyDescent="0.2">
      <c r="A353" s="388" t="s">
        <v>407</v>
      </c>
      <c r="B353" s="389" t="s">
        <v>408</v>
      </c>
      <c r="C353" s="390" t="s">
        <v>415</v>
      </c>
      <c r="D353" s="391" t="s">
        <v>416</v>
      </c>
      <c r="E353" s="390" t="s">
        <v>1178</v>
      </c>
      <c r="F353" s="391" t="s">
        <v>1179</v>
      </c>
      <c r="G353" s="390" t="s">
        <v>1228</v>
      </c>
      <c r="H353" s="390" t="s">
        <v>1229</v>
      </c>
      <c r="I353" s="393">
        <v>0.73250000178813934</v>
      </c>
      <c r="J353" s="393">
        <v>25840</v>
      </c>
      <c r="K353" s="394">
        <v>19144.849853515625</v>
      </c>
    </row>
    <row r="354" spans="1:11" ht="14.45" customHeight="1" x14ac:dyDescent="0.2">
      <c r="A354" s="388" t="s">
        <v>407</v>
      </c>
      <c r="B354" s="389" t="s">
        <v>408</v>
      </c>
      <c r="C354" s="390" t="s">
        <v>415</v>
      </c>
      <c r="D354" s="391" t="s">
        <v>416</v>
      </c>
      <c r="E354" s="390" t="s">
        <v>1178</v>
      </c>
      <c r="F354" s="391" t="s">
        <v>1179</v>
      </c>
      <c r="G354" s="390" t="s">
        <v>1230</v>
      </c>
      <c r="H354" s="390" t="s">
        <v>1231</v>
      </c>
      <c r="I354" s="393">
        <v>17.180000305175781</v>
      </c>
      <c r="J354" s="393">
        <v>50</v>
      </c>
      <c r="K354" s="394">
        <v>859.0999755859375</v>
      </c>
    </row>
    <row r="355" spans="1:11" ht="14.45" customHeight="1" x14ac:dyDescent="0.2">
      <c r="A355" s="388" t="s">
        <v>407</v>
      </c>
      <c r="B355" s="389" t="s">
        <v>408</v>
      </c>
      <c r="C355" s="390" t="s">
        <v>415</v>
      </c>
      <c r="D355" s="391" t="s">
        <v>416</v>
      </c>
      <c r="E355" s="390" t="s">
        <v>1178</v>
      </c>
      <c r="F355" s="391" t="s">
        <v>1179</v>
      </c>
      <c r="G355" s="390" t="s">
        <v>1232</v>
      </c>
      <c r="H355" s="390" t="s">
        <v>1233</v>
      </c>
      <c r="I355" s="393">
        <v>17.180000305175781</v>
      </c>
      <c r="J355" s="393">
        <v>50</v>
      </c>
      <c r="K355" s="394">
        <v>859.0999755859375</v>
      </c>
    </row>
    <row r="356" spans="1:11" ht="14.45" customHeight="1" x14ac:dyDescent="0.2">
      <c r="A356" s="388" t="s">
        <v>407</v>
      </c>
      <c r="B356" s="389" t="s">
        <v>408</v>
      </c>
      <c r="C356" s="390" t="s">
        <v>415</v>
      </c>
      <c r="D356" s="391" t="s">
        <v>416</v>
      </c>
      <c r="E356" s="390" t="s">
        <v>1178</v>
      </c>
      <c r="F356" s="391" t="s">
        <v>1179</v>
      </c>
      <c r="G356" s="390" t="s">
        <v>1224</v>
      </c>
      <c r="H356" s="390" t="s">
        <v>1234</v>
      </c>
      <c r="I356" s="393">
        <v>0.97500002384185791</v>
      </c>
      <c r="J356" s="393">
        <v>2000</v>
      </c>
      <c r="K356" s="394">
        <v>1950</v>
      </c>
    </row>
    <row r="357" spans="1:11" ht="14.45" customHeight="1" x14ac:dyDescent="0.2">
      <c r="A357" s="388" t="s">
        <v>407</v>
      </c>
      <c r="B357" s="389" t="s">
        <v>408</v>
      </c>
      <c r="C357" s="390" t="s">
        <v>415</v>
      </c>
      <c r="D357" s="391" t="s">
        <v>416</v>
      </c>
      <c r="E357" s="390" t="s">
        <v>1178</v>
      </c>
      <c r="F357" s="391" t="s">
        <v>1179</v>
      </c>
      <c r="G357" s="390" t="s">
        <v>1228</v>
      </c>
      <c r="H357" s="390" t="s">
        <v>1235</v>
      </c>
      <c r="I357" s="393">
        <v>0.85000002384185791</v>
      </c>
      <c r="J357" s="393">
        <v>1700</v>
      </c>
      <c r="K357" s="394">
        <v>1453.4000244140625</v>
      </c>
    </row>
    <row r="358" spans="1:11" ht="14.45" customHeight="1" x14ac:dyDescent="0.2">
      <c r="A358" s="388" t="s">
        <v>407</v>
      </c>
      <c r="B358" s="389" t="s">
        <v>408</v>
      </c>
      <c r="C358" s="390" t="s">
        <v>415</v>
      </c>
      <c r="D358" s="391" t="s">
        <v>416</v>
      </c>
      <c r="E358" s="390" t="s">
        <v>1236</v>
      </c>
      <c r="F358" s="391" t="s">
        <v>1237</v>
      </c>
      <c r="G358" s="390" t="s">
        <v>1238</v>
      </c>
      <c r="H358" s="390" t="s">
        <v>1239</v>
      </c>
      <c r="I358" s="393">
        <v>3834.489990234375</v>
      </c>
      <c r="J358" s="393">
        <v>6</v>
      </c>
      <c r="K358" s="394">
        <v>23006.939453125</v>
      </c>
    </row>
    <row r="359" spans="1:11" ht="14.45" customHeight="1" x14ac:dyDescent="0.2">
      <c r="A359" s="388" t="s">
        <v>407</v>
      </c>
      <c r="B359" s="389" t="s">
        <v>408</v>
      </c>
      <c r="C359" s="390" t="s">
        <v>415</v>
      </c>
      <c r="D359" s="391" t="s">
        <v>416</v>
      </c>
      <c r="E359" s="390" t="s">
        <v>1236</v>
      </c>
      <c r="F359" s="391" t="s">
        <v>1237</v>
      </c>
      <c r="G359" s="390" t="s">
        <v>1240</v>
      </c>
      <c r="H359" s="390" t="s">
        <v>1241</v>
      </c>
      <c r="I359" s="393">
        <v>10.739999771118164</v>
      </c>
      <c r="J359" s="393">
        <v>425</v>
      </c>
      <c r="K359" s="394">
        <v>4566.2999267578125</v>
      </c>
    </row>
    <row r="360" spans="1:11" ht="14.45" customHeight="1" x14ac:dyDescent="0.2">
      <c r="A360" s="388" t="s">
        <v>407</v>
      </c>
      <c r="B360" s="389" t="s">
        <v>408</v>
      </c>
      <c r="C360" s="390" t="s">
        <v>415</v>
      </c>
      <c r="D360" s="391" t="s">
        <v>416</v>
      </c>
      <c r="E360" s="390" t="s">
        <v>1236</v>
      </c>
      <c r="F360" s="391" t="s">
        <v>1237</v>
      </c>
      <c r="G360" s="390" t="s">
        <v>1242</v>
      </c>
      <c r="H360" s="390" t="s">
        <v>1243</v>
      </c>
      <c r="I360" s="393">
        <v>13.789999961853027</v>
      </c>
      <c r="J360" s="393">
        <v>450</v>
      </c>
      <c r="K360" s="394">
        <v>6207.3001098632813</v>
      </c>
    </row>
    <row r="361" spans="1:11" ht="14.45" customHeight="1" x14ac:dyDescent="0.2">
      <c r="A361" s="388" t="s">
        <v>407</v>
      </c>
      <c r="B361" s="389" t="s">
        <v>408</v>
      </c>
      <c r="C361" s="390" t="s">
        <v>415</v>
      </c>
      <c r="D361" s="391" t="s">
        <v>416</v>
      </c>
      <c r="E361" s="390" t="s">
        <v>1236</v>
      </c>
      <c r="F361" s="391" t="s">
        <v>1237</v>
      </c>
      <c r="G361" s="390" t="s">
        <v>1244</v>
      </c>
      <c r="H361" s="390" t="s">
        <v>1245</v>
      </c>
      <c r="I361" s="393">
        <v>44.430000305175781</v>
      </c>
      <c r="J361" s="393">
        <v>40</v>
      </c>
      <c r="K361" s="394">
        <v>1777.239990234375</v>
      </c>
    </row>
    <row r="362" spans="1:11" ht="14.45" customHeight="1" x14ac:dyDescent="0.2">
      <c r="A362" s="388" t="s">
        <v>407</v>
      </c>
      <c r="B362" s="389" t="s">
        <v>408</v>
      </c>
      <c r="C362" s="390" t="s">
        <v>415</v>
      </c>
      <c r="D362" s="391" t="s">
        <v>416</v>
      </c>
      <c r="E362" s="390" t="s">
        <v>1236</v>
      </c>
      <c r="F362" s="391" t="s">
        <v>1237</v>
      </c>
      <c r="G362" s="390" t="s">
        <v>1246</v>
      </c>
      <c r="H362" s="390" t="s">
        <v>1247</v>
      </c>
      <c r="I362" s="393">
        <v>74.919998168945313</v>
      </c>
      <c r="J362" s="393">
        <v>130</v>
      </c>
      <c r="K362" s="394">
        <v>9740.059814453125</v>
      </c>
    </row>
    <row r="363" spans="1:11" ht="14.45" customHeight="1" x14ac:dyDescent="0.2">
      <c r="A363" s="388" t="s">
        <v>407</v>
      </c>
      <c r="B363" s="389" t="s">
        <v>408</v>
      </c>
      <c r="C363" s="390" t="s">
        <v>415</v>
      </c>
      <c r="D363" s="391" t="s">
        <v>416</v>
      </c>
      <c r="E363" s="390" t="s">
        <v>1236</v>
      </c>
      <c r="F363" s="391" t="s">
        <v>1237</v>
      </c>
      <c r="G363" s="390" t="s">
        <v>1248</v>
      </c>
      <c r="H363" s="390" t="s">
        <v>1249</v>
      </c>
      <c r="I363" s="393">
        <v>82.650001525878906</v>
      </c>
      <c r="J363" s="393">
        <v>50</v>
      </c>
      <c r="K363" s="394">
        <v>4132.72998046875</v>
      </c>
    </row>
    <row r="364" spans="1:11" ht="14.45" customHeight="1" x14ac:dyDescent="0.2">
      <c r="A364" s="388" t="s">
        <v>407</v>
      </c>
      <c r="B364" s="389" t="s">
        <v>408</v>
      </c>
      <c r="C364" s="390" t="s">
        <v>415</v>
      </c>
      <c r="D364" s="391" t="s">
        <v>416</v>
      </c>
      <c r="E364" s="390" t="s">
        <v>1236</v>
      </c>
      <c r="F364" s="391" t="s">
        <v>1237</v>
      </c>
      <c r="G364" s="390" t="s">
        <v>1250</v>
      </c>
      <c r="H364" s="390" t="s">
        <v>1251</v>
      </c>
      <c r="I364" s="393">
        <v>105.41999816894531</v>
      </c>
      <c r="J364" s="393">
        <v>10</v>
      </c>
      <c r="K364" s="394">
        <v>1054.1500244140625</v>
      </c>
    </row>
    <row r="365" spans="1:11" ht="14.45" customHeight="1" x14ac:dyDescent="0.2">
      <c r="A365" s="388" t="s">
        <v>407</v>
      </c>
      <c r="B365" s="389" t="s">
        <v>408</v>
      </c>
      <c r="C365" s="390" t="s">
        <v>415</v>
      </c>
      <c r="D365" s="391" t="s">
        <v>416</v>
      </c>
      <c r="E365" s="390" t="s">
        <v>1236</v>
      </c>
      <c r="F365" s="391" t="s">
        <v>1237</v>
      </c>
      <c r="G365" s="390" t="s">
        <v>1252</v>
      </c>
      <c r="H365" s="390" t="s">
        <v>1253</v>
      </c>
      <c r="I365" s="393">
        <v>56.299999237060547</v>
      </c>
      <c r="J365" s="393">
        <v>20</v>
      </c>
      <c r="K365" s="394">
        <v>1126.050048828125</v>
      </c>
    </row>
    <row r="366" spans="1:11" ht="14.45" customHeight="1" x14ac:dyDescent="0.2">
      <c r="A366" s="388" t="s">
        <v>407</v>
      </c>
      <c r="B366" s="389" t="s">
        <v>408</v>
      </c>
      <c r="C366" s="390" t="s">
        <v>415</v>
      </c>
      <c r="D366" s="391" t="s">
        <v>416</v>
      </c>
      <c r="E366" s="390" t="s">
        <v>1236</v>
      </c>
      <c r="F366" s="391" t="s">
        <v>1237</v>
      </c>
      <c r="G366" s="390" t="s">
        <v>1254</v>
      </c>
      <c r="H366" s="390" t="s">
        <v>1255</v>
      </c>
      <c r="I366" s="393">
        <v>43.560001373291016</v>
      </c>
      <c r="J366" s="393">
        <v>40</v>
      </c>
      <c r="K366" s="394">
        <v>1742.4000244140625</v>
      </c>
    </row>
    <row r="367" spans="1:11" ht="14.45" customHeight="1" x14ac:dyDescent="0.2">
      <c r="A367" s="388" t="s">
        <v>407</v>
      </c>
      <c r="B367" s="389" t="s">
        <v>408</v>
      </c>
      <c r="C367" s="390" t="s">
        <v>415</v>
      </c>
      <c r="D367" s="391" t="s">
        <v>416</v>
      </c>
      <c r="E367" s="390" t="s">
        <v>1236</v>
      </c>
      <c r="F367" s="391" t="s">
        <v>1237</v>
      </c>
      <c r="G367" s="390" t="s">
        <v>1256</v>
      </c>
      <c r="H367" s="390" t="s">
        <v>1257</v>
      </c>
      <c r="I367" s="393">
        <v>56.389999389648438</v>
      </c>
      <c r="J367" s="393">
        <v>2220</v>
      </c>
      <c r="K367" s="394">
        <v>125176.9208984375</v>
      </c>
    </row>
    <row r="368" spans="1:11" ht="14.45" customHeight="1" x14ac:dyDescent="0.2">
      <c r="A368" s="388" t="s">
        <v>407</v>
      </c>
      <c r="B368" s="389" t="s">
        <v>408</v>
      </c>
      <c r="C368" s="390" t="s">
        <v>415</v>
      </c>
      <c r="D368" s="391" t="s">
        <v>416</v>
      </c>
      <c r="E368" s="390" t="s">
        <v>1258</v>
      </c>
      <c r="F368" s="391" t="s">
        <v>1259</v>
      </c>
      <c r="G368" s="390" t="s">
        <v>1260</v>
      </c>
      <c r="H368" s="390" t="s">
        <v>1261</v>
      </c>
      <c r="I368" s="393">
        <v>49109.671875</v>
      </c>
      <c r="J368" s="393">
        <v>2</v>
      </c>
      <c r="K368" s="394">
        <v>98219.328125</v>
      </c>
    </row>
    <row r="369" spans="1:11" ht="14.45" customHeight="1" x14ac:dyDescent="0.2">
      <c r="A369" s="388" t="s">
        <v>407</v>
      </c>
      <c r="B369" s="389" t="s">
        <v>408</v>
      </c>
      <c r="C369" s="390" t="s">
        <v>415</v>
      </c>
      <c r="D369" s="391" t="s">
        <v>416</v>
      </c>
      <c r="E369" s="390" t="s">
        <v>1262</v>
      </c>
      <c r="F369" s="391" t="s">
        <v>1263</v>
      </c>
      <c r="G369" s="390" t="s">
        <v>1264</v>
      </c>
      <c r="H369" s="390" t="s">
        <v>1265</v>
      </c>
      <c r="I369" s="393">
        <v>600.84002685546875</v>
      </c>
      <c r="J369" s="393">
        <v>1</v>
      </c>
      <c r="K369" s="394">
        <v>600.84002685546875</v>
      </c>
    </row>
    <row r="370" spans="1:11" ht="14.45" customHeight="1" x14ac:dyDescent="0.2">
      <c r="A370" s="388" t="s">
        <v>407</v>
      </c>
      <c r="B370" s="389" t="s">
        <v>408</v>
      </c>
      <c r="C370" s="390" t="s">
        <v>420</v>
      </c>
      <c r="D370" s="391" t="s">
        <v>421</v>
      </c>
      <c r="E370" s="390" t="s">
        <v>524</v>
      </c>
      <c r="F370" s="391" t="s">
        <v>525</v>
      </c>
      <c r="G370" s="390" t="s">
        <v>526</v>
      </c>
      <c r="H370" s="390" t="s">
        <v>527</v>
      </c>
      <c r="I370" s="393">
        <v>231.16000366210938</v>
      </c>
      <c r="J370" s="393">
        <v>4</v>
      </c>
      <c r="K370" s="394">
        <v>924.6400146484375</v>
      </c>
    </row>
    <row r="371" spans="1:11" ht="14.45" customHeight="1" x14ac:dyDescent="0.2">
      <c r="A371" s="388" t="s">
        <v>407</v>
      </c>
      <c r="B371" s="389" t="s">
        <v>408</v>
      </c>
      <c r="C371" s="390" t="s">
        <v>420</v>
      </c>
      <c r="D371" s="391" t="s">
        <v>421</v>
      </c>
      <c r="E371" s="390" t="s">
        <v>524</v>
      </c>
      <c r="F371" s="391" t="s">
        <v>525</v>
      </c>
      <c r="G371" s="390" t="s">
        <v>528</v>
      </c>
      <c r="H371" s="390" t="s">
        <v>529</v>
      </c>
      <c r="I371" s="393">
        <v>15.529999732971191</v>
      </c>
      <c r="J371" s="393">
        <v>70</v>
      </c>
      <c r="K371" s="394">
        <v>1087.1100158691406</v>
      </c>
    </row>
    <row r="372" spans="1:11" ht="14.45" customHeight="1" x14ac:dyDescent="0.2">
      <c r="A372" s="388" t="s">
        <v>407</v>
      </c>
      <c r="B372" s="389" t="s">
        <v>408</v>
      </c>
      <c r="C372" s="390" t="s">
        <v>420</v>
      </c>
      <c r="D372" s="391" t="s">
        <v>421</v>
      </c>
      <c r="E372" s="390" t="s">
        <v>524</v>
      </c>
      <c r="F372" s="391" t="s">
        <v>525</v>
      </c>
      <c r="G372" s="390" t="s">
        <v>1266</v>
      </c>
      <c r="H372" s="390" t="s">
        <v>1267</v>
      </c>
      <c r="I372" s="393">
        <v>4.5999999046325684</v>
      </c>
      <c r="J372" s="393">
        <v>1000</v>
      </c>
      <c r="K372" s="394">
        <v>4602.2998046875</v>
      </c>
    </row>
    <row r="373" spans="1:11" ht="14.45" customHeight="1" x14ac:dyDescent="0.2">
      <c r="A373" s="388" t="s">
        <v>407</v>
      </c>
      <c r="B373" s="389" t="s">
        <v>408</v>
      </c>
      <c r="C373" s="390" t="s">
        <v>420</v>
      </c>
      <c r="D373" s="391" t="s">
        <v>421</v>
      </c>
      <c r="E373" s="390" t="s">
        <v>524</v>
      </c>
      <c r="F373" s="391" t="s">
        <v>525</v>
      </c>
      <c r="G373" s="390" t="s">
        <v>1268</v>
      </c>
      <c r="H373" s="390" t="s">
        <v>1269</v>
      </c>
      <c r="I373" s="393">
        <v>6.4200000762939453</v>
      </c>
      <c r="J373" s="393">
        <v>300</v>
      </c>
      <c r="K373" s="394">
        <v>1926</v>
      </c>
    </row>
    <row r="374" spans="1:11" ht="14.45" customHeight="1" x14ac:dyDescent="0.2">
      <c r="A374" s="388" t="s">
        <v>407</v>
      </c>
      <c r="B374" s="389" t="s">
        <v>408</v>
      </c>
      <c r="C374" s="390" t="s">
        <v>420</v>
      </c>
      <c r="D374" s="391" t="s">
        <v>421</v>
      </c>
      <c r="E374" s="390" t="s">
        <v>524</v>
      </c>
      <c r="F374" s="391" t="s">
        <v>525</v>
      </c>
      <c r="G374" s="390" t="s">
        <v>536</v>
      </c>
      <c r="H374" s="390" t="s">
        <v>537</v>
      </c>
      <c r="I374" s="393">
        <v>0.63999998569488525</v>
      </c>
      <c r="J374" s="393">
        <v>10000</v>
      </c>
      <c r="K374" s="394">
        <v>6400</v>
      </c>
    </row>
    <row r="375" spans="1:11" ht="14.45" customHeight="1" x14ac:dyDescent="0.2">
      <c r="A375" s="388" t="s">
        <v>407</v>
      </c>
      <c r="B375" s="389" t="s">
        <v>408</v>
      </c>
      <c r="C375" s="390" t="s">
        <v>420</v>
      </c>
      <c r="D375" s="391" t="s">
        <v>421</v>
      </c>
      <c r="E375" s="390" t="s">
        <v>524</v>
      </c>
      <c r="F375" s="391" t="s">
        <v>525</v>
      </c>
      <c r="G375" s="390" t="s">
        <v>538</v>
      </c>
      <c r="H375" s="390" t="s">
        <v>539</v>
      </c>
      <c r="I375" s="393">
        <v>5.6399998664855957</v>
      </c>
      <c r="J375" s="393">
        <v>3870</v>
      </c>
      <c r="K375" s="394">
        <v>21807.4501953125</v>
      </c>
    </row>
    <row r="376" spans="1:11" ht="14.45" customHeight="1" x14ac:dyDescent="0.2">
      <c r="A376" s="388" t="s">
        <v>407</v>
      </c>
      <c r="B376" s="389" t="s">
        <v>408</v>
      </c>
      <c r="C376" s="390" t="s">
        <v>420</v>
      </c>
      <c r="D376" s="391" t="s">
        <v>421</v>
      </c>
      <c r="E376" s="390" t="s">
        <v>524</v>
      </c>
      <c r="F376" s="391" t="s">
        <v>525</v>
      </c>
      <c r="G376" s="390" t="s">
        <v>546</v>
      </c>
      <c r="H376" s="390" t="s">
        <v>547</v>
      </c>
      <c r="I376" s="393">
        <v>113.50500106811523</v>
      </c>
      <c r="J376" s="393">
        <v>25</v>
      </c>
      <c r="K376" s="394">
        <v>2795.8899536132813</v>
      </c>
    </row>
    <row r="377" spans="1:11" ht="14.45" customHeight="1" x14ac:dyDescent="0.2">
      <c r="A377" s="388" t="s">
        <v>407</v>
      </c>
      <c r="B377" s="389" t="s">
        <v>408</v>
      </c>
      <c r="C377" s="390" t="s">
        <v>420</v>
      </c>
      <c r="D377" s="391" t="s">
        <v>421</v>
      </c>
      <c r="E377" s="390" t="s">
        <v>524</v>
      </c>
      <c r="F377" s="391" t="s">
        <v>525</v>
      </c>
      <c r="G377" s="390" t="s">
        <v>568</v>
      </c>
      <c r="H377" s="390" t="s">
        <v>569</v>
      </c>
      <c r="I377" s="393">
        <v>3.619999885559082</v>
      </c>
      <c r="J377" s="393">
        <v>40</v>
      </c>
      <c r="K377" s="394">
        <v>144.80000305175781</v>
      </c>
    </row>
    <row r="378" spans="1:11" ht="14.45" customHeight="1" x14ac:dyDescent="0.2">
      <c r="A378" s="388" t="s">
        <v>407</v>
      </c>
      <c r="B378" s="389" t="s">
        <v>408</v>
      </c>
      <c r="C378" s="390" t="s">
        <v>420</v>
      </c>
      <c r="D378" s="391" t="s">
        <v>421</v>
      </c>
      <c r="E378" s="390" t="s">
        <v>524</v>
      </c>
      <c r="F378" s="391" t="s">
        <v>525</v>
      </c>
      <c r="G378" s="390" t="s">
        <v>572</v>
      </c>
      <c r="H378" s="390" t="s">
        <v>573</v>
      </c>
      <c r="I378" s="393">
        <v>9.7700004577636719</v>
      </c>
      <c r="J378" s="393">
        <v>20</v>
      </c>
      <c r="K378" s="394">
        <v>195.39999389648438</v>
      </c>
    </row>
    <row r="379" spans="1:11" ht="14.45" customHeight="1" x14ac:dyDescent="0.2">
      <c r="A379" s="388" t="s">
        <v>407</v>
      </c>
      <c r="B379" s="389" t="s">
        <v>408</v>
      </c>
      <c r="C379" s="390" t="s">
        <v>420</v>
      </c>
      <c r="D379" s="391" t="s">
        <v>421</v>
      </c>
      <c r="E379" s="390" t="s">
        <v>524</v>
      </c>
      <c r="F379" s="391" t="s">
        <v>525</v>
      </c>
      <c r="G379" s="390" t="s">
        <v>578</v>
      </c>
      <c r="H379" s="390" t="s">
        <v>579</v>
      </c>
      <c r="I379" s="393">
        <v>38.400001525878906</v>
      </c>
      <c r="J379" s="393">
        <v>10</v>
      </c>
      <c r="K379" s="394">
        <v>384</v>
      </c>
    </row>
    <row r="380" spans="1:11" ht="14.45" customHeight="1" x14ac:dyDescent="0.2">
      <c r="A380" s="388" t="s">
        <v>407</v>
      </c>
      <c r="B380" s="389" t="s">
        <v>408</v>
      </c>
      <c r="C380" s="390" t="s">
        <v>420</v>
      </c>
      <c r="D380" s="391" t="s">
        <v>421</v>
      </c>
      <c r="E380" s="390" t="s">
        <v>524</v>
      </c>
      <c r="F380" s="391" t="s">
        <v>525</v>
      </c>
      <c r="G380" s="390" t="s">
        <v>1270</v>
      </c>
      <c r="H380" s="390" t="s">
        <v>1271</v>
      </c>
      <c r="I380" s="393">
        <v>69</v>
      </c>
      <c r="J380" s="393">
        <v>340</v>
      </c>
      <c r="K380" s="394">
        <v>23460</v>
      </c>
    </row>
    <row r="381" spans="1:11" ht="14.45" customHeight="1" x14ac:dyDescent="0.2">
      <c r="A381" s="388" t="s">
        <v>407</v>
      </c>
      <c r="B381" s="389" t="s">
        <v>408</v>
      </c>
      <c r="C381" s="390" t="s">
        <v>420</v>
      </c>
      <c r="D381" s="391" t="s">
        <v>421</v>
      </c>
      <c r="E381" s="390" t="s">
        <v>524</v>
      </c>
      <c r="F381" s="391" t="s">
        <v>525</v>
      </c>
      <c r="G381" s="390" t="s">
        <v>1272</v>
      </c>
      <c r="H381" s="390" t="s">
        <v>1273</v>
      </c>
      <c r="I381" s="393">
        <v>85.540000915527344</v>
      </c>
      <c r="J381" s="393">
        <v>24</v>
      </c>
      <c r="K381" s="394">
        <v>2053</v>
      </c>
    </row>
    <row r="382" spans="1:11" ht="14.45" customHeight="1" x14ac:dyDescent="0.2">
      <c r="A382" s="388" t="s">
        <v>407</v>
      </c>
      <c r="B382" s="389" t="s">
        <v>408</v>
      </c>
      <c r="C382" s="390" t="s">
        <v>420</v>
      </c>
      <c r="D382" s="391" t="s">
        <v>421</v>
      </c>
      <c r="E382" s="390" t="s">
        <v>524</v>
      </c>
      <c r="F382" s="391" t="s">
        <v>525</v>
      </c>
      <c r="G382" s="390" t="s">
        <v>584</v>
      </c>
      <c r="H382" s="390" t="s">
        <v>585</v>
      </c>
      <c r="I382" s="393">
        <v>0.85000002384185791</v>
      </c>
      <c r="J382" s="393">
        <v>400</v>
      </c>
      <c r="K382" s="394">
        <v>340</v>
      </c>
    </row>
    <row r="383" spans="1:11" ht="14.45" customHeight="1" x14ac:dyDescent="0.2">
      <c r="A383" s="388" t="s">
        <v>407</v>
      </c>
      <c r="B383" s="389" t="s">
        <v>408</v>
      </c>
      <c r="C383" s="390" t="s">
        <v>420</v>
      </c>
      <c r="D383" s="391" t="s">
        <v>421</v>
      </c>
      <c r="E383" s="390" t="s">
        <v>524</v>
      </c>
      <c r="F383" s="391" t="s">
        <v>525</v>
      </c>
      <c r="G383" s="390" t="s">
        <v>586</v>
      </c>
      <c r="H383" s="390" t="s">
        <v>587</v>
      </c>
      <c r="I383" s="393">
        <v>1.5199999809265137</v>
      </c>
      <c r="J383" s="393">
        <v>100</v>
      </c>
      <c r="K383" s="394">
        <v>152</v>
      </c>
    </row>
    <row r="384" spans="1:11" ht="14.45" customHeight="1" x14ac:dyDescent="0.2">
      <c r="A384" s="388" t="s">
        <v>407</v>
      </c>
      <c r="B384" s="389" t="s">
        <v>408</v>
      </c>
      <c r="C384" s="390" t="s">
        <v>420</v>
      </c>
      <c r="D384" s="391" t="s">
        <v>421</v>
      </c>
      <c r="E384" s="390" t="s">
        <v>524</v>
      </c>
      <c r="F384" s="391" t="s">
        <v>525</v>
      </c>
      <c r="G384" s="390" t="s">
        <v>598</v>
      </c>
      <c r="H384" s="390" t="s">
        <v>599</v>
      </c>
      <c r="I384" s="393">
        <v>23.909999847412109</v>
      </c>
      <c r="J384" s="393">
        <v>12</v>
      </c>
      <c r="K384" s="394">
        <v>286.92001342773438</v>
      </c>
    </row>
    <row r="385" spans="1:11" ht="14.45" customHeight="1" x14ac:dyDescent="0.2">
      <c r="A385" s="388" t="s">
        <v>407</v>
      </c>
      <c r="B385" s="389" t="s">
        <v>408</v>
      </c>
      <c r="C385" s="390" t="s">
        <v>420</v>
      </c>
      <c r="D385" s="391" t="s">
        <v>421</v>
      </c>
      <c r="E385" s="390" t="s">
        <v>524</v>
      </c>
      <c r="F385" s="391" t="s">
        <v>525</v>
      </c>
      <c r="G385" s="390" t="s">
        <v>600</v>
      </c>
      <c r="H385" s="390" t="s">
        <v>601</v>
      </c>
      <c r="I385" s="393">
        <v>46.319999694824219</v>
      </c>
      <c r="J385" s="393">
        <v>15</v>
      </c>
      <c r="K385" s="394">
        <v>694.79998779296875</v>
      </c>
    </row>
    <row r="386" spans="1:11" ht="14.45" customHeight="1" x14ac:dyDescent="0.2">
      <c r="A386" s="388" t="s">
        <v>407</v>
      </c>
      <c r="B386" s="389" t="s">
        <v>408</v>
      </c>
      <c r="C386" s="390" t="s">
        <v>420</v>
      </c>
      <c r="D386" s="391" t="s">
        <v>421</v>
      </c>
      <c r="E386" s="390" t="s">
        <v>524</v>
      </c>
      <c r="F386" s="391" t="s">
        <v>525</v>
      </c>
      <c r="G386" s="390" t="s">
        <v>1274</v>
      </c>
      <c r="H386" s="390" t="s">
        <v>1275</v>
      </c>
      <c r="I386" s="393">
        <v>13.079999923706055</v>
      </c>
      <c r="J386" s="393">
        <v>24</v>
      </c>
      <c r="K386" s="394">
        <v>313.92001342773438</v>
      </c>
    </row>
    <row r="387" spans="1:11" ht="14.45" customHeight="1" x14ac:dyDescent="0.2">
      <c r="A387" s="388" t="s">
        <v>407</v>
      </c>
      <c r="B387" s="389" t="s">
        <v>408</v>
      </c>
      <c r="C387" s="390" t="s">
        <v>420</v>
      </c>
      <c r="D387" s="391" t="s">
        <v>421</v>
      </c>
      <c r="E387" s="390" t="s">
        <v>524</v>
      </c>
      <c r="F387" s="391" t="s">
        <v>525</v>
      </c>
      <c r="G387" s="390" t="s">
        <v>606</v>
      </c>
      <c r="H387" s="390" t="s">
        <v>607</v>
      </c>
      <c r="I387" s="393">
        <v>18.860000610351563</v>
      </c>
      <c r="J387" s="393">
        <v>100</v>
      </c>
      <c r="K387" s="394">
        <v>1886</v>
      </c>
    </row>
    <row r="388" spans="1:11" ht="14.45" customHeight="1" x14ac:dyDescent="0.2">
      <c r="A388" s="388" t="s">
        <v>407</v>
      </c>
      <c r="B388" s="389" t="s">
        <v>408</v>
      </c>
      <c r="C388" s="390" t="s">
        <v>420</v>
      </c>
      <c r="D388" s="391" t="s">
        <v>421</v>
      </c>
      <c r="E388" s="390" t="s">
        <v>524</v>
      </c>
      <c r="F388" s="391" t="s">
        <v>525</v>
      </c>
      <c r="G388" s="390" t="s">
        <v>610</v>
      </c>
      <c r="H388" s="390" t="s">
        <v>611</v>
      </c>
      <c r="I388" s="393">
        <v>68.150001525878906</v>
      </c>
      <c r="J388" s="393">
        <v>216</v>
      </c>
      <c r="K388" s="394">
        <v>14720.1796875</v>
      </c>
    </row>
    <row r="389" spans="1:11" ht="14.45" customHeight="1" x14ac:dyDescent="0.2">
      <c r="A389" s="388" t="s">
        <v>407</v>
      </c>
      <c r="B389" s="389" t="s">
        <v>408</v>
      </c>
      <c r="C389" s="390" t="s">
        <v>420</v>
      </c>
      <c r="D389" s="391" t="s">
        <v>421</v>
      </c>
      <c r="E389" s="390" t="s">
        <v>524</v>
      </c>
      <c r="F389" s="391" t="s">
        <v>525</v>
      </c>
      <c r="G389" s="390" t="s">
        <v>622</v>
      </c>
      <c r="H389" s="390" t="s">
        <v>623</v>
      </c>
      <c r="I389" s="393">
        <v>105.45999908447266</v>
      </c>
      <c r="J389" s="393">
        <v>3</v>
      </c>
      <c r="K389" s="394">
        <v>316.3800048828125</v>
      </c>
    </row>
    <row r="390" spans="1:11" ht="14.45" customHeight="1" x14ac:dyDescent="0.2">
      <c r="A390" s="388" t="s">
        <v>407</v>
      </c>
      <c r="B390" s="389" t="s">
        <v>408</v>
      </c>
      <c r="C390" s="390" t="s">
        <v>420</v>
      </c>
      <c r="D390" s="391" t="s">
        <v>421</v>
      </c>
      <c r="E390" s="390" t="s">
        <v>524</v>
      </c>
      <c r="F390" s="391" t="s">
        <v>525</v>
      </c>
      <c r="G390" s="390" t="s">
        <v>636</v>
      </c>
      <c r="H390" s="390" t="s">
        <v>637</v>
      </c>
      <c r="I390" s="393">
        <v>16.219999313354492</v>
      </c>
      <c r="J390" s="393">
        <v>11700</v>
      </c>
      <c r="K390" s="394">
        <v>189715.5</v>
      </c>
    </row>
    <row r="391" spans="1:11" ht="14.45" customHeight="1" x14ac:dyDescent="0.2">
      <c r="A391" s="388" t="s">
        <v>407</v>
      </c>
      <c r="B391" s="389" t="s">
        <v>408</v>
      </c>
      <c r="C391" s="390" t="s">
        <v>420</v>
      </c>
      <c r="D391" s="391" t="s">
        <v>421</v>
      </c>
      <c r="E391" s="390" t="s">
        <v>524</v>
      </c>
      <c r="F391" s="391" t="s">
        <v>525</v>
      </c>
      <c r="G391" s="390" t="s">
        <v>644</v>
      </c>
      <c r="H391" s="390" t="s">
        <v>645</v>
      </c>
      <c r="I391" s="393">
        <v>13.800000190734863</v>
      </c>
      <c r="J391" s="393">
        <v>200</v>
      </c>
      <c r="K391" s="394">
        <v>2760</v>
      </c>
    </row>
    <row r="392" spans="1:11" ht="14.45" customHeight="1" x14ac:dyDescent="0.2">
      <c r="A392" s="388" t="s">
        <v>407</v>
      </c>
      <c r="B392" s="389" t="s">
        <v>408</v>
      </c>
      <c r="C392" s="390" t="s">
        <v>420</v>
      </c>
      <c r="D392" s="391" t="s">
        <v>421</v>
      </c>
      <c r="E392" s="390" t="s">
        <v>656</v>
      </c>
      <c r="F392" s="391" t="s">
        <v>657</v>
      </c>
      <c r="G392" s="390" t="s">
        <v>664</v>
      </c>
      <c r="H392" s="390" t="s">
        <v>665</v>
      </c>
      <c r="I392" s="393">
        <v>2.9000000953674316</v>
      </c>
      <c r="J392" s="393">
        <v>300</v>
      </c>
      <c r="K392" s="394">
        <v>870</v>
      </c>
    </row>
    <row r="393" spans="1:11" ht="14.45" customHeight="1" x14ac:dyDescent="0.2">
      <c r="A393" s="388" t="s">
        <v>407</v>
      </c>
      <c r="B393" s="389" t="s">
        <v>408</v>
      </c>
      <c r="C393" s="390" t="s">
        <v>420</v>
      </c>
      <c r="D393" s="391" t="s">
        <v>421</v>
      </c>
      <c r="E393" s="390" t="s">
        <v>656</v>
      </c>
      <c r="F393" s="391" t="s">
        <v>657</v>
      </c>
      <c r="G393" s="390" t="s">
        <v>668</v>
      </c>
      <c r="H393" s="390" t="s">
        <v>669</v>
      </c>
      <c r="I393" s="393">
        <v>2.9000000953674316</v>
      </c>
      <c r="J393" s="393">
        <v>200</v>
      </c>
      <c r="K393" s="394">
        <v>580</v>
      </c>
    </row>
    <row r="394" spans="1:11" ht="14.45" customHeight="1" x14ac:dyDescent="0.2">
      <c r="A394" s="388" t="s">
        <v>407</v>
      </c>
      <c r="B394" s="389" t="s">
        <v>408</v>
      </c>
      <c r="C394" s="390" t="s">
        <v>420</v>
      </c>
      <c r="D394" s="391" t="s">
        <v>421</v>
      </c>
      <c r="E394" s="390" t="s">
        <v>656</v>
      </c>
      <c r="F394" s="391" t="s">
        <v>657</v>
      </c>
      <c r="G394" s="390" t="s">
        <v>670</v>
      </c>
      <c r="H394" s="390" t="s">
        <v>671</v>
      </c>
      <c r="I394" s="393">
        <v>2.9100000858306885</v>
      </c>
      <c r="J394" s="393">
        <v>200</v>
      </c>
      <c r="K394" s="394">
        <v>582</v>
      </c>
    </row>
    <row r="395" spans="1:11" ht="14.45" customHeight="1" x14ac:dyDescent="0.2">
      <c r="A395" s="388" t="s">
        <v>407</v>
      </c>
      <c r="B395" s="389" t="s">
        <v>408</v>
      </c>
      <c r="C395" s="390" t="s">
        <v>420</v>
      </c>
      <c r="D395" s="391" t="s">
        <v>421</v>
      </c>
      <c r="E395" s="390" t="s">
        <v>656</v>
      </c>
      <c r="F395" s="391" t="s">
        <v>657</v>
      </c>
      <c r="G395" s="390" t="s">
        <v>676</v>
      </c>
      <c r="H395" s="390" t="s">
        <v>677</v>
      </c>
      <c r="I395" s="393">
        <v>18.840000152587891</v>
      </c>
      <c r="J395" s="393">
        <v>120</v>
      </c>
      <c r="K395" s="394">
        <v>2260.75</v>
      </c>
    </row>
    <row r="396" spans="1:11" ht="14.45" customHeight="1" x14ac:dyDescent="0.2">
      <c r="A396" s="388" t="s">
        <v>407</v>
      </c>
      <c r="B396" s="389" t="s">
        <v>408</v>
      </c>
      <c r="C396" s="390" t="s">
        <v>420</v>
      </c>
      <c r="D396" s="391" t="s">
        <v>421</v>
      </c>
      <c r="E396" s="390" t="s">
        <v>656</v>
      </c>
      <c r="F396" s="391" t="s">
        <v>657</v>
      </c>
      <c r="G396" s="390" t="s">
        <v>680</v>
      </c>
      <c r="H396" s="390" t="s">
        <v>681</v>
      </c>
      <c r="I396" s="393">
        <v>12.829999923706055</v>
      </c>
      <c r="J396" s="393">
        <v>120</v>
      </c>
      <c r="K396" s="394">
        <v>1539.6000366210938</v>
      </c>
    </row>
    <row r="397" spans="1:11" ht="14.45" customHeight="1" x14ac:dyDescent="0.2">
      <c r="A397" s="388" t="s">
        <v>407</v>
      </c>
      <c r="B397" s="389" t="s">
        <v>408</v>
      </c>
      <c r="C397" s="390" t="s">
        <v>420</v>
      </c>
      <c r="D397" s="391" t="s">
        <v>421</v>
      </c>
      <c r="E397" s="390" t="s">
        <v>656</v>
      </c>
      <c r="F397" s="391" t="s">
        <v>657</v>
      </c>
      <c r="G397" s="390" t="s">
        <v>1276</v>
      </c>
      <c r="H397" s="390" t="s">
        <v>1277</v>
      </c>
      <c r="I397" s="393">
        <v>8.4700002670288086</v>
      </c>
      <c r="J397" s="393">
        <v>100</v>
      </c>
      <c r="K397" s="394">
        <v>847</v>
      </c>
    </row>
    <row r="398" spans="1:11" ht="14.45" customHeight="1" x14ac:dyDescent="0.2">
      <c r="A398" s="388" t="s">
        <v>407</v>
      </c>
      <c r="B398" s="389" t="s">
        <v>408</v>
      </c>
      <c r="C398" s="390" t="s">
        <v>420</v>
      </c>
      <c r="D398" s="391" t="s">
        <v>421</v>
      </c>
      <c r="E398" s="390" t="s">
        <v>656</v>
      </c>
      <c r="F398" s="391" t="s">
        <v>657</v>
      </c>
      <c r="G398" s="390" t="s">
        <v>1278</v>
      </c>
      <c r="H398" s="390" t="s">
        <v>1279</v>
      </c>
      <c r="I398" s="393">
        <v>214.16999816894531</v>
      </c>
      <c r="J398" s="393">
        <v>5</v>
      </c>
      <c r="K398" s="394">
        <v>1070.8499755859375</v>
      </c>
    </row>
    <row r="399" spans="1:11" ht="14.45" customHeight="1" x14ac:dyDescent="0.2">
      <c r="A399" s="388" t="s">
        <v>407</v>
      </c>
      <c r="B399" s="389" t="s">
        <v>408</v>
      </c>
      <c r="C399" s="390" t="s">
        <v>420</v>
      </c>
      <c r="D399" s="391" t="s">
        <v>421</v>
      </c>
      <c r="E399" s="390" t="s">
        <v>656</v>
      </c>
      <c r="F399" s="391" t="s">
        <v>657</v>
      </c>
      <c r="G399" s="390" t="s">
        <v>710</v>
      </c>
      <c r="H399" s="390" t="s">
        <v>711</v>
      </c>
      <c r="I399" s="393">
        <v>87.480003356933594</v>
      </c>
      <c r="J399" s="393">
        <v>100</v>
      </c>
      <c r="K399" s="394">
        <v>8748.2998046875</v>
      </c>
    </row>
    <row r="400" spans="1:11" ht="14.45" customHeight="1" x14ac:dyDescent="0.2">
      <c r="A400" s="388" t="s">
        <v>407</v>
      </c>
      <c r="B400" s="389" t="s">
        <v>408</v>
      </c>
      <c r="C400" s="390" t="s">
        <v>420</v>
      </c>
      <c r="D400" s="391" t="s">
        <v>421</v>
      </c>
      <c r="E400" s="390" t="s">
        <v>656</v>
      </c>
      <c r="F400" s="391" t="s">
        <v>657</v>
      </c>
      <c r="G400" s="390" t="s">
        <v>714</v>
      </c>
      <c r="H400" s="390" t="s">
        <v>715</v>
      </c>
      <c r="I400" s="393">
        <v>57.470001220703125</v>
      </c>
      <c r="J400" s="393">
        <v>350</v>
      </c>
      <c r="K400" s="394">
        <v>20115</v>
      </c>
    </row>
    <row r="401" spans="1:11" ht="14.45" customHeight="1" x14ac:dyDescent="0.2">
      <c r="A401" s="388" t="s">
        <v>407</v>
      </c>
      <c r="B401" s="389" t="s">
        <v>408</v>
      </c>
      <c r="C401" s="390" t="s">
        <v>420</v>
      </c>
      <c r="D401" s="391" t="s">
        <v>421</v>
      </c>
      <c r="E401" s="390" t="s">
        <v>656</v>
      </c>
      <c r="F401" s="391" t="s">
        <v>657</v>
      </c>
      <c r="G401" s="390" t="s">
        <v>716</v>
      </c>
      <c r="H401" s="390" t="s">
        <v>717</v>
      </c>
      <c r="I401" s="393">
        <v>48.270000457763672</v>
      </c>
      <c r="J401" s="393">
        <v>100</v>
      </c>
      <c r="K401" s="394">
        <v>4827.0498046875</v>
      </c>
    </row>
    <row r="402" spans="1:11" ht="14.45" customHeight="1" x14ac:dyDescent="0.2">
      <c r="A402" s="388" t="s">
        <v>407</v>
      </c>
      <c r="B402" s="389" t="s">
        <v>408</v>
      </c>
      <c r="C402" s="390" t="s">
        <v>420</v>
      </c>
      <c r="D402" s="391" t="s">
        <v>421</v>
      </c>
      <c r="E402" s="390" t="s">
        <v>656</v>
      </c>
      <c r="F402" s="391" t="s">
        <v>657</v>
      </c>
      <c r="G402" s="390" t="s">
        <v>1280</v>
      </c>
      <c r="H402" s="390" t="s">
        <v>1281</v>
      </c>
      <c r="I402" s="393">
        <v>33.880001068115234</v>
      </c>
      <c r="J402" s="393">
        <v>36</v>
      </c>
      <c r="K402" s="394">
        <v>1219.6800537109375</v>
      </c>
    </row>
    <row r="403" spans="1:11" ht="14.45" customHeight="1" x14ac:dyDescent="0.2">
      <c r="A403" s="388" t="s">
        <v>407</v>
      </c>
      <c r="B403" s="389" t="s">
        <v>408</v>
      </c>
      <c r="C403" s="390" t="s">
        <v>420</v>
      </c>
      <c r="D403" s="391" t="s">
        <v>421</v>
      </c>
      <c r="E403" s="390" t="s">
        <v>656</v>
      </c>
      <c r="F403" s="391" t="s">
        <v>657</v>
      </c>
      <c r="G403" s="390" t="s">
        <v>1282</v>
      </c>
      <c r="H403" s="390" t="s">
        <v>1283</v>
      </c>
      <c r="I403" s="393">
        <v>33.880001068115234</v>
      </c>
      <c r="J403" s="393">
        <v>36</v>
      </c>
      <c r="K403" s="394">
        <v>1219.6800537109375</v>
      </c>
    </row>
    <row r="404" spans="1:11" ht="14.45" customHeight="1" x14ac:dyDescent="0.2">
      <c r="A404" s="388" t="s">
        <v>407</v>
      </c>
      <c r="B404" s="389" t="s">
        <v>408</v>
      </c>
      <c r="C404" s="390" t="s">
        <v>420</v>
      </c>
      <c r="D404" s="391" t="s">
        <v>421</v>
      </c>
      <c r="E404" s="390" t="s">
        <v>656</v>
      </c>
      <c r="F404" s="391" t="s">
        <v>657</v>
      </c>
      <c r="G404" s="390" t="s">
        <v>1284</v>
      </c>
      <c r="H404" s="390" t="s">
        <v>1285</v>
      </c>
      <c r="I404" s="393">
        <v>211.75</v>
      </c>
      <c r="J404" s="393">
        <v>15</v>
      </c>
      <c r="K404" s="394">
        <v>3176.25</v>
      </c>
    </row>
    <row r="405" spans="1:11" ht="14.45" customHeight="1" x14ac:dyDescent="0.2">
      <c r="A405" s="388" t="s">
        <v>407</v>
      </c>
      <c r="B405" s="389" t="s">
        <v>408</v>
      </c>
      <c r="C405" s="390" t="s">
        <v>420</v>
      </c>
      <c r="D405" s="391" t="s">
        <v>421</v>
      </c>
      <c r="E405" s="390" t="s">
        <v>656</v>
      </c>
      <c r="F405" s="391" t="s">
        <v>657</v>
      </c>
      <c r="G405" s="390" t="s">
        <v>1286</v>
      </c>
      <c r="H405" s="390" t="s">
        <v>1287</v>
      </c>
      <c r="I405" s="393">
        <v>211.75</v>
      </c>
      <c r="J405" s="393">
        <v>15</v>
      </c>
      <c r="K405" s="394">
        <v>3176.25</v>
      </c>
    </row>
    <row r="406" spans="1:11" ht="14.45" customHeight="1" x14ac:dyDescent="0.2">
      <c r="A406" s="388" t="s">
        <v>407</v>
      </c>
      <c r="B406" s="389" t="s">
        <v>408</v>
      </c>
      <c r="C406" s="390" t="s">
        <v>420</v>
      </c>
      <c r="D406" s="391" t="s">
        <v>421</v>
      </c>
      <c r="E406" s="390" t="s">
        <v>656</v>
      </c>
      <c r="F406" s="391" t="s">
        <v>657</v>
      </c>
      <c r="G406" s="390" t="s">
        <v>748</v>
      </c>
      <c r="H406" s="390" t="s">
        <v>749</v>
      </c>
      <c r="I406" s="393">
        <v>80.572500228881836</v>
      </c>
      <c r="J406" s="393">
        <v>320</v>
      </c>
      <c r="K406" s="394">
        <v>25783.2001953125</v>
      </c>
    </row>
    <row r="407" spans="1:11" ht="14.45" customHeight="1" x14ac:dyDescent="0.2">
      <c r="A407" s="388" t="s">
        <v>407</v>
      </c>
      <c r="B407" s="389" t="s">
        <v>408</v>
      </c>
      <c r="C407" s="390" t="s">
        <v>420</v>
      </c>
      <c r="D407" s="391" t="s">
        <v>421</v>
      </c>
      <c r="E407" s="390" t="s">
        <v>656</v>
      </c>
      <c r="F407" s="391" t="s">
        <v>657</v>
      </c>
      <c r="G407" s="390" t="s">
        <v>756</v>
      </c>
      <c r="H407" s="390" t="s">
        <v>757</v>
      </c>
      <c r="I407" s="393">
        <v>4.9800000190734863</v>
      </c>
      <c r="J407" s="393">
        <v>30</v>
      </c>
      <c r="K407" s="394">
        <v>149.39999389648438</v>
      </c>
    </row>
    <row r="408" spans="1:11" ht="14.45" customHeight="1" x14ac:dyDescent="0.2">
      <c r="A408" s="388" t="s">
        <v>407</v>
      </c>
      <c r="B408" s="389" t="s">
        <v>408</v>
      </c>
      <c r="C408" s="390" t="s">
        <v>420</v>
      </c>
      <c r="D408" s="391" t="s">
        <v>421</v>
      </c>
      <c r="E408" s="390" t="s">
        <v>656</v>
      </c>
      <c r="F408" s="391" t="s">
        <v>657</v>
      </c>
      <c r="G408" s="390" t="s">
        <v>767</v>
      </c>
      <c r="H408" s="390" t="s">
        <v>768</v>
      </c>
      <c r="I408" s="393">
        <v>22.916666666666668</v>
      </c>
      <c r="J408" s="393">
        <v>105</v>
      </c>
      <c r="K408" s="394">
        <v>2406.4400024414063</v>
      </c>
    </row>
    <row r="409" spans="1:11" ht="14.45" customHeight="1" x14ac:dyDescent="0.2">
      <c r="A409" s="388" t="s">
        <v>407</v>
      </c>
      <c r="B409" s="389" t="s">
        <v>408</v>
      </c>
      <c r="C409" s="390" t="s">
        <v>420</v>
      </c>
      <c r="D409" s="391" t="s">
        <v>421</v>
      </c>
      <c r="E409" s="390" t="s">
        <v>656</v>
      </c>
      <c r="F409" s="391" t="s">
        <v>657</v>
      </c>
      <c r="G409" s="390" t="s">
        <v>769</v>
      </c>
      <c r="H409" s="390" t="s">
        <v>770</v>
      </c>
      <c r="I409" s="393">
        <v>6.1999998092651367</v>
      </c>
      <c r="J409" s="393">
        <v>100</v>
      </c>
      <c r="K409" s="394">
        <v>620</v>
      </c>
    </row>
    <row r="410" spans="1:11" ht="14.45" customHeight="1" x14ac:dyDescent="0.2">
      <c r="A410" s="388" t="s">
        <v>407</v>
      </c>
      <c r="B410" s="389" t="s">
        <v>408</v>
      </c>
      <c r="C410" s="390" t="s">
        <v>420</v>
      </c>
      <c r="D410" s="391" t="s">
        <v>421</v>
      </c>
      <c r="E410" s="390" t="s">
        <v>656</v>
      </c>
      <c r="F410" s="391" t="s">
        <v>657</v>
      </c>
      <c r="G410" s="390" t="s">
        <v>771</v>
      </c>
      <c r="H410" s="390" t="s">
        <v>772</v>
      </c>
      <c r="I410" s="393">
        <v>7.7199997901916504</v>
      </c>
      <c r="J410" s="393">
        <v>100</v>
      </c>
      <c r="K410" s="394">
        <v>772.46002197265625</v>
      </c>
    </row>
    <row r="411" spans="1:11" ht="14.45" customHeight="1" x14ac:dyDescent="0.2">
      <c r="A411" s="388" t="s">
        <v>407</v>
      </c>
      <c r="B411" s="389" t="s">
        <v>408</v>
      </c>
      <c r="C411" s="390" t="s">
        <v>420</v>
      </c>
      <c r="D411" s="391" t="s">
        <v>421</v>
      </c>
      <c r="E411" s="390" t="s">
        <v>656</v>
      </c>
      <c r="F411" s="391" t="s">
        <v>657</v>
      </c>
      <c r="G411" s="390" t="s">
        <v>775</v>
      </c>
      <c r="H411" s="390" t="s">
        <v>776</v>
      </c>
      <c r="I411" s="393">
        <v>11.739999771118164</v>
      </c>
      <c r="J411" s="393">
        <v>50</v>
      </c>
      <c r="K411" s="394">
        <v>587.00000762939453</v>
      </c>
    </row>
    <row r="412" spans="1:11" ht="14.45" customHeight="1" x14ac:dyDescent="0.2">
      <c r="A412" s="388" t="s">
        <v>407</v>
      </c>
      <c r="B412" s="389" t="s">
        <v>408</v>
      </c>
      <c r="C412" s="390" t="s">
        <v>420</v>
      </c>
      <c r="D412" s="391" t="s">
        <v>421</v>
      </c>
      <c r="E412" s="390" t="s">
        <v>656</v>
      </c>
      <c r="F412" s="391" t="s">
        <v>657</v>
      </c>
      <c r="G412" s="390" t="s">
        <v>838</v>
      </c>
      <c r="H412" s="390" t="s">
        <v>839</v>
      </c>
      <c r="I412" s="393">
        <v>309.760009765625</v>
      </c>
      <c r="J412" s="393">
        <v>4</v>
      </c>
      <c r="K412" s="394">
        <v>1239.0400390625</v>
      </c>
    </row>
    <row r="413" spans="1:11" ht="14.45" customHeight="1" x14ac:dyDescent="0.2">
      <c r="A413" s="388" t="s">
        <v>407</v>
      </c>
      <c r="B413" s="389" t="s">
        <v>408</v>
      </c>
      <c r="C413" s="390" t="s">
        <v>420</v>
      </c>
      <c r="D413" s="391" t="s">
        <v>421</v>
      </c>
      <c r="E413" s="390" t="s">
        <v>656</v>
      </c>
      <c r="F413" s="391" t="s">
        <v>657</v>
      </c>
      <c r="G413" s="390" t="s">
        <v>844</v>
      </c>
      <c r="H413" s="390" t="s">
        <v>845</v>
      </c>
      <c r="I413" s="393">
        <v>2320.780029296875</v>
      </c>
      <c r="J413" s="393">
        <v>10</v>
      </c>
      <c r="K413" s="394">
        <v>23207.80078125</v>
      </c>
    </row>
    <row r="414" spans="1:11" ht="14.45" customHeight="1" x14ac:dyDescent="0.2">
      <c r="A414" s="388" t="s">
        <v>407</v>
      </c>
      <c r="B414" s="389" t="s">
        <v>408</v>
      </c>
      <c r="C414" s="390" t="s">
        <v>420</v>
      </c>
      <c r="D414" s="391" t="s">
        <v>421</v>
      </c>
      <c r="E414" s="390" t="s">
        <v>656</v>
      </c>
      <c r="F414" s="391" t="s">
        <v>657</v>
      </c>
      <c r="G414" s="390" t="s">
        <v>1288</v>
      </c>
      <c r="H414" s="390" t="s">
        <v>1289</v>
      </c>
      <c r="I414" s="393">
        <v>313.08999633789063</v>
      </c>
      <c r="J414" s="393">
        <v>30</v>
      </c>
      <c r="K414" s="394">
        <v>9392.6298828125</v>
      </c>
    </row>
    <row r="415" spans="1:11" ht="14.45" customHeight="1" x14ac:dyDescent="0.2">
      <c r="A415" s="388" t="s">
        <v>407</v>
      </c>
      <c r="B415" s="389" t="s">
        <v>408</v>
      </c>
      <c r="C415" s="390" t="s">
        <v>420</v>
      </c>
      <c r="D415" s="391" t="s">
        <v>421</v>
      </c>
      <c r="E415" s="390" t="s">
        <v>656</v>
      </c>
      <c r="F415" s="391" t="s">
        <v>657</v>
      </c>
      <c r="G415" s="390" t="s">
        <v>870</v>
      </c>
      <c r="H415" s="390" t="s">
        <v>871</v>
      </c>
      <c r="I415" s="393">
        <v>0.82999998331069946</v>
      </c>
      <c r="J415" s="393">
        <v>200</v>
      </c>
      <c r="K415" s="394">
        <v>166</v>
      </c>
    </row>
    <row r="416" spans="1:11" ht="14.45" customHeight="1" x14ac:dyDescent="0.2">
      <c r="A416" s="388" t="s">
        <v>407</v>
      </c>
      <c r="B416" s="389" t="s">
        <v>408</v>
      </c>
      <c r="C416" s="390" t="s">
        <v>420</v>
      </c>
      <c r="D416" s="391" t="s">
        <v>421</v>
      </c>
      <c r="E416" s="390" t="s">
        <v>656</v>
      </c>
      <c r="F416" s="391" t="s">
        <v>657</v>
      </c>
      <c r="G416" s="390" t="s">
        <v>876</v>
      </c>
      <c r="H416" s="390" t="s">
        <v>877</v>
      </c>
      <c r="I416" s="393">
        <v>1.1399999856948853</v>
      </c>
      <c r="J416" s="393">
        <v>160</v>
      </c>
      <c r="K416" s="394">
        <v>182.39999389648438</v>
      </c>
    </row>
    <row r="417" spans="1:11" ht="14.45" customHeight="1" x14ac:dyDescent="0.2">
      <c r="A417" s="388" t="s">
        <v>407</v>
      </c>
      <c r="B417" s="389" t="s">
        <v>408</v>
      </c>
      <c r="C417" s="390" t="s">
        <v>420</v>
      </c>
      <c r="D417" s="391" t="s">
        <v>421</v>
      </c>
      <c r="E417" s="390" t="s">
        <v>656</v>
      </c>
      <c r="F417" s="391" t="s">
        <v>657</v>
      </c>
      <c r="G417" s="390" t="s">
        <v>898</v>
      </c>
      <c r="H417" s="390" t="s">
        <v>899</v>
      </c>
      <c r="I417" s="393">
        <v>37.150001525878906</v>
      </c>
      <c r="J417" s="393">
        <v>60</v>
      </c>
      <c r="K417" s="394">
        <v>2228.820068359375</v>
      </c>
    </row>
    <row r="418" spans="1:11" ht="14.45" customHeight="1" x14ac:dyDescent="0.2">
      <c r="A418" s="388" t="s">
        <v>407</v>
      </c>
      <c r="B418" s="389" t="s">
        <v>408</v>
      </c>
      <c r="C418" s="390" t="s">
        <v>420</v>
      </c>
      <c r="D418" s="391" t="s">
        <v>421</v>
      </c>
      <c r="E418" s="390" t="s">
        <v>656</v>
      </c>
      <c r="F418" s="391" t="s">
        <v>657</v>
      </c>
      <c r="G418" s="390" t="s">
        <v>902</v>
      </c>
      <c r="H418" s="390" t="s">
        <v>903</v>
      </c>
      <c r="I418" s="393">
        <v>1709.72998046875</v>
      </c>
      <c r="J418" s="393">
        <v>2</v>
      </c>
      <c r="K418" s="394">
        <v>3419.4599609375</v>
      </c>
    </row>
    <row r="419" spans="1:11" ht="14.45" customHeight="1" x14ac:dyDescent="0.2">
      <c r="A419" s="388" t="s">
        <v>407</v>
      </c>
      <c r="B419" s="389" t="s">
        <v>408</v>
      </c>
      <c r="C419" s="390" t="s">
        <v>420</v>
      </c>
      <c r="D419" s="391" t="s">
        <v>421</v>
      </c>
      <c r="E419" s="390" t="s">
        <v>969</v>
      </c>
      <c r="F419" s="391" t="s">
        <v>970</v>
      </c>
      <c r="G419" s="390" t="s">
        <v>971</v>
      </c>
      <c r="H419" s="390" t="s">
        <v>972</v>
      </c>
      <c r="I419" s="393">
        <v>6125.1298828125</v>
      </c>
      <c r="J419" s="393">
        <v>3</v>
      </c>
      <c r="K419" s="394">
        <v>18375.390625</v>
      </c>
    </row>
    <row r="420" spans="1:11" ht="14.45" customHeight="1" x14ac:dyDescent="0.2">
      <c r="A420" s="388" t="s">
        <v>407</v>
      </c>
      <c r="B420" s="389" t="s">
        <v>408</v>
      </c>
      <c r="C420" s="390" t="s">
        <v>420</v>
      </c>
      <c r="D420" s="391" t="s">
        <v>421</v>
      </c>
      <c r="E420" s="390" t="s">
        <v>979</v>
      </c>
      <c r="F420" s="391" t="s">
        <v>980</v>
      </c>
      <c r="G420" s="390" t="s">
        <v>993</v>
      </c>
      <c r="H420" s="390" t="s">
        <v>994</v>
      </c>
      <c r="I420" s="393">
        <v>113.84999847412109</v>
      </c>
      <c r="J420" s="393">
        <v>180</v>
      </c>
      <c r="K420" s="394">
        <v>20493</v>
      </c>
    </row>
    <row r="421" spans="1:11" ht="14.45" customHeight="1" x14ac:dyDescent="0.2">
      <c r="A421" s="388" t="s">
        <v>407</v>
      </c>
      <c r="B421" s="389" t="s">
        <v>408</v>
      </c>
      <c r="C421" s="390" t="s">
        <v>420</v>
      </c>
      <c r="D421" s="391" t="s">
        <v>421</v>
      </c>
      <c r="E421" s="390" t="s">
        <v>979</v>
      </c>
      <c r="F421" s="391" t="s">
        <v>980</v>
      </c>
      <c r="G421" s="390" t="s">
        <v>995</v>
      </c>
      <c r="H421" s="390" t="s">
        <v>996</v>
      </c>
      <c r="I421" s="393">
        <v>80.5</v>
      </c>
      <c r="J421" s="393">
        <v>216</v>
      </c>
      <c r="K421" s="394">
        <v>17388</v>
      </c>
    </row>
    <row r="422" spans="1:11" ht="14.45" customHeight="1" x14ac:dyDescent="0.2">
      <c r="A422" s="388" t="s">
        <v>407</v>
      </c>
      <c r="B422" s="389" t="s">
        <v>408</v>
      </c>
      <c r="C422" s="390" t="s">
        <v>420</v>
      </c>
      <c r="D422" s="391" t="s">
        <v>421</v>
      </c>
      <c r="E422" s="390" t="s">
        <v>979</v>
      </c>
      <c r="F422" s="391" t="s">
        <v>980</v>
      </c>
      <c r="G422" s="390" t="s">
        <v>1290</v>
      </c>
      <c r="H422" s="390" t="s">
        <v>1291</v>
      </c>
      <c r="I422" s="393">
        <v>118.27999877929688</v>
      </c>
      <c r="J422" s="393">
        <v>36</v>
      </c>
      <c r="K422" s="394">
        <v>4257.990234375</v>
      </c>
    </row>
    <row r="423" spans="1:11" ht="14.45" customHeight="1" x14ac:dyDescent="0.2">
      <c r="A423" s="388" t="s">
        <v>407</v>
      </c>
      <c r="B423" s="389" t="s">
        <v>408</v>
      </c>
      <c r="C423" s="390" t="s">
        <v>420</v>
      </c>
      <c r="D423" s="391" t="s">
        <v>421</v>
      </c>
      <c r="E423" s="390" t="s">
        <v>979</v>
      </c>
      <c r="F423" s="391" t="s">
        <v>980</v>
      </c>
      <c r="G423" s="390" t="s">
        <v>1292</v>
      </c>
      <c r="H423" s="390" t="s">
        <v>1293</v>
      </c>
      <c r="I423" s="393">
        <v>90.910003662109375</v>
      </c>
      <c r="J423" s="393">
        <v>60</v>
      </c>
      <c r="K423" s="394">
        <v>5454.4501953125</v>
      </c>
    </row>
    <row r="424" spans="1:11" ht="14.45" customHeight="1" x14ac:dyDescent="0.2">
      <c r="A424" s="388" t="s">
        <v>407</v>
      </c>
      <c r="B424" s="389" t="s">
        <v>408</v>
      </c>
      <c r="C424" s="390" t="s">
        <v>420</v>
      </c>
      <c r="D424" s="391" t="s">
        <v>421</v>
      </c>
      <c r="E424" s="390" t="s">
        <v>979</v>
      </c>
      <c r="F424" s="391" t="s">
        <v>980</v>
      </c>
      <c r="G424" s="390" t="s">
        <v>997</v>
      </c>
      <c r="H424" s="390" t="s">
        <v>998</v>
      </c>
      <c r="I424" s="393">
        <v>147.60000610351563</v>
      </c>
      <c r="J424" s="393">
        <v>48</v>
      </c>
      <c r="K424" s="394">
        <v>7084.919921875</v>
      </c>
    </row>
    <row r="425" spans="1:11" ht="14.45" customHeight="1" x14ac:dyDescent="0.2">
      <c r="A425" s="388" t="s">
        <v>407</v>
      </c>
      <c r="B425" s="389" t="s">
        <v>408</v>
      </c>
      <c r="C425" s="390" t="s">
        <v>420</v>
      </c>
      <c r="D425" s="391" t="s">
        <v>421</v>
      </c>
      <c r="E425" s="390" t="s">
        <v>979</v>
      </c>
      <c r="F425" s="391" t="s">
        <v>980</v>
      </c>
      <c r="G425" s="390" t="s">
        <v>999</v>
      </c>
      <c r="H425" s="390" t="s">
        <v>1000</v>
      </c>
      <c r="I425" s="393">
        <v>93.839996337890625</v>
      </c>
      <c r="J425" s="393">
        <v>48</v>
      </c>
      <c r="K425" s="394">
        <v>4504.31982421875</v>
      </c>
    </row>
    <row r="426" spans="1:11" ht="14.45" customHeight="1" x14ac:dyDescent="0.2">
      <c r="A426" s="388" t="s">
        <v>407</v>
      </c>
      <c r="B426" s="389" t="s">
        <v>408</v>
      </c>
      <c r="C426" s="390" t="s">
        <v>420</v>
      </c>
      <c r="D426" s="391" t="s">
        <v>421</v>
      </c>
      <c r="E426" s="390" t="s">
        <v>979</v>
      </c>
      <c r="F426" s="391" t="s">
        <v>980</v>
      </c>
      <c r="G426" s="390" t="s">
        <v>1001</v>
      </c>
      <c r="H426" s="390" t="s">
        <v>1002</v>
      </c>
      <c r="I426" s="393">
        <v>108.22000122070313</v>
      </c>
      <c r="J426" s="393">
        <v>48</v>
      </c>
      <c r="K426" s="394">
        <v>5194.31982421875</v>
      </c>
    </row>
    <row r="427" spans="1:11" ht="14.45" customHeight="1" x14ac:dyDescent="0.2">
      <c r="A427" s="388" t="s">
        <v>407</v>
      </c>
      <c r="B427" s="389" t="s">
        <v>408</v>
      </c>
      <c r="C427" s="390" t="s">
        <v>420</v>
      </c>
      <c r="D427" s="391" t="s">
        <v>421</v>
      </c>
      <c r="E427" s="390" t="s">
        <v>979</v>
      </c>
      <c r="F427" s="391" t="s">
        <v>980</v>
      </c>
      <c r="G427" s="390" t="s">
        <v>1029</v>
      </c>
      <c r="H427" s="390" t="s">
        <v>1030</v>
      </c>
      <c r="I427" s="393">
        <v>45.029998779296875</v>
      </c>
      <c r="J427" s="393">
        <v>144</v>
      </c>
      <c r="K427" s="394">
        <v>6484.31982421875</v>
      </c>
    </row>
    <row r="428" spans="1:11" ht="14.45" customHeight="1" x14ac:dyDescent="0.2">
      <c r="A428" s="388" t="s">
        <v>407</v>
      </c>
      <c r="B428" s="389" t="s">
        <v>408</v>
      </c>
      <c r="C428" s="390" t="s">
        <v>420</v>
      </c>
      <c r="D428" s="391" t="s">
        <v>421</v>
      </c>
      <c r="E428" s="390" t="s">
        <v>979</v>
      </c>
      <c r="F428" s="391" t="s">
        <v>980</v>
      </c>
      <c r="G428" s="390" t="s">
        <v>1041</v>
      </c>
      <c r="H428" s="390" t="s">
        <v>1042</v>
      </c>
      <c r="I428" s="393">
        <v>34.159999847412109</v>
      </c>
      <c r="J428" s="393">
        <v>144</v>
      </c>
      <c r="K428" s="394">
        <v>4918.77978515625</v>
      </c>
    </row>
    <row r="429" spans="1:11" ht="14.45" customHeight="1" x14ac:dyDescent="0.2">
      <c r="A429" s="388" t="s">
        <v>407</v>
      </c>
      <c r="B429" s="389" t="s">
        <v>408</v>
      </c>
      <c r="C429" s="390" t="s">
        <v>420</v>
      </c>
      <c r="D429" s="391" t="s">
        <v>421</v>
      </c>
      <c r="E429" s="390" t="s">
        <v>979</v>
      </c>
      <c r="F429" s="391" t="s">
        <v>980</v>
      </c>
      <c r="G429" s="390" t="s">
        <v>1045</v>
      </c>
      <c r="H429" s="390" t="s">
        <v>1046</v>
      </c>
      <c r="I429" s="393">
        <v>40.630001068115234</v>
      </c>
      <c r="J429" s="393">
        <v>108</v>
      </c>
      <c r="K429" s="394">
        <v>4388.0400390625</v>
      </c>
    </row>
    <row r="430" spans="1:11" ht="14.45" customHeight="1" x14ac:dyDescent="0.2">
      <c r="A430" s="388" t="s">
        <v>407</v>
      </c>
      <c r="B430" s="389" t="s">
        <v>408</v>
      </c>
      <c r="C430" s="390" t="s">
        <v>420</v>
      </c>
      <c r="D430" s="391" t="s">
        <v>421</v>
      </c>
      <c r="E430" s="390" t="s">
        <v>979</v>
      </c>
      <c r="F430" s="391" t="s">
        <v>980</v>
      </c>
      <c r="G430" s="390" t="s">
        <v>1055</v>
      </c>
      <c r="H430" s="390" t="s">
        <v>1056</v>
      </c>
      <c r="I430" s="393">
        <v>74.150001525878906</v>
      </c>
      <c r="J430" s="393">
        <v>144</v>
      </c>
      <c r="K430" s="394">
        <v>10678.1396484375</v>
      </c>
    </row>
    <row r="431" spans="1:11" ht="14.45" customHeight="1" x14ac:dyDescent="0.2">
      <c r="A431" s="388" t="s">
        <v>407</v>
      </c>
      <c r="B431" s="389" t="s">
        <v>408</v>
      </c>
      <c r="C431" s="390" t="s">
        <v>420</v>
      </c>
      <c r="D431" s="391" t="s">
        <v>421</v>
      </c>
      <c r="E431" s="390" t="s">
        <v>979</v>
      </c>
      <c r="F431" s="391" t="s">
        <v>980</v>
      </c>
      <c r="G431" s="390" t="s">
        <v>1294</v>
      </c>
      <c r="H431" s="390" t="s">
        <v>1295</v>
      </c>
      <c r="I431" s="393">
        <v>103.40000152587891</v>
      </c>
      <c r="J431" s="393">
        <v>108</v>
      </c>
      <c r="K431" s="394">
        <v>11166.9599609375</v>
      </c>
    </row>
    <row r="432" spans="1:11" ht="14.45" customHeight="1" x14ac:dyDescent="0.2">
      <c r="A432" s="388" t="s">
        <v>407</v>
      </c>
      <c r="B432" s="389" t="s">
        <v>408</v>
      </c>
      <c r="C432" s="390" t="s">
        <v>420</v>
      </c>
      <c r="D432" s="391" t="s">
        <v>421</v>
      </c>
      <c r="E432" s="390" t="s">
        <v>979</v>
      </c>
      <c r="F432" s="391" t="s">
        <v>980</v>
      </c>
      <c r="G432" s="390" t="s">
        <v>1065</v>
      </c>
      <c r="H432" s="390" t="s">
        <v>1066</v>
      </c>
      <c r="I432" s="393">
        <v>189.63999938964844</v>
      </c>
      <c r="J432" s="393">
        <v>108</v>
      </c>
      <c r="K432" s="394">
        <v>20480.580078125</v>
      </c>
    </row>
    <row r="433" spans="1:11" ht="14.45" customHeight="1" x14ac:dyDescent="0.2">
      <c r="A433" s="388" t="s">
        <v>407</v>
      </c>
      <c r="B433" s="389" t="s">
        <v>408</v>
      </c>
      <c r="C433" s="390" t="s">
        <v>420</v>
      </c>
      <c r="D433" s="391" t="s">
        <v>421</v>
      </c>
      <c r="E433" s="390" t="s">
        <v>979</v>
      </c>
      <c r="F433" s="391" t="s">
        <v>980</v>
      </c>
      <c r="G433" s="390" t="s">
        <v>1081</v>
      </c>
      <c r="H433" s="390" t="s">
        <v>1082</v>
      </c>
      <c r="I433" s="393">
        <v>30.309999465942383</v>
      </c>
      <c r="J433" s="393">
        <v>72</v>
      </c>
      <c r="K433" s="394">
        <v>2182.320068359375</v>
      </c>
    </row>
    <row r="434" spans="1:11" ht="14.45" customHeight="1" x14ac:dyDescent="0.2">
      <c r="A434" s="388" t="s">
        <v>407</v>
      </c>
      <c r="B434" s="389" t="s">
        <v>408</v>
      </c>
      <c r="C434" s="390" t="s">
        <v>420</v>
      </c>
      <c r="D434" s="391" t="s">
        <v>421</v>
      </c>
      <c r="E434" s="390" t="s">
        <v>979</v>
      </c>
      <c r="F434" s="391" t="s">
        <v>980</v>
      </c>
      <c r="G434" s="390" t="s">
        <v>1083</v>
      </c>
      <c r="H434" s="390" t="s">
        <v>1084</v>
      </c>
      <c r="I434" s="393">
        <v>39.740001678466797</v>
      </c>
      <c r="J434" s="393">
        <v>144</v>
      </c>
      <c r="K434" s="394">
        <v>5722.56005859375</v>
      </c>
    </row>
    <row r="435" spans="1:11" ht="14.45" customHeight="1" x14ac:dyDescent="0.2">
      <c r="A435" s="388" t="s">
        <v>407</v>
      </c>
      <c r="B435" s="389" t="s">
        <v>408</v>
      </c>
      <c r="C435" s="390" t="s">
        <v>420</v>
      </c>
      <c r="D435" s="391" t="s">
        <v>421</v>
      </c>
      <c r="E435" s="390" t="s">
        <v>979</v>
      </c>
      <c r="F435" s="391" t="s">
        <v>980</v>
      </c>
      <c r="G435" s="390" t="s">
        <v>1296</v>
      </c>
      <c r="H435" s="390" t="s">
        <v>1297</v>
      </c>
      <c r="I435" s="393">
        <v>73.790000915527344</v>
      </c>
      <c r="J435" s="393">
        <v>36</v>
      </c>
      <c r="K435" s="394">
        <v>2656.43994140625</v>
      </c>
    </row>
    <row r="436" spans="1:11" ht="14.45" customHeight="1" x14ac:dyDescent="0.2">
      <c r="A436" s="388" t="s">
        <v>407</v>
      </c>
      <c r="B436" s="389" t="s">
        <v>408</v>
      </c>
      <c r="C436" s="390" t="s">
        <v>420</v>
      </c>
      <c r="D436" s="391" t="s">
        <v>421</v>
      </c>
      <c r="E436" s="390" t="s">
        <v>979</v>
      </c>
      <c r="F436" s="391" t="s">
        <v>980</v>
      </c>
      <c r="G436" s="390" t="s">
        <v>1298</v>
      </c>
      <c r="H436" s="390" t="s">
        <v>1299</v>
      </c>
      <c r="I436" s="393">
        <v>73.800003051757813</v>
      </c>
      <c r="J436" s="393">
        <v>36</v>
      </c>
      <c r="K436" s="394">
        <v>2656.800048828125</v>
      </c>
    </row>
    <row r="437" spans="1:11" ht="14.45" customHeight="1" x14ac:dyDescent="0.2">
      <c r="A437" s="388" t="s">
        <v>407</v>
      </c>
      <c r="B437" s="389" t="s">
        <v>408</v>
      </c>
      <c r="C437" s="390" t="s">
        <v>420</v>
      </c>
      <c r="D437" s="391" t="s">
        <v>421</v>
      </c>
      <c r="E437" s="390" t="s">
        <v>979</v>
      </c>
      <c r="F437" s="391" t="s">
        <v>980</v>
      </c>
      <c r="G437" s="390" t="s">
        <v>1122</v>
      </c>
      <c r="H437" s="390" t="s">
        <v>1123</v>
      </c>
      <c r="I437" s="393">
        <v>94.819999694824219</v>
      </c>
      <c r="J437" s="393">
        <v>108</v>
      </c>
      <c r="K437" s="394">
        <v>10240.2900390625</v>
      </c>
    </row>
    <row r="438" spans="1:11" ht="14.45" customHeight="1" x14ac:dyDescent="0.2">
      <c r="A438" s="388" t="s">
        <v>407</v>
      </c>
      <c r="B438" s="389" t="s">
        <v>408</v>
      </c>
      <c r="C438" s="390" t="s">
        <v>420</v>
      </c>
      <c r="D438" s="391" t="s">
        <v>421</v>
      </c>
      <c r="E438" s="390" t="s">
        <v>979</v>
      </c>
      <c r="F438" s="391" t="s">
        <v>980</v>
      </c>
      <c r="G438" s="390" t="s">
        <v>1130</v>
      </c>
      <c r="H438" s="390" t="s">
        <v>1131</v>
      </c>
      <c r="I438" s="393">
        <v>356.79000854492188</v>
      </c>
      <c r="J438" s="393">
        <v>48</v>
      </c>
      <c r="K438" s="394">
        <v>17125.80078125</v>
      </c>
    </row>
    <row r="439" spans="1:11" ht="14.45" customHeight="1" x14ac:dyDescent="0.2">
      <c r="A439" s="388" t="s">
        <v>407</v>
      </c>
      <c r="B439" s="389" t="s">
        <v>408</v>
      </c>
      <c r="C439" s="390" t="s">
        <v>420</v>
      </c>
      <c r="D439" s="391" t="s">
        <v>421</v>
      </c>
      <c r="E439" s="390" t="s">
        <v>1132</v>
      </c>
      <c r="F439" s="391" t="s">
        <v>1133</v>
      </c>
      <c r="G439" s="390" t="s">
        <v>1300</v>
      </c>
      <c r="H439" s="390" t="s">
        <v>1301</v>
      </c>
      <c r="I439" s="393">
        <v>101.58000183105469</v>
      </c>
      <c r="J439" s="393">
        <v>25</v>
      </c>
      <c r="K439" s="394">
        <v>2539.489990234375</v>
      </c>
    </row>
    <row r="440" spans="1:11" ht="14.45" customHeight="1" x14ac:dyDescent="0.2">
      <c r="A440" s="388" t="s">
        <v>407</v>
      </c>
      <c r="B440" s="389" t="s">
        <v>408</v>
      </c>
      <c r="C440" s="390" t="s">
        <v>420</v>
      </c>
      <c r="D440" s="391" t="s">
        <v>421</v>
      </c>
      <c r="E440" s="390" t="s">
        <v>1178</v>
      </c>
      <c r="F440" s="391" t="s">
        <v>1179</v>
      </c>
      <c r="G440" s="390" t="s">
        <v>1190</v>
      </c>
      <c r="H440" s="390" t="s">
        <v>1191</v>
      </c>
      <c r="I440" s="393">
        <v>16.940000534057617</v>
      </c>
      <c r="J440" s="393">
        <v>100</v>
      </c>
      <c r="K440" s="394">
        <v>1694</v>
      </c>
    </row>
    <row r="441" spans="1:11" ht="14.45" customHeight="1" x14ac:dyDescent="0.2">
      <c r="A441" s="388" t="s">
        <v>407</v>
      </c>
      <c r="B441" s="389" t="s">
        <v>408</v>
      </c>
      <c r="C441" s="390" t="s">
        <v>420</v>
      </c>
      <c r="D441" s="391" t="s">
        <v>421</v>
      </c>
      <c r="E441" s="390" t="s">
        <v>1178</v>
      </c>
      <c r="F441" s="391" t="s">
        <v>1179</v>
      </c>
      <c r="G441" s="390" t="s">
        <v>1194</v>
      </c>
      <c r="H441" s="390" t="s">
        <v>1195</v>
      </c>
      <c r="I441" s="393">
        <v>16.940000534057617</v>
      </c>
      <c r="J441" s="393">
        <v>400</v>
      </c>
      <c r="K441" s="394">
        <v>6776</v>
      </c>
    </row>
    <row r="442" spans="1:11" ht="14.45" customHeight="1" x14ac:dyDescent="0.2">
      <c r="A442" s="388" t="s">
        <v>407</v>
      </c>
      <c r="B442" s="389" t="s">
        <v>408</v>
      </c>
      <c r="C442" s="390" t="s">
        <v>420</v>
      </c>
      <c r="D442" s="391" t="s">
        <v>421</v>
      </c>
      <c r="E442" s="390" t="s">
        <v>1178</v>
      </c>
      <c r="F442" s="391" t="s">
        <v>1179</v>
      </c>
      <c r="G442" s="390" t="s">
        <v>1302</v>
      </c>
      <c r="H442" s="390" t="s">
        <v>1303</v>
      </c>
      <c r="I442" s="393">
        <v>16.940000534057617</v>
      </c>
      <c r="J442" s="393">
        <v>150</v>
      </c>
      <c r="K442" s="394">
        <v>2541</v>
      </c>
    </row>
    <row r="443" spans="1:11" ht="14.45" customHeight="1" x14ac:dyDescent="0.2">
      <c r="A443" s="388" t="s">
        <v>407</v>
      </c>
      <c r="B443" s="389" t="s">
        <v>408</v>
      </c>
      <c r="C443" s="390" t="s">
        <v>420</v>
      </c>
      <c r="D443" s="391" t="s">
        <v>421</v>
      </c>
      <c r="E443" s="390" t="s">
        <v>1178</v>
      </c>
      <c r="F443" s="391" t="s">
        <v>1179</v>
      </c>
      <c r="G443" s="390" t="s">
        <v>1200</v>
      </c>
      <c r="H443" s="390" t="s">
        <v>1201</v>
      </c>
      <c r="I443" s="393">
        <v>15.729999542236328</v>
      </c>
      <c r="J443" s="393">
        <v>200</v>
      </c>
      <c r="K443" s="394">
        <v>3146</v>
      </c>
    </row>
    <row r="444" spans="1:11" ht="14.45" customHeight="1" x14ac:dyDescent="0.2">
      <c r="A444" s="388" t="s">
        <v>407</v>
      </c>
      <c r="B444" s="389" t="s">
        <v>408</v>
      </c>
      <c r="C444" s="390" t="s">
        <v>420</v>
      </c>
      <c r="D444" s="391" t="s">
        <v>421</v>
      </c>
      <c r="E444" s="390" t="s">
        <v>1178</v>
      </c>
      <c r="F444" s="391" t="s">
        <v>1179</v>
      </c>
      <c r="G444" s="390" t="s">
        <v>1202</v>
      </c>
      <c r="H444" s="390" t="s">
        <v>1203</v>
      </c>
      <c r="I444" s="393">
        <v>15.729999542236328</v>
      </c>
      <c r="J444" s="393">
        <v>350</v>
      </c>
      <c r="K444" s="394">
        <v>5505.5</v>
      </c>
    </row>
    <row r="445" spans="1:11" ht="14.45" customHeight="1" x14ac:dyDescent="0.2">
      <c r="A445" s="388" t="s">
        <v>407</v>
      </c>
      <c r="B445" s="389" t="s">
        <v>408</v>
      </c>
      <c r="C445" s="390" t="s">
        <v>420</v>
      </c>
      <c r="D445" s="391" t="s">
        <v>421</v>
      </c>
      <c r="E445" s="390" t="s">
        <v>1178</v>
      </c>
      <c r="F445" s="391" t="s">
        <v>1179</v>
      </c>
      <c r="G445" s="390" t="s">
        <v>1204</v>
      </c>
      <c r="H445" s="390" t="s">
        <v>1205</v>
      </c>
      <c r="I445" s="393">
        <v>15.729999542236328</v>
      </c>
      <c r="J445" s="393">
        <v>500</v>
      </c>
      <c r="K445" s="394">
        <v>7865</v>
      </c>
    </row>
    <row r="446" spans="1:11" ht="14.45" customHeight="1" x14ac:dyDescent="0.2">
      <c r="A446" s="388" t="s">
        <v>407</v>
      </c>
      <c r="B446" s="389" t="s">
        <v>408</v>
      </c>
      <c r="C446" s="390" t="s">
        <v>420</v>
      </c>
      <c r="D446" s="391" t="s">
        <v>421</v>
      </c>
      <c r="E446" s="390" t="s">
        <v>1178</v>
      </c>
      <c r="F446" s="391" t="s">
        <v>1179</v>
      </c>
      <c r="G446" s="390" t="s">
        <v>1206</v>
      </c>
      <c r="H446" s="390" t="s">
        <v>1207</v>
      </c>
      <c r="I446" s="393">
        <v>15.729999542236328</v>
      </c>
      <c r="J446" s="393">
        <v>1050</v>
      </c>
      <c r="K446" s="394">
        <v>16516.5</v>
      </c>
    </row>
    <row r="447" spans="1:11" ht="14.45" customHeight="1" x14ac:dyDescent="0.2">
      <c r="A447" s="388" t="s">
        <v>407</v>
      </c>
      <c r="B447" s="389" t="s">
        <v>408</v>
      </c>
      <c r="C447" s="390" t="s">
        <v>420</v>
      </c>
      <c r="D447" s="391" t="s">
        <v>421</v>
      </c>
      <c r="E447" s="390" t="s">
        <v>1178</v>
      </c>
      <c r="F447" s="391" t="s">
        <v>1179</v>
      </c>
      <c r="G447" s="390" t="s">
        <v>1210</v>
      </c>
      <c r="H447" s="390" t="s">
        <v>1211</v>
      </c>
      <c r="I447" s="393">
        <v>15.729999542236328</v>
      </c>
      <c r="J447" s="393">
        <v>500</v>
      </c>
      <c r="K447" s="394">
        <v>7865</v>
      </c>
    </row>
    <row r="448" spans="1:11" ht="14.45" customHeight="1" x14ac:dyDescent="0.2">
      <c r="A448" s="388" t="s">
        <v>407</v>
      </c>
      <c r="B448" s="389" t="s">
        <v>408</v>
      </c>
      <c r="C448" s="390" t="s">
        <v>420</v>
      </c>
      <c r="D448" s="391" t="s">
        <v>421</v>
      </c>
      <c r="E448" s="390" t="s">
        <v>1178</v>
      </c>
      <c r="F448" s="391" t="s">
        <v>1179</v>
      </c>
      <c r="G448" s="390" t="s">
        <v>1216</v>
      </c>
      <c r="H448" s="390" t="s">
        <v>1217</v>
      </c>
      <c r="I448" s="393">
        <v>19.600000381469727</v>
      </c>
      <c r="J448" s="393">
        <v>200</v>
      </c>
      <c r="K448" s="394">
        <v>3920.39990234375</v>
      </c>
    </row>
    <row r="449" spans="1:11" ht="14.45" customHeight="1" x14ac:dyDescent="0.2">
      <c r="A449" s="388" t="s">
        <v>407</v>
      </c>
      <c r="B449" s="389" t="s">
        <v>408</v>
      </c>
      <c r="C449" s="390" t="s">
        <v>420</v>
      </c>
      <c r="D449" s="391" t="s">
        <v>421</v>
      </c>
      <c r="E449" s="390" t="s">
        <v>1178</v>
      </c>
      <c r="F449" s="391" t="s">
        <v>1179</v>
      </c>
      <c r="G449" s="390" t="s">
        <v>1224</v>
      </c>
      <c r="H449" s="390" t="s">
        <v>1225</v>
      </c>
      <c r="I449" s="393">
        <v>0.62999999523162842</v>
      </c>
      <c r="J449" s="393">
        <v>400</v>
      </c>
      <c r="K449" s="394">
        <v>252</v>
      </c>
    </row>
    <row r="450" spans="1:11" ht="14.45" customHeight="1" x14ac:dyDescent="0.2">
      <c r="A450" s="388" t="s">
        <v>407</v>
      </c>
      <c r="B450" s="389" t="s">
        <v>408</v>
      </c>
      <c r="C450" s="390" t="s">
        <v>420</v>
      </c>
      <c r="D450" s="391" t="s">
        <v>421</v>
      </c>
      <c r="E450" s="390" t="s">
        <v>1178</v>
      </c>
      <c r="F450" s="391" t="s">
        <v>1179</v>
      </c>
      <c r="G450" s="390" t="s">
        <v>1224</v>
      </c>
      <c r="H450" s="390" t="s">
        <v>1234</v>
      </c>
      <c r="I450" s="393">
        <v>1.1000000238418579</v>
      </c>
      <c r="J450" s="393">
        <v>800</v>
      </c>
      <c r="K450" s="394">
        <v>880</v>
      </c>
    </row>
    <row r="451" spans="1:11" ht="14.45" customHeight="1" x14ac:dyDescent="0.2">
      <c r="A451" s="388" t="s">
        <v>407</v>
      </c>
      <c r="B451" s="389" t="s">
        <v>408</v>
      </c>
      <c r="C451" s="390" t="s">
        <v>420</v>
      </c>
      <c r="D451" s="391" t="s">
        <v>421</v>
      </c>
      <c r="E451" s="390" t="s">
        <v>1178</v>
      </c>
      <c r="F451" s="391" t="s">
        <v>1179</v>
      </c>
      <c r="G451" s="390" t="s">
        <v>1226</v>
      </c>
      <c r="H451" s="390" t="s">
        <v>1304</v>
      </c>
      <c r="I451" s="393">
        <v>1.2300000190734863</v>
      </c>
      <c r="J451" s="393">
        <v>800</v>
      </c>
      <c r="K451" s="394">
        <v>984</v>
      </c>
    </row>
    <row r="452" spans="1:11" ht="14.45" customHeight="1" x14ac:dyDescent="0.2">
      <c r="A452" s="388" t="s">
        <v>407</v>
      </c>
      <c r="B452" s="389" t="s">
        <v>408</v>
      </c>
      <c r="C452" s="390" t="s">
        <v>420</v>
      </c>
      <c r="D452" s="391" t="s">
        <v>421</v>
      </c>
      <c r="E452" s="390" t="s">
        <v>1236</v>
      </c>
      <c r="F452" s="391" t="s">
        <v>1237</v>
      </c>
      <c r="G452" s="390" t="s">
        <v>1240</v>
      </c>
      <c r="H452" s="390" t="s">
        <v>1241</v>
      </c>
      <c r="I452" s="393">
        <v>10.743333180745443</v>
      </c>
      <c r="J452" s="393">
        <v>200</v>
      </c>
      <c r="K452" s="394">
        <v>2149.199951171875</v>
      </c>
    </row>
    <row r="453" spans="1:11" ht="14.45" customHeight="1" x14ac:dyDescent="0.2">
      <c r="A453" s="388" t="s">
        <v>407</v>
      </c>
      <c r="B453" s="389" t="s">
        <v>408</v>
      </c>
      <c r="C453" s="390" t="s">
        <v>420</v>
      </c>
      <c r="D453" s="391" t="s">
        <v>421</v>
      </c>
      <c r="E453" s="390" t="s">
        <v>1236</v>
      </c>
      <c r="F453" s="391" t="s">
        <v>1237</v>
      </c>
      <c r="G453" s="390" t="s">
        <v>1246</v>
      </c>
      <c r="H453" s="390" t="s">
        <v>1247</v>
      </c>
      <c r="I453" s="393">
        <v>74.919998168945313</v>
      </c>
      <c r="J453" s="393">
        <v>90</v>
      </c>
      <c r="K453" s="394">
        <v>6743.099853515625</v>
      </c>
    </row>
    <row r="454" spans="1:11" ht="14.45" customHeight="1" x14ac:dyDescent="0.2">
      <c r="A454" s="388" t="s">
        <v>407</v>
      </c>
      <c r="B454" s="389" t="s">
        <v>408</v>
      </c>
      <c r="C454" s="390" t="s">
        <v>420</v>
      </c>
      <c r="D454" s="391" t="s">
        <v>421</v>
      </c>
      <c r="E454" s="390" t="s">
        <v>1236</v>
      </c>
      <c r="F454" s="391" t="s">
        <v>1237</v>
      </c>
      <c r="G454" s="390" t="s">
        <v>1256</v>
      </c>
      <c r="H454" s="390" t="s">
        <v>1257</v>
      </c>
      <c r="I454" s="393">
        <v>56.389999389648438</v>
      </c>
      <c r="J454" s="393">
        <v>30</v>
      </c>
      <c r="K454" s="394">
        <v>1691.5799560546875</v>
      </c>
    </row>
    <row r="455" spans="1:11" ht="14.45" customHeight="1" x14ac:dyDescent="0.2">
      <c r="A455" s="388" t="s">
        <v>407</v>
      </c>
      <c r="B455" s="389" t="s">
        <v>408</v>
      </c>
      <c r="C455" s="390" t="s">
        <v>420</v>
      </c>
      <c r="D455" s="391" t="s">
        <v>421</v>
      </c>
      <c r="E455" s="390" t="s">
        <v>1258</v>
      </c>
      <c r="F455" s="391" t="s">
        <v>1259</v>
      </c>
      <c r="G455" s="390" t="s">
        <v>1305</v>
      </c>
      <c r="H455" s="390" t="s">
        <v>1306</v>
      </c>
      <c r="I455" s="393">
        <v>58408.51953125</v>
      </c>
      <c r="J455" s="393">
        <v>4</v>
      </c>
      <c r="K455" s="394">
        <v>233634.09375</v>
      </c>
    </row>
    <row r="456" spans="1:11" ht="14.45" customHeight="1" x14ac:dyDescent="0.2">
      <c r="A456" s="388" t="s">
        <v>407</v>
      </c>
      <c r="B456" s="389" t="s">
        <v>408</v>
      </c>
      <c r="C456" s="390" t="s">
        <v>420</v>
      </c>
      <c r="D456" s="391" t="s">
        <v>421</v>
      </c>
      <c r="E456" s="390" t="s">
        <v>1258</v>
      </c>
      <c r="F456" s="391" t="s">
        <v>1259</v>
      </c>
      <c r="G456" s="390" t="s">
        <v>1307</v>
      </c>
      <c r="H456" s="390" t="s">
        <v>1308</v>
      </c>
      <c r="I456" s="393">
        <v>58408.51953125</v>
      </c>
      <c r="J456" s="393">
        <v>2</v>
      </c>
      <c r="K456" s="394">
        <v>116817.03125</v>
      </c>
    </row>
    <row r="457" spans="1:11" ht="14.45" customHeight="1" x14ac:dyDescent="0.2">
      <c r="A457" s="388" t="s">
        <v>407</v>
      </c>
      <c r="B457" s="389" t="s">
        <v>408</v>
      </c>
      <c r="C457" s="390" t="s">
        <v>420</v>
      </c>
      <c r="D457" s="391" t="s">
        <v>421</v>
      </c>
      <c r="E457" s="390" t="s">
        <v>1258</v>
      </c>
      <c r="F457" s="391" t="s">
        <v>1259</v>
      </c>
      <c r="G457" s="390" t="s">
        <v>1309</v>
      </c>
      <c r="H457" s="390" t="s">
        <v>1310</v>
      </c>
      <c r="I457" s="393">
        <v>7461.5498046875</v>
      </c>
      <c r="J457" s="393">
        <v>4</v>
      </c>
      <c r="K457" s="394">
        <v>29846.19921875</v>
      </c>
    </row>
    <row r="458" spans="1:11" ht="14.45" customHeight="1" thickBot="1" x14ac:dyDescent="0.25">
      <c r="A458" s="395" t="s">
        <v>407</v>
      </c>
      <c r="B458" s="396" t="s">
        <v>408</v>
      </c>
      <c r="C458" s="397" t="s">
        <v>420</v>
      </c>
      <c r="D458" s="398" t="s">
        <v>421</v>
      </c>
      <c r="E458" s="397" t="s">
        <v>1258</v>
      </c>
      <c r="F458" s="398" t="s">
        <v>1259</v>
      </c>
      <c r="G458" s="397" t="s">
        <v>1311</v>
      </c>
      <c r="H458" s="397" t="s">
        <v>1312</v>
      </c>
      <c r="I458" s="400">
        <v>2006.1199951171875</v>
      </c>
      <c r="J458" s="400">
        <v>10</v>
      </c>
      <c r="K458" s="401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E438CBB-DBE0-4EB6-B329-EEEE1EA55ACF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51.566666666666663</v>
      </c>
      <c r="D6" s="249"/>
      <c r="E6" s="249"/>
      <c r="F6" s="248"/>
      <c r="G6" s="250">
        <f ca="1">SUM(Tabulka[05 h_vram])/2</f>
        <v>60509.55</v>
      </c>
      <c r="H6" s="249">
        <f ca="1">SUM(Tabulka[06 h_naduv])/2</f>
        <v>3940</v>
      </c>
      <c r="I6" s="249">
        <f ca="1">SUM(Tabulka[07 h_nadzk])/2</f>
        <v>124.5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913072</v>
      </c>
      <c r="N6" s="249">
        <f ca="1">SUM(Tabulka[12 m_oc])/2</f>
        <v>913072</v>
      </c>
      <c r="O6" s="248">
        <f ca="1">SUM(Tabulka[13 m_sk])/2</f>
        <v>20526859</v>
      </c>
      <c r="P6" s="247">
        <f ca="1">SUM(Tabulka[14_vzsk])/2</f>
        <v>30020</v>
      </c>
      <c r="Q6" s="247">
        <f ca="1">SUM(Tabulka[15_vzpl])/2</f>
        <v>26676.686217008799</v>
      </c>
      <c r="R6" s="246">
        <f ca="1">IF(Q6=0,0,P6/Q6)</f>
        <v>1.125327177288592</v>
      </c>
      <c r="S6" s="245">
        <f ca="1">Q6-P6</f>
        <v>-3343.3137829912012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2.2222222222222223E-2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426.6862170087976</v>
      </c>
    </row>
    <row r="9" spans="1:19" x14ac:dyDescent="0.25">
      <c r="A9" s="227">
        <v>99</v>
      </c>
      <c r="B9" s="226" t="s">
        <v>1325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426.6862170087976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426.6862170087976</v>
      </c>
    </row>
    <row r="10" spans="1:19" x14ac:dyDescent="0.25">
      <c r="A10" s="227">
        <v>101</v>
      </c>
      <c r="B10" s="226" t="s">
        <v>1326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2.2222222222222223E-2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1314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51.544444444444451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60472.75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3940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793072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793072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20386479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30020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1" s="229">
        <f ca="1">IF(Tabulka[[#This Row],[15_vzpl]]=0,"",Tabulka[[#This Row],[14_vzsk]]/Tabulka[[#This Row],[15_vzpl]])</f>
        <v>1.1436190476190475</v>
      </c>
      <c r="S11" s="228">
        <f ca="1">IF(Tabulka[[#This Row],[15_vzpl]]-Tabulka[[#This Row],[14_vzsk]]=0,"",Tabulka[[#This Row],[15_vzpl]]-Tabulka[[#This Row],[14_vzsk]])</f>
        <v>-3769.9999999999964</v>
      </c>
    </row>
    <row r="12" spans="1:19" x14ac:dyDescent="0.25">
      <c r="A12" s="227">
        <v>303</v>
      </c>
      <c r="B12" s="226" t="s">
        <v>1327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16.194444444444443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17013.5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859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177267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177267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5612148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30020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26250.000000000004</v>
      </c>
      <c r="R12" s="229">
        <f ca="1">IF(Tabulka[[#This Row],[15_vzpl]]=0,"",Tabulka[[#This Row],[14_vzsk]]/Tabulka[[#This Row],[15_vzpl]])</f>
        <v>1.1436190476190475</v>
      </c>
      <c r="S12" s="228">
        <f ca="1">IF(Tabulka[[#This Row],[15_vzpl]]-Tabulka[[#This Row],[14_vzsk]]=0,"",Tabulka[[#This Row],[15_vzpl]]-Tabulka[[#This Row],[14_vzsk]])</f>
        <v>-3769.9999999999964</v>
      </c>
    </row>
    <row r="13" spans="1:19" x14ac:dyDescent="0.25">
      <c r="A13" s="227">
        <v>304</v>
      </c>
      <c r="B13" s="226" t="s">
        <v>1328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17.349999999999998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21691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948.5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325686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325686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8112117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1329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4986.75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109807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109807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2282857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1330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16781.5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1837.5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180312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180312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4379357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F01041C4-FFED-4F54-B9A3-39623BB7559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1324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1314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1315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151</v>
      </c>
      <c r="S13">
        <v>47.409579667644181</v>
      </c>
    </row>
    <row r="14" spans="1:19" x14ac:dyDescent="0.25">
      <c r="A14" s="263" t="s">
        <v>118</v>
      </c>
      <c r="B14" s="262">
        <v>11</v>
      </c>
      <c r="C14">
        <v>2</v>
      </c>
      <c r="D14">
        <v>99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 t="s">
        <v>1314</v>
      </c>
      <c r="E15">
        <v>52.1</v>
      </c>
      <c r="I15">
        <v>6826.75</v>
      </c>
      <c r="J15">
        <v>694.5</v>
      </c>
      <c r="O15">
        <v>11938</v>
      </c>
      <c r="P15">
        <v>11938</v>
      </c>
      <c r="Q15">
        <v>2270137</v>
      </c>
      <c r="R15">
        <v>10800</v>
      </c>
      <c r="S15">
        <v>2916.6666666666665</v>
      </c>
    </row>
    <row r="16" spans="1:19" x14ac:dyDescent="0.25">
      <c r="A16" s="259" t="s">
        <v>107</v>
      </c>
      <c r="B16" s="258">
        <v>2020</v>
      </c>
      <c r="C16">
        <v>2</v>
      </c>
      <c r="D16">
        <v>303</v>
      </c>
      <c r="E16">
        <v>16.75</v>
      </c>
      <c r="I16">
        <v>1977</v>
      </c>
      <c r="J16">
        <v>125</v>
      </c>
      <c r="Q16">
        <v>630968</v>
      </c>
      <c r="R16">
        <v>10800</v>
      </c>
      <c r="S16">
        <v>2916.6666666666665</v>
      </c>
    </row>
    <row r="17" spans="3:19" x14ac:dyDescent="0.25">
      <c r="C17">
        <v>2</v>
      </c>
      <c r="D17">
        <v>304</v>
      </c>
      <c r="E17">
        <v>17.350000000000001</v>
      </c>
      <c r="I17">
        <v>2495.5</v>
      </c>
      <c r="J17">
        <v>245</v>
      </c>
      <c r="O17">
        <v>7288</v>
      </c>
      <c r="P17">
        <v>7288</v>
      </c>
      <c r="Q17">
        <v>918791</v>
      </c>
    </row>
    <row r="18" spans="3:19" x14ac:dyDescent="0.25">
      <c r="C18">
        <v>2</v>
      </c>
      <c r="D18">
        <v>305</v>
      </c>
      <c r="E18">
        <v>4</v>
      </c>
      <c r="I18">
        <v>493.25</v>
      </c>
      <c r="J18">
        <v>25</v>
      </c>
      <c r="O18">
        <v>2250</v>
      </c>
      <c r="P18">
        <v>2250</v>
      </c>
      <c r="Q18">
        <v>229602</v>
      </c>
    </row>
    <row r="19" spans="3:19" x14ac:dyDescent="0.25">
      <c r="C19">
        <v>2</v>
      </c>
      <c r="D19">
        <v>642</v>
      </c>
      <c r="E19">
        <v>14</v>
      </c>
      <c r="I19">
        <v>1861</v>
      </c>
      <c r="J19">
        <v>299.5</v>
      </c>
      <c r="O19">
        <v>2400</v>
      </c>
      <c r="P19">
        <v>2400</v>
      </c>
      <c r="Q19">
        <v>490776</v>
      </c>
    </row>
    <row r="20" spans="3:19" x14ac:dyDescent="0.25">
      <c r="C20" t="s">
        <v>1316</v>
      </c>
      <c r="E20">
        <v>52.1</v>
      </c>
      <c r="I20">
        <v>6826.75</v>
      </c>
      <c r="J20">
        <v>694.5</v>
      </c>
      <c r="O20">
        <v>11938</v>
      </c>
      <c r="P20">
        <v>11938</v>
      </c>
      <c r="Q20">
        <v>2270137</v>
      </c>
      <c r="R20">
        <v>10800</v>
      </c>
      <c r="S20">
        <v>2964.0762463343108</v>
      </c>
    </row>
    <row r="21" spans="3:19" x14ac:dyDescent="0.25">
      <c r="C21">
        <v>3</v>
      </c>
      <c r="D21" t="s">
        <v>151</v>
      </c>
      <c r="S21">
        <v>47.409579667644181</v>
      </c>
    </row>
    <row r="22" spans="3:19" x14ac:dyDescent="0.25">
      <c r="C22">
        <v>3</v>
      </c>
      <c r="D22">
        <v>99</v>
      </c>
      <c r="S22">
        <v>47.409579667644181</v>
      </c>
    </row>
    <row r="23" spans="3:19" x14ac:dyDescent="0.25">
      <c r="C23">
        <v>3</v>
      </c>
      <c r="D23" t="s">
        <v>1314</v>
      </c>
      <c r="E23">
        <v>52.1</v>
      </c>
      <c r="I23">
        <v>6839.5</v>
      </c>
      <c r="O23">
        <v>31368</v>
      </c>
      <c r="P23">
        <v>31368</v>
      </c>
      <c r="Q23">
        <v>1959714</v>
      </c>
      <c r="S23">
        <v>2916.6666666666665</v>
      </c>
    </row>
    <row r="24" spans="3:19" x14ac:dyDescent="0.25">
      <c r="C24">
        <v>3</v>
      </c>
      <c r="D24">
        <v>303</v>
      </c>
      <c r="E24">
        <v>16.75</v>
      </c>
      <c r="I24">
        <v>1950</v>
      </c>
      <c r="O24">
        <v>10700</v>
      </c>
      <c r="P24">
        <v>10700</v>
      </c>
      <c r="Q24">
        <v>523766</v>
      </c>
      <c r="S24">
        <v>2916.6666666666665</v>
      </c>
    </row>
    <row r="25" spans="3:19" x14ac:dyDescent="0.25">
      <c r="C25">
        <v>3</v>
      </c>
      <c r="D25">
        <v>304</v>
      </c>
      <c r="E25">
        <v>17.350000000000001</v>
      </c>
      <c r="I25">
        <v>2440.5</v>
      </c>
      <c r="O25">
        <v>9300</v>
      </c>
      <c r="P25">
        <v>9300</v>
      </c>
      <c r="Q25">
        <v>808336</v>
      </c>
    </row>
    <row r="26" spans="3:19" x14ac:dyDescent="0.25">
      <c r="C26">
        <v>3</v>
      </c>
      <c r="D26">
        <v>305</v>
      </c>
      <c r="E26">
        <v>4</v>
      </c>
      <c r="I26">
        <v>638.5</v>
      </c>
      <c r="O26">
        <v>1600</v>
      </c>
      <c r="P26">
        <v>1600</v>
      </c>
      <c r="Q26">
        <v>225234</v>
      </c>
    </row>
    <row r="27" spans="3:19" x14ac:dyDescent="0.25">
      <c r="C27">
        <v>3</v>
      </c>
      <c r="D27">
        <v>642</v>
      </c>
      <c r="E27">
        <v>14</v>
      </c>
      <c r="I27">
        <v>1810.5</v>
      </c>
      <c r="O27">
        <v>9768</v>
      </c>
      <c r="P27">
        <v>9768</v>
      </c>
      <c r="Q27">
        <v>402378</v>
      </c>
    </row>
    <row r="28" spans="3:19" x14ac:dyDescent="0.25">
      <c r="C28" t="s">
        <v>1317</v>
      </c>
      <c r="E28">
        <v>52.1</v>
      </c>
      <c r="I28">
        <v>6839.5</v>
      </c>
      <c r="O28">
        <v>31368</v>
      </c>
      <c r="P28">
        <v>31368</v>
      </c>
      <c r="Q28">
        <v>1959714</v>
      </c>
      <c r="S28">
        <v>2964.0762463343108</v>
      </c>
    </row>
    <row r="29" spans="3:19" x14ac:dyDescent="0.25">
      <c r="C29">
        <v>4</v>
      </c>
      <c r="D29" t="s">
        <v>151</v>
      </c>
      <c r="S29">
        <v>47.409579667644181</v>
      </c>
    </row>
    <row r="30" spans="3:19" x14ac:dyDescent="0.25">
      <c r="C30">
        <v>4</v>
      </c>
      <c r="D30">
        <v>99</v>
      </c>
      <c r="S30">
        <v>47.409579667644181</v>
      </c>
    </row>
    <row r="31" spans="3:19" x14ac:dyDescent="0.25">
      <c r="C31">
        <v>4</v>
      </c>
      <c r="D31" t="s">
        <v>1314</v>
      </c>
      <c r="E31">
        <v>52.1</v>
      </c>
      <c r="I31">
        <v>5239</v>
      </c>
      <c r="J31">
        <v>305</v>
      </c>
      <c r="O31">
        <v>41244</v>
      </c>
      <c r="P31">
        <v>41244</v>
      </c>
      <c r="Q31">
        <v>2010375</v>
      </c>
      <c r="S31">
        <v>2916.6666666666665</v>
      </c>
    </row>
    <row r="32" spans="3:19" x14ac:dyDescent="0.25">
      <c r="C32">
        <v>4</v>
      </c>
      <c r="D32">
        <v>303</v>
      </c>
      <c r="E32">
        <v>16.75</v>
      </c>
      <c r="I32">
        <v>1266</v>
      </c>
      <c r="J32">
        <v>140</v>
      </c>
      <c r="O32">
        <v>6776</v>
      </c>
      <c r="P32">
        <v>6776</v>
      </c>
      <c r="Q32">
        <v>496314</v>
      </c>
      <c r="S32">
        <v>2916.6666666666665</v>
      </c>
    </row>
    <row r="33" spans="3:19" x14ac:dyDescent="0.25">
      <c r="C33">
        <v>4</v>
      </c>
      <c r="D33">
        <v>304</v>
      </c>
      <c r="E33">
        <v>17.350000000000001</v>
      </c>
      <c r="I33">
        <v>2085.5</v>
      </c>
      <c r="J33">
        <v>60</v>
      </c>
      <c r="O33">
        <v>20700</v>
      </c>
      <c r="P33">
        <v>20700</v>
      </c>
      <c r="Q33">
        <v>877208</v>
      </c>
    </row>
    <row r="34" spans="3:19" x14ac:dyDescent="0.25">
      <c r="C34">
        <v>4</v>
      </c>
      <c r="D34">
        <v>305</v>
      </c>
      <c r="E34">
        <v>4</v>
      </c>
      <c r="I34">
        <v>457</v>
      </c>
      <c r="J34">
        <v>20</v>
      </c>
      <c r="O34">
        <v>4000</v>
      </c>
      <c r="P34">
        <v>4000</v>
      </c>
      <c r="Q34">
        <v>237831</v>
      </c>
    </row>
    <row r="35" spans="3:19" x14ac:dyDescent="0.25">
      <c r="C35">
        <v>4</v>
      </c>
      <c r="D35">
        <v>642</v>
      </c>
      <c r="E35">
        <v>14</v>
      </c>
      <c r="I35">
        <v>1430.5</v>
      </c>
      <c r="J35">
        <v>85</v>
      </c>
      <c r="O35">
        <v>9768</v>
      </c>
      <c r="P35">
        <v>9768</v>
      </c>
      <c r="Q35">
        <v>399022</v>
      </c>
    </row>
    <row r="36" spans="3:19" x14ac:dyDescent="0.25">
      <c r="C36" t="s">
        <v>1318</v>
      </c>
      <c r="E36">
        <v>52.1</v>
      </c>
      <c r="I36">
        <v>5239</v>
      </c>
      <c r="J36">
        <v>305</v>
      </c>
      <c r="O36">
        <v>41244</v>
      </c>
      <c r="P36">
        <v>41244</v>
      </c>
      <c r="Q36">
        <v>2010375</v>
      </c>
      <c r="S36">
        <v>2964.0762463343108</v>
      </c>
    </row>
    <row r="37" spans="3:19" x14ac:dyDescent="0.25">
      <c r="C37">
        <v>5</v>
      </c>
      <c r="D37" t="s">
        <v>151</v>
      </c>
      <c r="S37">
        <v>47.409579667644181</v>
      </c>
    </row>
    <row r="38" spans="3:19" x14ac:dyDescent="0.25">
      <c r="C38">
        <v>5</v>
      </c>
      <c r="D38">
        <v>99</v>
      </c>
      <c r="S38">
        <v>47.409579667644181</v>
      </c>
    </row>
    <row r="39" spans="3:19" x14ac:dyDescent="0.25">
      <c r="C39">
        <v>5</v>
      </c>
      <c r="D39" t="s">
        <v>1314</v>
      </c>
      <c r="E39">
        <v>51.1</v>
      </c>
      <c r="I39">
        <v>6290</v>
      </c>
      <c r="J39">
        <v>486</v>
      </c>
      <c r="K39">
        <v>26</v>
      </c>
      <c r="O39">
        <v>10800</v>
      </c>
      <c r="P39">
        <v>10800</v>
      </c>
      <c r="Q39">
        <v>2070025</v>
      </c>
      <c r="S39">
        <v>2916.6666666666665</v>
      </c>
    </row>
    <row r="40" spans="3:19" x14ac:dyDescent="0.25">
      <c r="C40">
        <v>5</v>
      </c>
      <c r="D40">
        <v>303</v>
      </c>
      <c r="E40">
        <v>15.75</v>
      </c>
      <c r="I40">
        <v>1610</v>
      </c>
      <c r="J40">
        <v>175</v>
      </c>
      <c r="K40">
        <v>10</v>
      </c>
      <c r="O40">
        <v>1500</v>
      </c>
      <c r="P40">
        <v>1500</v>
      </c>
      <c r="Q40">
        <v>557804</v>
      </c>
      <c r="S40">
        <v>2916.6666666666665</v>
      </c>
    </row>
    <row r="41" spans="3:19" x14ac:dyDescent="0.25">
      <c r="C41">
        <v>5</v>
      </c>
      <c r="D41">
        <v>304</v>
      </c>
      <c r="E41">
        <v>17.350000000000001</v>
      </c>
      <c r="I41">
        <v>2333.5</v>
      </c>
      <c r="J41">
        <v>86</v>
      </c>
      <c r="K41">
        <v>16</v>
      </c>
      <c r="O41">
        <v>6000</v>
      </c>
      <c r="P41">
        <v>6000</v>
      </c>
      <c r="Q41">
        <v>849208</v>
      </c>
    </row>
    <row r="42" spans="3:19" x14ac:dyDescent="0.25">
      <c r="C42">
        <v>5</v>
      </c>
      <c r="D42">
        <v>305</v>
      </c>
      <c r="E42">
        <v>4</v>
      </c>
      <c r="I42">
        <v>606</v>
      </c>
      <c r="J42">
        <v>15</v>
      </c>
      <c r="Q42">
        <v>229212</v>
      </c>
    </row>
    <row r="43" spans="3:19" x14ac:dyDescent="0.25">
      <c r="C43">
        <v>5</v>
      </c>
      <c r="D43">
        <v>642</v>
      </c>
      <c r="E43">
        <v>14</v>
      </c>
      <c r="I43">
        <v>1740.5</v>
      </c>
      <c r="J43">
        <v>210</v>
      </c>
      <c r="O43">
        <v>3300</v>
      </c>
      <c r="P43">
        <v>3300</v>
      </c>
      <c r="Q43">
        <v>433801</v>
      </c>
    </row>
    <row r="44" spans="3:19" x14ac:dyDescent="0.25">
      <c r="C44" t="s">
        <v>1319</v>
      </c>
      <c r="E44">
        <v>51.1</v>
      </c>
      <c r="I44">
        <v>6290</v>
      </c>
      <c r="J44">
        <v>486</v>
      </c>
      <c r="K44">
        <v>26</v>
      </c>
      <c r="O44">
        <v>10800</v>
      </c>
      <c r="P44">
        <v>10800</v>
      </c>
      <c r="Q44">
        <v>2070025</v>
      </c>
      <c r="S44">
        <v>2964.0762463343108</v>
      </c>
    </row>
    <row r="45" spans="3:19" x14ac:dyDescent="0.25">
      <c r="C45">
        <v>6</v>
      </c>
      <c r="D45" t="s">
        <v>151</v>
      </c>
      <c r="S45">
        <v>47.409579667644181</v>
      </c>
    </row>
    <row r="46" spans="3:19" x14ac:dyDescent="0.25">
      <c r="C46">
        <v>6</v>
      </c>
      <c r="D46">
        <v>99</v>
      </c>
      <c r="S46">
        <v>47.409579667644181</v>
      </c>
    </row>
    <row r="47" spans="3:19" x14ac:dyDescent="0.25">
      <c r="C47">
        <v>6</v>
      </c>
      <c r="D47" t="s">
        <v>1314</v>
      </c>
      <c r="E47">
        <v>51.1</v>
      </c>
      <c r="I47">
        <v>7064.5</v>
      </c>
      <c r="J47">
        <v>560</v>
      </c>
      <c r="K47">
        <v>6</v>
      </c>
      <c r="O47">
        <v>31498</v>
      </c>
      <c r="P47">
        <v>31498</v>
      </c>
      <c r="Q47">
        <v>2089754</v>
      </c>
      <c r="S47">
        <v>2916.6666666666665</v>
      </c>
    </row>
    <row r="48" spans="3:19" x14ac:dyDescent="0.25">
      <c r="C48">
        <v>6</v>
      </c>
      <c r="D48">
        <v>303</v>
      </c>
      <c r="E48">
        <v>15.75</v>
      </c>
      <c r="I48">
        <v>1863.5</v>
      </c>
      <c r="J48">
        <v>130</v>
      </c>
      <c r="O48">
        <v>6300</v>
      </c>
      <c r="P48">
        <v>6300</v>
      </c>
      <c r="Q48">
        <v>541111</v>
      </c>
      <c r="S48">
        <v>2916.6666666666665</v>
      </c>
    </row>
    <row r="49" spans="3:19" x14ac:dyDescent="0.25">
      <c r="C49">
        <v>6</v>
      </c>
      <c r="D49">
        <v>304</v>
      </c>
      <c r="E49">
        <v>17.350000000000001</v>
      </c>
      <c r="I49">
        <v>2457</v>
      </c>
      <c r="J49">
        <v>70.5</v>
      </c>
      <c r="K49">
        <v>6</v>
      </c>
      <c r="O49">
        <v>13800</v>
      </c>
      <c r="P49">
        <v>13800</v>
      </c>
      <c r="Q49">
        <v>812110</v>
      </c>
    </row>
    <row r="50" spans="3:19" x14ac:dyDescent="0.25">
      <c r="C50">
        <v>6</v>
      </c>
      <c r="D50">
        <v>305</v>
      </c>
      <c r="E50">
        <v>4</v>
      </c>
      <c r="I50">
        <v>611</v>
      </c>
      <c r="J50">
        <v>55</v>
      </c>
      <c r="O50">
        <v>2350</v>
      </c>
      <c r="P50">
        <v>2350</v>
      </c>
      <c r="Q50">
        <v>252338</v>
      </c>
    </row>
    <row r="51" spans="3:19" x14ac:dyDescent="0.25">
      <c r="C51">
        <v>6</v>
      </c>
      <c r="D51">
        <v>642</v>
      </c>
      <c r="E51">
        <v>14</v>
      </c>
      <c r="I51">
        <v>2133</v>
      </c>
      <c r="J51">
        <v>304.5</v>
      </c>
      <c r="O51">
        <v>9048</v>
      </c>
      <c r="P51">
        <v>9048</v>
      </c>
      <c r="Q51">
        <v>484195</v>
      </c>
    </row>
    <row r="52" spans="3:19" x14ac:dyDescent="0.25">
      <c r="C52" t="s">
        <v>1320</v>
      </c>
      <c r="E52">
        <v>51.1</v>
      </c>
      <c r="I52">
        <v>7064.5</v>
      </c>
      <c r="J52">
        <v>560</v>
      </c>
      <c r="K52">
        <v>6</v>
      </c>
      <c r="O52">
        <v>31498</v>
      </c>
      <c r="P52">
        <v>31498</v>
      </c>
      <c r="Q52">
        <v>2089754</v>
      </c>
      <c r="S52">
        <v>2964.0762463343108</v>
      </c>
    </row>
    <row r="53" spans="3:19" x14ac:dyDescent="0.25">
      <c r="C53">
        <v>7</v>
      </c>
      <c r="D53" t="s">
        <v>151</v>
      </c>
      <c r="O53">
        <v>120000</v>
      </c>
      <c r="P53">
        <v>120000</v>
      </c>
      <c r="Q53">
        <v>120000</v>
      </c>
      <c r="S53">
        <v>47.409579667644181</v>
      </c>
    </row>
    <row r="54" spans="3:19" x14ac:dyDescent="0.25">
      <c r="C54">
        <v>7</v>
      </c>
      <c r="D54">
        <v>99</v>
      </c>
      <c r="S54">
        <v>47.409579667644181</v>
      </c>
    </row>
    <row r="55" spans="3:19" x14ac:dyDescent="0.25">
      <c r="C55">
        <v>7</v>
      </c>
      <c r="D55">
        <v>101</v>
      </c>
      <c r="O55">
        <v>120000</v>
      </c>
      <c r="P55">
        <v>120000</v>
      </c>
      <c r="Q55">
        <v>120000</v>
      </c>
    </row>
    <row r="56" spans="3:19" x14ac:dyDescent="0.25">
      <c r="C56">
        <v>7</v>
      </c>
      <c r="D56" t="s">
        <v>1314</v>
      </c>
      <c r="E56">
        <v>51.1</v>
      </c>
      <c r="I56">
        <v>6641.5</v>
      </c>
      <c r="J56">
        <v>323</v>
      </c>
      <c r="K56">
        <v>20</v>
      </c>
      <c r="O56">
        <v>638174</v>
      </c>
      <c r="P56">
        <v>638174</v>
      </c>
      <c r="Q56">
        <v>3012265</v>
      </c>
      <c r="R56">
        <v>9520</v>
      </c>
      <c r="S56">
        <v>2916.6666666666665</v>
      </c>
    </row>
    <row r="57" spans="3:19" x14ac:dyDescent="0.25">
      <c r="C57">
        <v>7</v>
      </c>
      <c r="D57">
        <v>303</v>
      </c>
      <c r="E57">
        <v>15.75</v>
      </c>
      <c r="I57">
        <v>1979</v>
      </c>
      <c r="J57">
        <v>30</v>
      </c>
      <c r="K57">
        <v>20</v>
      </c>
      <c r="O57">
        <v>148991</v>
      </c>
      <c r="P57">
        <v>148991</v>
      </c>
      <c r="Q57">
        <v>862206</v>
      </c>
      <c r="R57">
        <v>9520</v>
      </c>
      <c r="S57">
        <v>2916.6666666666665</v>
      </c>
    </row>
    <row r="58" spans="3:19" x14ac:dyDescent="0.25">
      <c r="C58">
        <v>7</v>
      </c>
      <c r="D58">
        <v>304</v>
      </c>
      <c r="E58">
        <v>17.350000000000001</v>
      </c>
      <c r="I58">
        <v>2219.5</v>
      </c>
      <c r="J58">
        <v>70</v>
      </c>
      <c r="O58">
        <v>261548</v>
      </c>
      <c r="P58">
        <v>261548</v>
      </c>
      <c r="Q58">
        <v>1157343</v>
      </c>
    </row>
    <row r="59" spans="3:19" x14ac:dyDescent="0.25">
      <c r="C59">
        <v>7</v>
      </c>
      <c r="D59">
        <v>305</v>
      </c>
      <c r="E59">
        <v>4</v>
      </c>
      <c r="I59">
        <v>562</v>
      </c>
      <c r="J59">
        <v>50</v>
      </c>
      <c r="O59">
        <v>98857</v>
      </c>
      <c r="P59">
        <v>98857</v>
      </c>
      <c r="Q59">
        <v>360541</v>
      </c>
    </row>
    <row r="60" spans="3:19" x14ac:dyDescent="0.25">
      <c r="C60">
        <v>7</v>
      </c>
      <c r="D60">
        <v>642</v>
      </c>
      <c r="E60">
        <v>14</v>
      </c>
      <c r="I60">
        <v>1881</v>
      </c>
      <c r="J60">
        <v>173</v>
      </c>
      <c r="O60">
        <v>128778</v>
      </c>
      <c r="P60">
        <v>128778</v>
      </c>
      <c r="Q60">
        <v>632175</v>
      </c>
    </row>
    <row r="61" spans="3:19" x14ac:dyDescent="0.25">
      <c r="C61" t="s">
        <v>1321</v>
      </c>
      <c r="E61">
        <v>51.1</v>
      </c>
      <c r="I61">
        <v>6641.5</v>
      </c>
      <c r="J61">
        <v>323</v>
      </c>
      <c r="K61">
        <v>20</v>
      </c>
      <c r="O61">
        <v>758174</v>
      </c>
      <c r="P61">
        <v>758174</v>
      </c>
      <c r="Q61">
        <v>3132265</v>
      </c>
      <c r="R61">
        <v>9520</v>
      </c>
      <c r="S61">
        <v>2964.0762463343108</v>
      </c>
    </row>
    <row r="62" spans="3:19" x14ac:dyDescent="0.25">
      <c r="C62">
        <v>8</v>
      </c>
      <c r="D62" t="s">
        <v>151</v>
      </c>
      <c r="S62">
        <v>47.409579667644181</v>
      </c>
    </row>
    <row r="63" spans="3:19" x14ac:dyDescent="0.25">
      <c r="C63">
        <v>8</v>
      </c>
      <c r="D63">
        <v>99</v>
      </c>
      <c r="S63">
        <v>47.409579667644181</v>
      </c>
    </row>
    <row r="64" spans="3:19" x14ac:dyDescent="0.25">
      <c r="C64">
        <v>8</v>
      </c>
      <c r="D64" t="s">
        <v>1314</v>
      </c>
      <c r="E64">
        <v>51.1</v>
      </c>
      <c r="I64">
        <v>6143</v>
      </c>
      <c r="J64">
        <v>725</v>
      </c>
      <c r="K64">
        <v>42.5</v>
      </c>
      <c r="O64">
        <v>6500</v>
      </c>
      <c r="P64">
        <v>6500</v>
      </c>
      <c r="Q64">
        <v>2441898</v>
      </c>
      <c r="S64">
        <v>2916.6666666666665</v>
      </c>
    </row>
    <row r="65" spans="3:19" x14ac:dyDescent="0.25">
      <c r="C65">
        <v>8</v>
      </c>
      <c r="D65">
        <v>303</v>
      </c>
      <c r="E65">
        <v>15.75</v>
      </c>
      <c r="I65">
        <v>1688.5</v>
      </c>
      <c r="J65">
        <v>186</v>
      </c>
      <c r="K65">
        <v>32.5</v>
      </c>
      <c r="Q65">
        <v>725053</v>
      </c>
      <c r="S65">
        <v>2916.6666666666665</v>
      </c>
    </row>
    <row r="66" spans="3:19" x14ac:dyDescent="0.25">
      <c r="C66">
        <v>8</v>
      </c>
      <c r="D66">
        <v>304</v>
      </c>
      <c r="E66">
        <v>17.350000000000001</v>
      </c>
      <c r="I66">
        <v>2302</v>
      </c>
      <c r="J66">
        <v>215</v>
      </c>
      <c r="K66">
        <v>10</v>
      </c>
      <c r="O66">
        <v>1500</v>
      </c>
      <c r="P66">
        <v>1500</v>
      </c>
      <c r="Q66">
        <v>936270</v>
      </c>
    </row>
    <row r="67" spans="3:19" x14ac:dyDescent="0.25">
      <c r="C67">
        <v>8</v>
      </c>
      <c r="D67">
        <v>305</v>
      </c>
      <c r="E67">
        <v>4</v>
      </c>
      <c r="I67">
        <v>437.5</v>
      </c>
      <c r="J67">
        <v>60</v>
      </c>
      <c r="Q67">
        <v>255389</v>
      </c>
    </row>
    <row r="68" spans="3:19" x14ac:dyDescent="0.25">
      <c r="C68">
        <v>8</v>
      </c>
      <c r="D68">
        <v>642</v>
      </c>
      <c r="E68">
        <v>14</v>
      </c>
      <c r="I68">
        <v>1715</v>
      </c>
      <c r="J68">
        <v>264</v>
      </c>
      <c r="O68">
        <v>5000</v>
      </c>
      <c r="P68">
        <v>5000</v>
      </c>
      <c r="Q68">
        <v>525186</v>
      </c>
    </row>
    <row r="69" spans="3:19" x14ac:dyDescent="0.25">
      <c r="C69" t="s">
        <v>1322</v>
      </c>
      <c r="E69">
        <v>51.1</v>
      </c>
      <c r="I69">
        <v>6143</v>
      </c>
      <c r="J69">
        <v>725</v>
      </c>
      <c r="K69">
        <v>42.5</v>
      </c>
      <c r="O69">
        <v>6500</v>
      </c>
      <c r="P69">
        <v>6500</v>
      </c>
      <c r="Q69">
        <v>2441898</v>
      </c>
      <c r="S69">
        <v>2964.0762463343108</v>
      </c>
    </row>
    <row r="70" spans="3:19" x14ac:dyDescent="0.25">
      <c r="C70">
        <v>9</v>
      </c>
      <c r="D70" t="s">
        <v>151</v>
      </c>
      <c r="S70">
        <v>47.409579667644181</v>
      </c>
    </row>
    <row r="71" spans="3:19" x14ac:dyDescent="0.25">
      <c r="C71">
        <v>9</v>
      </c>
      <c r="D71">
        <v>99</v>
      </c>
      <c r="S71">
        <v>47.409579667644181</v>
      </c>
    </row>
    <row r="72" spans="3:19" x14ac:dyDescent="0.25">
      <c r="C72">
        <v>9</v>
      </c>
      <c r="D72" t="s">
        <v>1314</v>
      </c>
      <c r="E72">
        <v>51.1</v>
      </c>
      <c r="I72">
        <v>7349.5</v>
      </c>
      <c r="J72">
        <v>461.5</v>
      </c>
      <c r="K72">
        <v>10</v>
      </c>
      <c r="O72">
        <v>21550</v>
      </c>
      <c r="P72">
        <v>21550</v>
      </c>
      <c r="Q72">
        <v>2279611</v>
      </c>
      <c r="R72">
        <v>9700</v>
      </c>
      <c r="S72">
        <v>2916.6666666666665</v>
      </c>
    </row>
    <row r="73" spans="3:19" x14ac:dyDescent="0.25">
      <c r="C73">
        <v>9</v>
      </c>
      <c r="D73">
        <v>303</v>
      </c>
      <c r="E73">
        <v>15.75</v>
      </c>
      <c r="I73">
        <v>2289.5</v>
      </c>
      <c r="J73">
        <v>43</v>
      </c>
      <c r="K73">
        <v>10</v>
      </c>
      <c r="O73">
        <v>3000</v>
      </c>
      <c r="P73">
        <v>3000</v>
      </c>
      <c r="Q73">
        <v>635880</v>
      </c>
      <c r="R73">
        <v>9700</v>
      </c>
      <c r="S73">
        <v>2916.6666666666665</v>
      </c>
    </row>
    <row r="74" spans="3:19" x14ac:dyDescent="0.25">
      <c r="C74">
        <v>9</v>
      </c>
      <c r="D74">
        <v>304</v>
      </c>
      <c r="E74">
        <v>17.350000000000001</v>
      </c>
      <c r="I74">
        <v>2436</v>
      </c>
      <c r="J74">
        <v>100</v>
      </c>
      <c r="O74">
        <v>5550</v>
      </c>
      <c r="P74">
        <v>5550</v>
      </c>
      <c r="Q74">
        <v>876365</v>
      </c>
    </row>
    <row r="75" spans="3:19" x14ac:dyDescent="0.25">
      <c r="C75">
        <v>9</v>
      </c>
      <c r="D75">
        <v>305</v>
      </c>
      <c r="E75">
        <v>4</v>
      </c>
      <c r="I75">
        <v>626</v>
      </c>
      <c r="J75">
        <v>35</v>
      </c>
      <c r="O75">
        <v>750</v>
      </c>
      <c r="P75">
        <v>750</v>
      </c>
      <c r="Q75">
        <v>248029</v>
      </c>
    </row>
    <row r="76" spans="3:19" x14ac:dyDescent="0.25">
      <c r="C76">
        <v>9</v>
      </c>
      <c r="D76">
        <v>642</v>
      </c>
      <c r="E76">
        <v>14</v>
      </c>
      <c r="I76">
        <v>1998</v>
      </c>
      <c r="J76">
        <v>283.5</v>
      </c>
      <c r="O76">
        <v>12250</v>
      </c>
      <c r="P76">
        <v>12250</v>
      </c>
      <c r="Q76">
        <v>519337</v>
      </c>
    </row>
    <row r="77" spans="3:19" x14ac:dyDescent="0.25">
      <c r="C77" t="s">
        <v>1323</v>
      </c>
      <c r="E77">
        <v>51.1</v>
      </c>
      <c r="I77">
        <v>7349.5</v>
      </c>
      <c r="J77">
        <v>461.5</v>
      </c>
      <c r="K77">
        <v>10</v>
      </c>
      <c r="O77">
        <v>21550</v>
      </c>
      <c r="P77">
        <v>21550</v>
      </c>
      <c r="Q77">
        <v>2279611</v>
      </c>
      <c r="R77">
        <v>9700</v>
      </c>
      <c r="S77">
        <v>2964.0762463343108</v>
      </c>
    </row>
  </sheetData>
  <hyperlinks>
    <hyperlink ref="A2" location="Obsah!A1" display="Zpět na Obsah  KL 01  1.-4.měsíc" xr:uid="{0E040D82-F740-47AD-8BE6-869584FFBA0A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69621.681799999991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772.05441000000064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2.5764895330112721E-2</v>
      </c>
      <c r="E9" s="139">
        <f>IF(C9=0,0,D9/C9)</f>
        <v>8.5882984433709078E-2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8770.7884200000026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27870.588180000002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F5BC7EA-1632-416D-B0BC-486F7C5CFCF5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684.63310000000013</v>
      </c>
      <c r="C5" s="29">
        <v>742.52346000000034</v>
      </c>
      <c r="D5" s="8"/>
      <c r="E5" s="94">
        <v>772.05441000000064</v>
      </c>
      <c r="F5" s="28">
        <v>0</v>
      </c>
      <c r="G5" s="93">
        <f>E5-F5</f>
        <v>772.05441000000064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9489.9743299999936</v>
      </c>
      <c r="C6" s="31">
        <v>9517.1653900000019</v>
      </c>
      <c r="D6" s="8"/>
      <c r="E6" s="95">
        <v>8770.7884200000026</v>
      </c>
      <c r="F6" s="30">
        <v>0</v>
      </c>
      <c r="G6" s="96">
        <f>E6-F6</f>
        <v>8770.7884200000026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25218.472829999999</v>
      </c>
      <c r="C7" s="31">
        <v>29213.934499999996</v>
      </c>
      <c r="D7" s="8"/>
      <c r="E7" s="95">
        <v>27870.588180000002</v>
      </c>
      <c r="F7" s="30">
        <v>0</v>
      </c>
      <c r="G7" s="96">
        <f>E7-F7</f>
        <v>27870.588180000002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23779.504340000032</v>
      </c>
      <c r="C8" s="33">
        <v>30028.605109999982</v>
      </c>
      <c r="D8" s="8"/>
      <c r="E8" s="97">
        <v>32208.250789999984</v>
      </c>
      <c r="F8" s="32">
        <v>0</v>
      </c>
      <c r="G8" s="98">
        <f>E8-F8</f>
        <v>32208.250789999984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59172.584600000031</v>
      </c>
      <c r="C9" s="35">
        <v>69502.228459999984</v>
      </c>
      <c r="D9" s="8"/>
      <c r="E9" s="3">
        <v>69621.681799999991</v>
      </c>
      <c r="F9" s="34">
        <v>0</v>
      </c>
      <c r="G9" s="34">
        <f>E9-F9</f>
        <v>69621.681799999991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7CA86F8D-092B-4F82-A680-3A2A0DEEEB6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98.365520000000004</v>
      </c>
      <c r="J7" s="52">
        <v>60.63973</v>
      </c>
      <c r="K7" s="52">
        <v>78.796660000000003</v>
      </c>
      <c r="L7" s="52">
        <v>147.44138000000001</v>
      </c>
      <c r="M7" s="52">
        <v>0</v>
      </c>
      <c r="N7" s="52">
        <v>0</v>
      </c>
      <c r="O7" s="52">
        <v>0</v>
      </c>
      <c r="P7" s="53">
        <v>772.05440999999996</v>
      </c>
      <c r="Q7" s="78">
        <v>0.74236000954400394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1947.9143999999999</v>
      </c>
      <c r="J9" s="52">
        <v>793.56330000000003</v>
      </c>
      <c r="K9" s="52">
        <v>949.35628000000008</v>
      </c>
      <c r="L9" s="52">
        <v>875.47731999999996</v>
      </c>
      <c r="M9" s="52">
        <v>0</v>
      </c>
      <c r="N9" s="52">
        <v>0</v>
      </c>
      <c r="O9" s="52">
        <v>0</v>
      </c>
      <c r="P9" s="53">
        <v>8770.7884200000008</v>
      </c>
      <c r="Q9" s="78">
        <v>0.67415744964893043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72.782130000000009</v>
      </c>
      <c r="J11" s="52">
        <v>78.225859999999997</v>
      </c>
      <c r="K11" s="52">
        <v>68.81371</v>
      </c>
      <c r="L11" s="52">
        <v>74.868850000000009</v>
      </c>
      <c r="M11" s="52">
        <v>0</v>
      </c>
      <c r="N11" s="52">
        <v>0</v>
      </c>
      <c r="O11" s="52">
        <v>0</v>
      </c>
      <c r="P11" s="53">
        <v>606.89672999999993</v>
      </c>
      <c r="Q11" s="78">
        <v>0.81429059731274656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88.361869999999996</v>
      </c>
      <c r="J12" s="52">
        <v>39.532690000000002</v>
      </c>
      <c r="K12" s="52">
        <v>38.421500000000002</v>
      </c>
      <c r="L12" s="52">
        <v>7.8775000000000004</v>
      </c>
      <c r="M12" s="52">
        <v>0</v>
      </c>
      <c r="N12" s="52">
        <v>0</v>
      </c>
      <c r="O12" s="52">
        <v>0</v>
      </c>
      <c r="P12" s="53">
        <v>388.61840999999998</v>
      </c>
      <c r="Q12" s="78">
        <v>0.89120026789339224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736.39356999999995</v>
      </c>
      <c r="J13" s="52">
        <v>599.36878999999999</v>
      </c>
      <c r="K13" s="52">
        <v>321.32319999999999</v>
      </c>
      <c r="L13" s="52">
        <v>786.64382000000001</v>
      </c>
      <c r="M13" s="52">
        <v>0</v>
      </c>
      <c r="N13" s="52">
        <v>0</v>
      </c>
      <c r="O13" s="52">
        <v>0</v>
      </c>
      <c r="P13" s="53">
        <v>5391.7859599999992</v>
      </c>
      <c r="Q13" s="78">
        <v>0.73860081641812048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164.24199999999999</v>
      </c>
      <c r="J14" s="52">
        <v>169.65700000000001</v>
      </c>
      <c r="K14" s="52">
        <v>159.95599999999999</v>
      </c>
      <c r="L14" s="52">
        <v>168.214</v>
      </c>
      <c r="M14" s="52">
        <v>0</v>
      </c>
      <c r="N14" s="52">
        <v>0</v>
      </c>
      <c r="O14" s="52">
        <v>0</v>
      </c>
      <c r="P14" s="53">
        <v>1738.6409999999996</v>
      </c>
      <c r="Q14" s="78">
        <v>0.69110006912517519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133.64189999999999</v>
      </c>
      <c r="J17" s="52">
        <v>105.20908</v>
      </c>
      <c r="K17" s="52">
        <v>101.93836</v>
      </c>
      <c r="L17" s="52">
        <v>120.77275999999999</v>
      </c>
      <c r="M17" s="52">
        <v>0</v>
      </c>
      <c r="N17" s="52">
        <v>0</v>
      </c>
      <c r="O17" s="52">
        <v>0</v>
      </c>
      <c r="P17" s="53">
        <v>2317.48866</v>
      </c>
      <c r="Q17" s="78">
        <v>1.0870589658085574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6.3049999999999997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441.77239000000003</v>
      </c>
      <c r="J19" s="52">
        <v>466.20420000000001</v>
      </c>
      <c r="K19" s="52">
        <v>436.52645000000001</v>
      </c>
      <c r="L19" s="52">
        <v>495.38847999999996</v>
      </c>
      <c r="M19" s="52">
        <v>0</v>
      </c>
      <c r="N19" s="52">
        <v>0</v>
      </c>
      <c r="O19" s="52">
        <v>0</v>
      </c>
      <c r="P19" s="53">
        <v>9612.2778799999996</v>
      </c>
      <c r="Q19" s="78">
        <v>1.2287472361829974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2837.92</v>
      </c>
      <c r="J20" s="52">
        <v>4269.7963600000003</v>
      </c>
      <c r="K20" s="52">
        <v>3321.3658700000001</v>
      </c>
      <c r="L20" s="52">
        <v>3103.5132599999997</v>
      </c>
      <c r="M20" s="52">
        <v>0</v>
      </c>
      <c r="N20" s="52">
        <v>0</v>
      </c>
      <c r="O20" s="52">
        <v>0</v>
      </c>
      <c r="P20" s="53">
        <v>27870.588180000002</v>
      </c>
      <c r="Q20" s="78">
        <v>0.68425181015835634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1233.4432099999999</v>
      </c>
      <c r="J21" s="52">
        <v>1233.2747400000001</v>
      </c>
      <c r="K21" s="52">
        <v>1233.2717399999999</v>
      </c>
      <c r="L21" s="52">
        <v>1232.05924</v>
      </c>
      <c r="M21" s="52">
        <v>0</v>
      </c>
      <c r="N21" s="52">
        <v>0</v>
      </c>
      <c r="O21" s="52">
        <v>0</v>
      </c>
      <c r="P21" s="53">
        <v>11159.187170000001</v>
      </c>
      <c r="Q21" s="78">
        <v>0.78123650096974584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11.858000000000001</v>
      </c>
      <c r="J22" s="52">
        <v>0</v>
      </c>
      <c r="K22" s="52">
        <v>15.492839999999999</v>
      </c>
      <c r="L22" s="52">
        <v>0</v>
      </c>
      <c r="M22" s="52">
        <v>0</v>
      </c>
      <c r="N22" s="52">
        <v>0</v>
      </c>
      <c r="O22" s="52">
        <v>0</v>
      </c>
      <c r="P22" s="53">
        <v>674.43897000000004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17.102969999999914</v>
      </c>
      <c r="J24" s="52">
        <v>4.2534699999996519</v>
      </c>
      <c r="K24" s="52">
        <v>3.5999999990963261E-3</v>
      </c>
      <c r="L24" s="52">
        <v>43.332929999999578</v>
      </c>
      <c r="M24" s="52">
        <v>0</v>
      </c>
      <c r="N24" s="52">
        <v>0</v>
      </c>
      <c r="O24" s="52">
        <v>0</v>
      </c>
      <c r="P24" s="53">
        <v>312.61101000000144</v>
      </c>
      <c r="Q24" s="78">
        <v>2.0496778865661303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7783.7979599999999</v>
      </c>
      <c r="J25" s="55">
        <v>7819.7252199999994</v>
      </c>
      <c r="K25" s="55">
        <v>6725.2662099999998</v>
      </c>
      <c r="L25" s="55">
        <v>7055.5895399999999</v>
      </c>
      <c r="M25" s="55">
        <v>0</v>
      </c>
      <c r="N25" s="55">
        <v>0</v>
      </c>
      <c r="O25" s="55">
        <v>0</v>
      </c>
      <c r="P25" s="56">
        <v>69621.681800000006</v>
      </c>
      <c r="Q25" s="79">
        <v>0.77211711512297843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619.37761999999998</v>
      </c>
      <c r="J26" s="52">
        <v>432.83590000000004</v>
      </c>
      <c r="K26" s="52">
        <v>543.84938</v>
      </c>
      <c r="L26" s="52">
        <v>459.7389</v>
      </c>
      <c r="M26" s="52">
        <v>0</v>
      </c>
      <c r="N26" s="52">
        <v>0</v>
      </c>
      <c r="O26" s="52">
        <v>0</v>
      </c>
      <c r="P26" s="53">
        <v>3955.9874499999996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8403.1755799999992</v>
      </c>
      <c r="J27" s="55">
        <v>8252.5611199999985</v>
      </c>
      <c r="K27" s="55">
        <v>7269.1155899999994</v>
      </c>
      <c r="L27" s="55">
        <v>7515.3284400000002</v>
      </c>
      <c r="M27" s="55">
        <v>0</v>
      </c>
      <c r="N27" s="55">
        <v>0</v>
      </c>
      <c r="O27" s="55">
        <v>0</v>
      </c>
      <c r="P27" s="56">
        <v>73577.669249999992</v>
      </c>
      <c r="Q27" s="79">
        <v>0.81598973552492771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151BAD5-A8FB-4F81-AD7E-BE3BF5F4C1C7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-84649.974069999997</v>
      </c>
      <c r="C6" s="366">
        <v>-98198.668719999696</v>
      </c>
      <c r="D6" s="366">
        <v>-13548.694649999699</v>
      </c>
      <c r="E6" s="367">
        <v>1.1600555085675019</v>
      </c>
      <c r="F6" s="365">
        <v>-90149.300204499901</v>
      </c>
      <c r="G6" s="366">
        <v>-67611.975153374922</v>
      </c>
      <c r="H6" s="366">
        <v>-7497.9221500000003</v>
      </c>
      <c r="I6" s="366">
        <v>-73428.959510000001</v>
      </c>
      <c r="J6" s="366">
        <v>-5816.9843566250784</v>
      </c>
      <c r="K6" s="368">
        <v>0.81452611771172367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84651.855708000003</v>
      </c>
      <c r="C7" s="366">
        <v>95168.776439999696</v>
      </c>
      <c r="D7" s="366">
        <v>10516.920731999693</v>
      </c>
      <c r="E7" s="367">
        <v>1.1242373323542605</v>
      </c>
      <c r="F7" s="365">
        <v>90169.846563899904</v>
      </c>
      <c r="G7" s="366">
        <v>67627.384922924932</v>
      </c>
      <c r="H7" s="366">
        <v>7055.5895399999999</v>
      </c>
      <c r="I7" s="366">
        <v>69621.681800000108</v>
      </c>
      <c r="J7" s="366">
        <v>1994.2968770751759</v>
      </c>
      <c r="K7" s="368">
        <v>0.77211711512297954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21739.594313000001</v>
      </c>
      <c r="C8" s="366">
        <v>26166.637340000001</v>
      </c>
      <c r="D8" s="366">
        <v>4427.0430269999997</v>
      </c>
      <c r="E8" s="367">
        <v>1.2036396338984432</v>
      </c>
      <c r="F8" s="365">
        <v>25047.127807199999</v>
      </c>
      <c r="G8" s="366">
        <v>18785.345855399999</v>
      </c>
      <c r="H8" s="366">
        <v>2060.5211200000003</v>
      </c>
      <c r="I8" s="366">
        <v>17668.786629999999</v>
      </c>
      <c r="J8" s="366">
        <v>-1116.5592254000003</v>
      </c>
      <c r="K8" s="368">
        <v>0.70542166614892121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19234.078626999999</v>
      </c>
      <c r="C9" s="366">
        <v>23690.25634</v>
      </c>
      <c r="D9" s="366">
        <v>4456.1777130000009</v>
      </c>
      <c r="E9" s="367">
        <v>1.2316813713522312</v>
      </c>
      <c r="F9" s="365">
        <v>22531.369123799999</v>
      </c>
      <c r="G9" s="366">
        <v>16898.526842849999</v>
      </c>
      <c r="H9" s="366">
        <v>1892.3071200000002</v>
      </c>
      <c r="I9" s="366">
        <v>15930.145630000001</v>
      </c>
      <c r="J9" s="366">
        <v>-968.38121284999761</v>
      </c>
      <c r="K9" s="368">
        <v>0.7070207559279168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2.1700000000000001E-2</v>
      </c>
      <c r="D10" s="366">
        <v>2.1700000000000001E-2</v>
      </c>
      <c r="E10" s="367">
        <v>0</v>
      </c>
      <c r="F10" s="365">
        <v>0</v>
      </c>
      <c r="G10" s="366">
        <v>0</v>
      </c>
      <c r="H10" s="366">
        <v>-1.75E-3</v>
      </c>
      <c r="I10" s="366">
        <v>1.6999999999999999E-3</v>
      </c>
      <c r="J10" s="366">
        <v>1.6999999999999999E-3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2.1700000000000001E-2</v>
      </c>
      <c r="D11" s="366">
        <v>2.1700000000000001E-2</v>
      </c>
      <c r="E11" s="367">
        <v>0</v>
      </c>
      <c r="F11" s="365">
        <v>0</v>
      </c>
      <c r="G11" s="366">
        <v>0</v>
      </c>
      <c r="H11" s="366">
        <v>-1.75E-3</v>
      </c>
      <c r="I11" s="366">
        <v>1.6999999999999999E-3</v>
      </c>
      <c r="J11" s="366">
        <v>1.6999999999999999E-3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950.00000299999999</v>
      </c>
      <c r="C12" s="366">
        <v>891.32524999999998</v>
      </c>
      <c r="D12" s="366">
        <v>-58.67475300000001</v>
      </c>
      <c r="E12" s="367">
        <v>0.93823710230030388</v>
      </c>
      <c r="F12" s="365">
        <v>1040.0000000999999</v>
      </c>
      <c r="G12" s="366">
        <v>780.00000007499989</v>
      </c>
      <c r="H12" s="366">
        <v>147.44138000000001</v>
      </c>
      <c r="I12" s="366">
        <v>772.05441000000008</v>
      </c>
      <c r="J12" s="366">
        <v>-7.9455900749998136</v>
      </c>
      <c r="K12" s="368">
        <v>0.74236000954400405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745.000001</v>
      </c>
      <c r="C13" s="366">
        <v>748.97550000000001</v>
      </c>
      <c r="D13" s="366">
        <v>3.9754990000000134</v>
      </c>
      <c r="E13" s="367">
        <v>1.0053362402612938</v>
      </c>
      <c r="F13" s="365">
        <v>870</v>
      </c>
      <c r="G13" s="366">
        <v>652.5</v>
      </c>
      <c r="H13" s="366">
        <v>134.91370000000001</v>
      </c>
      <c r="I13" s="366">
        <v>664.60431000000005</v>
      </c>
      <c r="J13" s="366">
        <v>12.104310000000055</v>
      </c>
      <c r="K13" s="368">
        <v>0.76391300000000006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15</v>
      </c>
      <c r="C14" s="366">
        <v>0</v>
      </c>
      <c r="D14" s="366">
        <v>-15</v>
      </c>
      <c r="E14" s="367">
        <v>0</v>
      </c>
      <c r="F14" s="365">
        <v>0</v>
      </c>
      <c r="G14" s="366">
        <v>0</v>
      </c>
      <c r="H14" s="366">
        <v>0</v>
      </c>
      <c r="I14" s="366">
        <v>0</v>
      </c>
      <c r="J14" s="366">
        <v>0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20.000001000000001</v>
      </c>
      <c r="C15" s="366">
        <v>16.711029999999997</v>
      </c>
      <c r="D15" s="366">
        <v>-3.2889710000000036</v>
      </c>
      <c r="E15" s="367">
        <v>0.83555145822242693</v>
      </c>
      <c r="F15" s="365">
        <v>20.000000100000001</v>
      </c>
      <c r="G15" s="366">
        <v>15.000000075000001</v>
      </c>
      <c r="H15" s="366">
        <v>1.1954500000000001</v>
      </c>
      <c r="I15" s="366">
        <v>10.397549999999999</v>
      </c>
      <c r="J15" s="366">
        <v>-4.6024500750000019</v>
      </c>
      <c r="K15" s="368">
        <v>0.5198774974006124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170.000001</v>
      </c>
      <c r="C16" s="366">
        <v>125.63872000000001</v>
      </c>
      <c r="D16" s="366">
        <v>-44.361280999999991</v>
      </c>
      <c r="E16" s="367">
        <v>0.73905128977028656</v>
      </c>
      <c r="F16" s="365">
        <v>150</v>
      </c>
      <c r="G16" s="366">
        <v>112.5</v>
      </c>
      <c r="H16" s="366">
        <v>11.332229999999999</v>
      </c>
      <c r="I16" s="366">
        <v>97.052549999999997</v>
      </c>
      <c r="J16" s="366">
        <v>-15.447450000000003</v>
      </c>
      <c r="K16" s="368">
        <v>0.64701699999999995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10329</v>
      </c>
      <c r="C17" s="366">
        <v>14230.216769999999</v>
      </c>
      <c r="D17" s="366">
        <v>3901.2167699999991</v>
      </c>
      <c r="E17" s="367">
        <v>1.3776954952076677</v>
      </c>
      <c r="F17" s="365">
        <v>13010.000000099999</v>
      </c>
      <c r="G17" s="366">
        <v>9757.5000000750006</v>
      </c>
      <c r="H17" s="366">
        <v>875.47731999999996</v>
      </c>
      <c r="I17" s="366">
        <v>8770.7884200000008</v>
      </c>
      <c r="J17" s="366">
        <v>-986.7115800749998</v>
      </c>
      <c r="K17" s="368">
        <v>0.67415744964893054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0.89551999999999998</v>
      </c>
      <c r="D18" s="366">
        <v>0.89551999999999998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3294</v>
      </c>
      <c r="C19" s="366">
        <v>3555.5246899999997</v>
      </c>
      <c r="D19" s="366">
        <v>261.52468999999974</v>
      </c>
      <c r="E19" s="367">
        <v>1.0793942592592591</v>
      </c>
      <c r="F19" s="365">
        <v>3499.9999999000001</v>
      </c>
      <c r="G19" s="366">
        <v>2624.9999999249999</v>
      </c>
      <c r="H19" s="366">
        <v>215.6823</v>
      </c>
      <c r="I19" s="366">
        <v>2232.1845199999998</v>
      </c>
      <c r="J19" s="366">
        <v>-392.81547992500009</v>
      </c>
      <c r="K19" s="368">
        <v>0.63776700573250755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1800</v>
      </c>
      <c r="C20" s="366">
        <v>4540.03251</v>
      </c>
      <c r="D20" s="366">
        <v>2740.03251</v>
      </c>
      <c r="E20" s="367">
        <v>2.5222402833333333</v>
      </c>
      <c r="F20" s="365">
        <v>4699.9999998000003</v>
      </c>
      <c r="G20" s="366">
        <v>3524.9999998500002</v>
      </c>
      <c r="H20" s="366">
        <v>210.49862999999999</v>
      </c>
      <c r="I20" s="366">
        <v>2159.4952499999999</v>
      </c>
      <c r="J20" s="366">
        <v>-1365.5047498500003</v>
      </c>
      <c r="K20" s="368">
        <v>0.45946707448763685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0</v>
      </c>
      <c r="C21" s="366">
        <v>1366.6906899999999</v>
      </c>
      <c r="D21" s="366">
        <v>1366.6906899999999</v>
      </c>
      <c r="E21" s="367">
        <v>0</v>
      </c>
      <c r="F21" s="365">
        <v>0</v>
      </c>
      <c r="G21" s="366">
        <v>0</v>
      </c>
      <c r="H21" s="366">
        <v>165.00004000000001</v>
      </c>
      <c r="I21" s="366">
        <v>581.62088000000006</v>
      </c>
      <c r="J21" s="366">
        <v>581.62088000000006</v>
      </c>
      <c r="K21" s="368">
        <v>0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39.999997999999998</v>
      </c>
      <c r="C22" s="366">
        <v>41.415289999999999</v>
      </c>
      <c r="D22" s="366">
        <v>1.4152920000000009</v>
      </c>
      <c r="E22" s="367">
        <v>1.0353823017691151</v>
      </c>
      <c r="F22" s="365">
        <v>39.999999900000006</v>
      </c>
      <c r="G22" s="366">
        <v>29.999999925000004</v>
      </c>
      <c r="H22" s="366">
        <v>0</v>
      </c>
      <c r="I22" s="366">
        <v>63.377890000000001</v>
      </c>
      <c r="J22" s="366">
        <v>33.377890074999996</v>
      </c>
      <c r="K22" s="368">
        <v>1.5844472539611179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3900.0000010000003</v>
      </c>
      <c r="C23" s="366">
        <v>3509.4103399999999</v>
      </c>
      <c r="D23" s="366">
        <v>-390.58966100000043</v>
      </c>
      <c r="E23" s="367">
        <v>0.89984880489747454</v>
      </c>
      <c r="F23" s="365">
        <v>3500.0000002000002</v>
      </c>
      <c r="G23" s="366">
        <v>2625.0000001500002</v>
      </c>
      <c r="H23" s="366">
        <v>182.15423999999999</v>
      </c>
      <c r="I23" s="366">
        <v>2505.4992999999999</v>
      </c>
      <c r="J23" s="366">
        <v>-119.50070015000028</v>
      </c>
      <c r="K23" s="368">
        <v>0.71585694281623669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79.999999000000003</v>
      </c>
      <c r="C24" s="366">
        <v>99.202910000000003</v>
      </c>
      <c r="D24" s="366">
        <v>19.202911</v>
      </c>
      <c r="E24" s="367">
        <v>1.2400363905004548</v>
      </c>
      <c r="F24" s="365">
        <v>100.00000010000001</v>
      </c>
      <c r="G24" s="366">
        <v>75.000000075000017</v>
      </c>
      <c r="H24" s="366">
        <v>3.1663200000000002</v>
      </c>
      <c r="I24" s="366">
        <v>31.00376</v>
      </c>
      <c r="J24" s="366">
        <v>-43.996240075000017</v>
      </c>
      <c r="K24" s="368">
        <v>0.31003759968996236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600</v>
      </c>
      <c r="C25" s="366">
        <v>595.29518999999993</v>
      </c>
      <c r="D25" s="366">
        <v>-4.7048100000000659</v>
      </c>
      <c r="E25" s="367">
        <v>0.99215864999999992</v>
      </c>
      <c r="F25" s="365">
        <v>600</v>
      </c>
      <c r="G25" s="366">
        <v>450</v>
      </c>
      <c r="H25" s="366">
        <v>58.247190000000003</v>
      </c>
      <c r="I25" s="366">
        <v>506.12815999999998</v>
      </c>
      <c r="J25" s="366">
        <v>56.12815999999998</v>
      </c>
      <c r="K25" s="368">
        <v>0.8435469333333333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</v>
      </c>
      <c r="C26" s="366">
        <v>1.7302999999999999</v>
      </c>
      <c r="D26" s="366">
        <v>-4.2697000000000003</v>
      </c>
      <c r="E26" s="367">
        <v>0.28838333333333332</v>
      </c>
      <c r="F26" s="365">
        <v>5</v>
      </c>
      <c r="G26" s="366">
        <v>3.75</v>
      </c>
      <c r="H26" s="366">
        <v>0</v>
      </c>
      <c r="I26" s="366">
        <v>0</v>
      </c>
      <c r="J26" s="366">
        <v>-3.75</v>
      </c>
      <c r="K26" s="368">
        <v>0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205.00000199999999</v>
      </c>
      <c r="C27" s="366">
        <v>242.85586999999998</v>
      </c>
      <c r="D27" s="366">
        <v>37.855867999999987</v>
      </c>
      <c r="E27" s="367">
        <v>1.1846627689301192</v>
      </c>
      <c r="F27" s="365">
        <v>250.00000009999999</v>
      </c>
      <c r="G27" s="366">
        <v>187.500000075</v>
      </c>
      <c r="H27" s="366">
        <v>40.7286</v>
      </c>
      <c r="I27" s="366">
        <v>189.11396999999999</v>
      </c>
      <c r="J27" s="366">
        <v>1.6139699249999921</v>
      </c>
      <c r="K27" s="368">
        <v>0.75645587969741768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404</v>
      </c>
      <c r="C28" s="366">
        <v>277.16346000000004</v>
      </c>
      <c r="D28" s="366">
        <v>-126.83653999999996</v>
      </c>
      <c r="E28" s="367">
        <v>0.6860481683168318</v>
      </c>
      <c r="F28" s="365">
        <v>315.00000010000002</v>
      </c>
      <c r="G28" s="366">
        <v>236.250000075</v>
      </c>
      <c r="H28" s="366">
        <v>0</v>
      </c>
      <c r="I28" s="366">
        <v>498.57784999999996</v>
      </c>
      <c r="J28" s="366">
        <v>262.32784992499995</v>
      </c>
      <c r="K28" s="368">
        <v>1.5827868248943531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0</v>
      </c>
      <c r="C29" s="366">
        <v>0</v>
      </c>
      <c r="D29" s="366">
        <v>0</v>
      </c>
      <c r="E29" s="367">
        <v>0</v>
      </c>
      <c r="F29" s="365">
        <v>0</v>
      </c>
      <c r="G29" s="366">
        <v>0</v>
      </c>
      <c r="H29" s="366">
        <v>0</v>
      </c>
      <c r="I29" s="366">
        <v>0.60084000000000004</v>
      </c>
      <c r="J29" s="366">
        <v>0.60084000000000004</v>
      </c>
      <c r="K29" s="368">
        <v>0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</v>
      </c>
      <c r="D30" s="366">
        <v>0</v>
      </c>
      <c r="E30" s="367">
        <v>0</v>
      </c>
      <c r="F30" s="365">
        <v>0</v>
      </c>
      <c r="G30" s="366">
        <v>0</v>
      </c>
      <c r="H30" s="366">
        <v>0</v>
      </c>
      <c r="I30" s="366">
        <v>3.1859999999999999</v>
      </c>
      <c r="J30" s="366">
        <v>3.1859999999999999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745.5695280000001</v>
      </c>
      <c r="C31" s="366">
        <v>825.66498000000001</v>
      </c>
      <c r="D31" s="366">
        <v>80.095451999999909</v>
      </c>
      <c r="E31" s="367">
        <v>1.107428548233264</v>
      </c>
      <c r="F31" s="365">
        <v>745.30730429999994</v>
      </c>
      <c r="G31" s="366">
        <v>558.98047822499996</v>
      </c>
      <c r="H31" s="366">
        <v>74.868850000000009</v>
      </c>
      <c r="I31" s="366">
        <v>606.89672999999993</v>
      </c>
      <c r="J31" s="366">
        <v>47.916251774999978</v>
      </c>
      <c r="K31" s="368">
        <v>0.81429059731274656</v>
      </c>
      <c r="L31" s="124"/>
      <c r="M31" s="364" t="str">
        <f t="shared" si="0"/>
        <v>X</v>
      </c>
    </row>
    <row r="32" spans="1:13" ht="14.45" customHeight="1" x14ac:dyDescent="0.2">
      <c r="A32" s="369" t="s">
        <v>233</v>
      </c>
      <c r="B32" s="365">
        <v>0</v>
      </c>
      <c r="C32" s="366">
        <v>30.902470000000001</v>
      </c>
      <c r="D32" s="366">
        <v>30.902470000000001</v>
      </c>
      <c r="E32" s="367">
        <v>0</v>
      </c>
      <c r="F32" s="365">
        <v>0</v>
      </c>
      <c r="G32" s="366">
        <v>0</v>
      </c>
      <c r="H32" s="366">
        <v>0</v>
      </c>
      <c r="I32" s="366">
        <v>-8.8473299999999995</v>
      </c>
      <c r="J32" s="366">
        <v>-8.8473299999999995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20.000002000000002</v>
      </c>
      <c r="C33" s="366">
        <v>21.61684</v>
      </c>
      <c r="D33" s="366">
        <v>1.6168379999999978</v>
      </c>
      <c r="E33" s="367">
        <v>1.0808418919158107</v>
      </c>
      <c r="F33" s="365">
        <v>21.999999800000001</v>
      </c>
      <c r="G33" s="366">
        <v>16.499999850000002</v>
      </c>
      <c r="H33" s="366">
        <v>2.4912299999999998</v>
      </c>
      <c r="I33" s="366">
        <v>13.347440000000001</v>
      </c>
      <c r="J33" s="366">
        <v>-3.1525598500000012</v>
      </c>
      <c r="K33" s="368">
        <v>0.60670182369728931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449.99999800000001</v>
      </c>
      <c r="C34" s="366">
        <v>443.93452000000002</v>
      </c>
      <c r="D34" s="366">
        <v>-6.0654779999999846</v>
      </c>
      <c r="E34" s="367">
        <v>0.98652115994009404</v>
      </c>
      <c r="F34" s="365">
        <v>449.99999980000001</v>
      </c>
      <c r="G34" s="366">
        <v>337.49999984999999</v>
      </c>
      <c r="H34" s="366">
        <v>52.679480000000005</v>
      </c>
      <c r="I34" s="366">
        <v>400.10140999999999</v>
      </c>
      <c r="J34" s="366">
        <v>62.601410149999992</v>
      </c>
      <c r="K34" s="368">
        <v>0.88911424483960633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24.999998999999999</v>
      </c>
      <c r="C35" s="366">
        <v>42.088540000000002</v>
      </c>
      <c r="D35" s="366">
        <v>17.088541000000003</v>
      </c>
      <c r="E35" s="367">
        <v>1.6835416673416668</v>
      </c>
      <c r="F35" s="365">
        <v>37.000000099999994</v>
      </c>
      <c r="G35" s="366">
        <v>27.750000074999996</v>
      </c>
      <c r="H35" s="366">
        <v>6.0934300000000006</v>
      </c>
      <c r="I35" s="366">
        <v>29.13955</v>
      </c>
      <c r="J35" s="366">
        <v>1.3895499250000043</v>
      </c>
      <c r="K35" s="368">
        <v>0.78755540327687745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11.205916999999999</v>
      </c>
      <c r="C36" s="366">
        <v>6.5640600000000004</v>
      </c>
      <c r="D36" s="366">
        <v>-4.641856999999999</v>
      </c>
      <c r="E36" s="367">
        <v>0.58576732274565313</v>
      </c>
      <c r="F36" s="365">
        <v>5.8756326000000003</v>
      </c>
      <c r="G36" s="366">
        <v>4.4067244500000005</v>
      </c>
      <c r="H36" s="366">
        <v>0</v>
      </c>
      <c r="I36" s="366">
        <v>4.0113500000000002</v>
      </c>
      <c r="J36" s="366">
        <v>-0.39537445000000027</v>
      </c>
      <c r="K36" s="368">
        <v>0.68270946689212664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0</v>
      </c>
      <c r="C37" s="366">
        <v>0.45739999999999997</v>
      </c>
      <c r="D37" s="366">
        <v>0.45739999999999997</v>
      </c>
      <c r="E37" s="367">
        <v>0</v>
      </c>
      <c r="F37" s="365">
        <v>0</v>
      </c>
      <c r="G37" s="366">
        <v>0</v>
      </c>
      <c r="H37" s="366">
        <v>0</v>
      </c>
      <c r="I37" s="366">
        <v>1.3527799999999999</v>
      </c>
      <c r="J37" s="366">
        <v>1.3527799999999999</v>
      </c>
      <c r="K37" s="368">
        <v>0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5.6337600000000005</v>
      </c>
      <c r="D38" s="366">
        <v>5.6337600000000005</v>
      </c>
      <c r="E38" s="367">
        <v>0</v>
      </c>
      <c r="F38" s="365">
        <v>0</v>
      </c>
      <c r="G38" s="366">
        <v>0</v>
      </c>
      <c r="H38" s="366">
        <v>0</v>
      </c>
      <c r="I38" s="366">
        <v>0.93896000000000002</v>
      </c>
      <c r="J38" s="366">
        <v>0.93896000000000002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6.0374399999999993</v>
      </c>
      <c r="D39" s="366">
        <v>6.0374399999999993</v>
      </c>
      <c r="E39" s="367">
        <v>0</v>
      </c>
      <c r="F39" s="365">
        <v>0</v>
      </c>
      <c r="G39" s="366">
        <v>0</v>
      </c>
      <c r="H39" s="366">
        <v>0.36225000000000002</v>
      </c>
      <c r="I39" s="366">
        <v>3.3814299999999999</v>
      </c>
      <c r="J39" s="366">
        <v>3.3814299999999999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30</v>
      </c>
      <c r="C40" s="366">
        <v>12.34201</v>
      </c>
      <c r="D40" s="366">
        <v>-17.657989999999998</v>
      </c>
      <c r="E40" s="367">
        <v>0.41140033333333331</v>
      </c>
      <c r="F40" s="365">
        <v>15.000000099999999</v>
      </c>
      <c r="G40" s="366">
        <v>11.250000075000001</v>
      </c>
      <c r="H40" s="366">
        <v>0</v>
      </c>
      <c r="I40" s="366">
        <v>6.1710000000000003</v>
      </c>
      <c r="J40" s="366">
        <v>-5.0790000750000006</v>
      </c>
      <c r="K40" s="368">
        <v>0.41139999725733339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9.3636100000000013</v>
      </c>
      <c r="C41" s="366">
        <v>16.451560000000001</v>
      </c>
      <c r="D41" s="366">
        <v>7.0879499999999993</v>
      </c>
      <c r="E41" s="367">
        <v>1.756967665248766</v>
      </c>
      <c r="F41" s="365">
        <v>15.431672000000001</v>
      </c>
      <c r="G41" s="366">
        <v>11.573753999999999</v>
      </c>
      <c r="H41" s="366">
        <v>0.45374999999999999</v>
      </c>
      <c r="I41" s="366">
        <v>11.422499999999999</v>
      </c>
      <c r="J41" s="366">
        <v>-0.15125399999999978</v>
      </c>
      <c r="K41" s="368">
        <v>0.7401984697445616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0</v>
      </c>
      <c r="C42" s="366">
        <v>0</v>
      </c>
      <c r="D42" s="366">
        <v>0</v>
      </c>
      <c r="E42" s="367">
        <v>0</v>
      </c>
      <c r="F42" s="365">
        <v>0</v>
      </c>
      <c r="G42" s="366">
        <v>0</v>
      </c>
      <c r="H42" s="366">
        <v>0</v>
      </c>
      <c r="I42" s="366">
        <v>2.2263999999999999</v>
      </c>
      <c r="J42" s="366">
        <v>2.2263999999999999</v>
      </c>
      <c r="K42" s="368">
        <v>0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36.482039999999998</v>
      </c>
      <c r="D43" s="366">
        <v>36.482039999999998</v>
      </c>
      <c r="E43" s="367">
        <v>0</v>
      </c>
      <c r="F43" s="365">
        <v>0</v>
      </c>
      <c r="G43" s="366">
        <v>0</v>
      </c>
      <c r="H43" s="366">
        <v>0</v>
      </c>
      <c r="I43" s="366">
        <v>6.6520000000000001</v>
      </c>
      <c r="J43" s="366">
        <v>6.6520000000000001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1.2498499999999999</v>
      </c>
      <c r="D44" s="366">
        <v>1.2498499999999999</v>
      </c>
      <c r="E44" s="367">
        <v>0</v>
      </c>
      <c r="F44" s="365">
        <v>0</v>
      </c>
      <c r="G44" s="366">
        <v>0</v>
      </c>
      <c r="H44" s="366">
        <v>0</v>
      </c>
      <c r="I44" s="366">
        <v>0</v>
      </c>
      <c r="J44" s="366">
        <v>0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2.8285800000000001</v>
      </c>
      <c r="D45" s="366">
        <v>2.8285800000000001</v>
      </c>
      <c r="E45" s="367">
        <v>0</v>
      </c>
      <c r="F45" s="365">
        <v>0</v>
      </c>
      <c r="G45" s="366">
        <v>0</v>
      </c>
      <c r="H45" s="366">
        <v>0</v>
      </c>
      <c r="I45" s="366">
        <v>0</v>
      </c>
      <c r="J45" s="366">
        <v>0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200.00000199999999</v>
      </c>
      <c r="C46" s="366">
        <v>199.07590999999999</v>
      </c>
      <c r="D46" s="366">
        <v>-0.92409200000000169</v>
      </c>
      <c r="E46" s="367">
        <v>0.99537954004620455</v>
      </c>
      <c r="F46" s="365">
        <v>199.99999990000001</v>
      </c>
      <c r="G46" s="366">
        <v>149.999999925</v>
      </c>
      <c r="H46" s="366">
        <v>12.788709999999998</v>
      </c>
      <c r="I46" s="366">
        <v>136.29139000000001</v>
      </c>
      <c r="J46" s="366">
        <v>-13.70860992499999</v>
      </c>
      <c r="K46" s="368">
        <v>0.68145695034072851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0</v>
      </c>
      <c r="D47" s="366">
        <v>0</v>
      </c>
      <c r="E47" s="367">
        <v>0</v>
      </c>
      <c r="F47" s="365">
        <v>0</v>
      </c>
      <c r="G47" s="366">
        <v>0</v>
      </c>
      <c r="H47" s="366">
        <v>0</v>
      </c>
      <c r="I47" s="366">
        <v>0.70784999999999998</v>
      </c>
      <c r="J47" s="366">
        <v>0.70784999999999998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524.87615700000003</v>
      </c>
      <c r="C48" s="366">
        <v>530.87856000000011</v>
      </c>
      <c r="D48" s="366">
        <v>6.0024030000000721</v>
      </c>
      <c r="E48" s="367">
        <v>1.0114358461895232</v>
      </c>
      <c r="F48" s="365">
        <v>436.06181910000004</v>
      </c>
      <c r="G48" s="366">
        <v>327.04636432500001</v>
      </c>
      <c r="H48" s="366">
        <v>7.8775000000000004</v>
      </c>
      <c r="I48" s="366">
        <v>388.61840999999998</v>
      </c>
      <c r="J48" s="366">
        <v>61.57204567499997</v>
      </c>
      <c r="K48" s="368">
        <v>0.89120026789339224</v>
      </c>
      <c r="L48" s="124"/>
      <c r="M48" s="364" t="str">
        <f t="shared" si="0"/>
        <v>X</v>
      </c>
    </row>
    <row r="49" spans="1:13" ht="14.45" customHeight="1" x14ac:dyDescent="0.2">
      <c r="A49" s="369" t="s">
        <v>250</v>
      </c>
      <c r="B49" s="365">
        <v>28.198934000000001</v>
      </c>
      <c r="C49" s="366">
        <v>203.46316000000002</v>
      </c>
      <c r="D49" s="366">
        <v>175.26422600000001</v>
      </c>
      <c r="E49" s="367">
        <v>7.2152784215176364</v>
      </c>
      <c r="F49" s="365">
        <v>18.3786089</v>
      </c>
      <c r="G49" s="366">
        <v>13.783956675000001</v>
      </c>
      <c r="H49" s="366">
        <v>0</v>
      </c>
      <c r="I49" s="366">
        <v>61.939</v>
      </c>
      <c r="J49" s="366">
        <v>48.155043325000001</v>
      </c>
      <c r="K49" s="368">
        <v>3.3701680218027819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414.704589</v>
      </c>
      <c r="C50" s="366">
        <v>322.61121999999995</v>
      </c>
      <c r="D50" s="366">
        <v>-92.093369000000052</v>
      </c>
      <c r="E50" s="367">
        <v>0.77793019068809954</v>
      </c>
      <c r="F50" s="365">
        <v>324.7026553</v>
      </c>
      <c r="G50" s="366">
        <v>243.52699147500002</v>
      </c>
      <c r="H50" s="366">
        <v>7.77</v>
      </c>
      <c r="I50" s="366">
        <v>239.76798000000002</v>
      </c>
      <c r="J50" s="366">
        <v>-3.7590114749999941</v>
      </c>
      <c r="K50" s="368">
        <v>0.73842321917100762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2.2008719999999999</v>
      </c>
      <c r="C51" s="366">
        <v>0.42499999999999999</v>
      </c>
      <c r="D51" s="366">
        <v>-1.7758719999999999</v>
      </c>
      <c r="E51" s="367">
        <v>0.19310527827152146</v>
      </c>
      <c r="F51" s="365">
        <v>1.9805553</v>
      </c>
      <c r="G51" s="366">
        <v>1.4854164749999998</v>
      </c>
      <c r="H51" s="366">
        <v>0</v>
      </c>
      <c r="I51" s="366">
        <v>0</v>
      </c>
      <c r="J51" s="366">
        <v>-1.4854164749999998</v>
      </c>
      <c r="K51" s="368">
        <v>0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13.974247999999999</v>
      </c>
      <c r="C52" s="366">
        <v>4.3791799999999999</v>
      </c>
      <c r="D52" s="366">
        <v>-9.5950679999999995</v>
      </c>
      <c r="E52" s="367">
        <v>0.31337500236148663</v>
      </c>
      <c r="F52" s="365">
        <v>6</v>
      </c>
      <c r="G52" s="366">
        <v>4.5</v>
      </c>
      <c r="H52" s="366">
        <v>0.1075</v>
      </c>
      <c r="I52" s="366">
        <v>72.857280000000003</v>
      </c>
      <c r="J52" s="366">
        <v>68.357280000000003</v>
      </c>
      <c r="K52" s="368">
        <v>12.14288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65.797513999999993</v>
      </c>
      <c r="C53" s="366">
        <v>0</v>
      </c>
      <c r="D53" s="366">
        <v>-65.797513999999993</v>
      </c>
      <c r="E53" s="367">
        <v>0</v>
      </c>
      <c r="F53" s="365">
        <v>84.999999599999995</v>
      </c>
      <c r="G53" s="366">
        <v>63.749999699999996</v>
      </c>
      <c r="H53" s="366">
        <v>0</v>
      </c>
      <c r="I53" s="366">
        <v>14.05415</v>
      </c>
      <c r="J53" s="366">
        <v>-49.695849699999997</v>
      </c>
      <c r="K53" s="368">
        <v>0.16534294195455504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6684.6329390000001</v>
      </c>
      <c r="C54" s="366">
        <v>7212.1490800000001</v>
      </c>
      <c r="D54" s="366">
        <v>527.51614100000006</v>
      </c>
      <c r="E54" s="367">
        <v>1.0789147505650347</v>
      </c>
      <c r="F54" s="365">
        <v>7300.0000001999997</v>
      </c>
      <c r="G54" s="366">
        <v>5475.0000001499993</v>
      </c>
      <c r="H54" s="366">
        <v>786.64382000000001</v>
      </c>
      <c r="I54" s="366">
        <v>5391.7859600000002</v>
      </c>
      <c r="J54" s="366">
        <v>-83.214040149999164</v>
      </c>
      <c r="K54" s="368">
        <v>0.73860081641812059</v>
      </c>
      <c r="L54" s="124"/>
      <c r="M54" s="364" t="str">
        <f t="shared" si="0"/>
        <v>X</v>
      </c>
    </row>
    <row r="55" spans="1:13" ht="14.45" customHeight="1" x14ac:dyDescent="0.2">
      <c r="A55" s="369" t="s">
        <v>256</v>
      </c>
      <c r="B55" s="365">
        <v>0</v>
      </c>
      <c r="C55" s="366">
        <v>44.917379999999994</v>
      </c>
      <c r="D55" s="366">
        <v>44.917379999999994</v>
      </c>
      <c r="E55" s="367">
        <v>0</v>
      </c>
      <c r="F55" s="365">
        <v>0</v>
      </c>
      <c r="G55" s="366">
        <v>0</v>
      </c>
      <c r="H55" s="366">
        <v>6.74125</v>
      </c>
      <c r="I55" s="366">
        <v>50.530389999999997</v>
      </c>
      <c r="J55" s="366">
        <v>50.530389999999997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4.2350000000000003</v>
      </c>
      <c r="D56" s="366">
        <v>4.2350000000000003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0</v>
      </c>
      <c r="C57" s="366">
        <v>3.9390000000000001</v>
      </c>
      <c r="D57" s="366">
        <v>3.9390000000000001</v>
      </c>
      <c r="E57" s="367">
        <v>0</v>
      </c>
      <c r="F57" s="365">
        <v>0</v>
      </c>
      <c r="G57" s="366">
        <v>0</v>
      </c>
      <c r="H57" s="366">
        <v>0</v>
      </c>
      <c r="I57" s="366">
        <v>0</v>
      </c>
      <c r="J57" s="366">
        <v>0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-10.9389</v>
      </c>
      <c r="D58" s="366">
        <v>-10.9389</v>
      </c>
      <c r="E58" s="367">
        <v>0</v>
      </c>
      <c r="F58" s="365">
        <v>0</v>
      </c>
      <c r="G58" s="366">
        <v>0</v>
      </c>
      <c r="H58" s="366">
        <v>0</v>
      </c>
      <c r="I58" s="366">
        <v>-3.0347</v>
      </c>
      <c r="J58" s="366">
        <v>-3.0347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2450.0000010000003</v>
      </c>
      <c r="C59" s="366">
        <v>2581.2867099999999</v>
      </c>
      <c r="D59" s="366">
        <v>131.28670899999952</v>
      </c>
      <c r="E59" s="367">
        <v>1.0535864118148626</v>
      </c>
      <c r="F59" s="365">
        <v>2650</v>
      </c>
      <c r="G59" s="366">
        <v>1987.5</v>
      </c>
      <c r="H59" s="366">
        <v>183.09188</v>
      </c>
      <c r="I59" s="366">
        <v>1819.10221</v>
      </c>
      <c r="J59" s="366">
        <v>-168.39778999999999</v>
      </c>
      <c r="K59" s="368">
        <v>0.68645366415094344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3515.0000010000003</v>
      </c>
      <c r="C60" s="366">
        <v>3810.5902700000001</v>
      </c>
      <c r="D60" s="366">
        <v>295.59026899999981</v>
      </c>
      <c r="E60" s="367">
        <v>1.0840939598622776</v>
      </c>
      <c r="F60" s="365">
        <v>3910.0000000999999</v>
      </c>
      <c r="G60" s="366">
        <v>2932.5000000750001</v>
      </c>
      <c r="H60" s="366">
        <v>511.68031999999999</v>
      </c>
      <c r="I60" s="366">
        <v>2937.4090499999998</v>
      </c>
      <c r="J60" s="366">
        <v>4.9090499249996356</v>
      </c>
      <c r="K60" s="368">
        <v>0.75125551148973768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719.63293700000008</v>
      </c>
      <c r="C61" s="366">
        <v>778.11961999999994</v>
      </c>
      <c r="D61" s="366">
        <v>58.486682999999857</v>
      </c>
      <c r="E61" s="367">
        <v>1.0812729379005617</v>
      </c>
      <c r="F61" s="365">
        <v>740.00000009999997</v>
      </c>
      <c r="G61" s="366">
        <v>555.000000075</v>
      </c>
      <c r="H61" s="366">
        <v>79.626570000000001</v>
      </c>
      <c r="I61" s="366">
        <v>556.26456000000007</v>
      </c>
      <c r="J61" s="366">
        <v>1.2645599250000714</v>
      </c>
      <c r="K61" s="368">
        <v>0.75170886476328269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0</v>
      </c>
      <c r="D62" s="366">
        <v>0</v>
      </c>
      <c r="E62" s="367">
        <v>0</v>
      </c>
      <c r="F62" s="365">
        <v>0</v>
      </c>
      <c r="G62" s="366">
        <v>0</v>
      </c>
      <c r="H62" s="366">
        <v>0</v>
      </c>
      <c r="I62" s="366">
        <v>2.1779999999999999</v>
      </c>
      <c r="J62" s="366">
        <v>2.1779999999999999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0</v>
      </c>
      <c r="C63" s="366">
        <v>0</v>
      </c>
      <c r="D63" s="366">
        <v>0</v>
      </c>
      <c r="E63" s="367">
        <v>0</v>
      </c>
      <c r="F63" s="365">
        <v>0</v>
      </c>
      <c r="G63" s="366">
        <v>0</v>
      </c>
      <c r="H63" s="366">
        <v>3.8586</v>
      </c>
      <c r="I63" s="366">
        <v>12.539219999999998</v>
      </c>
      <c r="J63" s="366">
        <v>12.539219999999998</v>
      </c>
      <c r="K63" s="368">
        <v>0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0</v>
      </c>
      <c r="D64" s="366">
        <v>0</v>
      </c>
      <c r="E64" s="367">
        <v>0</v>
      </c>
      <c r="F64" s="365">
        <v>0</v>
      </c>
      <c r="G64" s="366">
        <v>0</v>
      </c>
      <c r="H64" s="366">
        <v>1.6452</v>
      </c>
      <c r="I64" s="366">
        <v>16.797229999999999</v>
      </c>
      <c r="J64" s="366">
        <v>16.797229999999999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2505.5156860000002</v>
      </c>
      <c r="C65" s="366">
        <v>2476.3809999999999</v>
      </c>
      <c r="D65" s="366">
        <v>-29.134686000000329</v>
      </c>
      <c r="E65" s="367">
        <v>0.98837178064268549</v>
      </c>
      <c r="F65" s="365">
        <v>2515.7586833999999</v>
      </c>
      <c r="G65" s="366">
        <v>1886.81901255</v>
      </c>
      <c r="H65" s="366">
        <v>168.214</v>
      </c>
      <c r="I65" s="366">
        <v>1738.6410000000001</v>
      </c>
      <c r="J65" s="366">
        <v>-148.17801254999995</v>
      </c>
      <c r="K65" s="368">
        <v>0.69110006912517541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2505.5156860000002</v>
      </c>
      <c r="C66" s="366">
        <v>2476.3809999999999</v>
      </c>
      <c r="D66" s="366">
        <v>-29.134686000000329</v>
      </c>
      <c r="E66" s="367">
        <v>0.98837178064268549</v>
      </c>
      <c r="F66" s="365">
        <v>2515.7586833999999</v>
      </c>
      <c r="G66" s="366">
        <v>1886.81901255</v>
      </c>
      <c r="H66" s="366">
        <v>168.214</v>
      </c>
      <c r="I66" s="366">
        <v>1738.6410000000001</v>
      </c>
      <c r="J66" s="366">
        <v>-148.17801254999995</v>
      </c>
      <c r="K66" s="368">
        <v>0.69110006912517541</v>
      </c>
      <c r="L66" s="124"/>
      <c r="M66" s="364" t="str">
        <f t="shared" si="0"/>
        <v>X</v>
      </c>
    </row>
    <row r="67" spans="1:13" ht="14.45" customHeight="1" x14ac:dyDescent="0.2">
      <c r="A67" s="369" t="s">
        <v>268</v>
      </c>
      <c r="B67" s="365">
        <v>671.31940199999997</v>
      </c>
      <c r="C67" s="366">
        <v>713.99400000000003</v>
      </c>
      <c r="D67" s="366">
        <v>42.67459800000006</v>
      </c>
      <c r="E67" s="367">
        <v>1.0635682476521064</v>
      </c>
      <c r="F67" s="365">
        <v>649.7162783</v>
      </c>
      <c r="G67" s="366">
        <v>487.28720872499997</v>
      </c>
      <c r="H67" s="366">
        <v>52.674999999999997</v>
      </c>
      <c r="I67" s="366">
        <v>471.76900000000001</v>
      </c>
      <c r="J67" s="366">
        <v>-15.518208724999965</v>
      </c>
      <c r="K67" s="368">
        <v>0.72611540722728418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1065.754304</v>
      </c>
      <c r="C68" s="366">
        <v>1022.521</v>
      </c>
      <c r="D68" s="366">
        <v>-43.233304000000089</v>
      </c>
      <c r="E68" s="367">
        <v>0.95943407984585527</v>
      </c>
      <c r="F68" s="365">
        <v>1113.4131159000001</v>
      </c>
      <c r="G68" s="366">
        <v>835.05983692500013</v>
      </c>
      <c r="H68" s="366">
        <v>81.445999999999998</v>
      </c>
      <c r="I68" s="366">
        <v>761.072</v>
      </c>
      <c r="J68" s="366">
        <v>-73.987836925000124</v>
      </c>
      <c r="K68" s="368">
        <v>0.68354862102087433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768.44197999999994</v>
      </c>
      <c r="C69" s="366">
        <v>739.86599999999999</v>
      </c>
      <c r="D69" s="366">
        <v>-28.575979999999959</v>
      </c>
      <c r="E69" s="367">
        <v>0.96281309357929667</v>
      </c>
      <c r="F69" s="365">
        <v>752.62928920000002</v>
      </c>
      <c r="G69" s="366">
        <v>564.47196689999998</v>
      </c>
      <c r="H69" s="366">
        <v>34.093000000000004</v>
      </c>
      <c r="I69" s="366">
        <v>505.8</v>
      </c>
      <c r="J69" s="366">
        <v>-58.671966899999973</v>
      </c>
      <c r="K69" s="368">
        <v>0.67204400261599595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9180.3066909999998</v>
      </c>
      <c r="C70" s="366">
        <v>12294.756619999998</v>
      </c>
      <c r="D70" s="366">
        <v>3114.4499289999985</v>
      </c>
      <c r="E70" s="367">
        <v>1.3392533641662843</v>
      </c>
      <c r="F70" s="365">
        <v>9954.7163109000012</v>
      </c>
      <c r="G70" s="366">
        <v>7466.0372331750004</v>
      </c>
      <c r="H70" s="366">
        <v>616.16124000000002</v>
      </c>
      <c r="I70" s="366">
        <v>11936.071539999999</v>
      </c>
      <c r="J70" s="366">
        <v>4470.0343068249986</v>
      </c>
      <c r="K70" s="368">
        <v>1.1990368351261298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4342.8557999999994</v>
      </c>
      <c r="C71" s="366">
        <v>3247.37093</v>
      </c>
      <c r="D71" s="366">
        <v>-1095.4848699999993</v>
      </c>
      <c r="E71" s="367">
        <v>0.74775011640957556</v>
      </c>
      <c r="F71" s="365">
        <v>2131.8886398</v>
      </c>
      <c r="G71" s="366">
        <v>1598.9164798500001</v>
      </c>
      <c r="H71" s="366">
        <v>120.77275999999999</v>
      </c>
      <c r="I71" s="366">
        <v>2317.48866</v>
      </c>
      <c r="J71" s="366">
        <v>718.57218014999989</v>
      </c>
      <c r="K71" s="368">
        <v>1.0870589658085574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4342.8557999999994</v>
      </c>
      <c r="C72" s="366">
        <v>3247.37093</v>
      </c>
      <c r="D72" s="366">
        <v>-1095.4848699999993</v>
      </c>
      <c r="E72" s="367">
        <v>0.74775011640957556</v>
      </c>
      <c r="F72" s="365">
        <v>2131.8886398</v>
      </c>
      <c r="G72" s="366">
        <v>1598.9164798500001</v>
      </c>
      <c r="H72" s="366">
        <v>120.77275999999999</v>
      </c>
      <c r="I72" s="366">
        <v>2317.48866</v>
      </c>
      <c r="J72" s="366">
        <v>718.57218014999989</v>
      </c>
      <c r="K72" s="368">
        <v>1.0870589658085574</v>
      </c>
      <c r="L72" s="124"/>
      <c r="M72" s="364" t="str">
        <f t="shared" si="1"/>
        <v>X</v>
      </c>
    </row>
    <row r="73" spans="1:13" ht="14.45" customHeight="1" x14ac:dyDescent="0.2">
      <c r="A73" s="369" t="s">
        <v>274</v>
      </c>
      <c r="B73" s="365">
        <v>1182.4584790000001</v>
      </c>
      <c r="C73" s="366">
        <v>1088.3767700000001</v>
      </c>
      <c r="D73" s="366">
        <v>-94.081709000000046</v>
      </c>
      <c r="E73" s="367">
        <v>0.92043550731729329</v>
      </c>
      <c r="F73" s="365">
        <v>1114.2482413</v>
      </c>
      <c r="G73" s="366">
        <v>835.68618097499996</v>
      </c>
      <c r="H73" s="366">
        <v>53.405709999999999</v>
      </c>
      <c r="I73" s="366">
        <v>613.61529000000007</v>
      </c>
      <c r="J73" s="366">
        <v>-222.07089097499988</v>
      </c>
      <c r="K73" s="368">
        <v>0.55069890824695533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21.207989000000001</v>
      </c>
      <c r="C74" s="366">
        <v>0</v>
      </c>
      <c r="D74" s="366">
        <v>-21.207989000000001</v>
      </c>
      <c r="E74" s="367">
        <v>0</v>
      </c>
      <c r="F74" s="365">
        <v>0</v>
      </c>
      <c r="G74" s="366">
        <v>0</v>
      </c>
      <c r="H74" s="366">
        <v>0</v>
      </c>
      <c r="I74" s="366">
        <v>0</v>
      </c>
      <c r="J74" s="366">
        <v>0</v>
      </c>
      <c r="K74" s="368">
        <v>0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26.582303</v>
      </c>
      <c r="C75" s="366">
        <v>1851.9131100000002</v>
      </c>
      <c r="D75" s="366">
        <v>1825.3308070000003</v>
      </c>
      <c r="E75" s="367">
        <v>69.667143211782673</v>
      </c>
      <c r="F75" s="365">
        <v>79.055878399999997</v>
      </c>
      <c r="G75" s="366">
        <v>59.291908800000002</v>
      </c>
      <c r="H75" s="366">
        <v>1.234</v>
      </c>
      <c r="I75" s="366">
        <v>9.0400100000000005</v>
      </c>
      <c r="J75" s="366">
        <v>-50.251898799999999</v>
      </c>
      <c r="K75" s="368">
        <v>0.11434962437910248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243.87009599999899</v>
      </c>
      <c r="C76" s="366">
        <v>173.37139999999999</v>
      </c>
      <c r="D76" s="366">
        <v>-70.498695999999001</v>
      </c>
      <c r="E76" s="367">
        <v>0.71091701214568226</v>
      </c>
      <c r="F76" s="365">
        <v>25</v>
      </c>
      <c r="G76" s="366">
        <v>18.75</v>
      </c>
      <c r="H76" s="366">
        <v>16.307200000000002</v>
      </c>
      <c r="I76" s="366">
        <v>151.64001000000002</v>
      </c>
      <c r="J76" s="366">
        <v>132.89001000000002</v>
      </c>
      <c r="K76" s="368">
        <v>6.065600400000001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2332.9600030000001</v>
      </c>
      <c r="C77" s="366">
        <v>54.515149999999998</v>
      </c>
      <c r="D77" s="366">
        <v>-2278.444853</v>
      </c>
      <c r="E77" s="367">
        <v>2.336737446415621E-2</v>
      </c>
      <c r="F77" s="365">
        <v>48.584520499999996</v>
      </c>
      <c r="G77" s="366">
        <v>36.438390374999997</v>
      </c>
      <c r="H77" s="366">
        <v>2.39506</v>
      </c>
      <c r="I77" s="366">
        <v>51.835839999999997</v>
      </c>
      <c r="J77" s="366">
        <v>15.397449625</v>
      </c>
      <c r="K77" s="368">
        <v>1.0669208930445244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12.348299000000001</v>
      </c>
      <c r="C78" s="366">
        <v>0</v>
      </c>
      <c r="D78" s="366">
        <v>-12.348299000000001</v>
      </c>
      <c r="E78" s="367">
        <v>0</v>
      </c>
      <c r="F78" s="365">
        <v>45</v>
      </c>
      <c r="G78" s="366">
        <v>33.75</v>
      </c>
      <c r="H78" s="366">
        <v>0</v>
      </c>
      <c r="I78" s="366">
        <v>0.66549999999999998</v>
      </c>
      <c r="J78" s="366">
        <v>-33.084499999999998</v>
      </c>
      <c r="K78" s="368">
        <v>1.4788888888888888E-2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395.242028</v>
      </c>
      <c r="C79" s="366">
        <v>79.194500000000005</v>
      </c>
      <c r="D79" s="366">
        <v>-316.047528</v>
      </c>
      <c r="E79" s="367">
        <v>0.20036963275575542</v>
      </c>
      <c r="F79" s="365">
        <v>819.99999960000002</v>
      </c>
      <c r="G79" s="366">
        <v>614.9999997000001</v>
      </c>
      <c r="H79" s="366">
        <v>47.430790000000002</v>
      </c>
      <c r="I79" s="366">
        <v>1490.69201</v>
      </c>
      <c r="J79" s="366">
        <v>875.69201029999988</v>
      </c>
      <c r="K79" s="368">
        <v>1.8179170862526424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128.18660299999999</v>
      </c>
      <c r="C80" s="366">
        <v>0</v>
      </c>
      <c r="D80" s="366">
        <v>-128.18660299999999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0</v>
      </c>
      <c r="C81" s="366">
        <v>16.728999999999999</v>
      </c>
      <c r="D81" s="366">
        <v>16.728999999999999</v>
      </c>
      <c r="E81" s="367">
        <v>0</v>
      </c>
      <c r="F81" s="365">
        <v>0</v>
      </c>
      <c r="G81" s="366">
        <v>0</v>
      </c>
      <c r="H81" s="366">
        <v>0</v>
      </c>
      <c r="I81" s="366">
        <v>6.3049999999999997</v>
      </c>
      <c r="J81" s="366">
        <v>6.3049999999999997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0</v>
      </c>
      <c r="C82" s="366">
        <v>16.728999999999999</v>
      </c>
      <c r="D82" s="366">
        <v>16.728999999999999</v>
      </c>
      <c r="E82" s="367">
        <v>0</v>
      </c>
      <c r="F82" s="365">
        <v>0</v>
      </c>
      <c r="G82" s="366">
        <v>0</v>
      </c>
      <c r="H82" s="366">
        <v>0</v>
      </c>
      <c r="I82" s="366">
        <v>6.3049999999999997</v>
      </c>
      <c r="J82" s="366">
        <v>6.3049999999999997</v>
      </c>
      <c r="K82" s="368">
        <v>0</v>
      </c>
      <c r="L82" s="124"/>
      <c r="M82" s="364" t="str">
        <f t="shared" si="1"/>
        <v>X</v>
      </c>
    </row>
    <row r="83" spans="1:13" ht="14.45" customHeight="1" x14ac:dyDescent="0.2">
      <c r="A83" s="369" t="s">
        <v>284</v>
      </c>
      <c r="B83" s="365">
        <v>0</v>
      </c>
      <c r="C83" s="366">
        <v>9.0289999999999999</v>
      </c>
      <c r="D83" s="366">
        <v>9.0289999999999999</v>
      </c>
      <c r="E83" s="367">
        <v>0</v>
      </c>
      <c r="F83" s="365">
        <v>0</v>
      </c>
      <c r="G83" s="366">
        <v>0</v>
      </c>
      <c r="H83" s="366">
        <v>0</v>
      </c>
      <c r="I83" s="366">
        <v>0.30499999999999999</v>
      </c>
      <c r="J83" s="366">
        <v>0.30499999999999999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0</v>
      </c>
      <c r="C84" s="366">
        <v>7.7</v>
      </c>
      <c r="D84" s="366">
        <v>7.7</v>
      </c>
      <c r="E84" s="367">
        <v>0</v>
      </c>
      <c r="F84" s="365">
        <v>0</v>
      </c>
      <c r="G84" s="366">
        <v>0</v>
      </c>
      <c r="H84" s="366">
        <v>0</v>
      </c>
      <c r="I84" s="366">
        <v>6</v>
      </c>
      <c r="J84" s="366">
        <v>6</v>
      </c>
      <c r="K84" s="368">
        <v>0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4837.4508909999995</v>
      </c>
      <c r="C85" s="366">
        <v>9030.6566900000107</v>
      </c>
      <c r="D85" s="366">
        <v>4193.2057990000112</v>
      </c>
      <c r="E85" s="367">
        <v>1.8668213680063199</v>
      </c>
      <c r="F85" s="365">
        <v>7822.8276710999999</v>
      </c>
      <c r="G85" s="366">
        <v>5867.1207533249999</v>
      </c>
      <c r="H85" s="366">
        <v>495.38847999999996</v>
      </c>
      <c r="I85" s="366">
        <v>9612.2778800000015</v>
      </c>
      <c r="J85" s="366">
        <v>3745.1571266750016</v>
      </c>
      <c r="K85" s="368">
        <v>1.2287472361829976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6.7994579999999996</v>
      </c>
      <c r="C86" s="366">
        <v>1.79447</v>
      </c>
      <c r="D86" s="366">
        <v>-5.0049879999999991</v>
      </c>
      <c r="E86" s="367">
        <v>0.26391368253175473</v>
      </c>
      <c r="F86" s="365">
        <v>1.9436253999999999</v>
      </c>
      <c r="G86" s="366">
        <v>1.4577190500000001</v>
      </c>
      <c r="H86" s="366">
        <v>3.4196</v>
      </c>
      <c r="I86" s="366">
        <v>22.586950000000002</v>
      </c>
      <c r="J86" s="366">
        <v>21.12923095</v>
      </c>
      <c r="K86" s="368">
        <v>11.621040762278575</v>
      </c>
      <c r="L86" s="124"/>
      <c r="M86" s="364" t="str">
        <f t="shared" si="1"/>
        <v>X</v>
      </c>
    </row>
    <row r="87" spans="1:13" ht="14.45" customHeight="1" x14ac:dyDescent="0.2">
      <c r="A87" s="369" t="s">
        <v>288</v>
      </c>
      <c r="B87" s="365">
        <v>0</v>
      </c>
      <c r="C87" s="366">
        <v>0</v>
      </c>
      <c r="D87" s="366">
        <v>0</v>
      </c>
      <c r="E87" s="367">
        <v>0</v>
      </c>
      <c r="F87" s="365">
        <v>0</v>
      </c>
      <c r="G87" s="366">
        <v>0</v>
      </c>
      <c r="H87" s="366">
        <v>3.2946999999999997</v>
      </c>
      <c r="I87" s="366">
        <v>21.638900000000003</v>
      </c>
      <c r="J87" s="366">
        <v>21.638900000000003</v>
      </c>
      <c r="K87" s="368">
        <v>0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6.7994579999999996</v>
      </c>
      <c r="C88" s="366">
        <v>1.79447</v>
      </c>
      <c r="D88" s="366">
        <v>-5.0049879999999991</v>
      </c>
      <c r="E88" s="367">
        <v>0.26391368253175473</v>
      </c>
      <c r="F88" s="365">
        <v>1.9436253999999999</v>
      </c>
      <c r="G88" s="366">
        <v>1.4577190500000001</v>
      </c>
      <c r="H88" s="366">
        <v>0.12490000000000001</v>
      </c>
      <c r="I88" s="366">
        <v>0.94804999999999995</v>
      </c>
      <c r="J88" s="366">
        <v>-0.50966905000000018</v>
      </c>
      <c r="K88" s="368">
        <v>0.48777403300039196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29.183879000000001</v>
      </c>
      <c r="C89" s="366">
        <v>25.255849999999999</v>
      </c>
      <c r="D89" s="366">
        <v>-3.9280290000000022</v>
      </c>
      <c r="E89" s="367">
        <v>0.8654041500103532</v>
      </c>
      <c r="F89" s="365">
        <v>25.34309</v>
      </c>
      <c r="G89" s="366">
        <v>19.007317500000003</v>
      </c>
      <c r="H89" s="366">
        <v>8.7524999999999995</v>
      </c>
      <c r="I89" s="366">
        <v>24.697500000000002</v>
      </c>
      <c r="J89" s="366">
        <v>5.6901824999999988</v>
      </c>
      <c r="K89" s="368">
        <v>0.97452599505427329</v>
      </c>
      <c r="L89" s="124"/>
      <c r="M89" s="364" t="str">
        <f t="shared" si="1"/>
        <v>X</v>
      </c>
    </row>
    <row r="90" spans="1:13" ht="14.45" customHeight="1" x14ac:dyDescent="0.2">
      <c r="A90" s="369" t="s">
        <v>291</v>
      </c>
      <c r="B90" s="365">
        <v>6</v>
      </c>
      <c r="C90" s="366">
        <v>5.4</v>
      </c>
      <c r="D90" s="366">
        <v>-0.59999999999999964</v>
      </c>
      <c r="E90" s="367">
        <v>0.9</v>
      </c>
      <c r="F90" s="365">
        <v>4.32</v>
      </c>
      <c r="G90" s="366">
        <v>3.24</v>
      </c>
      <c r="H90" s="366">
        <v>0</v>
      </c>
      <c r="I90" s="366">
        <v>3.24</v>
      </c>
      <c r="J90" s="366">
        <v>0</v>
      </c>
      <c r="K90" s="368">
        <v>0.75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23.183879000000001</v>
      </c>
      <c r="C91" s="366">
        <v>19.85585</v>
      </c>
      <c r="D91" s="366">
        <v>-3.3280290000000008</v>
      </c>
      <c r="E91" s="367">
        <v>0.85645072595487581</v>
      </c>
      <c r="F91" s="365">
        <v>21.02309</v>
      </c>
      <c r="G91" s="366">
        <v>15.767317500000001</v>
      </c>
      <c r="H91" s="366">
        <v>6.3525</v>
      </c>
      <c r="I91" s="366">
        <v>19.057500000000001</v>
      </c>
      <c r="J91" s="366">
        <v>3.2901825000000002</v>
      </c>
      <c r="K91" s="368">
        <v>0.90650327806235909</v>
      </c>
      <c r="L91" s="124"/>
      <c r="M91" s="364" t="str">
        <f t="shared" si="1"/>
        <v/>
      </c>
    </row>
    <row r="92" spans="1:13" ht="14.45" customHeight="1" x14ac:dyDescent="0.2">
      <c r="A92" s="369" t="s">
        <v>293</v>
      </c>
      <c r="B92" s="365">
        <v>0</v>
      </c>
      <c r="C92" s="366">
        <v>0</v>
      </c>
      <c r="D92" s="366">
        <v>0</v>
      </c>
      <c r="E92" s="367">
        <v>0</v>
      </c>
      <c r="F92" s="365">
        <v>0</v>
      </c>
      <c r="G92" s="366">
        <v>0</v>
      </c>
      <c r="H92" s="366">
        <v>2.4</v>
      </c>
      <c r="I92" s="366">
        <v>2.4</v>
      </c>
      <c r="J92" s="366">
        <v>2.4</v>
      </c>
      <c r="K92" s="368">
        <v>0</v>
      </c>
      <c r="L92" s="124"/>
      <c r="M92" s="364" t="str">
        <f t="shared" si="1"/>
        <v/>
      </c>
    </row>
    <row r="93" spans="1:13" ht="14.45" customHeight="1" x14ac:dyDescent="0.2">
      <c r="A93" s="369" t="s">
        <v>294</v>
      </c>
      <c r="B93" s="365">
        <v>3658.4659879999999</v>
      </c>
      <c r="C93" s="366">
        <v>3830.3518899999999</v>
      </c>
      <c r="D93" s="366">
        <v>171.88590199999999</v>
      </c>
      <c r="E93" s="367">
        <v>1.0469830531604767</v>
      </c>
      <c r="F93" s="365">
        <v>4267.2968607000003</v>
      </c>
      <c r="G93" s="366">
        <v>3200.4726455250002</v>
      </c>
      <c r="H93" s="366">
        <v>436.69137999999998</v>
      </c>
      <c r="I93" s="366">
        <v>3307.8198900000002</v>
      </c>
      <c r="J93" s="366">
        <v>107.34724447500002</v>
      </c>
      <c r="K93" s="368">
        <v>0.77515579486949282</v>
      </c>
      <c r="L93" s="124"/>
      <c r="M93" s="364" t="str">
        <f t="shared" si="1"/>
        <v>X</v>
      </c>
    </row>
    <row r="94" spans="1:13" ht="14.45" customHeight="1" x14ac:dyDescent="0.2">
      <c r="A94" s="369" t="s">
        <v>295</v>
      </c>
      <c r="B94" s="365">
        <v>3273.7305839999999</v>
      </c>
      <c r="C94" s="366">
        <v>3291.0052000000001</v>
      </c>
      <c r="D94" s="366">
        <v>17.274616000000151</v>
      </c>
      <c r="E94" s="367">
        <v>1.0052767372136326</v>
      </c>
      <c r="F94" s="365">
        <v>3706.4437365999997</v>
      </c>
      <c r="G94" s="366">
        <v>2779.8328024500001</v>
      </c>
      <c r="H94" s="366">
        <v>310.49657999999999</v>
      </c>
      <c r="I94" s="366">
        <v>2666.19659</v>
      </c>
      <c r="J94" s="366">
        <v>-113.63621245000013</v>
      </c>
      <c r="K94" s="368">
        <v>0.71934090450965793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0</v>
      </c>
      <c r="C95" s="366">
        <v>61.201800000000006</v>
      </c>
      <c r="D95" s="366">
        <v>61.201800000000006</v>
      </c>
      <c r="E95" s="367">
        <v>0</v>
      </c>
      <c r="F95" s="365">
        <v>37.460419600000002</v>
      </c>
      <c r="G95" s="366">
        <v>28.095314700000003</v>
      </c>
      <c r="H95" s="366">
        <v>5.1400800000000002</v>
      </c>
      <c r="I95" s="366">
        <v>82.805390000000003</v>
      </c>
      <c r="J95" s="366">
        <v>54.7100753</v>
      </c>
      <c r="K95" s="368">
        <v>2.2104768415354323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1.4352670000000001</v>
      </c>
      <c r="C96" s="366">
        <v>0</v>
      </c>
      <c r="D96" s="366">
        <v>-1.4352670000000001</v>
      </c>
      <c r="E96" s="367">
        <v>0</v>
      </c>
      <c r="F96" s="365">
        <v>0</v>
      </c>
      <c r="G96" s="366">
        <v>0</v>
      </c>
      <c r="H96" s="366">
        <v>0</v>
      </c>
      <c r="I96" s="366">
        <v>0</v>
      </c>
      <c r="J96" s="366">
        <v>0</v>
      </c>
      <c r="K96" s="368">
        <v>0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383.30013700000001</v>
      </c>
      <c r="C97" s="366">
        <v>421.36068999999998</v>
      </c>
      <c r="D97" s="366">
        <v>38.06055299999997</v>
      </c>
      <c r="E97" s="367">
        <v>1.0992969981641305</v>
      </c>
      <c r="F97" s="365">
        <v>424.03770489999999</v>
      </c>
      <c r="G97" s="366">
        <v>318.02827867500002</v>
      </c>
      <c r="H97" s="366">
        <v>42.578879999999998</v>
      </c>
      <c r="I97" s="366">
        <v>303.41147999999998</v>
      </c>
      <c r="J97" s="366">
        <v>-14.616798675000041</v>
      </c>
      <c r="K97" s="368">
        <v>0.71552948356692225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0</v>
      </c>
      <c r="C98" s="366">
        <v>56.784199999999998</v>
      </c>
      <c r="D98" s="366">
        <v>56.784199999999998</v>
      </c>
      <c r="E98" s="367">
        <v>0</v>
      </c>
      <c r="F98" s="365">
        <v>99.354999599999999</v>
      </c>
      <c r="G98" s="366">
        <v>74.516249700000003</v>
      </c>
      <c r="H98" s="366">
        <v>78.475839999999991</v>
      </c>
      <c r="I98" s="366">
        <v>255.40643</v>
      </c>
      <c r="J98" s="366">
        <v>180.8901803</v>
      </c>
      <c r="K98" s="368">
        <v>2.5706449703412813</v>
      </c>
      <c r="L98" s="124"/>
      <c r="M98" s="364" t="str">
        <f t="shared" si="1"/>
        <v/>
      </c>
    </row>
    <row r="99" spans="1:13" ht="14.45" customHeight="1" x14ac:dyDescent="0.2">
      <c r="A99" s="369" t="s">
        <v>300</v>
      </c>
      <c r="B99" s="365">
        <v>1143.0015660000001</v>
      </c>
      <c r="C99" s="366">
        <v>4612.4518099999996</v>
      </c>
      <c r="D99" s="366">
        <v>3469.4502439999997</v>
      </c>
      <c r="E99" s="367">
        <v>4.0353853810905447</v>
      </c>
      <c r="F99" s="365">
        <v>3527.6937209000002</v>
      </c>
      <c r="G99" s="366">
        <v>2645.7702906750005</v>
      </c>
      <c r="H99" s="366">
        <v>22.324999999999999</v>
      </c>
      <c r="I99" s="366">
        <v>5895.1415399999996</v>
      </c>
      <c r="J99" s="366">
        <v>3249.3712493249991</v>
      </c>
      <c r="K99" s="368">
        <v>1.6711035612513452</v>
      </c>
      <c r="L99" s="124"/>
      <c r="M99" s="364" t="str">
        <f t="shared" si="1"/>
        <v>X</v>
      </c>
    </row>
    <row r="100" spans="1:13" ht="14.45" customHeight="1" x14ac:dyDescent="0.2">
      <c r="A100" s="369" t="s">
        <v>301</v>
      </c>
      <c r="B100" s="365">
        <v>0</v>
      </c>
      <c r="C100" s="366">
        <v>90.49</v>
      </c>
      <c r="D100" s="366">
        <v>90.49</v>
      </c>
      <c r="E100" s="367">
        <v>0</v>
      </c>
      <c r="F100" s="365">
        <v>76.823238700000005</v>
      </c>
      <c r="G100" s="366">
        <v>57.617429025</v>
      </c>
      <c r="H100" s="366">
        <v>0</v>
      </c>
      <c r="I100" s="366">
        <v>0</v>
      </c>
      <c r="J100" s="366">
        <v>-57.617429025</v>
      </c>
      <c r="K100" s="368">
        <v>0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876.9175919999999</v>
      </c>
      <c r="C101" s="366">
        <v>589.98428999999999</v>
      </c>
      <c r="D101" s="366">
        <v>-286.93330199999991</v>
      </c>
      <c r="E101" s="367">
        <v>0.67279331077668703</v>
      </c>
      <c r="F101" s="365">
        <v>544</v>
      </c>
      <c r="G101" s="366">
        <v>408</v>
      </c>
      <c r="H101" s="366">
        <v>22.324999999999999</v>
      </c>
      <c r="I101" s="366">
        <v>332.87927000000002</v>
      </c>
      <c r="J101" s="366">
        <v>-75.12072999999998</v>
      </c>
      <c r="K101" s="368">
        <v>0.61191042279411767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5</v>
      </c>
      <c r="C102" s="366">
        <v>4.3283999999999994</v>
      </c>
      <c r="D102" s="366">
        <v>-0.67160000000000064</v>
      </c>
      <c r="E102" s="367">
        <v>0.86567999999999989</v>
      </c>
      <c r="F102" s="365">
        <v>6.8944458000000006</v>
      </c>
      <c r="G102" s="366">
        <v>5.1708343500000007</v>
      </c>
      <c r="H102" s="366">
        <v>0</v>
      </c>
      <c r="I102" s="366">
        <v>0</v>
      </c>
      <c r="J102" s="366">
        <v>-5.1708343500000007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6.2109639999999997</v>
      </c>
      <c r="C103" s="366">
        <v>0</v>
      </c>
      <c r="D103" s="366">
        <v>-6.2109639999999997</v>
      </c>
      <c r="E103" s="367">
        <v>0</v>
      </c>
      <c r="F103" s="365">
        <v>0</v>
      </c>
      <c r="G103" s="366">
        <v>0</v>
      </c>
      <c r="H103" s="366">
        <v>0</v>
      </c>
      <c r="I103" s="366">
        <v>0</v>
      </c>
      <c r="J103" s="366">
        <v>0</v>
      </c>
      <c r="K103" s="368">
        <v>0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250.51452499999999</v>
      </c>
      <c r="C104" s="366">
        <v>3919.7179599999999</v>
      </c>
      <c r="D104" s="366">
        <v>3669.2034349999999</v>
      </c>
      <c r="E104" s="367">
        <v>15.646669429646844</v>
      </c>
      <c r="F104" s="365">
        <v>2529.9999996000001</v>
      </c>
      <c r="G104" s="366">
        <v>1897.4999997000002</v>
      </c>
      <c r="H104" s="366">
        <v>0</v>
      </c>
      <c r="I104" s="366">
        <v>5473.1820299999999</v>
      </c>
      <c r="J104" s="366">
        <v>3575.6820302999995</v>
      </c>
      <c r="K104" s="368">
        <v>2.1633130556779938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4.3584849999999999</v>
      </c>
      <c r="C105" s="366">
        <v>6.6550000000000002</v>
      </c>
      <c r="D105" s="366">
        <v>2.2965150000000003</v>
      </c>
      <c r="E105" s="367">
        <v>1.5269067118505628</v>
      </c>
      <c r="F105" s="365">
        <v>4.9760375999999997</v>
      </c>
      <c r="G105" s="366">
        <v>3.7320281999999998</v>
      </c>
      <c r="H105" s="366">
        <v>0</v>
      </c>
      <c r="I105" s="366">
        <v>0</v>
      </c>
      <c r="J105" s="366">
        <v>-3.7320281999999998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0</v>
      </c>
      <c r="C106" s="366">
        <v>0</v>
      </c>
      <c r="D106" s="366">
        <v>0</v>
      </c>
      <c r="E106" s="367">
        <v>0</v>
      </c>
      <c r="F106" s="365">
        <v>249.99999960000002</v>
      </c>
      <c r="G106" s="366">
        <v>187.49999970000002</v>
      </c>
      <c r="H106" s="366">
        <v>0</v>
      </c>
      <c r="I106" s="366">
        <v>0</v>
      </c>
      <c r="J106" s="366">
        <v>-187.49999970000002</v>
      </c>
      <c r="K106" s="368">
        <v>0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</v>
      </c>
      <c r="C107" s="366">
        <v>1.2761600000000002</v>
      </c>
      <c r="D107" s="366">
        <v>1.2761600000000002</v>
      </c>
      <c r="E107" s="367">
        <v>0</v>
      </c>
      <c r="F107" s="365">
        <v>114.9999996</v>
      </c>
      <c r="G107" s="366">
        <v>86.249999699999989</v>
      </c>
      <c r="H107" s="366">
        <v>0</v>
      </c>
      <c r="I107" s="366">
        <v>89.080240000000003</v>
      </c>
      <c r="J107" s="366">
        <v>2.830240300000014</v>
      </c>
      <c r="K107" s="368">
        <v>0.7746107853029941</v>
      </c>
      <c r="L107" s="124"/>
      <c r="M107" s="364" t="str">
        <f t="shared" si="1"/>
        <v/>
      </c>
    </row>
    <row r="108" spans="1:13" ht="14.45" customHeight="1" x14ac:dyDescent="0.2">
      <c r="A108" s="369" t="s">
        <v>309</v>
      </c>
      <c r="B108" s="365">
        <v>0</v>
      </c>
      <c r="C108" s="366">
        <v>560.80267000000003</v>
      </c>
      <c r="D108" s="366">
        <v>560.80267000000003</v>
      </c>
      <c r="E108" s="367">
        <v>0</v>
      </c>
      <c r="F108" s="365">
        <v>0.55037409999999998</v>
      </c>
      <c r="G108" s="366">
        <v>0.41278057499999998</v>
      </c>
      <c r="H108" s="366">
        <v>24.2</v>
      </c>
      <c r="I108" s="366">
        <v>362.03199999999998</v>
      </c>
      <c r="J108" s="366">
        <v>361.61921942499998</v>
      </c>
      <c r="K108" s="368">
        <v>657.79258144596554</v>
      </c>
      <c r="L108" s="124"/>
      <c r="M108" s="364" t="str">
        <f t="shared" si="1"/>
        <v>X</v>
      </c>
    </row>
    <row r="109" spans="1:13" ht="14.45" customHeight="1" x14ac:dyDescent="0.2">
      <c r="A109" s="369" t="s">
        <v>310</v>
      </c>
      <c r="B109" s="365">
        <v>0</v>
      </c>
      <c r="C109" s="366">
        <v>0.54</v>
      </c>
      <c r="D109" s="366">
        <v>0.54</v>
      </c>
      <c r="E109" s="367">
        <v>0</v>
      </c>
      <c r="F109" s="365">
        <v>0</v>
      </c>
      <c r="G109" s="366">
        <v>0</v>
      </c>
      <c r="H109" s="366">
        <v>0</v>
      </c>
      <c r="I109" s="366">
        <v>0</v>
      </c>
      <c r="J109" s="366">
        <v>0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559.58506999999997</v>
      </c>
      <c r="D110" s="366">
        <v>559.58506999999997</v>
      </c>
      <c r="E110" s="367">
        <v>0</v>
      </c>
      <c r="F110" s="365">
        <v>0</v>
      </c>
      <c r="G110" s="366">
        <v>0</v>
      </c>
      <c r="H110" s="366">
        <v>24.2</v>
      </c>
      <c r="I110" s="366">
        <v>362.03199999999998</v>
      </c>
      <c r="J110" s="366">
        <v>362.03199999999998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0</v>
      </c>
      <c r="C111" s="366">
        <v>0.67759999999999998</v>
      </c>
      <c r="D111" s="366">
        <v>0.67759999999999998</v>
      </c>
      <c r="E111" s="367">
        <v>0</v>
      </c>
      <c r="F111" s="365">
        <v>0.55037409999999998</v>
      </c>
      <c r="G111" s="366">
        <v>0.41278057499999998</v>
      </c>
      <c r="H111" s="366">
        <v>0</v>
      </c>
      <c r="I111" s="366">
        <v>0</v>
      </c>
      <c r="J111" s="366">
        <v>-0.41278057499999998</v>
      </c>
      <c r="K111" s="368">
        <v>0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37116.629715999996</v>
      </c>
      <c r="C112" s="366">
        <v>39418.598869999994</v>
      </c>
      <c r="D112" s="366">
        <v>2301.9691539999985</v>
      </c>
      <c r="E112" s="367">
        <v>1.0620198862777588</v>
      </c>
      <c r="F112" s="365">
        <v>40731.4789179</v>
      </c>
      <c r="G112" s="366">
        <v>30548.609188424998</v>
      </c>
      <c r="H112" s="366">
        <v>3103.5132599999997</v>
      </c>
      <c r="I112" s="366">
        <v>27870.588179999999</v>
      </c>
      <c r="J112" s="366">
        <v>-2678.0210084249993</v>
      </c>
      <c r="K112" s="368">
        <v>0.68425181015835623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26853.48</v>
      </c>
      <c r="C113" s="366">
        <v>29041.713</v>
      </c>
      <c r="D113" s="366">
        <v>2188.2330000000002</v>
      </c>
      <c r="E113" s="367">
        <v>1.0814878741973109</v>
      </c>
      <c r="F113" s="365">
        <v>29903.7142594</v>
      </c>
      <c r="G113" s="366">
        <v>22427.785694549999</v>
      </c>
      <c r="H113" s="366">
        <v>2291.8609999999999</v>
      </c>
      <c r="I113" s="366">
        <v>20564.609</v>
      </c>
      <c r="J113" s="366">
        <v>-1863.1766945499985</v>
      </c>
      <c r="K113" s="368">
        <v>0.6876941379793875</v>
      </c>
      <c r="L113" s="124"/>
      <c r="M113" s="364" t="str">
        <f t="shared" si="1"/>
        <v/>
      </c>
    </row>
    <row r="114" spans="1:13" ht="14.45" customHeight="1" x14ac:dyDescent="0.2">
      <c r="A114" s="369" t="s">
        <v>315</v>
      </c>
      <c r="B114" s="365">
        <v>26715.040000000001</v>
      </c>
      <c r="C114" s="366">
        <v>28900.953000000001</v>
      </c>
      <c r="D114" s="366">
        <v>2185.9130000000005</v>
      </c>
      <c r="E114" s="367">
        <v>1.0818233100156316</v>
      </c>
      <c r="F114" s="365">
        <v>29739.916405100001</v>
      </c>
      <c r="G114" s="366">
        <v>22304.937303825001</v>
      </c>
      <c r="H114" s="366">
        <v>2254.192</v>
      </c>
      <c r="I114" s="366">
        <v>20362.870999999999</v>
      </c>
      <c r="J114" s="366">
        <v>-1942.0663038250023</v>
      </c>
      <c r="K114" s="368">
        <v>0.68469832674136355</v>
      </c>
      <c r="L114" s="124"/>
      <c r="M114" s="364" t="str">
        <f t="shared" si="1"/>
        <v>X</v>
      </c>
    </row>
    <row r="115" spans="1:13" ht="14.45" customHeight="1" x14ac:dyDescent="0.2">
      <c r="A115" s="369" t="s">
        <v>316</v>
      </c>
      <c r="B115" s="365">
        <v>26715.040000000001</v>
      </c>
      <c r="C115" s="366">
        <v>28900.953000000001</v>
      </c>
      <c r="D115" s="366">
        <v>2185.9130000000005</v>
      </c>
      <c r="E115" s="367">
        <v>1.0818233100156316</v>
      </c>
      <c r="F115" s="365">
        <v>29739.916405100001</v>
      </c>
      <c r="G115" s="366">
        <v>22304.937303825001</v>
      </c>
      <c r="H115" s="366">
        <v>2254.192</v>
      </c>
      <c r="I115" s="366">
        <v>20362.870999999999</v>
      </c>
      <c r="J115" s="366">
        <v>-1942.0663038250023</v>
      </c>
      <c r="K115" s="368">
        <v>0.68469832674136355</v>
      </c>
      <c r="L115" s="124"/>
      <c r="M115" s="364" t="str">
        <f t="shared" si="1"/>
        <v/>
      </c>
    </row>
    <row r="116" spans="1:13" ht="14.45" customHeight="1" x14ac:dyDescent="0.2">
      <c r="A116" s="369" t="s">
        <v>317</v>
      </c>
      <c r="B116" s="365">
        <v>116.6</v>
      </c>
      <c r="C116" s="366">
        <v>120.26</v>
      </c>
      <c r="D116" s="366">
        <v>3.6600000000000108</v>
      </c>
      <c r="E116" s="367">
        <v>1.0313893653516295</v>
      </c>
      <c r="F116" s="365">
        <v>135.42874909999998</v>
      </c>
      <c r="G116" s="366">
        <v>101.57156182499999</v>
      </c>
      <c r="H116" s="366">
        <v>25.419</v>
      </c>
      <c r="I116" s="366">
        <v>163.988</v>
      </c>
      <c r="J116" s="366">
        <v>62.41643817500001</v>
      </c>
      <c r="K116" s="368">
        <v>1.2108802679622479</v>
      </c>
      <c r="L116" s="124"/>
      <c r="M116" s="364" t="str">
        <f t="shared" si="1"/>
        <v>X</v>
      </c>
    </row>
    <row r="117" spans="1:13" ht="14.45" customHeight="1" x14ac:dyDescent="0.2">
      <c r="A117" s="369" t="s">
        <v>318</v>
      </c>
      <c r="B117" s="365">
        <v>116.6</v>
      </c>
      <c r="C117" s="366">
        <v>120.26</v>
      </c>
      <c r="D117" s="366">
        <v>3.6600000000000108</v>
      </c>
      <c r="E117" s="367">
        <v>1.0313893653516295</v>
      </c>
      <c r="F117" s="365">
        <v>135.42874909999998</v>
      </c>
      <c r="G117" s="366">
        <v>101.57156182499999</v>
      </c>
      <c r="H117" s="366">
        <v>25.419</v>
      </c>
      <c r="I117" s="366">
        <v>163.988</v>
      </c>
      <c r="J117" s="366">
        <v>62.41643817500001</v>
      </c>
      <c r="K117" s="368">
        <v>1.2108802679622479</v>
      </c>
      <c r="L117" s="124"/>
      <c r="M117" s="364" t="str">
        <f t="shared" si="1"/>
        <v/>
      </c>
    </row>
    <row r="118" spans="1:13" ht="14.45" customHeight="1" x14ac:dyDescent="0.2">
      <c r="A118" s="369" t="s">
        <v>319</v>
      </c>
      <c r="B118" s="365">
        <v>21.84</v>
      </c>
      <c r="C118" s="366">
        <v>20.5</v>
      </c>
      <c r="D118" s="366">
        <v>-1.3399999999999999</v>
      </c>
      <c r="E118" s="367">
        <v>0.93864468864468864</v>
      </c>
      <c r="F118" s="365">
        <v>28.369105200000003</v>
      </c>
      <c r="G118" s="366">
        <v>21.276828900000002</v>
      </c>
      <c r="H118" s="366">
        <v>12.25</v>
      </c>
      <c r="I118" s="366">
        <v>37.75</v>
      </c>
      <c r="J118" s="366">
        <v>16.473171099999998</v>
      </c>
      <c r="K118" s="368">
        <v>1.3306729180869616</v>
      </c>
      <c r="L118" s="124"/>
      <c r="M118" s="364" t="str">
        <f t="shared" si="1"/>
        <v>X</v>
      </c>
    </row>
    <row r="119" spans="1:13" ht="14.45" customHeight="1" x14ac:dyDescent="0.2">
      <c r="A119" s="369" t="s">
        <v>320</v>
      </c>
      <c r="B119" s="365">
        <v>21.84</v>
      </c>
      <c r="C119" s="366">
        <v>20.5</v>
      </c>
      <c r="D119" s="366">
        <v>-1.3399999999999999</v>
      </c>
      <c r="E119" s="367">
        <v>0.93864468864468864</v>
      </c>
      <c r="F119" s="365">
        <v>28.369105200000003</v>
      </c>
      <c r="G119" s="366">
        <v>21.276828900000002</v>
      </c>
      <c r="H119" s="366">
        <v>12.25</v>
      </c>
      <c r="I119" s="366">
        <v>37.75</v>
      </c>
      <c r="J119" s="366">
        <v>16.473171099999998</v>
      </c>
      <c r="K119" s="368">
        <v>1.3306729180869616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9581.1</v>
      </c>
      <c r="C120" s="366">
        <v>9796.4384000000009</v>
      </c>
      <c r="D120" s="366">
        <v>215.33840000000055</v>
      </c>
      <c r="E120" s="367">
        <v>1.0224753316425046</v>
      </c>
      <c r="F120" s="365">
        <v>10104.0727049</v>
      </c>
      <c r="G120" s="366">
        <v>7578.0545286749993</v>
      </c>
      <c r="H120" s="366">
        <v>766.05462</v>
      </c>
      <c r="I120" s="366">
        <v>6895.4185700000007</v>
      </c>
      <c r="J120" s="366">
        <v>-682.63595867499862</v>
      </c>
      <c r="K120" s="368">
        <v>0.68243952427777432</v>
      </c>
      <c r="L120" s="124"/>
      <c r="M120" s="364" t="str">
        <f t="shared" si="1"/>
        <v/>
      </c>
    </row>
    <row r="121" spans="1:13" ht="14.45" customHeight="1" x14ac:dyDescent="0.2">
      <c r="A121" s="369" t="s">
        <v>322</v>
      </c>
      <c r="B121" s="365">
        <v>2538.6799999999998</v>
      </c>
      <c r="C121" s="366">
        <v>2602.9155599999999</v>
      </c>
      <c r="D121" s="366">
        <v>64.235560000000078</v>
      </c>
      <c r="E121" s="367">
        <v>1.0253027400066177</v>
      </c>
      <c r="F121" s="365">
        <v>2691.3342831</v>
      </c>
      <c r="G121" s="366">
        <v>2018.500712325</v>
      </c>
      <c r="H121" s="366">
        <v>203.977</v>
      </c>
      <c r="I121" s="366">
        <v>1836.0645099999999</v>
      </c>
      <c r="J121" s="366">
        <v>-182.43620232500007</v>
      </c>
      <c r="K121" s="368">
        <v>0.68221347363997387</v>
      </c>
      <c r="L121" s="124"/>
      <c r="M121" s="364" t="str">
        <f t="shared" si="1"/>
        <v>X</v>
      </c>
    </row>
    <row r="122" spans="1:13" ht="14.45" customHeight="1" x14ac:dyDescent="0.2">
      <c r="A122" s="369" t="s">
        <v>323</v>
      </c>
      <c r="B122" s="365">
        <v>2538.6799999999998</v>
      </c>
      <c r="C122" s="366">
        <v>2602.9155599999999</v>
      </c>
      <c r="D122" s="366">
        <v>64.235560000000078</v>
      </c>
      <c r="E122" s="367">
        <v>1.0253027400066177</v>
      </c>
      <c r="F122" s="365">
        <v>2691.3342831</v>
      </c>
      <c r="G122" s="366">
        <v>2018.500712325</v>
      </c>
      <c r="H122" s="366">
        <v>203.977</v>
      </c>
      <c r="I122" s="366">
        <v>1836.0645099999999</v>
      </c>
      <c r="J122" s="366">
        <v>-182.43620232500007</v>
      </c>
      <c r="K122" s="368">
        <v>0.68221347363997387</v>
      </c>
      <c r="L122" s="124"/>
      <c r="M122" s="364" t="str">
        <f t="shared" si="1"/>
        <v/>
      </c>
    </row>
    <row r="123" spans="1:13" ht="14.45" customHeight="1" x14ac:dyDescent="0.2">
      <c r="A123" s="369" t="s">
        <v>324</v>
      </c>
      <c r="B123" s="365">
        <v>7042.42</v>
      </c>
      <c r="C123" s="366">
        <v>7193.5228399999996</v>
      </c>
      <c r="D123" s="366">
        <v>151.10283999999956</v>
      </c>
      <c r="E123" s="367">
        <v>1.0214560960578891</v>
      </c>
      <c r="F123" s="365">
        <v>7412.7384217999997</v>
      </c>
      <c r="G123" s="366">
        <v>5559.5538163500005</v>
      </c>
      <c r="H123" s="366">
        <v>562.07762000000002</v>
      </c>
      <c r="I123" s="366">
        <v>5059.3540599999997</v>
      </c>
      <c r="J123" s="366">
        <v>-500.19975635000083</v>
      </c>
      <c r="K123" s="368">
        <v>0.68252159621888575</v>
      </c>
      <c r="L123" s="124"/>
      <c r="M123" s="364" t="str">
        <f t="shared" si="1"/>
        <v>X</v>
      </c>
    </row>
    <row r="124" spans="1:13" ht="14.45" customHeight="1" x14ac:dyDescent="0.2">
      <c r="A124" s="369" t="s">
        <v>325</v>
      </c>
      <c r="B124" s="365">
        <v>7042.42</v>
      </c>
      <c r="C124" s="366">
        <v>7193.5228399999996</v>
      </c>
      <c r="D124" s="366">
        <v>151.10283999999956</v>
      </c>
      <c r="E124" s="367">
        <v>1.0214560960578891</v>
      </c>
      <c r="F124" s="365">
        <v>7412.7384217999997</v>
      </c>
      <c r="G124" s="366">
        <v>5559.5538163500005</v>
      </c>
      <c r="H124" s="366">
        <v>562.07762000000002</v>
      </c>
      <c r="I124" s="366">
        <v>5059.3540599999997</v>
      </c>
      <c r="J124" s="366">
        <v>-500.19975635000083</v>
      </c>
      <c r="K124" s="368">
        <v>0.68252159621888575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117.88971600000001</v>
      </c>
      <c r="C125" s="366">
        <v>0</v>
      </c>
      <c r="D125" s="366">
        <v>-117.88971600000001</v>
      </c>
      <c r="E125" s="367">
        <v>0</v>
      </c>
      <c r="F125" s="365">
        <v>125.6176687</v>
      </c>
      <c r="G125" s="366">
        <v>94.213251525000004</v>
      </c>
      <c r="H125" s="366">
        <v>0</v>
      </c>
      <c r="I125" s="366">
        <v>0</v>
      </c>
      <c r="J125" s="366">
        <v>-94.213251525000004</v>
      </c>
      <c r="K125" s="368">
        <v>0</v>
      </c>
      <c r="L125" s="124"/>
      <c r="M125" s="364" t="str">
        <f t="shared" si="1"/>
        <v/>
      </c>
    </row>
    <row r="126" spans="1:13" ht="14.45" customHeight="1" x14ac:dyDescent="0.2">
      <c r="A126" s="369" t="s">
        <v>327</v>
      </c>
      <c r="B126" s="365">
        <v>117.88971600000001</v>
      </c>
      <c r="C126" s="366">
        <v>0</v>
      </c>
      <c r="D126" s="366">
        <v>-117.88971600000001</v>
      </c>
      <c r="E126" s="367">
        <v>0</v>
      </c>
      <c r="F126" s="365">
        <v>125.6176687</v>
      </c>
      <c r="G126" s="366">
        <v>94.213251525000004</v>
      </c>
      <c r="H126" s="366">
        <v>0</v>
      </c>
      <c r="I126" s="366">
        <v>0</v>
      </c>
      <c r="J126" s="366">
        <v>-94.213251525000004</v>
      </c>
      <c r="K126" s="368">
        <v>0</v>
      </c>
      <c r="L126" s="124"/>
      <c r="M126" s="364" t="str">
        <f t="shared" si="1"/>
        <v>X</v>
      </c>
    </row>
    <row r="127" spans="1:13" ht="14.45" customHeight="1" x14ac:dyDescent="0.2">
      <c r="A127" s="369" t="s">
        <v>328</v>
      </c>
      <c r="B127" s="365">
        <v>117.88971600000001</v>
      </c>
      <c r="C127" s="366">
        <v>0</v>
      </c>
      <c r="D127" s="366">
        <v>-117.88971600000001</v>
      </c>
      <c r="E127" s="367">
        <v>0</v>
      </c>
      <c r="F127" s="365">
        <v>125.6176687</v>
      </c>
      <c r="G127" s="366">
        <v>94.213251525000004</v>
      </c>
      <c r="H127" s="366">
        <v>0</v>
      </c>
      <c r="I127" s="366">
        <v>0</v>
      </c>
      <c r="J127" s="366">
        <v>-94.213251525000004</v>
      </c>
      <c r="K127" s="368">
        <v>0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564.16</v>
      </c>
      <c r="C128" s="366">
        <v>580.44746999999995</v>
      </c>
      <c r="D128" s="366">
        <v>16.287469999999985</v>
      </c>
      <c r="E128" s="367">
        <v>1.0288703027509927</v>
      </c>
      <c r="F128" s="365">
        <v>598.07428489999995</v>
      </c>
      <c r="G128" s="366">
        <v>448.55571367499994</v>
      </c>
      <c r="H128" s="366">
        <v>45.597639999999998</v>
      </c>
      <c r="I128" s="366">
        <v>410.56061</v>
      </c>
      <c r="J128" s="366">
        <v>-37.995103674999939</v>
      </c>
      <c r="K128" s="368">
        <v>0.68647092905632467</v>
      </c>
      <c r="L128" s="124"/>
      <c r="M128" s="364" t="str">
        <f t="shared" si="1"/>
        <v/>
      </c>
    </row>
    <row r="129" spans="1:13" ht="14.45" customHeight="1" x14ac:dyDescent="0.2">
      <c r="A129" s="369" t="s">
        <v>330</v>
      </c>
      <c r="B129" s="365">
        <v>564.16</v>
      </c>
      <c r="C129" s="366">
        <v>580.44746999999995</v>
      </c>
      <c r="D129" s="366">
        <v>16.287469999999985</v>
      </c>
      <c r="E129" s="367">
        <v>1.0288703027509927</v>
      </c>
      <c r="F129" s="365">
        <v>598.07428489999995</v>
      </c>
      <c r="G129" s="366">
        <v>448.55571367499994</v>
      </c>
      <c r="H129" s="366">
        <v>45.597639999999998</v>
      </c>
      <c r="I129" s="366">
        <v>410.56061</v>
      </c>
      <c r="J129" s="366">
        <v>-37.995103674999939</v>
      </c>
      <c r="K129" s="368">
        <v>0.68647092905632467</v>
      </c>
      <c r="L129" s="124"/>
      <c r="M129" s="364" t="str">
        <f t="shared" si="1"/>
        <v>X</v>
      </c>
    </row>
    <row r="130" spans="1:13" ht="14.45" customHeight="1" x14ac:dyDescent="0.2">
      <c r="A130" s="369" t="s">
        <v>331</v>
      </c>
      <c r="B130" s="365">
        <v>564.16</v>
      </c>
      <c r="C130" s="366">
        <v>580.44746999999995</v>
      </c>
      <c r="D130" s="366">
        <v>16.287469999999985</v>
      </c>
      <c r="E130" s="367">
        <v>1.0288703027509927</v>
      </c>
      <c r="F130" s="365">
        <v>598.07428489999995</v>
      </c>
      <c r="G130" s="366">
        <v>448.55571367499994</v>
      </c>
      <c r="H130" s="366">
        <v>45.597639999999998</v>
      </c>
      <c r="I130" s="366">
        <v>410.56061</v>
      </c>
      <c r="J130" s="366">
        <v>-37.995103674999939</v>
      </c>
      <c r="K130" s="368">
        <v>0.68647092905632467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29.140999999999998</v>
      </c>
      <c r="D131" s="366">
        <v>29.140999999999998</v>
      </c>
      <c r="E131" s="367">
        <v>0</v>
      </c>
      <c r="F131" s="365">
        <v>28.659198</v>
      </c>
      <c r="G131" s="366">
        <v>21.494398499999999</v>
      </c>
      <c r="H131" s="366">
        <v>0</v>
      </c>
      <c r="I131" s="366">
        <v>19.736000000000001</v>
      </c>
      <c r="J131" s="366">
        <v>-1.7583984999999984</v>
      </c>
      <c r="K131" s="368">
        <v>0.68864453220219213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0</v>
      </c>
      <c r="C132" s="366">
        <v>29.140999999999998</v>
      </c>
      <c r="D132" s="366">
        <v>29.140999999999998</v>
      </c>
      <c r="E132" s="367">
        <v>0</v>
      </c>
      <c r="F132" s="365">
        <v>28.659198</v>
      </c>
      <c r="G132" s="366">
        <v>21.494398499999999</v>
      </c>
      <c r="H132" s="366">
        <v>0</v>
      </c>
      <c r="I132" s="366">
        <v>19.736000000000001</v>
      </c>
      <c r="J132" s="366">
        <v>-1.7583984999999984</v>
      </c>
      <c r="K132" s="368">
        <v>0.68864453220219213</v>
      </c>
      <c r="L132" s="124"/>
      <c r="M132" s="364" t="str">
        <f t="shared" si="1"/>
        <v/>
      </c>
    </row>
    <row r="133" spans="1:13" ht="14.45" customHeight="1" x14ac:dyDescent="0.2">
      <c r="A133" s="369" t="s">
        <v>334</v>
      </c>
      <c r="B133" s="365">
        <v>0</v>
      </c>
      <c r="C133" s="366">
        <v>23.954000000000001</v>
      </c>
      <c r="D133" s="366">
        <v>23.954000000000001</v>
      </c>
      <c r="E133" s="367">
        <v>0</v>
      </c>
      <c r="F133" s="365">
        <v>26.5753044</v>
      </c>
      <c r="G133" s="366">
        <v>19.931478299999998</v>
      </c>
      <c r="H133" s="366">
        <v>0</v>
      </c>
      <c r="I133" s="366">
        <v>11.361000000000001</v>
      </c>
      <c r="J133" s="366">
        <v>-8.5704782999999978</v>
      </c>
      <c r="K133" s="368">
        <v>0.4275021587335045</v>
      </c>
      <c r="L133" s="124"/>
      <c r="M133" s="364" t="str">
        <f t="shared" si="1"/>
        <v>X</v>
      </c>
    </row>
    <row r="134" spans="1:13" ht="14.45" customHeight="1" x14ac:dyDescent="0.2">
      <c r="A134" s="369" t="s">
        <v>335</v>
      </c>
      <c r="B134" s="365">
        <v>0</v>
      </c>
      <c r="C134" s="366">
        <v>0.30599999999999999</v>
      </c>
      <c r="D134" s="366">
        <v>0.30599999999999999</v>
      </c>
      <c r="E134" s="367">
        <v>0</v>
      </c>
      <c r="F134" s="365">
        <v>0.32636160000000003</v>
      </c>
      <c r="G134" s="366">
        <v>0.24477120000000002</v>
      </c>
      <c r="H134" s="366">
        <v>0</v>
      </c>
      <c r="I134" s="366">
        <v>0.56100000000000005</v>
      </c>
      <c r="J134" s="366">
        <v>0.31622880000000003</v>
      </c>
      <c r="K134" s="368">
        <v>1.7189522296740793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0</v>
      </c>
      <c r="C135" s="366">
        <v>23.648</v>
      </c>
      <c r="D135" s="366">
        <v>23.648</v>
      </c>
      <c r="E135" s="367">
        <v>0</v>
      </c>
      <c r="F135" s="365">
        <v>26.248942800000002</v>
      </c>
      <c r="G135" s="366">
        <v>19.686707100000003</v>
      </c>
      <c r="H135" s="366">
        <v>0</v>
      </c>
      <c r="I135" s="366">
        <v>10.8</v>
      </c>
      <c r="J135" s="366">
        <v>-8.8867071000000024</v>
      </c>
      <c r="K135" s="368">
        <v>0.4114451420877796</v>
      </c>
      <c r="L135" s="124"/>
      <c r="M135" s="364" t="str">
        <f t="shared" si="2"/>
        <v/>
      </c>
    </row>
    <row r="136" spans="1:13" ht="14.45" customHeight="1" x14ac:dyDescent="0.2">
      <c r="A136" s="369" t="s">
        <v>337</v>
      </c>
      <c r="B136" s="365">
        <v>0</v>
      </c>
      <c r="C136" s="366">
        <v>0</v>
      </c>
      <c r="D136" s="366">
        <v>0</v>
      </c>
      <c r="E136" s="367">
        <v>0</v>
      </c>
      <c r="F136" s="365">
        <v>0</v>
      </c>
      <c r="G136" s="366">
        <v>0</v>
      </c>
      <c r="H136" s="366">
        <v>0</v>
      </c>
      <c r="I136" s="366">
        <v>8.375</v>
      </c>
      <c r="J136" s="366">
        <v>8.375</v>
      </c>
      <c r="K136" s="368">
        <v>0</v>
      </c>
      <c r="L136" s="124"/>
      <c r="M136" s="364" t="str">
        <f t="shared" si="2"/>
        <v>X</v>
      </c>
    </row>
    <row r="137" spans="1:13" ht="14.45" customHeight="1" x14ac:dyDescent="0.2">
      <c r="A137" s="369" t="s">
        <v>338</v>
      </c>
      <c r="B137" s="365">
        <v>0</v>
      </c>
      <c r="C137" s="366">
        <v>0</v>
      </c>
      <c r="D137" s="366">
        <v>0</v>
      </c>
      <c r="E137" s="367">
        <v>0</v>
      </c>
      <c r="F137" s="365">
        <v>0</v>
      </c>
      <c r="G137" s="366">
        <v>0</v>
      </c>
      <c r="H137" s="366">
        <v>0</v>
      </c>
      <c r="I137" s="366">
        <v>8.375</v>
      </c>
      <c r="J137" s="366">
        <v>8.375</v>
      </c>
      <c r="K137" s="368">
        <v>0</v>
      </c>
      <c r="L137" s="124"/>
      <c r="M137" s="364" t="str">
        <f t="shared" si="2"/>
        <v/>
      </c>
    </row>
    <row r="138" spans="1:13" ht="14.45" customHeight="1" x14ac:dyDescent="0.2">
      <c r="A138" s="369" t="s">
        <v>339</v>
      </c>
      <c r="B138" s="365">
        <v>0</v>
      </c>
      <c r="C138" s="366">
        <v>5.1870000000000003</v>
      </c>
      <c r="D138" s="366">
        <v>5.1870000000000003</v>
      </c>
      <c r="E138" s="367">
        <v>0</v>
      </c>
      <c r="F138" s="365">
        <v>2.0838935999999997</v>
      </c>
      <c r="G138" s="366">
        <v>1.5629201999999998</v>
      </c>
      <c r="H138" s="366">
        <v>0</v>
      </c>
      <c r="I138" s="366">
        <v>0</v>
      </c>
      <c r="J138" s="366">
        <v>-1.5629201999999998</v>
      </c>
      <c r="K138" s="368">
        <v>0</v>
      </c>
      <c r="L138" s="124"/>
      <c r="M138" s="364" t="str">
        <f t="shared" si="2"/>
        <v>X</v>
      </c>
    </row>
    <row r="139" spans="1:13" ht="14.45" customHeight="1" x14ac:dyDescent="0.2">
      <c r="A139" s="369" t="s">
        <v>340</v>
      </c>
      <c r="B139" s="365">
        <v>0</v>
      </c>
      <c r="C139" s="366">
        <v>5.1870000000000003</v>
      </c>
      <c r="D139" s="366">
        <v>5.1870000000000003</v>
      </c>
      <c r="E139" s="367">
        <v>0</v>
      </c>
      <c r="F139" s="365">
        <v>2.0838935999999997</v>
      </c>
      <c r="G139" s="366">
        <v>1.5629201999999998</v>
      </c>
      <c r="H139" s="366">
        <v>0</v>
      </c>
      <c r="I139" s="366">
        <v>0</v>
      </c>
      <c r="J139" s="366">
        <v>-1.5629201999999998</v>
      </c>
      <c r="K139" s="368">
        <v>0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16615.324988</v>
      </c>
      <c r="C140" s="366">
        <v>17153.723040000001</v>
      </c>
      <c r="D140" s="366">
        <v>538.39805200000046</v>
      </c>
      <c r="E140" s="367">
        <v>1.0324037027496511</v>
      </c>
      <c r="F140" s="365">
        <v>14284.0063875</v>
      </c>
      <c r="G140" s="366">
        <v>10713.004790625</v>
      </c>
      <c r="H140" s="366">
        <v>1232.05924</v>
      </c>
      <c r="I140" s="366">
        <v>11833.62614</v>
      </c>
      <c r="J140" s="366">
        <v>1120.6213493750001</v>
      </c>
      <c r="K140" s="368">
        <v>0.82845287372285559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15461.999988</v>
      </c>
      <c r="C141" s="366">
        <v>15521.356210000002</v>
      </c>
      <c r="D141" s="366">
        <v>59.356222000002163</v>
      </c>
      <c r="E141" s="367">
        <v>1.0038388450424309</v>
      </c>
      <c r="F141" s="365">
        <v>14284.0063875</v>
      </c>
      <c r="G141" s="366">
        <v>10713.004790625</v>
      </c>
      <c r="H141" s="366">
        <v>1232.05924</v>
      </c>
      <c r="I141" s="366">
        <v>11159.187169999999</v>
      </c>
      <c r="J141" s="366">
        <v>446.18237937499907</v>
      </c>
      <c r="K141" s="368">
        <v>0.78123650096974584</v>
      </c>
      <c r="L141" s="124"/>
      <c r="M141" s="364" t="str">
        <f t="shared" si="2"/>
        <v/>
      </c>
    </row>
    <row r="142" spans="1:13" ht="14.45" customHeight="1" x14ac:dyDescent="0.2">
      <c r="A142" s="369" t="s">
        <v>343</v>
      </c>
      <c r="B142" s="365">
        <v>15461.999988</v>
      </c>
      <c r="C142" s="366">
        <v>15462.817210000001</v>
      </c>
      <c r="D142" s="366">
        <v>0.81722200000149314</v>
      </c>
      <c r="E142" s="367">
        <v>1.0000528535765512</v>
      </c>
      <c r="F142" s="365">
        <v>14284.0063875</v>
      </c>
      <c r="G142" s="366">
        <v>10713.004790625</v>
      </c>
      <c r="H142" s="366">
        <v>1232.05924</v>
      </c>
      <c r="I142" s="366">
        <v>11110.30617</v>
      </c>
      <c r="J142" s="366">
        <v>397.30137937499967</v>
      </c>
      <c r="K142" s="368">
        <v>0.77781442185034866</v>
      </c>
      <c r="L142" s="124"/>
      <c r="M142" s="364" t="str">
        <f t="shared" si="2"/>
        <v>X</v>
      </c>
    </row>
    <row r="143" spans="1:13" ht="14.45" customHeight="1" x14ac:dyDescent="0.2">
      <c r="A143" s="369" t="s">
        <v>344</v>
      </c>
      <c r="B143" s="365">
        <v>375.99999600000001</v>
      </c>
      <c r="C143" s="366">
        <v>385.56943000000001</v>
      </c>
      <c r="D143" s="366">
        <v>9.5694340000000011</v>
      </c>
      <c r="E143" s="367">
        <v>1.0254506226111768</v>
      </c>
      <c r="F143" s="365">
        <v>487.37593079999999</v>
      </c>
      <c r="G143" s="366">
        <v>365.53194809999997</v>
      </c>
      <c r="H143" s="366">
        <v>33.581679999999999</v>
      </c>
      <c r="I143" s="366">
        <v>303.43896000000001</v>
      </c>
      <c r="J143" s="366">
        <v>-62.092988099999957</v>
      </c>
      <c r="K143" s="368">
        <v>0.62259734390642174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9461.9999999999909</v>
      </c>
      <c r="C144" s="366">
        <v>9459.459859999999</v>
      </c>
      <c r="D144" s="366">
        <v>-2.5401399999918794</v>
      </c>
      <c r="E144" s="367">
        <v>0.99973154301416278</v>
      </c>
      <c r="F144" s="365">
        <v>8552.0116971000007</v>
      </c>
      <c r="G144" s="366">
        <v>6414.0087728250001</v>
      </c>
      <c r="H144" s="366">
        <v>762.86699999999996</v>
      </c>
      <c r="I144" s="366">
        <v>6885.9660000000003</v>
      </c>
      <c r="J144" s="366">
        <v>471.9572271750003</v>
      </c>
      <c r="K144" s="368">
        <v>0.80518669102557949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393.99999600000001</v>
      </c>
      <c r="C145" s="366">
        <v>393.98399999999998</v>
      </c>
      <c r="D145" s="366">
        <v>-1.5996000000029653E-2</v>
      </c>
      <c r="E145" s="367">
        <v>0.99995940101481617</v>
      </c>
      <c r="F145" s="365">
        <v>393.97199999999998</v>
      </c>
      <c r="G145" s="366">
        <v>295.47899999999998</v>
      </c>
      <c r="H145" s="366">
        <v>32.83</v>
      </c>
      <c r="I145" s="366">
        <v>295.47399999999999</v>
      </c>
      <c r="J145" s="366">
        <v>-4.9999999999954525E-3</v>
      </c>
      <c r="K145" s="368">
        <v>0.74998730874275332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2175.999996</v>
      </c>
      <c r="C146" s="366">
        <v>2170.0507799999996</v>
      </c>
      <c r="D146" s="366">
        <v>-5.9492160000004333</v>
      </c>
      <c r="E146" s="367">
        <v>0.99726598528909172</v>
      </c>
      <c r="F146" s="365">
        <v>2177.0287595999998</v>
      </c>
      <c r="G146" s="366">
        <v>1632.7715696999999</v>
      </c>
      <c r="H146" s="366">
        <v>180.14356000000001</v>
      </c>
      <c r="I146" s="366">
        <v>1621.67821</v>
      </c>
      <c r="J146" s="366">
        <v>-11.093359699999837</v>
      </c>
      <c r="K146" s="368">
        <v>0.74490435776234853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2669.000004</v>
      </c>
      <c r="C147" s="366">
        <v>2668.7711400000003</v>
      </c>
      <c r="D147" s="366">
        <v>-0.22886399999970308</v>
      </c>
      <c r="E147" s="367">
        <v>0.99991425103047704</v>
      </c>
      <c r="F147" s="365">
        <v>2294.2080000000001</v>
      </c>
      <c r="G147" s="366">
        <v>1720.6559999999999</v>
      </c>
      <c r="H147" s="366">
        <v>191.17400000000001</v>
      </c>
      <c r="I147" s="366">
        <v>1720.5820000000001</v>
      </c>
      <c r="J147" s="366">
        <v>-7.3999999999841748E-2</v>
      </c>
      <c r="K147" s="368">
        <v>0.74996774486009987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384.99999600000001</v>
      </c>
      <c r="C148" s="366">
        <v>384.98200000000003</v>
      </c>
      <c r="D148" s="366">
        <v>-1.7995999999982359E-2</v>
      </c>
      <c r="E148" s="367">
        <v>0.9999532571423716</v>
      </c>
      <c r="F148" s="365">
        <v>379.41</v>
      </c>
      <c r="G148" s="366">
        <v>284.5575</v>
      </c>
      <c r="H148" s="366">
        <v>31.463000000000001</v>
      </c>
      <c r="I148" s="366">
        <v>283.16699999999997</v>
      </c>
      <c r="J148" s="366">
        <v>-1.3905000000000314</v>
      </c>
      <c r="K148" s="368">
        <v>0.74633509923301955</v>
      </c>
      <c r="L148" s="124"/>
      <c r="M148" s="364" t="str">
        <f t="shared" si="2"/>
        <v/>
      </c>
    </row>
    <row r="149" spans="1:13" ht="14.45" customHeight="1" x14ac:dyDescent="0.2">
      <c r="A149" s="369" t="s">
        <v>350</v>
      </c>
      <c r="B149" s="365">
        <v>0</v>
      </c>
      <c r="C149" s="366">
        <v>58.539000000000001</v>
      </c>
      <c r="D149" s="366">
        <v>58.539000000000001</v>
      </c>
      <c r="E149" s="367">
        <v>0</v>
      </c>
      <c r="F149" s="365">
        <v>0</v>
      </c>
      <c r="G149" s="366">
        <v>0</v>
      </c>
      <c r="H149" s="366">
        <v>0</v>
      </c>
      <c r="I149" s="366">
        <v>48.881</v>
      </c>
      <c r="J149" s="366">
        <v>48.881</v>
      </c>
      <c r="K149" s="368">
        <v>0</v>
      </c>
      <c r="L149" s="124"/>
      <c r="M149" s="364" t="str">
        <f t="shared" si="2"/>
        <v>X</v>
      </c>
    </row>
    <row r="150" spans="1:13" ht="14.45" customHeight="1" x14ac:dyDescent="0.2">
      <c r="A150" s="369" t="s">
        <v>351</v>
      </c>
      <c r="B150" s="365">
        <v>0</v>
      </c>
      <c r="C150" s="366">
        <v>58.539000000000001</v>
      </c>
      <c r="D150" s="366">
        <v>58.539000000000001</v>
      </c>
      <c r="E150" s="367">
        <v>0</v>
      </c>
      <c r="F150" s="365">
        <v>0</v>
      </c>
      <c r="G150" s="366">
        <v>0</v>
      </c>
      <c r="H150" s="366">
        <v>0</v>
      </c>
      <c r="I150" s="366">
        <v>48.881</v>
      </c>
      <c r="J150" s="366">
        <v>48.881</v>
      </c>
      <c r="K150" s="368">
        <v>0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1153.325</v>
      </c>
      <c r="C151" s="366">
        <v>1632.3668300000002</v>
      </c>
      <c r="D151" s="366">
        <v>479.04183000000012</v>
      </c>
      <c r="E151" s="367">
        <v>1.4153571889970304</v>
      </c>
      <c r="F151" s="365">
        <v>0</v>
      </c>
      <c r="G151" s="366">
        <v>0</v>
      </c>
      <c r="H151" s="366">
        <v>0</v>
      </c>
      <c r="I151" s="366">
        <v>674.43896999999993</v>
      </c>
      <c r="J151" s="366">
        <v>674.43896999999993</v>
      </c>
      <c r="K151" s="368">
        <v>0</v>
      </c>
      <c r="L151" s="124"/>
      <c r="M151" s="364" t="str">
        <f t="shared" si="2"/>
        <v/>
      </c>
    </row>
    <row r="152" spans="1:13" ht="14.45" customHeight="1" x14ac:dyDescent="0.2">
      <c r="A152" s="369" t="s">
        <v>353</v>
      </c>
      <c r="B152" s="365">
        <v>1153.325</v>
      </c>
      <c r="C152" s="366">
        <v>1568.5840000000001</v>
      </c>
      <c r="D152" s="366">
        <v>415.25900000000001</v>
      </c>
      <c r="E152" s="367">
        <v>1.3600537576138556</v>
      </c>
      <c r="F152" s="365">
        <v>0</v>
      </c>
      <c r="G152" s="366">
        <v>0</v>
      </c>
      <c r="H152" s="366">
        <v>0</v>
      </c>
      <c r="I152" s="366">
        <v>543.85093000000006</v>
      </c>
      <c r="J152" s="366">
        <v>543.85093000000006</v>
      </c>
      <c r="K152" s="368">
        <v>0</v>
      </c>
      <c r="L152" s="124"/>
      <c r="M152" s="364" t="str">
        <f t="shared" si="2"/>
        <v>X</v>
      </c>
    </row>
    <row r="153" spans="1:13" ht="14.45" customHeight="1" x14ac:dyDescent="0.2">
      <c r="A153" s="369" t="s">
        <v>354</v>
      </c>
      <c r="B153" s="365">
        <v>1153.325</v>
      </c>
      <c r="C153" s="366">
        <v>409.22071</v>
      </c>
      <c r="D153" s="366">
        <v>-744.10428999999999</v>
      </c>
      <c r="E153" s="367">
        <v>0.35481820822404786</v>
      </c>
      <c r="F153" s="365">
        <v>0</v>
      </c>
      <c r="G153" s="366">
        <v>0</v>
      </c>
      <c r="H153" s="366">
        <v>0</v>
      </c>
      <c r="I153" s="366">
        <v>210.77343999999999</v>
      </c>
      <c r="J153" s="366">
        <v>210.77343999999999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0</v>
      </c>
      <c r="C154" s="366">
        <v>1159.36329</v>
      </c>
      <c r="D154" s="366">
        <v>1159.36329</v>
      </c>
      <c r="E154" s="367">
        <v>0</v>
      </c>
      <c r="F154" s="365">
        <v>0</v>
      </c>
      <c r="G154" s="366">
        <v>0</v>
      </c>
      <c r="H154" s="366">
        <v>0</v>
      </c>
      <c r="I154" s="366">
        <v>333.07749000000001</v>
      </c>
      <c r="J154" s="366">
        <v>333.07749000000001</v>
      </c>
      <c r="K154" s="368">
        <v>0</v>
      </c>
      <c r="L154" s="124"/>
      <c r="M154" s="364" t="str">
        <f t="shared" si="2"/>
        <v/>
      </c>
    </row>
    <row r="155" spans="1:13" ht="14.45" customHeight="1" x14ac:dyDescent="0.2">
      <c r="A155" s="369" t="s">
        <v>356</v>
      </c>
      <c r="B155" s="365">
        <v>0</v>
      </c>
      <c r="C155" s="366">
        <v>4.1139999999999999</v>
      </c>
      <c r="D155" s="366">
        <v>4.1139999999999999</v>
      </c>
      <c r="E155" s="367">
        <v>0</v>
      </c>
      <c r="F155" s="365">
        <v>0</v>
      </c>
      <c r="G155" s="366">
        <v>0</v>
      </c>
      <c r="H155" s="366">
        <v>0</v>
      </c>
      <c r="I155" s="366">
        <v>22.898040000000002</v>
      </c>
      <c r="J155" s="366">
        <v>22.898040000000002</v>
      </c>
      <c r="K155" s="368">
        <v>0</v>
      </c>
      <c r="L155" s="124"/>
      <c r="M155" s="364" t="str">
        <f t="shared" si="2"/>
        <v>X</v>
      </c>
    </row>
    <row r="156" spans="1:13" ht="14.45" customHeight="1" x14ac:dyDescent="0.2">
      <c r="A156" s="369" t="s">
        <v>357</v>
      </c>
      <c r="B156" s="365">
        <v>0</v>
      </c>
      <c r="C156" s="366">
        <v>4.1139999999999999</v>
      </c>
      <c r="D156" s="366">
        <v>4.1139999999999999</v>
      </c>
      <c r="E156" s="367">
        <v>0</v>
      </c>
      <c r="F156" s="365">
        <v>0</v>
      </c>
      <c r="G156" s="366">
        <v>0</v>
      </c>
      <c r="H156" s="366">
        <v>0</v>
      </c>
      <c r="I156" s="366">
        <v>0</v>
      </c>
      <c r="J156" s="366">
        <v>0</v>
      </c>
      <c r="K156" s="368">
        <v>0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0</v>
      </c>
      <c r="D157" s="366">
        <v>0</v>
      </c>
      <c r="E157" s="367">
        <v>0</v>
      </c>
      <c r="F157" s="365">
        <v>0</v>
      </c>
      <c r="G157" s="366">
        <v>0</v>
      </c>
      <c r="H157" s="366">
        <v>0</v>
      </c>
      <c r="I157" s="366">
        <v>11.040040000000001</v>
      </c>
      <c r="J157" s="366">
        <v>11.040040000000001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0</v>
      </c>
      <c r="D158" s="366">
        <v>0</v>
      </c>
      <c r="E158" s="367">
        <v>0</v>
      </c>
      <c r="F158" s="365">
        <v>0</v>
      </c>
      <c r="G158" s="366">
        <v>0</v>
      </c>
      <c r="H158" s="366">
        <v>0</v>
      </c>
      <c r="I158" s="366">
        <v>11.858000000000001</v>
      </c>
      <c r="J158" s="366">
        <v>11.858000000000001</v>
      </c>
      <c r="K158" s="368">
        <v>0</v>
      </c>
      <c r="L158" s="124"/>
      <c r="M158" s="364" t="str">
        <f t="shared" si="2"/>
        <v/>
      </c>
    </row>
    <row r="159" spans="1:13" ht="14.45" customHeight="1" x14ac:dyDescent="0.2">
      <c r="A159" s="369" t="s">
        <v>360</v>
      </c>
      <c r="B159" s="365">
        <v>0</v>
      </c>
      <c r="C159" s="366">
        <v>59.66883</v>
      </c>
      <c r="D159" s="366">
        <v>59.66883</v>
      </c>
      <c r="E159" s="367">
        <v>0</v>
      </c>
      <c r="F159" s="365">
        <v>0</v>
      </c>
      <c r="G159" s="366">
        <v>0</v>
      </c>
      <c r="H159" s="366">
        <v>0</v>
      </c>
      <c r="I159" s="366">
        <v>107.69</v>
      </c>
      <c r="J159" s="366">
        <v>107.69</v>
      </c>
      <c r="K159" s="368">
        <v>0</v>
      </c>
      <c r="L159" s="124"/>
      <c r="M159" s="364" t="str">
        <f t="shared" si="2"/>
        <v>X</v>
      </c>
    </row>
    <row r="160" spans="1:13" ht="14.45" customHeight="1" x14ac:dyDescent="0.2">
      <c r="A160" s="369" t="s">
        <v>361</v>
      </c>
      <c r="B160" s="365">
        <v>0</v>
      </c>
      <c r="C160" s="366">
        <v>0</v>
      </c>
      <c r="D160" s="366">
        <v>0</v>
      </c>
      <c r="E160" s="367">
        <v>0</v>
      </c>
      <c r="F160" s="365">
        <v>0</v>
      </c>
      <c r="G160" s="366">
        <v>0</v>
      </c>
      <c r="H160" s="366">
        <v>0</v>
      </c>
      <c r="I160" s="366">
        <v>107.69</v>
      </c>
      <c r="J160" s="366">
        <v>107.69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59.66883</v>
      </c>
      <c r="D161" s="366">
        <v>59.66883</v>
      </c>
      <c r="E161" s="367">
        <v>0</v>
      </c>
      <c r="F161" s="365">
        <v>0</v>
      </c>
      <c r="G161" s="366">
        <v>0</v>
      </c>
      <c r="H161" s="366">
        <v>0</v>
      </c>
      <c r="I161" s="366">
        <v>0</v>
      </c>
      <c r="J161" s="366">
        <v>0</v>
      </c>
      <c r="K161" s="368">
        <v>0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105.91957000000001</v>
      </c>
      <c r="D162" s="366">
        <v>105.91957000000001</v>
      </c>
      <c r="E162" s="367">
        <v>0</v>
      </c>
      <c r="F162" s="365">
        <v>123.8579424</v>
      </c>
      <c r="G162" s="366">
        <v>92.893456799999996</v>
      </c>
      <c r="H162" s="366">
        <v>43.334679999999999</v>
      </c>
      <c r="I162" s="366">
        <v>292.87331</v>
      </c>
      <c r="J162" s="366">
        <v>199.97985320000001</v>
      </c>
      <c r="K162" s="368">
        <v>2.3645904681200323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105.91957000000001</v>
      </c>
      <c r="D163" s="366">
        <v>105.91957000000001</v>
      </c>
      <c r="E163" s="367">
        <v>0</v>
      </c>
      <c r="F163" s="365">
        <v>123.8579424</v>
      </c>
      <c r="G163" s="366">
        <v>92.893456799999996</v>
      </c>
      <c r="H163" s="366">
        <v>43.334679999999999</v>
      </c>
      <c r="I163" s="366">
        <v>292.87331</v>
      </c>
      <c r="J163" s="366">
        <v>199.97985320000001</v>
      </c>
      <c r="K163" s="368">
        <v>2.3645904681200323</v>
      </c>
      <c r="L163" s="124"/>
      <c r="M163" s="364" t="str">
        <f t="shared" si="2"/>
        <v/>
      </c>
    </row>
    <row r="164" spans="1:13" ht="14.45" customHeight="1" x14ac:dyDescent="0.2">
      <c r="A164" s="369" t="s">
        <v>365</v>
      </c>
      <c r="B164" s="365">
        <v>0</v>
      </c>
      <c r="C164" s="366">
        <v>105.91957000000001</v>
      </c>
      <c r="D164" s="366">
        <v>105.91957000000001</v>
      </c>
      <c r="E164" s="367">
        <v>0</v>
      </c>
      <c r="F164" s="365">
        <v>123.8579424</v>
      </c>
      <c r="G164" s="366">
        <v>92.893456799999996</v>
      </c>
      <c r="H164" s="366">
        <v>43.334679999999999</v>
      </c>
      <c r="I164" s="366">
        <v>292.87331</v>
      </c>
      <c r="J164" s="366">
        <v>199.97985320000001</v>
      </c>
      <c r="K164" s="368">
        <v>2.3645904681200323</v>
      </c>
      <c r="L164" s="124"/>
      <c r="M164" s="364" t="str">
        <f t="shared" si="2"/>
        <v>X</v>
      </c>
    </row>
    <row r="165" spans="1:13" ht="14.45" customHeight="1" x14ac:dyDescent="0.2">
      <c r="A165" s="369" t="s">
        <v>366</v>
      </c>
      <c r="B165" s="365">
        <v>0</v>
      </c>
      <c r="C165" s="366">
        <v>105.91957000000001</v>
      </c>
      <c r="D165" s="366">
        <v>105.91957000000001</v>
      </c>
      <c r="E165" s="367">
        <v>0</v>
      </c>
      <c r="F165" s="365">
        <v>123.8579424</v>
      </c>
      <c r="G165" s="366">
        <v>92.893456799999996</v>
      </c>
      <c r="H165" s="366">
        <v>43.334679999999999</v>
      </c>
      <c r="I165" s="366">
        <v>292.87331</v>
      </c>
      <c r="J165" s="366">
        <v>199.97985320000001</v>
      </c>
      <c r="K165" s="368">
        <v>2.3645904681200323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1.8816379999999999</v>
      </c>
      <c r="C166" s="366">
        <v>2065.6889499999997</v>
      </c>
      <c r="D166" s="366">
        <v>2063.8073119999999</v>
      </c>
      <c r="E166" s="367">
        <v>1097.8142182502691</v>
      </c>
      <c r="F166" s="365">
        <v>20.5463594</v>
      </c>
      <c r="G166" s="366">
        <v>15.40976955</v>
      </c>
      <c r="H166" s="366">
        <v>17.406290000000002</v>
      </c>
      <c r="I166" s="366">
        <v>148.70973999999998</v>
      </c>
      <c r="J166" s="366">
        <v>133.29997044999999</v>
      </c>
      <c r="K166" s="368">
        <v>7.2377659275248529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1985.2051200000001</v>
      </c>
      <c r="D167" s="366">
        <v>1985.2051200000001</v>
      </c>
      <c r="E167" s="367">
        <v>0</v>
      </c>
      <c r="F167" s="365">
        <v>3.5311754</v>
      </c>
      <c r="G167" s="366">
        <v>2.6483815499999999</v>
      </c>
      <c r="H167" s="366">
        <v>12.25</v>
      </c>
      <c r="I167" s="366">
        <v>64.940100000000001</v>
      </c>
      <c r="J167" s="366">
        <v>62.291718450000005</v>
      </c>
      <c r="K167" s="368">
        <v>18.390505325790386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0</v>
      </c>
      <c r="C168" s="366">
        <v>20.5</v>
      </c>
      <c r="D168" s="366">
        <v>20.5</v>
      </c>
      <c r="E168" s="367">
        <v>0</v>
      </c>
      <c r="F168" s="365">
        <v>0</v>
      </c>
      <c r="G168" s="366">
        <v>0</v>
      </c>
      <c r="H168" s="366">
        <v>12.25</v>
      </c>
      <c r="I168" s="366">
        <v>37.75</v>
      </c>
      <c r="J168" s="366">
        <v>37.75</v>
      </c>
      <c r="K168" s="368">
        <v>0</v>
      </c>
      <c r="L168" s="124"/>
      <c r="M168" s="364" t="str">
        <f t="shared" si="2"/>
        <v/>
      </c>
    </row>
    <row r="169" spans="1:13" ht="14.45" customHeight="1" x14ac:dyDescent="0.2">
      <c r="A169" s="369" t="s">
        <v>370</v>
      </c>
      <c r="B169" s="365">
        <v>0</v>
      </c>
      <c r="C169" s="366">
        <v>20.5</v>
      </c>
      <c r="D169" s="366">
        <v>20.5</v>
      </c>
      <c r="E169" s="367">
        <v>0</v>
      </c>
      <c r="F169" s="365">
        <v>0</v>
      </c>
      <c r="G169" s="366">
        <v>0</v>
      </c>
      <c r="H169" s="366">
        <v>12.25</v>
      </c>
      <c r="I169" s="366">
        <v>37.75</v>
      </c>
      <c r="J169" s="366">
        <v>37.75</v>
      </c>
      <c r="K169" s="368">
        <v>0</v>
      </c>
      <c r="L169" s="124"/>
      <c r="M169" s="364" t="str">
        <f t="shared" si="2"/>
        <v>X</v>
      </c>
    </row>
    <row r="170" spans="1:13" ht="14.45" customHeight="1" x14ac:dyDescent="0.2">
      <c r="A170" s="369" t="s">
        <v>371</v>
      </c>
      <c r="B170" s="365">
        <v>0</v>
      </c>
      <c r="C170" s="366">
        <v>20.5</v>
      </c>
      <c r="D170" s="366">
        <v>20.5</v>
      </c>
      <c r="E170" s="367">
        <v>0</v>
      </c>
      <c r="F170" s="365">
        <v>0</v>
      </c>
      <c r="G170" s="366">
        <v>0</v>
      </c>
      <c r="H170" s="366">
        <v>12.25</v>
      </c>
      <c r="I170" s="366">
        <v>37.75</v>
      </c>
      <c r="J170" s="366">
        <v>37.75</v>
      </c>
      <c r="K170" s="368">
        <v>0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1964.7051200000001</v>
      </c>
      <c r="D171" s="366">
        <v>1964.7051200000001</v>
      </c>
      <c r="E171" s="367">
        <v>0</v>
      </c>
      <c r="F171" s="365">
        <v>3.5311754</v>
      </c>
      <c r="G171" s="366">
        <v>2.6483815499999999</v>
      </c>
      <c r="H171" s="366">
        <v>0</v>
      </c>
      <c r="I171" s="366">
        <v>27.190099999999997</v>
      </c>
      <c r="J171" s="366">
        <v>24.541718449999998</v>
      </c>
      <c r="K171" s="368">
        <v>7.7000139953399076</v>
      </c>
      <c r="L171" s="124"/>
      <c r="M171" s="364" t="str">
        <f t="shared" si="2"/>
        <v/>
      </c>
    </row>
    <row r="172" spans="1:13" ht="14.45" customHeight="1" x14ac:dyDescent="0.2">
      <c r="A172" s="369" t="s">
        <v>373</v>
      </c>
      <c r="B172" s="365">
        <v>0</v>
      </c>
      <c r="C172" s="366">
        <v>360.00002000000001</v>
      </c>
      <c r="D172" s="366">
        <v>360.00002000000001</v>
      </c>
      <c r="E172" s="367">
        <v>0</v>
      </c>
      <c r="F172" s="365">
        <v>0</v>
      </c>
      <c r="G172" s="366">
        <v>0</v>
      </c>
      <c r="H172" s="366">
        <v>0</v>
      </c>
      <c r="I172" s="366">
        <v>20</v>
      </c>
      <c r="J172" s="366">
        <v>20</v>
      </c>
      <c r="K172" s="368">
        <v>0</v>
      </c>
      <c r="L172" s="124"/>
      <c r="M172" s="364" t="str">
        <f t="shared" si="2"/>
        <v>X</v>
      </c>
    </row>
    <row r="173" spans="1:13" ht="14.45" customHeight="1" x14ac:dyDescent="0.2">
      <c r="A173" s="369" t="s">
        <v>374</v>
      </c>
      <c r="B173" s="365">
        <v>0</v>
      </c>
      <c r="C173" s="366">
        <v>2.0000000000000002E-5</v>
      </c>
      <c r="D173" s="366">
        <v>2.0000000000000002E-5</v>
      </c>
      <c r="E173" s="367">
        <v>0</v>
      </c>
      <c r="F173" s="365">
        <v>0</v>
      </c>
      <c r="G173" s="366">
        <v>0</v>
      </c>
      <c r="H173" s="366">
        <v>0</v>
      </c>
      <c r="I173" s="366">
        <v>0</v>
      </c>
      <c r="J173" s="366">
        <v>0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0</v>
      </c>
      <c r="C174" s="366">
        <v>360</v>
      </c>
      <c r="D174" s="366">
        <v>360</v>
      </c>
      <c r="E174" s="367">
        <v>0</v>
      </c>
      <c r="F174" s="365">
        <v>0</v>
      </c>
      <c r="G174" s="366">
        <v>0</v>
      </c>
      <c r="H174" s="366">
        <v>0</v>
      </c>
      <c r="I174" s="366">
        <v>20</v>
      </c>
      <c r="J174" s="366">
        <v>20</v>
      </c>
      <c r="K174" s="368">
        <v>0</v>
      </c>
      <c r="L174" s="124"/>
      <c r="M174" s="364" t="str">
        <f t="shared" si="2"/>
        <v/>
      </c>
    </row>
    <row r="175" spans="1:13" ht="14.45" customHeight="1" x14ac:dyDescent="0.2">
      <c r="A175" s="369" t="s">
        <v>376</v>
      </c>
      <c r="B175" s="365">
        <v>0</v>
      </c>
      <c r="C175" s="366">
        <v>1604.7051000000001</v>
      </c>
      <c r="D175" s="366">
        <v>1604.7051000000001</v>
      </c>
      <c r="E175" s="367">
        <v>0</v>
      </c>
      <c r="F175" s="365">
        <v>3.5311754</v>
      </c>
      <c r="G175" s="366">
        <v>2.6483815499999999</v>
      </c>
      <c r="H175" s="366">
        <v>0</v>
      </c>
      <c r="I175" s="366">
        <v>7.1901000000000002</v>
      </c>
      <c r="J175" s="366">
        <v>4.5417184500000003</v>
      </c>
      <c r="K175" s="368">
        <v>2.0361775288760793</v>
      </c>
      <c r="L175" s="124"/>
      <c r="M175" s="364" t="str">
        <f t="shared" si="2"/>
        <v>X</v>
      </c>
    </row>
    <row r="176" spans="1:13" ht="14.45" customHeight="1" x14ac:dyDescent="0.2">
      <c r="A176" s="369" t="s">
        <v>377</v>
      </c>
      <c r="B176" s="365">
        <v>0</v>
      </c>
      <c r="C176" s="366">
        <v>1600.2423000000001</v>
      </c>
      <c r="D176" s="366">
        <v>1600.2423000000001</v>
      </c>
      <c r="E176" s="367">
        <v>0</v>
      </c>
      <c r="F176" s="365">
        <v>0</v>
      </c>
      <c r="G176" s="366">
        <v>0</v>
      </c>
      <c r="H176" s="366">
        <v>0</v>
      </c>
      <c r="I176" s="366">
        <v>0</v>
      </c>
      <c r="J176" s="366">
        <v>0</v>
      </c>
      <c r="K176" s="368">
        <v>0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4.4628000000000005</v>
      </c>
      <c r="D177" s="366">
        <v>4.4628000000000005</v>
      </c>
      <c r="E177" s="367">
        <v>0</v>
      </c>
      <c r="F177" s="365">
        <v>3.5311754</v>
      </c>
      <c r="G177" s="366">
        <v>2.6483815499999999</v>
      </c>
      <c r="H177" s="366">
        <v>0</v>
      </c>
      <c r="I177" s="366">
        <v>7.1901000000000002</v>
      </c>
      <c r="J177" s="366">
        <v>4.5417184500000003</v>
      </c>
      <c r="K177" s="368">
        <v>2.0361775288760793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18.606369999999998</v>
      </c>
      <c r="D178" s="366">
        <v>18.606369999999998</v>
      </c>
      <c r="E178" s="367">
        <v>0</v>
      </c>
      <c r="F178" s="365">
        <v>17.015184000000001</v>
      </c>
      <c r="G178" s="366">
        <v>12.761388000000002</v>
      </c>
      <c r="H178" s="366">
        <v>0</v>
      </c>
      <c r="I178" s="366">
        <v>37.363030000000002</v>
      </c>
      <c r="J178" s="366">
        <v>24.601641999999998</v>
      </c>
      <c r="K178" s="368">
        <v>2.1958640000601815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18.606369999999998</v>
      </c>
      <c r="D179" s="366">
        <v>18.606369999999998</v>
      </c>
      <c r="E179" s="367">
        <v>0</v>
      </c>
      <c r="F179" s="365">
        <v>17.015184000000001</v>
      </c>
      <c r="G179" s="366">
        <v>12.761388000000002</v>
      </c>
      <c r="H179" s="366">
        <v>0</v>
      </c>
      <c r="I179" s="366">
        <v>37.363030000000002</v>
      </c>
      <c r="J179" s="366">
        <v>24.601641999999998</v>
      </c>
      <c r="K179" s="368">
        <v>2.1958640000601815</v>
      </c>
      <c r="L179" s="124"/>
      <c r="M179" s="364" t="str">
        <f t="shared" si="2"/>
        <v/>
      </c>
    </row>
    <row r="180" spans="1:13" ht="14.45" customHeight="1" x14ac:dyDescent="0.2">
      <c r="A180" s="369" t="s">
        <v>381</v>
      </c>
      <c r="B180" s="365">
        <v>0</v>
      </c>
      <c r="C180" s="366">
        <v>18.606369999999998</v>
      </c>
      <c r="D180" s="366">
        <v>18.606369999999998</v>
      </c>
      <c r="E180" s="367">
        <v>0</v>
      </c>
      <c r="F180" s="365">
        <v>17.015184000000001</v>
      </c>
      <c r="G180" s="366">
        <v>12.761388000000002</v>
      </c>
      <c r="H180" s="366">
        <v>0</v>
      </c>
      <c r="I180" s="366">
        <v>37.363030000000002</v>
      </c>
      <c r="J180" s="366">
        <v>24.601641999999998</v>
      </c>
      <c r="K180" s="368">
        <v>2.1958640000601815</v>
      </c>
      <c r="L180" s="124"/>
      <c r="M180" s="364" t="str">
        <f t="shared" si="2"/>
        <v>X</v>
      </c>
    </row>
    <row r="181" spans="1:13" ht="14.45" customHeight="1" x14ac:dyDescent="0.2">
      <c r="A181" s="369" t="s">
        <v>382</v>
      </c>
      <c r="B181" s="365">
        <v>0</v>
      </c>
      <c r="C181" s="366">
        <v>18.606369999999998</v>
      </c>
      <c r="D181" s="366">
        <v>18.606369999999998</v>
      </c>
      <c r="E181" s="367">
        <v>0</v>
      </c>
      <c r="F181" s="365">
        <v>17.015184000000001</v>
      </c>
      <c r="G181" s="366">
        <v>12.761388000000002</v>
      </c>
      <c r="H181" s="366">
        <v>0</v>
      </c>
      <c r="I181" s="366">
        <v>37.363030000000002</v>
      </c>
      <c r="J181" s="366">
        <v>24.601641999999998</v>
      </c>
      <c r="K181" s="368">
        <v>2.1958640000601815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1.8816379999999999</v>
      </c>
      <c r="C182" s="366">
        <v>61.877459999999999</v>
      </c>
      <c r="D182" s="366">
        <v>59.995821999999997</v>
      </c>
      <c r="E182" s="367">
        <v>32.884890717555663</v>
      </c>
      <c r="F182" s="365">
        <v>0</v>
      </c>
      <c r="G182" s="366">
        <v>0</v>
      </c>
      <c r="H182" s="366">
        <v>5.1562900000000003</v>
      </c>
      <c r="I182" s="366">
        <v>46.406610000000001</v>
      </c>
      <c r="J182" s="366">
        <v>46.406610000000001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1.8816379999999999</v>
      </c>
      <c r="C183" s="366">
        <v>61.877459999999999</v>
      </c>
      <c r="D183" s="366">
        <v>59.995821999999997</v>
      </c>
      <c r="E183" s="367">
        <v>32.884890717555663</v>
      </c>
      <c r="F183" s="365">
        <v>0</v>
      </c>
      <c r="G183" s="366">
        <v>0</v>
      </c>
      <c r="H183" s="366">
        <v>5.1562900000000003</v>
      </c>
      <c r="I183" s="366">
        <v>46.406610000000001</v>
      </c>
      <c r="J183" s="366">
        <v>46.406610000000001</v>
      </c>
      <c r="K183" s="368">
        <v>0</v>
      </c>
      <c r="L183" s="124"/>
      <c r="M183" s="364" t="str">
        <f t="shared" si="2"/>
        <v/>
      </c>
    </row>
    <row r="184" spans="1:13" ht="14.45" customHeight="1" x14ac:dyDescent="0.2">
      <c r="A184" s="369" t="s">
        <v>385</v>
      </c>
      <c r="B184" s="365">
        <v>1.8816379999999999</v>
      </c>
      <c r="C184" s="366">
        <v>0</v>
      </c>
      <c r="D184" s="366">
        <v>-1.8816379999999999</v>
      </c>
      <c r="E184" s="367">
        <v>0</v>
      </c>
      <c r="F184" s="365">
        <v>0</v>
      </c>
      <c r="G184" s="366">
        <v>0</v>
      </c>
      <c r="H184" s="366">
        <v>0</v>
      </c>
      <c r="I184" s="366">
        <v>0</v>
      </c>
      <c r="J184" s="366">
        <v>0</v>
      </c>
      <c r="K184" s="368">
        <v>0</v>
      </c>
      <c r="L184" s="124"/>
      <c r="M184" s="364" t="str">
        <f t="shared" si="2"/>
        <v>X</v>
      </c>
    </row>
    <row r="185" spans="1:13" ht="14.45" customHeight="1" x14ac:dyDescent="0.2">
      <c r="A185" s="369" t="s">
        <v>386</v>
      </c>
      <c r="B185" s="365">
        <v>1.8816379999999999</v>
      </c>
      <c r="C185" s="366">
        <v>0</v>
      </c>
      <c r="D185" s="366">
        <v>-1.8816379999999999</v>
      </c>
      <c r="E185" s="367">
        <v>0</v>
      </c>
      <c r="F185" s="365">
        <v>0</v>
      </c>
      <c r="G185" s="366">
        <v>0</v>
      </c>
      <c r="H185" s="366">
        <v>0</v>
      </c>
      <c r="I185" s="366">
        <v>0</v>
      </c>
      <c r="J185" s="366">
        <v>0</v>
      </c>
      <c r="K185" s="368">
        <v>0</v>
      </c>
      <c r="L185" s="124"/>
      <c r="M185" s="364" t="str">
        <f t="shared" si="2"/>
        <v/>
      </c>
    </row>
    <row r="186" spans="1:13" ht="14.45" customHeight="1" x14ac:dyDescent="0.2">
      <c r="A186" s="369" t="s">
        <v>387</v>
      </c>
      <c r="B186" s="365">
        <v>0</v>
      </c>
      <c r="C186" s="366">
        <v>61.877459999999999</v>
      </c>
      <c r="D186" s="366">
        <v>61.877459999999999</v>
      </c>
      <c r="E186" s="367">
        <v>0</v>
      </c>
      <c r="F186" s="365">
        <v>0</v>
      </c>
      <c r="G186" s="366">
        <v>0</v>
      </c>
      <c r="H186" s="366">
        <v>5.1562900000000003</v>
      </c>
      <c r="I186" s="366">
        <v>46.406610000000001</v>
      </c>
      <c r="J186" s="366">
        <v>46.406610000000001</v>
      </c>
      <c r="K186" s="368">
        <v>0</v>
      </c>
      <c r="L186" s="124"/>
      <c r="M186" s="364" t="str">
        <f t="shared" si="2"/>
        <v>X</v>
      </c>
    </row>
    <row r="187" spans="1:13" ht="14.45" customHeight="1" x14ac:dyDescent="0.2">
      <c r="A187" s="369" t="s">
        <v>388</v>
      </c>
      <c r="B187" s="365">
        <v>0</v>
      </c>
      <c r="C187" s="366">
        <v>61.877459999999999</v>
      </c>
      <c r="D187" s="366">
        <v>61.877459999999999</v>
      </c>
      <c r="E187" s="367">
        <v>0</v>
      </c>
      <c r="F187" s="365">
        <v>0</v>
      </c>
      <c r="G187" s="366">
        <v>0</v>
      </c>
      <c r="H187" s="366">
        <v>5.1562900000000003</v>
      </c>
      <c r="I187" s="366">
        <v>46.406610000000001</v>
      </c>
      <c r="J187" s="366">
        <v>46.406610000000001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5095.5812300000007</v>
      </c>
      <c r="D188" s="366">
        <v>5095.5812300000007</v>
      </c>
      <c r="E188" s="367">
        <v>0</v>
      </c>
      <c r="F188" s="365">
        <v>0</v>
      </c>
      <c r="G188" s="366">
        <v>0</v>
      </c>
      <c r="H188" s="366">
        <v>459.7389</v>
      </c>
      <c r="I188" s="366">
        <v>3955.9874500000001</v>
      </c>
      <c r="J188" s="366">
        <v>3955.9874500000001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5095.5812300000007</v>
      </c>
      <c r="D189" s="366">
        <v>5095.5812300000007</v>
      </c>
      <c r="E189" s="367">
        <v>0</v>
      </c>
      <c r="F189" s="365">
        <v>0</v>
      </c>
      <c r="G189" s="366">
        <v>0</v>
      </c>
      <c r="H189" s="366">
        <v>459.7389</v>
      </c>
      <c r="I189" s="366">
        <v>3955.9874500000001</v>
      </c>
      <c r="J189" s="366">
        <v>3955.9874500000001</v>
      </c>
      <c r="K189" s="368">
        <v>0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0</v>
      </c>
      <c r="C190" s="366">
        <v>5095.5812300000007</v>
      </c>
      <c r="D190" s="366">
        <v>5095.5812300000007</v>
      </c>
      <c r="E190" s="367">
        <v>0</v>
      </c>
      <c r="F190" s="365">
        <v>0</v>
      </c>
      <c r="G190" s="366">
        <v>0</v>
      </c>
      <c r="H190" s="366">
        <v>459.7389</v>
      </c>
      <c r="I190" s="366">
        <v>3955.9874500000001</v>
      </c>
      <c r="J190" s="366">
        <v>3955.9874500000001</v>
      </c>
      <c r="K190" s="368">
        <v>0</v>
      </c>
      <c r="L190" s="124"/>
      <c r="M190" s="364" t="str">
        <f t="shared" si="2"/>
        <v/>
      </c>
    </row>
    <row r="191" spans="1:13" ht="14.45" customHeight="1" x14ac:dyDescent="0.2">
      <c r="A191" s="369" t="s">
        <v>392</v>
      </c>
      <c r="B191" s="365">
        <v>0</v>
      </c>
      <c r="C191" s="366">
        <v>13.100790000000002</v>
      </c>
      <c r="D191" s="366">
        <v>13.100790000000002</v>
      </c>
      <c r="E191" s="367">
        <v>0</v>
      </c>
      <c r="F191" s="365">
        <v>0</v>
      </c>
      <c r="G191" s="366">
        <v>0</v>
      </c>
      <c r="H191" s="366">
        <v>0.69665999999999995</v>
      </c>
      <c r="I191" s="366">
        <v>8.8716499999999989</v>
      </c>
      <c r="J191" s="366">
        <v>8.8716499999999989</v>
      </c>
      <c r="K191" s="368">
        <v>0</v>
      </c>
      <c r="L191" s="124"/>
      <c r="M191" s="364" t="str">
        <f t="shared" si="2"/>
        <v>X</v>
      </c>
    </row>
    <row r="192" spans="1:13" ht="14.45" customHeight="1" x14ac:dyDescent="0.2">
      <c r="A192" s="369" t="s">
        <v>393</v>
      </c>
      <c r="B192" s="365">
        <v>0</v>
      </c>
      <c r="C192" s="366">
        <v>13.100790000000002</v>
      </c>
      <c r="D192" s="366">
        <v>13.100790000000002</v>
      </c>
      <c r="E192" s="367">
        <v>0</v>
      </c>
      <c r="F192" s="365">
        <v>0</v>
      </c>
      <c r="G192" s="366">
        <v>0</v>
      </c>
      <c r="H192" s="366">
        <v>0.69665999999999995</v>
      </c>
      <c r="I192" s="366">
        <v>8.8716499999999989</v>
      </c>
      <c r="J192" s="366">
        <v>8.8716499999999989</v>
      </c>
      <c r="K192" s="368">
        <v>0</v>
      </c>
      <c r="L192" s="124"/>
      <c r="M192" s="364" t="str">
        <f t="shared" si="2"/>
        <v/>
      </c>
    </row>
    <row r="193" spans="1:13" ht="14.45" customHeight="1" x14ac:dyDescent="0.2">
      <c r="A193" s="369" t="s">
        <v>394</v>
      </c>
      <c r="B193" s="365">
        <v>0</v>
      </c>
      <c r="C193" s="366">
        <v>40.945</v>
      </c>
      <c r="D193" s="366">
        <v>40.945</v>
      </c>
      <c r="E193" s="367">
        <v>0</v>
      </c>
      <c r="F193" s="365">
        <v>0</v>
      </c>
      <c r="G193" s="366">
        <v>0</v>
      </c>
      <c r="H193" s="366">
        <v>4.42</v>
      </c>
      <c r="I193" s="366">
        <v>35.54</v>
      </c>
      <c r="J193" s="366">
        <v>35.54</v>
      </c>
      <c r="K193" s="368">
        <v>0</v>
      </c>
      <c r="L193" s="124"/>
      <c r="M193" s="364" t="str">
        <f t="shared" si="2"/>
        <v>X</v>
      </c>
    </row>
    <row r="194" spans="1:13" ht="14.45" customHeight="1" x14ac:dyDescent="0.2">
      <c r="A194" s="369" t="s">
        <v>395</v>
      </c>
      <c r="B194" s="365">
        <v>0</v>
      </c>
      <c r="C194" s="366">
        <v>40.945</v>
      </c>
      <c r="D194" s="366">
        <v>40.945</v>
      </c>
      <c r="E194" s="367">
        <v>0</v>
      </c>
      <c r="F194" s="365">
        <v>0</v>
      </c>
      <c r="G194" s="366">
        <v>0</v>
      </c>
      <c r="H194" s="366">
        <v>4.42</v>
      </c>
      <c r="I194" s="366">
        <v>35.54</v>
      </c>
      <c r="J194" s="366">
        <v>35.54</v>
      </c>
      <c r="K194" s="368">
        <v>0</v>
      </c>
      <c r="L194" s="124"/>
      <c r="M194" s="364" t="str">
        <f t="shared" si="2"/>
        <v/>
      </c>
    </row>
    <row r="195" spans="1:13" ht="14.45" customHeight="1" x14ac:dyDescent="0.2">
      <c r="A195" s="369" t="s">
        <v>396</v>
      </c>
      <c r="B195" s="365">
        <v>0</v>
      </c>
      <c r="C195" s="366">
        <v>147.58279999999999</v>
      </c>
      <c r="D195" s="366">
        <v>147.58279999999999</v>
      </c>
      <c r="E195" s="367">
        <v>0</v>
      </c>
      <c r="F195" s="365">
        <v>0</v>
      </c>
      <c r="G195" s="366">
        <v>0</v>
      </c>
      <c r="H195" s="366">
        <v>12.3774</v>
      </c>
      <c r="I195" s="366">
        <v>120.01469999999999</v>
      </c>
      <c r="J195" s="366">
        <v>120.01469999999999</v>
      </c>
      <c r="K195" s="368">
        <v>0</v>
      </c>
      <c r="L195" s="124"/>
      <c r="M195" s="364" t="str">
        <f t="shared" si="2"/>
        <v>X</v>
      </c>
    </row>
    <row r="196" spans="1:13" ht="14.45" customHeight="1" x14ac:dyDescent="0.2">
      <c r="A196" s="369" t="s">
        <v>397</v>
      </c>
      <c r="B196" s="365">
        <v>0</v>
      </c>
      <c r="C196" s="366">
        <v>3.21</v>
      </c>
      <c r="D196" s="366">
        <v>3.21</v>
      </c>
      <c r="E196" s="367">
        <v>0</v>
      </c>
      <c r="F196" s="365">
        <v>0</v>
      </c>
      <c r="G196" s="366">
        <v>0</v>
      </c>
      <c r="H196" s="366">
        <v>0</v>
      </c>
      <c r="I196" s="366">
        <v>2.8759999999999999</v>
      </c>
      <c r="J196" s="366">
        <v>2.8759999999999999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144.37279999999998</v>
      </c>
      <c r="D197" s="366">
        <v>144.37279999999998</v>
      </c>
      <c r="E197" s="367">
        <v>0</v>
      </c>
      <c r="F197" s="365">
        <v>0</v>
      </c>
      <c r="G197" s="366">
        <v>0</v>
      </c>
      <c r="H197" s="366">
        <v>12.3774</v>
      </c>
      <c r="I197" s="366">
        <v>117.1387</v>
      </c>
      <c r="J197" s="366">
        <v>117.1387</v>
      </c>
      <c r="K197" s="368">
        <v>0</v>
      </c>
      <c r="L197" s="124"/>
      <c r="M197" s="364" t="str">
        <f t="shared" si="2"/>
        <v/>
      </c>
    </row>
    <row r="198" spans="1:13" ht="14.45" customHeight="1" x14ac:dyDescent="0.2">
      <c r="A198" s="369" t="s">
        <v>399</v>
      </c>
      <c r="B198" s="365">
        <v>0</v>
      </c>
      <c r="C198" s="366">
        <v>3.14045</v>
      </c>
      <c r="D198" s="366">
        <v>3.14045</v>
      </c>
      <c r="E198" s="367">
        <v>0</v>
      </c>
      <c r="F198" s="365">
        <v>0</v>
      </c>
      <c r="G198" s="366">
        <v>0</v>
      </c>
      <c r="H198" s="366">
        <v>4.1155400000000002</v>
      </c>
      <c r="I198" s="366">
        <v>13.35862</v>
      </c>
      <c r="J198" s="366">
        <v>13.35862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>X</v>
      </c>
    </row>
    <row r="199" spans="1:13" ht="14.45" customHeight="1" x14ac:dyDescent="0.2">
      <c r="A199" s="369" t="s">
        <v>400</v>
      </c>
      <c r="B199" s="365">
        <v>0</v>
      </c>
      <c r="C199" s="366">
        <v>3.14045</v>
      </c>
      <c r="D199" s="366">
        <v>3.14045</v>
      </c>
      <c r="E199" s="367">
        <v>0</v>
      </c>
      <c r="F199" s="365">
        <v>0</v>
      </c>
      <c r="G199" s="366">
        <v>0</v>
      </c>
      <c r="H199" s="366">
        <v>4.1155400000000002</v>
      </c>
      <c r="I199" s="366">
        <v>13.35862</v>
      </c>
      <c r="J199" s="366">
        <v>13.35862</v>
      </c>
      <c r="K199" s="368">
        <v>0</v>
      </c>
      <c r="L199" s="124"/>
      <c r="M199" s="364" t="str">
        <f t="shared" si="3"/>
        <v/>
      </c>
    </row>
    <row r="200" spans="1:13" ht="14.45" customHeight="1" x14ac:dyDescent="0.2">
      <c r="A200" s="369" t="s">
        <v>401</v>
      </c>
      <c r="B200" s="365">
        <v>0</v>
      </c>
      <c r="C200" s="366">
        <v>20.606939999999998</v>
      </c>
      <c r="D200" s="366">
        <v>20.606939999999998</v>
      </c>
      <c r="E200" s="367">
        <v>0</v>
      </c>
      <c r="F200" s="365">
        <v>0</v>
      </c>
      <c r="G200" s="366">
        <v>0</v>
      </c>
      <c r="H200" s="366">
        <v>0</v>
      </c>
      <c r="I200" s="366">
        <v>0</v>
      </c>
      <c r="J200" s="366">
        <v>0</v>
      </c>
      <c r="K200" s="368">
        <v>0</v>
      </c>
      <c r="L200" s="124"/>
      <c r="M200" s="364" t="str">
        <f t="shared" si="3"/>
        <v>X</v>
      </c>
    </row>
    <row r="201" spans="1:13" ht="14.45" customHeight="1" x14ac:dyDescent="0.2">
      <c r="A201" s="369" t="s">
        <v>402</v>
      </c>
      <c r="B201" s="365">
        <v>0</v>
      </c>
      <c r="C201" s="366">
        <v>20.606939999999998</v>
      </c>
      <c r="D201" s="366">
        <v>20.606939999999998</v>
      </c>
      <c r="E201" s="367">
        <v>0</v>
      </c>
      <c r="F201" s="365">
        <v>0</v>
      </c>
      <c r="G201" s="366">
        <v>0</v>
      </c>
      <c r="H201" s="366">
        <v>0</v>
      </c>
      <c r="I201" s="366">
        <v>0</v>
      </c>
      <c r="J201" s="366">
        <v>0</v>
      </c>
      <c r="K201" s="368">
        <v>0</v>
      </c>
      <c r="L201" s="124"/>
      <c r="M201" s="364" t="str">
        <f t="shared" si="3"/>
        <v/>
      </c>
    </row>
    <row r="202" spans="1:13" ht="14.45" customHeight="1" x14ac:dyDescent="0.2">
      <c r="A202" s="369" t="s">
        <v>403</v>
      </c>
      <c r="B202" s="365">
        <v>0</v>
      </c>
      <c r="C202" s="366">
        <v>854.19988999999998</v>
      </c>
      <c r="D202" s="366">
        <v>854.19988999999998</v>
      </c>
      <c r="E202" s="367">
        <v>0</v>
      </c>
      <c r="F202" s="365">
        <v>0</v>
      </c>
      <c r="G202" s="366">
        <v>0</v>
      </c>
      <c r="H202" s="366">
        <v>120.77103</v>
      </c>
      <c r="I202" s="366">
        <v>880.70778000000007</v>
      </c>
      <c r="J202" s="366">
        <v>880.70778000000007</v>
      </c>
      <c r="K202" s="368">
        <v>0</v>
      </c>
      <c r="L202" s="124"/>
      <c r="M202" s="364" t="str">
        <f t="shared" si="3"/>
        <v>X</v>
      </c>
    </row>
    <row r="203" spans="1:13" ht="14.45" customHeight="1" x14ac:dyDescent="0.2">
      <c r="A203" s="369" t="s">
        <v>404</v>
      </c>
      <c r="B203" s="365">
        <v>0</v>
      </c>
      <c r="C203" s="366">
        <v>854.19988999999998</v>
      </c>
      <c r="D203" s="366">
        <v>854.19988999999998</v>
      </c>
      <c r="E203" s="367">
        <v>0</v>
      </c>
      <c r="F203" s="365">
        <v>0</v>
      </c>
      <c r="G203" s="366">
        <v>0</v>
      </c>
      <c r="H203" s="366">
        <v>120.77103</v>
      </c>
      <c r="I203" s="366">
        <v>880.70778000000007</v>
      </c>
      <c r="J203" s="366">
        <v>880.70778000000007</v>
      </c>
      <c r="K203" s="368">
        <v>0</v>
      </c>
      <c r="L203" s="124"/>
      <c r="M203" s="364" t="str">
        <f t="shared" si="3"/>
        <v/>
      </c>
    </row>
    <row r="204" spans="1:13" ht="14.45" customHeight="1" x14ac:dyDescent="0.2">
      <c r="A204" s="369" t="s">
        <v>405</v>
      </c>
      <c r="B204" s="365">
        <v>0</v>
      </c>
      <c r="C204" s="366">
        <v>4016.0053599999997</v>
      </c>
      <c r="D204" s="366">
        <v>4016.0053599999997</v>
      </c>
      <c r="E204" s="367">
        <v>0</v>
      </c>
      <c r="F204" s="365">
        <v>0</v>
      </c>
      <c r="G204" s="366">
        <v>0</v>
      </c>
      <c r="H204" s="366">
        <v>317.35827</v>
      </c>
      <c r="I204" s="366">
        <v>2897.4947000000002</v>
      </c>
      <c r="J204" s="366">
        <v>2897.4947000000002</v>
      </c>
      <c r="K204" s="368">
        <v>0</v>
      </c>
      <c r="L204" s="124"/>
      <c r="M204" s="364" t="str">
        <f t="shared" si="3"/>
        <v>X</v>
      </c>
    </row>
    <row r="205" spans="1:13" ht="14.45" customHeight="1" x14ac:dyDescent="0.2">
      <c r="A205" s="369" t="s">
        <v>406</v>
      </c>
      <c r="B205" s="365">
        <v>0</v>
      </c>
      <c r="C205" s="366">
        <v>4016.0053599999997</v>
      </c>
      <c r="D205" s="366">
        <v>4016.0053599999997</v>
      </c>
      <c r="E205" s="367">
        <v>0</v>
      </c>
      <c r="F205" s="365">
        <v>0</v>
      </c>
      <c r="G205" s="366">
        <v>0</v>
      </c>
      <c r="H205" s="366">
        <v>317.35827</v>
      </c>
      <c r="I205" s="366">
        <v>2897.4947000000002</v>
      </c>
      <c r="J205" s="366">
        <v>2897.4947000000002</v>
      </c>
      <c r="K205" s="368">
        <v>0</v>
      </c>
      <c r="L205" s="124"/>
      <c r="M205" s="364" t="str">
        <f t="shared" si="3"/>
        <v/>
      </c>
    </row>
    <row r="206" spans="1:13" ht="14.45" customHeight="1" x14ac:dyDescent="0.2">
      <c r="A206" s="369"/>
      <c r="B206" s="365"/>
      <c r="C206" s="366"/>
      <c r="D206" s="366"/>
      <c r="E206" s="367"/>
      <c r="F206" s="365"/>
      <c r="G206" s="366"/>
      <c r="H206" s="366"/>
      <c r="I206" s="366"/>
      <c r="J206" s="366"/>
      <c r="K206" s="368"/>
      <c r="L206" s="124"/>
      <c r="M206" s="364" t="str">
        <f t="shared" si="3"/>
        <v/>
      </c>
    </row>
    <row r="207" spans="1:13" ht="14.45" customHeight="1" x14ac:dyDescent="0.2">
      <c r="A207" s="369"/>
      <c r="B207" s="365"/>
      <c r="C207" s="366"/>
      <c r="D207" s="366"/>
      <c r="E207" s="367"/>
      <c r="F207" s="365"/>
      <c r="G207" s="366"/>
      <c r="H207" s="366"/>
      <c r="I207" s="366"/>
      <c r="J207" s="366"/>
      <c r="K207" s="368"/>
      <c r="L207" s="124"/>
      <c r="M207" s="364" t="str">
        <f t="shared" si="3"/>
        <v/>
      </c>
    </row>
    <row r="208" spans="1:13" ht="14.45" customHeight="1" x14ac:dyDescent="0.2">
      <c r="A208" s="369"/>
      <c r="B208" s="365"/>
      <c r="C208" s="366"/>
      <c r="D208" s="366"/>
      <c r="E208" s="367"/>
      <c r="F208" s="365"/>
      <c r="G208" s="366"/>
      <c r="H208" s="366"/>
      <c r="I208" s="366"/>
      <c r="J208" s="366"/>
      <c r="K208" s="368"/>
      <c r="L208" s="124"/>
      <c r="M208" s="364" t="str">
        <f t="shared" si="3"/>
        <v/>
      </c>
    </row>
    <row r="209" spans="1:13" ht="14.45" customHeight="1" x14ac:dyDescent="0.2">
      <c r="A209" s="369"/>
      <c r="B209" s="365"/>
      <c r="C209" s="366"/>
      <c r="D209" s="366"/>
      <c r="E209" s="367"/>
      <c r="F209" s="365"/>
      <c r="G209" s="366"/>
      <c r="H209" s="366"/>
      <c r="I209" s="366"/>
      <c r="J209" s="366"/>
      <c r="K209" s="368"/>
      <c r="L209" s="124"/>
      <c r="M209" s="364" t="str">
        <f t="shared" si="3"/>
        <v/>
      </c>
    </row>
    <row r="210" spans="1:13" ht="14.45" customHeight="1" x14ac:dyDescent="0.2">
      <c r="A210" s="369"/>
      <c r="B210" s="365"/>
      <c r="C210" s="366"/>
      <c r="D210" s="366"/>
      <c r="E210" s="367"/>
      <c r="F210" s="365"/>
      <c r="G210" s="366"/>
      <c r="H210" s="366"/>
      <c r="I210" s="366"/>
      <c r="J210" s="366"/>
      <c r="K210" s="368"/>
      <c r="L210" s="124"/>
      <c r="M210" s="364" t="str">
        <f t="shared" si="3"/>
        <v/>
      </c>
    </row>
    <row r="211" spans="1:13" ht="14.45" customHeight="1" x14ac:dyDescent="0.2">
      <c r="A211" s="369"/>
      <c r="B211" s="365"/>
      <c r="C211" s="366"/>
      <c r="D211" s="366"/>
      <c r="E211" s="367"/>
      <c r="F211" s="365"/>
      <c r="G211" s="366"/>
      <c r="H211" s="366"/>
      <c r="I211" s="366"/>
      <c r="J211" s="366"/>
      <c r="K211" s="368"/>
      <c r="L211" s="124"/>
      <c r="M211" s="364" t="str">
        <f t="shared" si="3"/>
        <v/>
      </c>
    </row>
    <row r="212" spans="1:13" ht="14.45" customHeight="1" x14ac:dyDescent="0.2">
      <c r="A212" s="369"/>
      <c r="B212" s="365"/>
      <c r="C212" s="366"/>
      <c r="D212" s="366"/>
      <c r="E212" s="367"/>
      <c r="F212" s="365"/>
      <c r="G212" s="366"/>
      <c r="H212" s="366"/>
      <c r="I212" s="366"/>
      <c r="J212" s="366"/>
      <c r="K212" s="368"/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696F2A8C-D265-4AAD-A8CE-D6DCB922C1C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407</v>
      </c>
      <c r="B5" s="371" t="s">
        <v>408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407</v>
      </c>
      <c r="B6" s="371" t="s">
        <v>409</v>
      </c>
      <c r="C6" s="372">
        <v>556.66885000000002</v>
      </c>
      <c r="D6" s="372">
        <v>626.21566000000041</v>
      </c>
      <c r="E6" s="372"/>
      <c r="F6" s="372">
        <v>664.60431000000062</v>
      </c>
      <c r="G6" s="372">
        <v>0</v>
      </c>
      <c r="H6" s="372">
        <v>664.60431000000062</v>
      </c>
      <c r="I6" s="373" t="s">
        <v>206</v>
      </c>
      <c r="J6" s="374" t="s">
        <v>1</v>
      </c>
    </row>
    <row r="7" spans="1:10" ht="14.45" customHeight="1" x14ac:dyDescent="0.2">
      <c r="A7" s="370" t="s">
        <v>407</v>
      </c>
      <c r="B7" s="371" t="s">
        <v>410</v>
      </c>
      <c r="C7" s="372">
        <v>9.7262700000000013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407</v>
      </c>
      <c r="B8" s="371" t="s">
        <v>411</v>
      </c>
      <c r="C8" s="372">
        <v>13.007569999999998</v>
      </c>
      <c r="D8" s="372">
        <v>13.282319999999999</v>
      </c>
      <c r="E8" s="372"/>
      <c r="F8" s="372">
        <v>10.397550000000001</v>
      </c>
      <c r="G8" s="372">
        <v>0</v>
      </c>
      <c r="H8" s="372">
        <v>10.397550000000001</v>
      </c>
      <c r="I8" s="373" t="s">
        <v>206</v>
      </c>
      <c r="J8" s="374" t="s">
        <v>1</v>
      </c>
    </row>
    <row r="9" spans="1:10" ht="14.45" customHeight="1" x14ac:dyDescent="0.2">
      <c r="A9" s="370" t="s">
        <v>407</v>
      </c>
      <c r="B9" s="371" t="s">
        <v>412</v>
      </c>
      <c r="C9" s="372">
        <v>105.23040999999999</v>
      </c>
      <c r="D9" s="372">
        <v>103.02548</v>
      </c>
      <c r="E9" s="372"/>
      <c r="F9" s="372">
        <v>97.052549999999982</v>
      </c>
      <c r="G9" s="372">
        <v>0</v>
      </c>
      <c r="H9" s="372">
        <v>97.052549999999982</v>
      </c>
      <c r="I9" s="373" t="s">
        <v>206</v>
      </c>
      <c r="J9" s="374" t="s">
        <v>1</v>
      </c>
    </row>
    <row r="10" spans="1:10" ht="14.45" customHeight="1" x14ac:dyDescent="0.2">
      <c r="A10" s="370" t="s">
        <v>407</v>
      </c>
      <c r="B10" s="371" t="s">
        <v>413</v>
      </c>
      <c r="C10" s="372">
        <v>684.63310000000001</v>
      </c>
      <c r="D10" s="372">
        <v>742.52346000000045</v>
      </c>
      <c r="E10" s="372"/>
      <c r="F10" s="372">
        <v>772.05441000000064</v>
      </c>
      <c r="G10" s="372">
        <v>0</v>
      </c>
      <c r="H10" s="372">
        <v>772.05441000000064</v>
      </c>
      <c r="I10" s="373" t="s">
        <v>206</v>
      </c>
      <c r="J10" s="374" t="s">
        <v>414</v>
      </c>
    </row>
    <row r="12" spans="1:10" ht="14.45" customHeight="1" x14ac:dyDescent="0.2">
      <c r="A12" s="370" t="s">
        <v>407</v>
      </c>
      <c r="B12" s="371" t="s">
        <v>408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415</v>
      </c>
      <c r="B13" s="371" t="s">
        <v>416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415</v>
      </c>
      <c r="B14" s="371" t="s">
        <v>409</v>
      </c>
      <c r="C14" s="372">
        <v>546.56139000000007</v>
      </c>
      <c r="D14" s="372">
        <v>603.8970400000004</v>
      </c>
      <c r="E14" s="372"/>
      <c r="F14" s="372">
        <v>646.42957000000058</v>
      </c>
      <c r="G14" s="372">
        <v>0</v>
      </c>
      <c r="H14" s="372">
        <v>646.42957000000058</v>
      </c>
      <c r="I14" s="373" t="s">
        <v>206</v>
      </c>
      <c r="J14" s="374" t="s">
        <v>1</v>
      </c>
    </row>
    <row r="15" spans="1:10" ht="14.45" customHeight="1" x14ac:dyDescent="0.2">
      <c r="A15" s="370" t="s">
        <v>415</v>
      </c>
      <c r="B15" s="371" t="s">
        <v>410</v>
      </c>
      <c r="C15" s="372">
        <v>9.7262700000000013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415</v>
      </c>
      <c r="B16" s="371" t="s">
        <v>411</v>
      </c>
      <c r="C16" s="372">
        <v>11.232029999999998</v>
      </c>
      <c r="D16" s="372">
        <v>10.510149999999998</v>
      </c>
      <c r="E16" s="372"/>
      <c r="F16" s="372">
        <v>7.9588100000000006</v>
      </c>
      <c r="G16" s="372">
        <v>0</v>
      </c>
      <c r="H16" s="372">
        <v>7.9588100000000006</v>
      </c>
      <c r="I16" s="373" t="s">
        <v>206</v>
      </c>
      <c r="J16" s="374" t="s">
        <v>1</v>
      </c>
    </row>
    <row r="17" spans="1:10" ht="14.45" customHeight="1" x14ac:dyDescent="0.2">
      <c r="A17" s="370" t="s">
        <v>415</v>
      </c>
      <c r="B17" s="371" t="s">
        <v>412</v>
      </c>
      <c r="C17" s="372">
        <v>105.23040999999999</v>
      </c>
      <c r="D17" s="372">
        <v>103.02548</v>
      </c>
      <c r="E17" s="372"/>
      <c r="F17" s="372">
        <v>97.052549999999982</v>
      </c>
      <c r="G17" s="372">
        <v>0</v>
      </c>
      <c r="H17" s="372">
        <v>97.052549999999982</v>
      </c>
      <c r="I17" s="373" t="s">
        <v>206</v>
      </c>
      <c r="J17" s="374" t="s">
        <v>1</v>
      </c>
    </row>
    <row r="18" spans="1:10" ht="14.45" customHeight="1" x14ac:dyDescent="0.2">
      <c r="A18" s="370" t="s">
        <v>415</v>
      </c>
      <c r="B18" s="371" t="s">
        <v>417</v>
      </c>
      <c r="C18" s="372">
        <v>672.75010000000009</v>
      </c>
      <c r="D18" s="372">
        <v>717.43267000000037</v>
      </c>
      <c r="E18" s="372"/>
      <c r="F18" s="372">
        <v>751.44093000000055</v>
      </c>
      <c r="G18" s="372">
        <v>0</v>
      </c>
      <c r="H18" s="372">
        <v>751.44093000000055</v>
      </c>
      <c r="I18" s="373" t="s">
        <v>206</v>
      </c>
      <c r="J18" s="374" t="s">
        <v>418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419</v>
      </c>
    </row>
    <row r="20" spans="1:10" ht="14.45" customHeight="1" x14ac:dyDescent="0.2">
      <c r="A20" s="370" t="s">
        <v>420</v>
      </c>
      <c r="B20" s="371" t="s">
        <v>421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420</v>
      </c>
      <c r="B21" s="371" t="s">
        <v>409</v>
      </c>
      <c r="C21" s="372">
        <v>10.107460000000001</v>
      </c>
      <c r="D21" s="372">
        <v>22.318620000000003</v>
      </c>
      <c r="E21" s="372"/>
      <c r="F21" s="372">
        <v>18.174740000000007</v>
      </c>
      <c r="G21" s="372">
        <v>0</v>
      </c>
      <c r="H21" s="372">
        <v>18.174740000000007</v>
      </c>
      <c r="I21" s="373" t="s">
        <v>206</v>
      </c>
      <c r="J21" s="374" t="s">
        <v>1</v>
      </c>
    </row>
    <row r="22" spans="1:10" ht="14.45" customHeight="1" x14ac:dyDescent="0.2">
      <c r="A22" s="370" t="s">
        <v>420</v>
      </c>
      <c r="B22" s="371" t="s">
        <v>411</v>
      </c>
      <c r="C22" s="372">
        <v>1.7755399999999999</v>
      </c>
      <c r="D22" s="372">
        <v>2.7721700000000005</v>
      </c>
      <c r="E22" s="372"/>
      <c r="F22" s="372">
        <v>2.4387400000000001</v>
      </c>
      <c r="G22" s="372">
        <v>0</v>
      </c>
      <c r="H22" s="372">
        <v>2.4387400000000001</v>
      </c>
      <c r="I22" s="373" t="s">
        <v>206</v>
      </c>
      <c r="J22" s="374" t="s">
        <v>1</v>
      </c>
    </row>
    <row r="23" spans="1:10" ht="14.45" customHeight="1" x14ac:dyDescent="0.2">
      <c r="A23" s="370" t="s">
        <v>420</v>
      </c>
      <c r="B23" s="371" t="s">
        <v>422</v>
      </c>
      <c r="C23" s="372">
        <v>11.883000000000001</v>
      </c>
      <c r="D23" s="372">
        <v>25.090790000000002</v>
      </c>
      <c r="E23" s="372"/>
      <c r="F23" s="372">
        <v>20.613480000000006</v>
      </c>
      <c r="G23" s="372">
        <v>0</v>
      </c>
      <c r="H23" s="372">
        <v>20.613480000000006</v>
      </c>
      <c r="I23" s="373" t="s">
        <v>206</v>
      </c>
      <c r="J23" s="374" t="s">
        <v>418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419</v>
      </c>
    </row>
    <row r="25" spans="1:10" ht="14.45" customHeight="1" x14ac:dyDescent="0.2">
      <c r="A25" s="370" t="s">
        <v>407</v>
      </c>
      <c r="B25" s="371" t="s">
        <v>413</v>
      </c>
      <c r="C25" s="372">
        <v>684.63310000000001</v>
      </c>
      <c r="D25" s="372">
        <v>742.52346000000034</v>
      </c>
      <c r="E25" s="372"/>
      <c r="F25" s="372">
        <v>772.05441000000064</v>
      </c>
      <c r="G25" s="372">
        <v>0</v>
      </c>
      <c r="H25" s="372">
        <v>772.05441000000064</v>
      </c>
      <c r="I25" s="373" t="s">
        <v>206</v>
      </c>
      <c r="J25" s="374" t="s">
        <v>414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B229B338-40D3-4E8D-AFAA-267FEDD781D6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211.93151093376306</v>
      </c>
      <c r="M3" s="81">
        <f>SUBTOTAL(9,M5:M1048576)</f>
        <v>3185</v>
      </c>
      <c r="N3" s="82">
        <f>SUBTOTAL(9,N5:N1048576)</f>
        <v>675001.86232403538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407</v>
      </c>
      <c r="B5" s="382" t="s">
        <v>408</v>
      </c>
      <c r="C5" s="383" t="s">
        <v>415</v>
      </c>
      <c r="D5" s="384" t="s">
        <v>416</v>
      </c>
      <c r="E5" s="385">
        <v>50113001</v>
      </c>
      <c r="F5" s="384" t="s">
        <v>423</v>
      </c>
      <c r="G5" s="383" t="s">
        <v>424</v>
      </c>
      <c r="H5" s="383">
        <v>100362</v>
      </c>
      <c r="I5" s="383">
        <v>362</v>
      </c>
      <c r="J5" s="383" t="s">
        <v>425</v>
      </c>
      <c r="K5" s="383" t="s">
        <v>426</v>
      </c>
      <c r="L5" s="386">
        <v>72.570000000000007</v>
      </c>
      <c r="M5" s="386">
        <v>48</v>
      </c>
      <c r="N5" s="387">
        <v>3483.36</v>
      </c>
    </row>
    <row r="6" spans="1:14" ht="14.45" customHeight="1" x14ac:dyDescent="0.2">
      <c r="A6" s="388" t="s">
        <v>407</v>
      </c>
      <c r="B6" s="389" t="s">
        <v>408</v>
      </c>
      <c r="C6" s="390" t="s">
        <v>415</v>
      </c>
      <c r="D6" s="391" t="s">
        <v>416</v>
      </c>
      <c r="E6" s="392">
        <v>50113001</v>
      </c>
      <c r="F6" s="391" t="s">
        <v>423</v>
      </c>
      <c r="G6" s="390" t="s">
        <v>424</v>
      </c>
      <c r="H6" s="390">
        <v>10561</v>
      </c>
      <c r="I6" s="390">
        <v>10561</v>
      </c>
      <c r="J6" s="390" t="s">
        <v>427</v>
      </c>
      <c r="K6" s="390" t="s">
        <v>428</v>
      </c>
      <c r="L6" s="393">
        <v>250.80000000000007</v>
      </c>
      <c r="M6" s="393">
        <v>3</v>
      </c>
      <c r="N6" s="394">
        <v>752.4000000000002</v>
      </c>
    </row>
    <row r="7" spans="1:14" ht="14.45" customHeight="1" x14ac:dyDescent="0.2">
      <c r="A7" s="388" t="s">
        <v>407</v>
      </c>
      <c r="B7" s="389" t="s">
        <v>408</v>
      </c>
      <c r="C7" s="390" t="s">
        <v>415</v>
      </c>
      <c r="D7" s="391" t="s">
        <v>416</v>
      </c>
      <c r="E7" s="392">
        <v>50113001</v>
      </c>
      <c r="F7" s="391" t="s">
        <v>423</v>
      </c>
      <c r="G7" s="390" t="s">
        <v>424</v>
      </c>
      <c r="H7" s="390">
        <v>124935</v>
      </c>
      <c r="I7" s="390">
        <v>124935</v>
      </c>
      <c r="J7" s="390" t="s">
        <v>429</v>
      </c>
      <c r="K7" s="390" t="s">
        <v>430</v>
      </c>
      <c r="L7" s="393">
        <v>4820.5199583400754</v>
      </c>
      <c r="M7" s="393">
        <v>3</v>
      </c>
      <c r="N7" s="394">
        <v>14461.559875020226</v>
      </c>
    </row>
    <row r="8" spans="1:14" ht="14.45" customHeight="1" x14ac:dyDescent="0.2">
      <c r="A8" s="388" t="s">
        <v>407</v>
      </c>
      <c r="B8" s="389" t="s">
        <v>408</v>
      </c>
      <c r="C8" s="390" t="s">
        <v>415</v>
      </c>
      <c r="D8" s="391" t="s">
        <v>416</v>
      </c>
      <c r="E8" s="392">
        <v>50113001</v>
      </c>
      <c r="F8" s="391" t="s">
        <v>423</v>
      </c>
      <c r="G8" s="390" t="s">
        <v>424</v>
      </c>
      <c r="H8" s="390">
        <v>124934</v>
      </c>
      <c r="I8" s="390">
        <v>124934</v>
      </c>
      <c r="J8" s="390" t="s">
        <v>431</v>
      </c>
      <c r="K8" s="390" t="s">
        <v>432</v>
      </c>
      <c r="L8" s="393">
        <v>2893.5601249797737</v>
      </c>
      <c r="M8" s="393">
        <v>1</v>
      </c>
      <c r="N8" s="394">
        <v>2893.5601249797737</v>
      </c>
    </row>
    <row r="9" spans="1:14" ht="14.45" customHeight="1" x14ac:dyDescent="0.2">
      <c r="A9" s="388" t="s">
        <v>407</v>
      </c>
      <c r="B9" s="389" t="s">
        <v>408</v>
      </c>
      <c r="C9" s="390" t="s">
        <v>415</v>
      </c>
      <c r="D9" s="391" t="s">
        <v>416</v>
      </c>
      <c r="E9" s="392">
        <v>50113001</v>
      </c>
      <c r="F9" s="391" t="s">
        <v>423</v>
      </c>
      <c r="G9" s="390" t="s">
        <v>424</v>
      </c>
      <c r="H9" s="390">
        <v>162320</v>
      </c>
      <c r="I9" s="390">
        <v>62320</v>
      </c>
      <c r="J9" s="390" t="s">
        <v>433</v>
      </c>
      <c r="K9" s="390" t="s">
        <v>434</v>
      </c>
      <c r="L9" s="393">
        <v>80.117021276595736</v>
      </c>
      <c r="M9" s="393">
        <v>47</v>
      </c>
      <c r="N9" s="394">
        <v>3765.4999999999995</v>
      </c>
    </row>
    <row r="10" spans="1:14" ht="14.45" customHeight="1" x14ac:dyDescent="0.2">
      <c r="A10" s="388" t="s">
        <v>407</v>
      </c>
      <c r="B10" s="389" t="s">
        <v>408</v>
      </c>
      <c r="C10" s="390" t="s">
        <v>415</v>
      </c>
      <c r="D10" s="391" t="s">
        <v>416</v>
      </c>
      <c r="E10" s="392">
        <v>50113001</v>
      </c>
      <c r="F10" s="391" t="s">
        <v>423</v>
      </c>
      <c r="G10" s="390" t="s">
        <v>424</v>
      </c>
      <c r="H10" s="390">
        <v>116320</v>
      </c>
      <c r="I10" s="390">
        <v>16320</v>
      </c>
      <c r="J10" s="390" t="s">
        <v>435</v>
      </c>
      <c r="K10" s="390" t="s">
        <v>436</v>
      </c>
      <c r="L10" s="393">
        <v>120.77000000000001</v>
      </c>
      <c r="M10" s="393">
        <v>5</v>
      </c>
      <c r="N10" s="394">
        <v>603.85</v>
      </c>
    </row>
    <row r="11" spans="1:14" ht="14.45" customHeight="1" x14ac:dyDescent="0.2">
      <c r="A11" s="388" t="s">
        <v>407</v>
      </c>
      <c r="B11" s="389" t="s">
        <v>408</v>
      </c>
      <c r="C11" s="390" t="s">
        <v>415</v>
      </c>
      <c r="D11" s="391" t="s">
        <v>416</v>
      </c>
      <c r="E11" s="392">
        <v>50113001</v>
      </c>
      <c r="F11" s="391" t="s">
        <v>423</v>
      </c>
      <c r="G11" s="390" t="s">
        <v>424</v>
      </c>
      <c r="H11" s="390">
        <v>241571</v>
      </c>
      <c r="I11" s="390">
        <v>241571</v>
      </c>
      <c r="J11" s="390" t="s">
        <v>437</v>
      </c>
      <c r="K11" s="390" t="s">
        <v>438</v>
      </c>
      <c r="L11" s="393">
        <v>47.12</v>
      </c>
      <c r="M11" s="393">
        <v>18</v>
      </c>
      <c r="N11" s="394">
        <v>848.16</v>
      </c>
    </row>
    <row r="12" spans="1:14" ht="14.45" customHeight="1" x14ac:dyDescent="0.2">
      <c r="A12" s="388" t="s">
        <v>407</v>
      </c>
      <c r="B12" s="389" t="s">
        <v>408</v>
      </c>
      <c r="C12" s="390" t="s">
        <v>415</v>
      </c>
      <c r="D12" s="391" t="s">
        <v>416</v>
      </c>
      <c r="E12" s="392">
        <v>50113001</v>
      </c>
      <c r="F12" s="391" t="s">
        <v>423</v>
      </c>
      <c r="G12" s="390" t="s">
        <v>424</v>
      </c>
      <c r="H12" s="390">
        <v>212884</v>
      </c>
      <c r="I12" s="390">
        <v>212884</v>
      </c>
      <c r="J12" s="390" t="s">
        <v>437</v>
      </c>
      <c r="K12" s="390" t="s">
        <v>438</v>
      </c>
      <c r="L12" s="393">
        <v>47.120000000000005</v>
      </c>
      <c r="M12" s="393">
        <v>41</v>
      </c>
      <c r="N12" s="394">
        <v>1931.92</v>
      </c>
    </row>
    <row r="13" spans="1:14" ht="14.45" customHeight="1" x14ac:dyDescent="0.2">
      <c r="A13" s="388" t="s">
        <v>407</v>
      </c>
      <c r="B13" s="389" t="s">
        <v>408</v>
      </c>
      <c r="C13" s="390" t="s">
        <v>415</v>
      </c>
      <c r="D13" s="391" t="s">
        <v>416</v>
      </c>
      <c r="E13" s="392">
        <v>50113001</v>
      </c>
      <c r="F13" s="391" t="s">
        <v>423</v>
      </c>
      <c r="G13" s="390" t="s">
        <v>424</v>
      </c>
      <c r="H13" s="390">
        <v>841498</v>
      </c>
      <c r="I13" s="390">
        <v>31951</v>
      </c>
      <c r="J13" s="390" t="s">
        <v>439</v>
      </c>
      <c r="K13" s="390" t="s">
        <v>440</v>
      </c>
      <c r="L13" s="393">
        <v>50.660000000000011</v>
      </c>
      <c r="M13" s="393">
        <v>1</v>
      </c>
      <c r="N13" s="394">
        <v>50.660000000000011</v>
      </c>
    </row>
    <row r="14" spans="1:14" ht="14.45" customHeight="1" x14ac:dyDescent="0.2">
      <c r="A14" s="388" t="s">
        <v>407</v>
      </c>
      <c r="B14" s="389" t="s">
        <v>408</v>
      </c>
      <c r="C14" s="390" t="s">
        <v>415</v>
      </c>
      <c r="D14" s="391" t="s">
        <v>416</v>
      </c>
      <c r="E14" s="392">
        <v>50113001</v>
      </c>
      <c r="F14" s="391" t="s">
        <v>423</v>
      </c>
      <c r="G14" s="390" t="s">
        <v>441</v>
      </c>
      <c r="H14" s="390">
        <v>190044</v>
      </c>
      <c r="I14" s="390">
        <v>90044</v>
      </c>
      <c r="J14" s="390" t="s">
        <v>442</v>
      </c>
      <c r="K14" s="390" t="s">
        <v>443</v>
      </c>
      <c r="L14" s="393">
        <v>37.18</v>
      </c>
      <c r="M14" s="393">
        <v>8</v>
      </c>
      <c r="N14" s="394">
        <v>297.44</v>
      </c>
    </row>
    <row r="15" spans="1:14" ht="14.45" customHeight="1" x14ac:dyDescent="0.2">
      <c r="A15" s="388" t="s">
        <v>407</v>
      </c>
      <c r="B15" s="389" t="s">
        <v>408</v>
      </c>
      <c r="C15" s="390" t="s">
        <v>415</v>
      </c>
      <c r="D15" s="391" t="s">
        <v>416</v>
      </c>
      <c r="E15" s="392">
        <v>50113001</v>
      </c>
      <c r="F15" s="391" t="s">
        <v>423</v>
      </c>
      <c r="G15" s="390" t="s">
        <v>424</v>
      </c>
      <c r="H15" s="390">
        <v>920200</v>
      </c>
      <c r="I15" s="390">
        <v>15877</v>
      </c>
      <c r="J15" s="390" t="s">
        <v>444</v>
      </c>
      <c r="K15" s="390" t="s">
        <v>206</v>
      </c>
      <c r="L15" s="393">
        <v>252.97798738986742</v>
      </c>
      <c r="M15" s="393">
        <v>107</v>
      </c>
      <c r="N15" s="394">
        <v>27068.644650715814</v>
      </c>
    </row>
    <row r="16" spans="1:14" ht="14.45" customHeight="1" x14ac:dyDescent="0.2">
      <c r="A16" s="388" t="s">
        <v>407</v>
      </c>
      <c r="B16" s="389" t="s">
        <v>408</v>
      </c>
      <c r="C16" s="390" t="s">
        <v>415</v>
      </c>
      <c r="D16" s="391" t="s">
        <v>416</v>
      </c>
      <c r="E16" s="392">
        <v>50113001</v>
      </c>
      <c r="F16" s="391" t="s">
        <v>423</v>
      </c>
      <c r="G16" s="390" t="s">
        <v>424</v>
      </c>
      <c r="H16" s="390">
        <v>920235</v>
      </c>
      <c r="I16" s="390">
        <v>15880</v>
      </c>
      <c r="J16" s="390" t="s">
        <v>445</v>
      </c>
      <c r="K16" s="390" t="s">
        <v>206</v>
      </c>
      <c r="L16" s="393">
        <v>163.57000000000002</v>
      </c>
      <c r="M16" s="393">
        <v>7</v>
      </c>
      <c r="N16" s="394">
        <v>1144.9900000000002</v>
      </c>
    </row>
    <row r="17" spans="1:14" ht="14.45" customHeight="1" x14ac:dyDescent="0.2">
      <c r="A17" s="388" t="s">
        <v>407</v>
      </c>
      <c r="B17" s="389" t="s">
        <v>408</v>
      </c>
      <c r="C17" s="390" t="s">
        <v>415</v>
      </c>
      <c r="D17" s="391" t="s">
        <v>416</v>
      </c>
      <c r="E17" s="392">
        <v>50113001</v>
      </c>
      <c r="F17" s="391" t="s">
        <v>423</v>
      </c>
      <c r="G17" s="390" t="s">
        <v>424</v>
      </c>
      <c r="H17" s="390">
        <v>905098</v>
      </c>
      <c r="I17" s="390">
        <v>23989</v>
      </c>
      <c r="J17" s="390" t="s">
        <v>446</v>
      </c>
      <c r="K17" s="390" t="s">
        <v>206</v>
      </c>
      <c r="L17" s="393">
        <v>398.86099999999999</v>
      </c>
      <c r="M17" s="393">
        <v>28</v>
      </c>
      <c r="N17" s="394">
        <v>11168.108</v>
      </c>
    </row>
    <row r="18" spans="1:14" ht="14.45" customHeight="1" x14ac:dyDescent="0.2">
      <c r="A18" s="388" t="s">
        <v>407</v>
      </c>
      <c r="B18" s="389" t="s">
        <v>408</v>
      </c>
      <c r="C18" s="390" t="s">
        <v>415</v>
      </c>
      <c r="D18" s="391" t="s">
        <v>416</v>
      </c>
      <c r="E18" s="392">
        <v>50113001</v>
      </c>
      <c r="F18" s="391" t="s">
        <v>423</v>
      </c>
      <c r="G18" s="390" t="s">
        <v>424</v>
      </c>
      <c r="H18" s="390">
        <v>501596</v>
      </c>
      <c r="I18" s="390">
        <v>0</v>
      </c>
      <c r="J18" s="390" t="s">
        <v>447</v>
      </c>
      <c r="K18" s="390" t="s">
        <v>448</v>
      </c>
      <c r="L18" s="393">
        <v>113.26</v>
      </c>
      <c r="M18" s="393">
        <v>1</v>
      </c>
      <c r="N18" s="394">
        <v>113.26</v>
      </c>
    </row>
    <row r="19" spans="1:14" ht="14.45" customHeight="1" x14ac:dyDescent="0.2">
      <c r="A19" s="388" t="s">
        <v>407</v>
      </c>
      <c r="B19" s="389" t="s">
        <v>408</v>
      </c>
      <c r="C19" s="390" t="s">
        <v>415</v>
      </c>
      <c r="D19" s="391" t="s">
        <v>416</v>
      </c>
      <c r="E19" s="392">
        <v>50113001</v>
      </c>
      <c r="F19" s="391" t="s">
        <v>423</v>
      </c>
      <c r="G19" s="390" t="s">
        <v>424</v>
      </c>
      <c r="H19" s="390">
        <v>198872</v>
      </c>
      <c r="I19" s="390">
        <v>98872</v>
      </c>
      <c r="J19" s="390" t="s">
        <v>449</v>
      </c>
      <c r="K19" s="390" t="s">
        <v>450</v>
      </c>
      <c r="L19" s="393">
        <v>312.83999999999997</v>
      </c>
      <c r="M19" s="393">
        <v>2</v>
      </c>
      <c r="N19" s="394">
        <v>625.67999999999995</v>
      </c>
    </row>
    <row r="20" spans="1:14" ht="14.45" customHeight="1" x14ac:dyDescent="0.2">
      <c r="A20" s="388" t="s">
        <v>407</v>
      </c>
      <c r="B20" s="389" t="s">
        <v>408</v>
      </c>
      <c r="C20" s="390" t="s">
        <v>415</v>
      </c>
      <c r="D20" s="391" t="s">
        <v>416</v>
      </c>
      <c r="E20" s="392">
        <v>50113001</v>
      </c>
      <c r="F20" s="391" t="s">
        <v>423</v>
      </c>
      <c r="G20" s="390" t="s">
        <v>424</v>
      </c>
      <c r="H20" s="390">
        <v>198864</v>
      </c>
      <c r="I20" s="390">
        <v>98864</v>
      </c>
      <c r="J20" s="390" t="s">
        <v>449</v>
      </c>
      <c r="K20" s="390" t="s">
        <v>451</v>
      </c>
      <c r="L20" s="393">
        <v>537.87</v>
      </c>
      <c r="M20" s="393">
        <v>4</v>
      </c>
      <c r="N20" s="394">
        <v>2151.48</v>
      </c>
    </row>
    <row r="21" spans="1:14" ht="14.45" customHeight="1" x14ac:dyDescent="0.2">
      <c r="A21" s="388" t="s">
        <v>407</v>
      </c>
      <c r="B21" s="389" t="s">
        <v>408</v>
      </c>
      <c r="C21" s="390" t="s">
        <v>415</v>
      </c>
      <c r="D21" s="391" t="s">
        <v>416</v>
      </c>
      <c r="E21" s="392">
        <v>50113001</v>
      </c>
      <c r="F21" s="391" t="s">
        <v>423</v>
      </c>
      <c r="G21" s="390" t="s">
        <v>424</v>
      </c>
      <c r="H21" s="390">
        <v>198880</v>
      </c>
      <c r="I21" s="390">
        <v>98880</v>
      </c>
      <c r="J21" s="390" t="s">
        <v>449</v>
      </c>
      <c r="K21" s="390" t="s">
        <v>452</v>
      </c>
      <c r="L21" s="393">
        <v>201.30000025116721</v>
      </c>
      <c r="M21" s="393">
        <v>591</v>
      </c>
      <c r="N21" s="394">
        <v>118968.30014843983</v>
      </c>
    </row>
    <row r="22" spans="1:14" ht="14.45" customHeight="1" x14ac:dyDescent="0.2">
      <c r="A22" s="388" t="s">
        <v>407</v>
      </c>
      <c r="B22" s="389" t="s">
        <v>408</v>
      </c>
      <c r="C22" s="390" t="s">
        <v>415</v>
      </c>
      <c r="D22" s="391" t="s">
        <v>416</v>
      </c>
      <c r="E22" s="392">
        <v>50113001</v>
      </c>
      <c r="F22" s="391" t="s">
        <v>423</v>
      </c>
      <c r="G22" s="390" t="s">
        <v>424</v>
      </c>
      <c r="H22" s="390">
        <v>193746</v>
      </c>
      <c r="I22" s="390">
        <v>93746</v>
      </c>
      <c r="J22" s="390" t="s">
        <v>453</v>
      </c>
      <c r="K22" s="390" t="s">
        <v>454</v>
      </c>
      <c r="L22" s="393">
        <v>382.8654545454545</v>
      </c>
      <c r="M22" s="393">
        <v>11</v>
      </c>
      <c r="N22" s="394">
        <v>4211.5199999999995</v>
      </c>
    </row>
    <row r="23" spans="1:14" ht="14.45" customHeight="1" x14ac:dyDescent="0.2">
      <c r="A23" s="388" t="s">
        <v>407</v>
      </c>
      <c r="B23" s="389" t="s">
        <v>408</v>
      </c>
      <c r="C23" s="390" t="s">
        <v>415</v>
      </c>
      <c r="D23" s="391" t="s">
        <v>416</v>
      </c>
      <c r="E23" s="392">
        <v>50113001</v>
      </c>
      <c r="F23" s="391" t="s">
        <v>423</v>
      </c>
      <c r="G23" s="390" t="s">
        <v>424</v>
      </c>
      <c r="H23" s="390">
        <v>394712</v>
      </c>
      <c r="I23" s="390">
        <v>0</v>
      </c>
      <c r="J23" s="390" t="s">
        <v>455</v>
      </c>
      <c r="K23" s="390" t="s">
        <v>456</v>
      </c>
      <c r="L23" s="393">
        <v>28.75</v>
      </c>
      <c r="M23" s="393">
        <v>336</v>
      </c>
      <c r="N23" s="394">
        <v>9660</v>
      </c>
    </row>
    <row r="24" spans="1:14" ht="14.45" customHeight="1" x14ac:dyDescent="0.2">
      <c r="A24" s="388" t="s">
        <v>407</v>
      </c>
      <c r="B24" s="389" t="s">
        <v>408</v>
      </c>
      <c r="C24" s="390" t="s">
        <v>415</v>
      </c>
      <c r="D24" s="391" t="s">
        <v>416</v>
      </c>
      <c r="E24" s="392">
        <v>50113001</v>
      </c>
      <c r="F24" s="391" t="s">
        <v>423</v>
      </c>
      <c r="G24" s="390" t="s">
        <v>424</v>
      </c>
      <c r="H24" s="390">
        <v>501075</v>
      </c>
      <c r="I24" s="390">
        <v>0</v>
      </c>
      <c r="J24" s="390" t="s">
        <v>457</v>
      </c>
      <c r="K24" s="390" t="s">
        <v>458</v>
      </c>
      <c r="L24" s="393">
        <v>95.440000000000012</v>
      </c>
      <c r="M24" s="393">
        <v>968</v>
      </c>
      <c r="N24" s="394">
        <v>92385.920000000013</v>
      </c>
    </row>
    <row r="25" spans="1:14" ht="14.45" customHeight="1" x14ac:dyDescent="0.2">
      <c r="A25" s="388" t="s">
        <v>407</v>
      </c>
      <c r="B25" s="389" t="s">
        <v>408</v>
      </c>
      <c r="C25" s="390" t="s">
        <v>415</v>
      </c>
      <c r="D25" s="391" t="s">
        <v>416</v>
      </c>
      <c r="E25" s="392">
        <v>50113001</v>
      </c>
      <c r="F25" s="391" t="s">
        <v>423</v>
      </c>
      <c r="G25" s="390" t="s">
        <v>424</v>
      </c>
      <c r="H25" s="390">
        <v>901176</v>
      </c>
      <c r="I25" s="390">
        <v>1000</v>
      </c>
      <c r="J25" s="390" t="s">
        <v>459</v>
      </c>
      <c r="K25" s="390" t="s">
        <v>460</v>
      </c>
      <c r="L25" s="393">
        <v>72.927108622055144</v>
      </c>
      <c r="M25" s="393">
        <v>1</v>
      </c>
      <c r="N25" s="394">
        <v>72.927108622055144</v>
      </c>
    </row>
    <row r="26" spans="1:14" ht="14.45" customHeight="1" x14ac:dyDescent="0.2">
      <c r="A26" s="388" t="s">
        <v>407</v>
      </c>
      <c r="B26" s="389" t="s">
        <v>408</v>
      </c>
      <c r="C26" s="390" t="s">
        <v>415</v>
      </c>
      <c r="D26" s="391" t="s">
        <v>416</v>
      </c>
      <c r="E26" s="392">
        <v>50113001</v>
      </c>
      <c r="F26" s="391" t="s">
        <v>423</v>
      </c>
      <c r="G26" s="390" t="s">
        <v>424</v>
      </c>
      <c r="H26" s="390">
        <v>231686</v>
      </c>
      <c r="I26" s="390">
        <v>231686</v>
      </c>
      <c r="J26" s="390" t="s">
        <v>461</v>
      </c>
      <c r="K26" s="390" t="s">
        <v>462</v>
      </c>
      <c r="L26" s="393">
        <v>290.53999999999996</v>
      </c>
      <c r="M26" s="393">
        <v>5</v>
      </c>
      <c r="N26" s="394">
        <v>1452.6999999999998</v>
      </c>
    </row>
    <row r="27" spans="1:14" ht="14.45" customHeight="1" x14ac:dyDescent="0.2">
      <c r="A27" s="388" t="s">
        <v>407</v>
      </c>
      <c r="B27" s="389" t="s">
        <v>408</v>
      </c>
      <c r="C27" s="390" t="s">
        <v>415</v>
      </c>
      <c r="D27" s="391" t="s">
        <v>416</v>
      </c>
      <c r="E27" s="392">
        <v>50113001</v>
      </c>
      <c r="F27" s="391" t="s">
        <v>423</v>
      </c>
      <c r="G27" s="390" t="s">
        <v>424</v>
      </c>
      <c r="H27" s="390">
        <v>921458</v>
      </c>
      <c r="I27" s="390">
        <v>0</v>
      </c>
      <c r="J27" s="390" t="s">
        <v>463</v>
      </c>
      <c r="K27" s="390" t="s">
        <v>206</v>
      </c>
      <c r="L27" s="393">
        <v>152.68169549295018</v>
      </c>
      <c r="M27" s="393">
        <v>87</v>
      </c>
      <c r="N27" s="394">
        <v>13283.307507886666</v>
      </c>
    </row>
    <row r="28" spans="1:14" ht="14.45" customHeight="1" x14ac:dyDescent="0.2">
      <c r="A28" s="388" t="s">
        <v>407</v>
      </c>
      <c r="B28" s="389" t="s">
        <v>408</v>
      </c>
      <c r="C28" s="390" t="s">
        <v>415</v>
      </c>
      <c r="D28" s="391" t="s">
        <v>416</v>
      </c>
      <c r="E28" s="392">
        <v>50113001</v>
      </c>
      <c r="F28" s="391" t="s">
        <v>423</v>
      </c>
      <c r="G28" s="390" t="s">
        <v>424</v>
      </c>
      <c r="H28" s="390">
        <v>500989</v>
      </c>
      <c r="I28" s="390">
        <v>0</v>
      </c>
      <c r="J28" s="390" t="s">
        <v>464</v>
      </c>
      <c r="K28" s="390" t="s">
        <v>206</v>
      </c>
      <c r="L28" s="393">
        <v>138.29162314141496</v>
      </c>
      <c r="M28" s="393">
        <v>65</v>
      </c>
      <c r="N28" s="394">
        <v>8988.9555041919721</v>
      </c>
    </row>
    <row r="29" spans="1:14" ht="14.45" customHeight="1" x14ac:dyDescent="0.2">
      <c r="A29" s="388" t="s">
        <v>407</v>
      </c>
      <c r="B29" s="389" t="s">
        <v>408</v>
      </c>
      <c r="C29" s="390" t="s">
        <v>415</v>
      </c>
      <c r="D29" s="391" t="s">
        <v>416</v>
      </c>
      <c r="E29" s="392">
        <v>50113001</v>
      </c>
      <c r="F29" s="391" t="s">
        <v>423</v>
      </c>
      <c r="G29" s="390" t="s">
        <v>424</v>
      </c>
      <c r="H29" s="390">
        <v>900321</v>
      </c>
      <c r="I29" s="390">
        <v>0</v>
      </c>
      <c r="J29" s="390" t="s">
        <v>465</v>
      </c>
      <c r="K29" s="390" t="s">
        <v>206</v>
      </c>
      <c r="L29" s="393">
        <v>579.28643837559218</v>
      </c>
      <c r="M29" s="393">
        <v>1</v>
      </c>
      <c r="N29" s="394">
        <v>579.28643837559218</v>
      </c>
    </row>
    <row r="30" spans="1:14" ht="14.45" customHeight="1" x14ac:dyDescent="0.2">
      <c r="A30" s="388" t="s">
        <v>407</v>
      </c>
      <c r="B30" s="389" t="s">
        <v>408</v>
      </c>
      <c r="C30" s="390" t="s">
        <v>415</v>
      </c>
      <c r="D30" s="391" t="s">
        <v>416</v>
      </c>
      <c r="E30" s="392">
        <v>50113001</v>
      </c>
      <c r="F30" s="391" t="s">
        <v>423</v>
      </c>
      <c r="G30" s="390" t="s">
        <v>424</v>
      </c>
      <c r="H30" s="390">
        <v>920273</v>
      </c>
      <c r="I30" s="390">
        <v>0</v>
      </c>
      <c r="J30" s="390" t="s">
        <v>466</v>
      </c>
      <c r="K30" s="390" t="s">
        <v>206</v>
      </c>
      <c r="L30" s="393">
        <v>774.81542072794036</v>
      </c>
      <c r="M30" s="393">
        <v>383</v>
      </c>
      <c r="N30" s="394">
        <v>296754.30613880116</v>
      </c>
    </row>
    <row r="31" spans="1:14" ht="14.45" customHeight="1" x14ac:dyDescent="0.2">
      <c r="A31" s="388" t="s">
        <v>407</v>
      </c>
      <c r="B31" s="389" t="s">
        <v>408</v>
      </c>
      <c r="C31" s="390" t="s">
        <v>415</v>
      </c>
      <c r="D31" s="391" t="s">
        <v>416</v>
      </c>
      <c r="E31" s="392">
        <v>50113001</v>
      </c>
      <c r="F31" s="391" t="s">
        <v>423</v>
      </c>
      <c r="G31" s="390" t="s">
        <v>424</v>
      </c>
      <c r="H31" s="390">
        <v>499027</v>
      </c>
      <c r="I31" s="390">
        <v>0</v>
      </c>
      <c r="J31" s="390" t="s">
        <v>467</v>
      </c>
      <c r="K31" s="390" t="s">
        <v>206</v>
      </c>
      <c r="L31" s="393">
        <v>173.77119989980787</v>
      </c>
      <c r="M31" s="393">
        <v>5</v>
      </c>
      <c r="N31" s="394">
        <v>868.8559994990394</v>
      </c>
    </row>
    <row r="32" spans="1:14" ht="14.45" customHeight="1" x14ac:dyDescent="0.2">
      <c r="A32" s="388" t="s">
        <v>407</v>
      </c>
      <c r="B32" s="389" t="s">
        <v>408</v>
      </c>
      <c r="C32" s="390" t="s">
        <v>415</v>
      </c>
      <c r="D32" s="391" t="s">
        <v>416</v>
      </c>
      <c r="E32" s="392">
        <v>50113001</v>
      </c>
      <c r="F32" s="391" t="s">
        <v>423</v>
      </c>
      <c r="G32" s="390" t="s">
        <v>424</v>
      </c>
      <c r="H32" s="390">
        <v>501110</v>
      </c>
      <c r="I32" s="390">
        <v>0</v>
      </c>
      <c r="J32" s="390" t="s">
        <v>468</v>
      </c>
      <c r="K32" s="390" t="s">
        <v>206</v>
      </c>
      <c r="L32" s="393">
        <v>82.304784827328305</v>
      </c>
      <c r="M32" s="393">
        <v>10</v>
      </c>
      <c r="N32" s="394">
        <v>823.04784827328308</v>
      </c>
    </row>
    <row r="33" spans="1:14" ht="14.45" customHeight="1" x14ac:dyDescent="0.2">
      <c r="A33" s="388" t="s">
        <v>407</v>
      </c>
      <c r="B33" s="389" t="s">
        <v>408</v>
      </c>
      <c r="C33" s="390" t="s">
        <v>415</v>
      </c>
      <c r="D33" s="391" t="s">
        <v>416</v>
      </c>
      <c r="E33" s="392">
        <v>50113001</v>
      </c>
      <c r="F33" s="391" t="s">
        <v>423</v>
      </c>
      <c r="G33" s="390" t="s">
        <v>441</v>
      </c>
      <c r="H33" s="390">
        <v>197125</v>
      </c>
      <c r="I33" s="390">
        <v>197125</v>
      </c>
      <c r="J33" s="390" t="s">
        <v>469</v>
      </c>
      <c r="K33" s="390" t="s">
        <v>470</v>
      </c>
      <c r="L33" s="393">
        <v>109.99999935047497</v>
      </c>
      <c r="M33" s="393">
        <v>42</v>
      </c>
      <c r="N33" s="394">
        <v>4619.9999727199483</v>
      </c>
    </row>
    <row r="34" spans="1:14" ht="14.45" customHeight="1" x14ac:dyDescent="0.2">
      <c r="A34" s="388" t="s">
        <v>407</v>
      </c>
      <c r="B34" s="389" t="s">
        <v>408</v>
      </c>
      <c r="C34" s="390" t="s">
        <v>415</v>
      </c>
      <c r="D34" s="391" t="s">
        <v>416</v>
      </c>
      <c r="E34" s="392">
        <v>50113001</v>
      </c>
      <c r="F34" s="391" t="s">
        <v>423</v>
      </c>
      <c r="G34" s="390" t="s">
        <v>424</v>
      </c>
      <c r="H34" s="390">
        <v>100502</v>
      </c>
      <c r="I34" s="390">
        <v>502</v>
      </c>
      <c r="J34" s="390" t="s">
        <v>471</v>
      </c>
      <c r="K34" s="390" t="s">
        <v>472</v>
      </c>
      <c r="L34" s="393">
        <v>268.90101694915256</v>
      </c>
      <c r="M34" s="393">
        <v>59</v>
      </c>
      <c r="N34" s="394">
        <v>15865.16</v>
      </c>
    </row>
    <row r="35" spans="1:14" ht="14.45" customHeight="1" x14ac:dyDescent="0.2">
      <c r="A35" s="388" t="s">
        <v>407</v>
      </c>
      <c r="B35" s="389" t="s">
        <v>408</v>
      </c>
      <c r="C35" s="390" t="s">
        <v>415</v>
      </c>
      <c r="D35" s="391" t="s">
        <v>416</v>
      </c>
      <c r="E35" s="392">
        <v>50113001</v>
      </c>
      <c r="F35" s="391" t="s">
        <v>423</v>
      </c>
      <c r="G35" s="390" t="s">
        <v>424</v>
      </c>
      <c r="H35" s="390">
        <v>200863</v>
      </c>
      <c r="I35" s="390">
        <v>200863</v>
      </c>
      <c r="J35" s="390" t="s">
        <v>473</v>
      </c>
      <c r="K35" s="390" t="s">
        <v>474</v>
      </c>
      <c r="L35" s="393">
        <v>84.780526315789473</v>
      </c>
      <c r="M35" s="393">
        <v>38</v>
      </c>
      <c r="N35" s="394">
        <v>3221.66</v>
      </c>
    </row>
    <row r="36" spans="1:14" ht="14.45" customHeight="1" x14ac:dyDescent="0.2">
      <c r="A36" s="388" t="s">
        <v>407</v>
      </c>
      <c r="B36" s="389" t="s">
        <v>408</v>
      </c>
      <c r="C36" s="390" t="s">
        <v>415</v>
      </c>
      <c r="D36" s="391" t="s">
        <v>416</v>
      </c>
      <c r="E36" s="392">
        <v>50113001</v>
      </c>
      <c r="F36" s="391" t="s">
        <v>423</v>
      </c>
      <c r="G36" s="390" t="s">
        <v>424</v>
      </c>
      <c r="H36" s="390">
        <v>993439</v>
      </c>
      <c r="I36" s="390">
        <v>0</v>
      </c>
      <c r="J36" s="390" t="s">
        <v>475</v>
      </c>
      <c r="K36" s="390" t="s">
        <v>206</v>
      </c>
      <c r="L36" s="393">
        <v>3248.53</v>
      </c>
      <c r="M36" s="393">
        <v>1</v>
      </c>
      <c r="N36" s="394">
        <v>3248.53</v>
      </c>
    </row>
    <row r="37" spans="1:14" ht="14.45" customHeight="1" x14ac:dyDescent="0.2">
      <c r="A37" s="388" t="s">
        <v>407</v>
      </c>
      <c r="B37" s="389" t="s">
        <v>408</v>
      </c>
      <c r="C37" s="390" t="s">
        <v>415</v>
      </c>
      <c r="D37" s="391" t="s">
        <v>416</v>
      </c>
      <c r="E37" s="392">
        <v>50113001</v>
      </c>
      <c r="F37" s="391" t="s">
        <v>423</v>
      </c>
      <c r="G37" s="390" t="s">
        <v>424</v>
      </c>
      <c r="H37" s="390">
        <v>192414</v>
      </c>
      <c r="I37" s="390">
        <v>92414</v>
      </c>
      <c r="J37" s="390" t="s">
        <v>476</v>
      </c>
      <c r="K37" s="390" t="s">
        <v>477</v>
      </c>
      <c r="L37" s="393">
        <v>64.52</v>
      </c>
      <c r="M37" s="393">
        <v>1</v>
      </c>
      <c r="N37" s="394">
        <v>64.52</v>
      </c>
    </row>
    <row r="38" spans="1:14" ht="14.45" customHeight="1" x14ac:dyDescent="0.2">
      <c r="A38" s="388" t="s">
        <v>407</v>
      </c>
      <c r="B38" s="389" t="s">
        <v>408</v>
      </c>
      <c r="C38" s="390" t="s">
        <v>415</v>
      </c>
      <c r="D38" s="391" t="s">
        <v>416</v>
      </c>
      <c r="E38" s="392">
        <v>50113013</v>
      </c>
      <c r="F38" s="391" t="s">
        <v>478</v>
      </c>
      <c r="G38" s="390" t="s">
        <v>424</v>
      </c>
      <c r="H38" s="390">
        <v>101066</v>
      </c>
      <c r="I38" s="390">
        <v>1066</v>
      </c>
      <c r="J38" s="390" t="s">
        <v>479</v>
      </c>
      <c r="K38" s="390" t="s">
        <v>480</v>
      </c>
      <c r="L38" s="393">
        <v>56.86</v>
      </c>
      <c r="M38" s="393">
        <v>1</v>
      </c>
      <c r="N38" s="394">
        <v>56.86</v>
      </c>
    </row>
    <row r="39" spans="1:14" ht="14.45" customHeight="1" x14ac:dyDescent="0.2">
      <c r="A39" s="388" t="s">
        <v>407</v>
      </c>
      <c r="B39" s="389" t="s">
        <v>408</v>
      </c>
      <c r="C39" s="390" t="s">
        <v>415</v>
      </c>
      <c r="D39" s="391" t="s">
        <v>416</v>
      </c>
      <c r="E39" s="392">
        <v>50113013</v>
      </c>
      <c r="F39" s="391" t="s">
        <v>478</v>
      </c>
      <c r="G39" s="390" t="s">
        <v>424</v>
      </c>
      <c r="H39" s="390">
        <v>101076</v>
      </c>
      <c r="I39" s="390">
        <v>1076</v>
      </c>
      <c r="J39" s="390" t="s">
        <v>481</v>
      </c>
      <c r="K39" s="390" t="s">
        <v>482</v>
      </c>
      <c r="L39" s="393">
        <v>78.237128712871296</v>
      </c>
      <c r="M39" s="393">
        <v>101</v>
      </c>
      <c r="N39" s="394">
        <v>7901.9500000000007</v>
      </c>
    </row>
    <row r="40" spans="1:14" ht="14.45" customHeight="1" x14ac:dyDescent="0.2">
      <c r="A40" s="388" t="s">
        <v>407</v>
      </c>
      <c r="B40" s="389" t="s">
        <v>408</v>
      </c>
      <c r="C40" s="390" t="s">
        <v>420</v>
      </c>
      <c r="D40" s="391" t="s">
        <v>421</v>
      </c>
      <c r="E40" s="392">
        <v>50113001</v>
      </c>
      <c r="F40" s="391" t="s">
        <v>423</v>
      </c>
      <c r="G40" s="390" t="s">
        <v>424</v>
      </c>
      <c r="H40" s="390">
        <v>100362</v>
      </c>
      <c r="I40" s="390">
        <v>362</v>
      </c>
      <c r="J40" s="390" t="s">
        <v>425</v>
      </c>
      <c r="K40" s="390" t="s">
        <v>426</v>
      </c>
      <c r="L40" s="393">
        <v>72.569999999999993</v>
      </c>
      <c r="M40" s="393">
        <v>2</v>
      </c>
      <c r="N40" s="394">
        <v>145.13999999999999</v>
      </c>
    </row>
    <row r="41" spans="1:14" ht="14.45" customHeight="1" x14ac:dyDescent="0.2">
      <c r="A41" s="388" t="s">
        <v>407</v>
      </c>
      <c r="B41" s="389" t="s">
        <v>408</v>
      </c>
      <c r="C41" s="390" t="s">
        <v>420</v>
      </c>
      <c r="D41" s="391" t="s">
        <v>421</v>
      </c>
      <c r="E41" s="392">
        <v>50113001</v>
      </c>
      <c r="F41" s="391" t="s">
        <v>423</v>
      </c>
      <c r="G41" s="390" t="s">
        <v>424</v>
      </c>
      <c r="H41" s="390">
        <v>162320</v>
      </c>
      <c r="I41" s="390">
        <v>62320</v>
      </c>
      <c r="J41" s="390" t="s">
        <v>433</v>
      </c>
      <c r="K41" s="390" t="s">
        <v>434</v>
      </c>
      <c r="L41" s="393">
        <v>80.399999999999991</v>
      </c>
      <c r="M41" s="393">
        <v>10</v>
      </c>
      <c r="N41" s="394">
        <v>803.99999999999989</v>
      </c>
    </row>
    <row r="42" spans="1:14" ht="14.45" customHeight="1" x14ac:dyDescent="0.2">
      <c r="A42" s="388" t="s">
        <v>407</v>
      </c>
      <c r="B42" s="389" t="s">
        <v>408</v>
      </c>
      <c r="C42" s="390" t="s">
        <v>420</v>
      </c>
      <c r="D42" s="391" t="s">
        <v>421</v>
      </c>
      <c r="E42" s="392">
        <v>50113001</v>
      </c>
      <c r="F42" s="391" t="s">
        <v>423</v>
      </c>
      <c r="G42" s="390" t="s">
        <v>424</v>
      </c>
      <c r="H42" s="390">
        <v>212884</v>
      </c>
      <c r="I42" s="390">
        <v>212884</v>
      </c>
      <c r="J42" s="390" t="s">
        <v>437</v>
      </c>
      <c r="K42" s="390" t="s">
        <v>438</v>
      </c>
      <c r="L42" s="393">
        <v>47.11999999999999</v>
      </c>
      <c r="M42" s="393">
        <v>5</v>
      </c>
      <c r="N42" s="394">
        <v>235.59999999999997</v>
      </c>
    </row>
    <row r="43" spans="1:14" ht="14.45" customHeight="1" x14ac:dyDescent="0.2">
      <c r="A43" s="388" t="s">
        <v>407</v>
      </c>
      <c r="B43" s="389" t="s">
        <v>408</v>
      </c>
      <c r="C43" s="390" t="s">
        <v>420</v>
      </c>
      <c r="D43" s="391" t="s">
        <v>421</v>
      </c>
      <c r="E43" s="392">
        <v>50113001</v>
      </c>
      <c r="F43" s="391" t="s">
        <v>423</v>
      </c>
      <c r="G43" s="390" t="s">
        <v>424</v>
      </c>
      <c r="H43" s="390">
        <v>920200</v>
      </c>
      <c r="I43" s="390">
        <v>15877</v>
      </c>
      <c r="J43" s="390" t="s">
        <v>444</v>
      </c>
      <c r="K43" s="390" t="s">
        <v>206</v>
      </c>
      <c r="L43" s="393">
        <v>252.97799999999998</v>
      </c>
      <c r="M43" s="393">
        <v>5</v>
      </c>
      <c r="N43" s="394">
        <v>1264.8899999999999</v>
      </c>
    </row>
    <row r="44" spans="1:14" ht="14.45" customHeight="1" x14ac:dyDescent="0.2">
      <c r="A44" s="388" t="s">
        <v>407</v>
      </c>
      <c r="B44" s="389" t="s">
        <v>408</v>
      </c>
      <c r="C44" s="390" t="s">
        <v>420</v>
      </c>
      <c r="D44" s="391" t="s">
        <v>421</v>
      </c>
      <c r="E44" s="392">
        <v>50113001</v>
      </c>
      <c r="F44" s="391" t="s">
        <v>423</v>
      </c>
      <c r="G44" s="390" t="s">
        <v>424</v>
      </c>
      <c r="H44" s="390">
        <v>905098</v>
      </c>
      <c r="I44" s="390">
        <v>23989</v>
      </c>
      <c r="J44" s="390" t="s">
        <v>446</v>
      </c>
      <c r="K44" s="390" t="s">
        <v>206</v>
      </c>
      <c r="L44" s="393">
        <v>398.8610000000001</v>
      </c>
      <c r="M44" s="393">
        <v>2</v>
      </c>
      <c r="N44" s="394">
        <v>797.72200000000021</v>
      </c>
    </row>
    <row r="45" spans="1:14" ht="14.45" customHeight="1" x14ac:dyDescent="0.2">
      <c r="A45" s="388" t="s">
        <v>407</v>
      </c>
      <c r="B45" s="389" t="s">
        <v>408</v>
      </c>
      <c r="C45" s="390" t="s">
        <v>420</v>
      </c>
      <c r="D45" s="391" t="s">
        <v>421</v>
      </c>
      <c r="E45" s="392">
        <v>50113001</v>
      </c>
      <c r="F45" s="391" t="s">
        <v>423</v>
      </c>
      <c r="G45" s="390" t="s">
        <v>424</v>
      </c>
      <c r="H45" s="390">
        <v>198864</v>
      </c>
      <c r="I45" s="390">
        <v>98864</v>
      </c>
      <c r="J45" s="390" t="s">
        <v>449</v>
      </c>
      <c r="K45" s="390" t="s">
        <v>451</v>
      </c>
      <c r="L45" s="393">
        <v>537.87</v>
      </c>
      <c r="M45" s="393">
        <v>6</v>
      </c>
      <c r="N45" s="394">
        <v>3227.2200000000003</v>
      </c>
    </row>
    <row r="46" spans="1:14" ht="14.45" customHeight="1" x14ac:dyDescent="0.2">
      <c r="A46" s="388" t="s">
        <v>407</v>
      </c>
      <c r="B46" s="389" t="s">
        <v>408</v>
      </c>
      <c r="C46" s="390" t="s">
        <v>420</v>
      </c>
      <c r="D46" s="391" t="s">
        <v>421</v>
      </c>
      <c r="E46" s="392">
        <v>50113001</v>
      </c>
      <c r="F46" s="391" t="s">
        <v>423</v>
      </c>
      <c r="G46" s="390" t="s">
        <v>424</v>
      </c>
      <c r="H46" s="390">
        <v>198880</v>
      </c>
      <c r="I46" s="390">
        <v>98880</v>
      </c>
      <c r="J46" s="390" t="s">
        <v>449</v>
      </c>
      <c r="K46" s="390" t="s">
        <v>452</v>
      </c>
      <c r="L46" s="393">
        <v>201.3</v>
      </c>
      <c r="M46" s="393">
        <v>4</v>
      </c>
      <c r="N46" s="394">
        <v>805.2</v>
      </c>
    </row>
    <row r="47" spans="1:14" ht="14.45" customHeight="1" x14ac:dyDescent="0.2">
      <c r="A47" s="388" t="s">
        <v>407</v>
      </c>
      <c r="B47" s="389" t="s">
        <v>408</v>
      </c>
      <c r="C47" s="390" t="s">
        <v>420</v>
      </c>
      <c r="D47" s="391" t="s">
        <v>421</v>
      </c>
      <c r="E47" s="392">
        <v>50113001</v>
      </c>
      <c r="F47" s="391" t="s">
        <v>423</v>
      </c>
      <c r="G47" s="390" t="s">
        <v>424</v>
      </c>
      <c r="H47" s="390">
        <v>198872</v>
      </c>
      <c r="I47" s="390">
        <v>98872</v>
      </c>
      <c r="J47" s="390" t="s">
        <v>449</v>
      </c>
      <c r="K47" s="390" t="s">
        <v>450</v>
      </c>
      <c r="L47" s="393">
        <v>312.84000000000003</v>
      </c>
      <c r="M47" s="393">
        <v>6</v>
      </c>
      <c r="N47" s="394">
        <v>1877.0400000000002</v>
      </c>
    </row>
    <row r="48" spans="1:14" ht="14.45" customHeight="1" x14ac:dyDescent="0.2">
      <c r="A48" s="388" t="s">
        <v>407</v>
      </c>
      <c r="B48" s="389" t="s">
        <v>408</v>
      </c>
      <c r="C48" s="390" t="s">
        <v>420</v>
      </c>
      <c r="D48" s="391" t="s">
        <v>421</v>
      </c>
      <c r="E48" s="392">
        <v>50113001</v>
      </c>
      <c r="F48" s="391" t="s">
        <v>423</v>
      </c>
      <c r="G48" s="390" t="s">
        <v>424</v>
      </c>
      <c r="H48" s="390">
        <v>193746</v>
      </c>
      <c r="I48" s="390">
        <v>93746</v>
      </c>
      <c r="J48" s="390" t="s">
        <v>453</v>
      </c>
      <c r="K48" s="390" t="s">
        <v>454</v>
      </c>
      <c r="L48" s="393">
        <v>375.375</v>
      </c>
      <c r="M48" s="393">
        <v>4</v>
      </c>
      <c r="N48" s="394">
        <v>1501.5</v>
      </c>
    </row>
    <row r="49" spans="1:14" ht="14.45" customHeight="1" x14ac:dyDescent="0.2">
      <c r="A49" s="388" t="s">
        <v>407</v>
      </c>
      <c r="B49" s="389" t="s">
        <v>408</v>
      </c>
      <c r="C49" s="390" t="s">
        <v>420</v>
      </c>
      <c r="D49" s="391" t="s">
        <v>421</v>
      </c>
      <c r="E49" s="392">
        <v>50113001</v>
      </c>
      <c r="F49" s="391" t="s">
        <v>423</v>
      </c>
      <c r="G49" s="390" t="s">
        <v>424</v>
      </c>
      <c r="H49" s="390">
        <v>394712</v>
      </c>
      <c r="I49" s="390">
        <v>0</v>
      </c>
      <c r="J49" s="390" t="s">
        <v>455</v>
      </c>
      <c r="K49" s="390" t="s">
        <v>456</v>
      </c>
      <c r="L49" s="393">
        <v>28.75</v>
      </c>
      <c r="M49" s="393">
        <v>36</v>
      </c>
      <c r="N49" s="394">
        <v>1035</v>
      </c>
    </row>
    <row r="50" spans="1:14" ht="14.45" customHeight="1" x14ac:dyDescent="0.2">
      <c r="A50" s="388" t="s">
        <v>407</v>
      </c>
      <c r="B50" s="389" t="s">
        <v>408</v>
      </c>
      <c r="C50" s="390" t="s">
        <v>420</v>
      </c>
      <c r="D50" s="391" t="s">
        <v>421</v>
      </c>
      <c r="E50" s="392">
        <v>50113001</v>
      </c>
      <c r="F50" s="391" t="s">
        <v>423</v>
      </c>
      <c r="G50" s="390" t="s">
        <v>424</v>
      </c>
      <c r="H50" s="390">
        <v>844940</v>
      </c>
      <c r="I50" s="390">
        <v>0</v>
      </c>
      <c r="J50" s="390" t="s">
        <v>483</v>
      </c>
      <c r="K50" s="390" t="s">
        <v>206</v>
      </c>
      <c r="L50" s="393">
        <v>105.33702543945613</v>
      </c>
      <c r="M50" s="393">
        <v>21</v>
      </c>
      <c r="N50" s="394">
        <v>2212.0775342285788</v>
      </c>
    </row>
    <row r="51" spans="1:14" ht="14.45" customHeight="1" x14ac:dyDescent="0.2">
      <c r="A51" s="388" t="s">
        <v>407</v>
      </c>
      <c r="B51" s="389" t="s">
        <v>408</v>
      </c>
      <c r="C51" s="390" t="s">
        <v>420</v>
      </c>
      <c r="D51" s="391" t="s">
        <v>421</v>
      </c>
      <c r="E51" s="392">
        <v>50113001</v>
      </c>
      <c r="F51" s="391" t="s">
        <v>423</v>
      </c>
      <c r="G51" s="390" t="s">
        <v>424</v>
      </c>
      <c r="H51" s="390">
        <v>921458</v>
      </c>
      <c r="I51" s="390">
        <v>0</v>
      </c>
      <c r="J51" s="390" t="s">
        <v>463</v>
      </c>
      <c r="K51" s="390" t="s">
        <v>206</v>
      </c>
      <c r="L51" s="393">
        <v>121.41830477732749</v>
      </c>
      <c r="M51" s="393">
        <v>2</v>
      </c>
      <c r="N51" s="394">
        <v>242.83660955465498</v>
      </c>
    </row>
    <row r="52" spans="1:14" ht="14.45" customHeight="1" x14ac:dyDescent="0.2">
      <c r="A52" s="388" t="s">
        <v>407</v>
      </c>
      <c r="B52" s="389" t="s">
        <v>408</v>
      </c>
      <c r="C52" s="390" t="s">
        <v>420</v>
      </c>
      <c r="D52" s="391" t="s">
        <v>421</v>
      </c>
      <c r="E52" s="392">
        <v>50113001</v>
      </c>
      <c r="F52" s="391" t="s">
        <v>423</v>
      </c>
      <c r="G52" s="390" t="s">
        <v>424</v>
      </c>
      <c r="H52" s="390">
        <v>500989</v>
      </c>
      <c r="I52" s="390">
        <v>0</v>
      </c>
      <c r="J52" s="390" t="s">
        <v>464</v>
      </c>
      <c r="K52" s="390" t="s">
        <v>206</v>
      </c>
      <c r="L52" s="393">
        <v>145.71907566516887</v>
      </c>
      <c r="M52" s="393">
        <v>1</v>
      </c>
      <c r="N52" s="394">
        <v>145.71907566516887</v>
      </c>
    </row>
    <row r="53" spans="1:14" ht="14.45" customHeight="1" x14ac:dyDescent="0.2">
      <c r="A53" s="388" t="s">
        <v>407</v>
      </c>
      <c r="B53" s="389" t="s">
        <v>408</v>
      </c>
      <c r="C53" s="390" t="s">
        <v>420</v>
      </c>
      <c r="D53" s="391" t="s">
        <v>421</v>
      </c>
      <c r="E53" s="392">
        <v>50113001</v>
      </c>
      <c r="F53" s="391" t="s">
        <v>423</v>
      </c>
      <c r="G53" s="390" t="s">
        <v>424</v>
      </c>
      <c r="H53" s="390">
        <v>920273</v>
      </c>
      <c r="I53" s="390">
        <v>0</v>
      </c>
      <c r="J53" s="390" t="s">
        <v>466</v>
      </c>
      <c r="K53" s="390" t="s">
        <v>206</v>
      </c>
      <c r="L53" s="393">
        <v>903.6938935308383</v>
      </c>
      <c r="M53" s="393">
        <v>2</v>
      </c>
      <c r="N53" s="394">
        <v>1807.3877870616766</v>
      </c>
    </row>
    <row r="54" spans="1:14" ht="14.45" customHeight="1" x14ac:dyDescent="0.2">
      <c r="A54" s="388" t="s">
        <v>407</v>
      </c>
      <c r="B54" s="389" t="s">
        <v>408</v>
      </c>
      <c r="C54" s="390" t="s">
        <v>420</v>
      </c>
      <c r="D54" s="391" t="s">
        <v>421</v>
      </c>
      <c r="E54" s="392">
        <v>50113001</v>
      </c>
      <c r="F54" s="391" t="s">
        <v>423</v>
      </c>
      <c r="G54" s="390" t="s">
        <v>441</v>
      </c>
      <c r="H54" s="390">
        <v>197125</v>
      </c>
      <c r="I54" s="390">
        <v>197125</v>
      </c>
      <c r="J54" s="390" t="s">
        <v>469</v>
      </c>
      <c r="K54" s="390" t="s">
        <v>470</v>
      </c>
      <c r="L54" s="393">
        <v>110</v>
      </c>
      <c r="M54" s="393">
        <v>9</v>
      </c>
      <c r="N54" s="394">
        <v>990</v>
      </c>
    </row>
    <row r="55" spans="1:14" ht="14.45" customHeight="1" x14ac:dyDescent="0.2">
      <c r="A55" s="388" t="s">
        <v>407</v>
      </c>
      <c r="B55" s="389" t="s">
        <v>408</v>
      </c>
      <c r="C55" s="390" t="s">
        <v>420</v>
      </c>
      <c r="D55" s="391" t="s">
        <v>421</v>
      </c>
      <c r="E55" s="392">
        <v>50113001</v>
      </c>
      <c r="F55" s="391" t="s">
        <v>423</v>
      </c>
      <c r="G55" s="390" t="s">
        <v>424</v>
      </c>
      <c r="H55" s="390">
        <v>100502</v>
      </c>
      <c r="I55" s="390">
        <v>502</v>
      </c>
      <c r="J55" s="390" t="s">
        <v>471</v>
      </c>
      <c r="K55" s="390" t="s">
        <v>472</v>
      </c>
      <c r="L55" s="393">
        <v>268.93999999999994</v>
      </c>
      <c r="M55" s="393">
        <v>2</v>
      </c>
      <c r="N55" s="394">
        <v>537.87999999999988</v>
      </c>
    </row>
    <row r="56" spans="1:14" ht="14.45" customHeight="1" x14ac:dyDescent="0.2">
      <c r="A56" s="388" t="s">
        <v>407</v>
      </c>
      <c r="B56" s="389" t="s">
        <v>408</v>
      </c>
      <c r="C56" s="390" t="s">
        <v>420</v>
      </c>
      <c r="D56" s="391" t="s">
        <v>421</v>
      </c>
      <c r="E56" s="392">
        <v>50113001</v>
      </c>
      <c r="F56" s="391" t="s">
        <v>423</v>
      </c>
      <c r="G56" s="390" t="s">
        <v>424</v>
      </c>
      <c r="H56" s="390">
        <v>200863</v>
      </c>
      <c r="I56" s="390">
        <v>200863</v>
      </c>
      <c r="J56" s="390" t="s">
        <v>473</v>
      </c>
      <c r="K56" s="390" t="s">
        <v>474</v>
      </c>
      <c r="L56" s="393">
        <v>78.779999999999987</v>
      </c>
      <c r="M56" s="393">
        <v>2</v>
      </c>
      <c r="N56" s="394">
        <v>157.55999999999997</v>
      </c>
    </row>
    <row r="57" spans="1:14" ht="14.45" customHeight="1" x14ac:dyDescent="0.2">
      <c r="A57" s="388" t="s">
        <v>407</v>
      </c>
      <c r="B57" s="389" t="s">
        <v>408</v>
      </c>
      <c r="C57" s="390" t="s">
        <v>420</v>
      </c>
      <c r="D57" s="391" t="s">
        <v>421</v>
      </c>
      <c r="E57" s="392">
        <v>50113001</v>
      </c>
      <c r="F57" s="391" t="s">
        <v>423</v>
      </c>
      <c r="G57" s="390" t="s">
        <v>424</v>
      </c>
      <c r="H57" s="390">
        <v>395188</v>
      </c>
      <c r="I57" s="390">
        <v>0</v>
      </c>
      <c r="J57" s="390" t="s">
        <v>484</v>
      </c>
      <c r="K57" s="390" t="s">
        <v>485</v>
      </c>
      <c r="L57" s="393">
        <v>40.909999999999997</v>
      </c>
      <c r="M57" s="393">
        <v>2</v>
      </c>
      <c r="N57" s="394">
        <v>81.819999999999993</v>
      </c>
    </row>
    <row r="58" spans="1:14" ht="14.45" customHeight="1" x14ac:dyDescent="0.2">
      <c r="A58" s="388" t="s">
        <v>407</v>
      </c>
      <c r="B58" s="389" t="s">
        <v>408</v>
      </c>
      <c r="C58" s="390" t="s">
        <v>420</v>
      </c>
      <c r="D58" s="391" t="s">
        <v>421</v>
      </c>
      <c r="E58" s="392">
        <v>50113001</v>
      </c>
      <c r="F58" s="391" t="s">
        <v>423</v>
      </c>
      <c r="G58" s="390" t="s">
        <v>424</v>
      </c>
      <c r="H58" s="390">
        <v>155911</v>
      </c>
      <c r="I58" s="390">
        <v>55911</v>
      </c>
      <c r="J58" s="390" t="s">
        <v>486</v>
      </c>
      <c r="K58" s="390" t="s">
        <v>487</v>
      </c>
      <c r="L58" s="393">
        <v>37.540000000000013</v>
      </c>
      <c r="M58" s="393">
        <v>3</v>
      </c>
      <c r="N58" s="394">
        <v>112.62000000000003</v>
      </c>
    </row>
    <row r="59" spans="1:14" ht="14.45" customHeight="1" x14ac:dyDescent="0.2">
      <c r="A59" s="388" t="s">
        <v>407</v>
      </c>
      <c r="B59" s="389" t="s">
        <v>408</v>
      </c>
      <c r="C59" s="390" t="s">
        <v>420</v>
      </c>
      <c r="D59" s="391" t="s">
        <v>421</v>
      </c>
      <c r="E59" s="392">
        <v>50113001</v>
      </c>
      <c r="F59" s="391" t="s">
        <v>423</v>
      </c>
      <c r="G59" s="390" t="s">
        <v>424</v>
      </c>
      <c r="H59" s="390">
        <v>208646</v>
      </c>
      <c r="I59" s="390">
        <v>208646</v>
      </c>
      <c r="J59" s="390" t="s">
        <v>488</v>
      </c>
      <c r="K59" s="390" t="s">
        <v>489</v>
      </c>
      <c r="L59" s="393">
        <v>68.34999999999998</v>
      </c>
      <c r="M59" s="393">
        <v>1</v>
      </c>
      <c r="N59" s="394">
        <v>68.34999999999998</v>
      </c>
    </row>
    <row r="60" spans="1:14" ht="14.45" customHeight="1" x14ac:dyDescent="0.2">
      <c r="A60" s="388" t="s">
        <v>407</v>
      </c>
      <c r="B60" s="389" t="s">
        <v>408</v>
      </c>
      <c r="C60" s="390" t="s">
        <v>420</v>
      </c>
      <c r="D60" s="391" t="s">
        <v>421</v>
      </c>
      <c r="E60" s="392">
        <v>50113001</v>
      </c>
      <c r="F60" s="391" t="s">
        <v>423</v>
      </c>
      <c r="G60" s="390" t="s">
        <v>424</v>
      </c>
      <c r="H60" s="390">
        <v>192414</v>
      </c>
      <c r="I60" s="390">
        <v>92414</v>
      </c>
      <c r="J60" s="390" t="s">
        <v>476</v>
      </c>
      <c r="K60" s="390" t="s">
        <v>477</v>
      </c>
      <c r="L60" s="393">
        <v>62.589999999999996</v>
      </c>
      <c r="M60" s="393">
        <v>2</v>
      </c>
      <c r="N60" s="394">
        <v>125.17999999999999</v>
      </c>
    </row>
    <row r="61" spans="1:14" ht="14.45" customHeight="1" x14ac:dyDescent="0.2">
      <c r="A61" s="388" t="s">
        <v>407</v>
      </c>
      <c r="B61" s="389" t="s">
        <v>408</v>
      </c>
      <c r="C61" s="390" t="s">
        <v>420</v>
      </c>
      <c r="D61" s="391" t="s">
        <v>421</v>
      </c>
      <c r="E61" s="392">
        <v>50113013</v>
      </c>
      <c r="F61" s="391" t="s">
        <v>478</v>
      </c>
      <c r="G61" s="390" t="s">
        <v>424</v>
      </c>
      <c r="H61" s="390">
        <v>114877</v>
      </c>
      <c r="I61" s="390">
        <v>14877</v>
      </c>
      <c r="J61" s="390" t="s">
        <v>490</v>
      </c>
      <c r="K61" s="390" t="s">
        <v>491</v>
      </c>
      <c r="L61" s="393">
        <v>236.25</v>
      </c>
      <c r="M61" s="393">
        <v>3</v>
      </c>
      <c r="N61" s="394">
        <v>708.75</v>
      </c>
    </row>
    <row r="62" spans="1:14" ht="14.45" customHeight="1" x14ac:dyDescent="0.2">
      <c r="A62" s="388" t="s">
        <v>407</v>
      </c>
      <c r="B62" s="389" t="s">
        <v>408</v>
      </c>
      <c r="C62" s="390" t="s">
        <v>420</v>
      </c>
      <c r="D62" s="391" t="s">
        <v>421</v>
      </c>
      <c r="E62" s="392">
        <v>50113013</v>
      </c>
      <c r="F62" s="391" t="s">
        <v>478</v>
      </c>
      <c r="G62" s="390" t="s">
        <v>424</v>
      </c>
      <c r="H62" s="390">
        <v>101076</v>
      </c>
      <c r="I62" s="390">
        <v>1076</v>
      </c>
      <c r="J62" s="390" t="s">
        <v>481</v>
      </c>
      <c r="K62" s="390" t="s">
        <v>482</v>
      </c>
      <c r="L62" s="393">
        <v>78.123846153846159</v>
      </c>
      <c r="M62" s="393">
        <v>13</v>
      </c>
      <c r="N62" s="394">
        <v>1015.61</v>
      </c>
    </row>
    <row r="63" spans="1:14" ht="14.45" customHeight="1" thickBot="1" x14ac:dyDescent="0.25">
      <c r="A63" s="395" t="s">
        <v>407</v>
      </c>
      <c r="B63" s="396" t="s">
        <v>408</v>
      </c>
      <c r="C63" s="397" t="s">
        <v>420</v>
      </c>
      <c r="D63" s="398" t="s">
        <v>421</v>
      </c>
      <c r="E63" s="399">
        <v>50113013</v>
      </c>
      <c r="F63" s="398" t="s">
        <v>478</v>
      </c>
      <c r="G63" s="397" t="s">
        <v>424</v>
      </c>
      <c r="H63" s="397">
        <v>101077</v>
      </c>
      <c r="I63" s="397">
        <v>1077</v>
      </c>
      <c r="J63" s="397" t="s">
        <v>492</v>
      </c>
      <c r="K63" s="397" t="s">
        <v>482</v>
      </c>
      <c r="L63" s="400">
        <v>59.531666666666659</v>
      </c>
      <c r="M63" s="400">
        <v>12</v>
      </c>
      <c r="N63" s="401">
        <v>714.37999999999988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B44D75E9-E2CF-4165-A089-E22BEC18E5DE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493</v>
      </c>
      <c r="B5" s="386"/>
      <c r="C5" s="406">
        <v>0</v>
      </c>
      <c r="D5" s="386">
        <v>4917.4399727199489</v>
      </c>
      <c r="E5" s="406">
        <v>1</v>
      </c>
      <c r="F5" s="387">
        <v>4917.4399727199489</v>
      </c>
    </row>
    <row r="6" spans="1:6" ht="14.45" customHeight="1" thickBot="1" x14ac:dyDescent="0.25">
      <c r="A6" s="417" t="s">
        <v>494</v>
      </c>
      <c r="B6" s="409"/>
      <c r="C6" s="410">
        <v>0</v>
      </c>
      <c r="D6" s="409">
        <v>990</v>
      </c>
      <c r="E6" s="410">
        <v>1</v>
      </c>
      <c r="F6" s="411">
        <v>990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5907.4399727199489</v>
      </c>
      <c r="E7" s="414">
        <v>1</v>
      </c>
      <c r="F7" s="415">
        <v>5907.4399727199489</v>
      </c>
    </row>
    <row r="8" spans="1:6" ht="14.45" customHeight="1" thickBot="1" x14ac:dyDescent="0.25"/>
    <row r="9" spans="1:6" ht="14.45" customHeight="1" x14ac:dyDescent="0.2">
      <c r="A9" s="416" t="s">
        <v>495</v>
      </c>
      <c r="B9" s="386"/>
      <c r="C9" s="406">
        <v>0</v>
      </c>
      <c r="D9" s="386">
        <v>297.44</v>
      </c>
      <c r="E9" s="406">
        <v>1</v>
      </c>
      <c r="F9" s="387">
        <v>297.44</v>
      </c>
    </row>
    <row r="10" spans="1:6" ht="14.45" customHeight="1" thickBot="1" x14ac:dyDescent="0.25">
      <c r="A10" s="417" t="s">
        <v>496</v>
      </c>
      <c r="B10" s="409"/>
      <c r="C10" s="410">
        <v>0</v>
      </c>
      <c r="D10" s="409">
        <v>5609.9999727199483</v>
      </c>
      <c r="E10" s="410">
        <v>1</v>
      </c>
      <c r="F10" s="411">
        <v>5609.9999727199483</v>
      </c>
    </row>
    <row r="11" spans="1:6" ht="14.45" customHeight="1" thickBot="1" x14ac:dyDescent="0.25">
      <c r="A11" s="412" t="s">
        <v>3</v>
      </c>
      <c r="B11" s="413"/>
      <c r="C11" s="414">
        <v>0</v>
      </c>
      <c r="D11" s="413">
        <v>5907.4399727199479</v>
      </c>
      <c r="E11" s="414">
        <v>1</v>
      </c>
      <c r="F11" s="415">
        <v>5907.4399727199479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29AF3050-184F-4FA7-AED4-692226480D6E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504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59</v>
      </c>
      <c r="J3" s="43">
        <f>SUBTOTAL(9,J6:J1048576)</f>
        <v>5907.4399727199479</v>
      </c>
      <c r="K3" s="44">
        <f>IF(M3=0,0,J3/M3)</f>
        <v>1</v>
      </c>
      <c r="L3" s="43">
        <f>SUBTOTAL(9,L6:L1048576)</f>
        <v>59</v>
      </c>
      <c r="M3" s="45">
        <f>SUBTOTAL(9,M6:M1048576)</f>
        <v>5907.4399727199479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19" t="s">
        <v>81</v>
      </c>
      <c r="C5" s="419" t="s">
        <v>56</v>
      </c>
      <c r="D5" s="419" t="s">
        <v>82</v>
      </c>
      <c r="E5" s="419" t="s">
        <v>83</v>
      </c>
      <c r="F5" s="420" t="s">
        <v>15</v>
      </c>
      <c r="G5" s="420" t="s">
        <v>14</v>
      </c>
      <c r="H5" s="404" t="s">
        <v>84</v>
      </c>
      <c r="I5" s="403" t="s">
        <v>15</v>
      </c>
      <c r="J5" s="420" t="s">
        <v>14</v>
      </c>
      <c r="K5" s="404" t="s">
        <v>84</v>
      </c>
      <c r="L5" s="403" t="s">
        <v>15</v>
      </c>
      <c r="M5" s="421" t="s">
        <v>14</v>
      </c>
    </row>
    <row r="6" spans="1:13" ht="14.45" customHeight="1" x14ac:dyDescent="0.2">
      <c r="A6" s="381" t="s">
        <v>415</v>
      </c>
      <c r="B6" s="382" t="s">
        <v>497</v>
      </c>
      <c r="C6" s="382" t="s">
        <v>498</v>
      </c>
      <c r="D6" s="382" t="s">
        <v>442</v>
      </c>
      <c r="E6" s="382" t="s">
        <v>499</v>
      </c>
      <c r="F6" s="386"/>
      <c r="G6" s="386"/>
      <c r="H6" s="406">
        <v>0</v>
      </c>
      <c r="I6" s="386">
        <v>8</v>
      </c>
      <c r="J6" s="386">
        <v>297.44</v>
      </c>
      <c r="K6" s="406">
        <v>1</v>
      </c>
      <c r="L6" s="386">
        <v>8</v>
      </c>
      <c r="M6" s="387">
        <v>297.44</v>
      </c>
    </row>
    <row r="7" spans="1:13" ht="14.45" customHeight="1" x14ac:dyDescent="0.2">
      <c r="A7" s="388" t="s">
        <v>415</v>
      </c>
      <c r="B7" s="389" t="s">
        <v>500</v>
      </c>
      <c r="C7" s="389" t="s">
        <v>501</v>
      </c>
      <c r="D7" s="389" t="s">
        <v>502</v>
      </c>
      <c r="E7" s="389" t="s">
        <v>503</v>
      </c>
      <c r="F7" s="393"/>
      <c r="G7" s="393"/>
      <c r="H7" s="407">
        <v>0</v>
      </c>
      <c r="I7" s="393">
        <v>42</v>
      </c>
      <c r="J7" s="393">
        <v>4619.9999727199483</v>
      </c>
      <c r="K7" s="407">
        <v>1</v>
      </c>
      <c r="L7" s="393">
        <v>42</v>
      </c>
      <c r="M7" s="394">
        <v>4619.9999727199483</v>
      </c>
    </row>
    <row r="8" spans="1:13" ht="14.45" customHeight="1" thickBot="1" x14ac:dyDescent="0.25">
      <c r="A8" s="395" t="s">
        <v>420</v>
      </c>
      <c r="B8" s="396" t="s">
        <v>500</v>
      </c>
      <c r="C8" s="396" t="s">
        <v>501</v>
      </c>
      <c r="D8" s="396" t="s">
        <v>502</v>
      </c>
      <c r="E8" s="396" t="s">
        <v>503</v>
      </c>
      <c r="F8" s="400"/>
      <c r="G8" s="400"/>
      <c r="H8" s="408">
        <v>0</v>
      </c>
      <c r="I8" s="400">
        <v>9</v>
      </c>
      <c r="J8" s="400">
        <v>990</v>
      </c>
      <c r="K8" s="408">
        <v>1</v>
      </c>
      <c r="L8" s="400">
        <v>9</v>
      </c>
      <c r="M8" s="401">
        <v>990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FD280859-5F24-4AED-A351-7E25C8AA6F66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2020-10-20T11:47:41Z</dcterms:modified>
</cp:coreProperties>
</file>