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Man Tab" sheetId="366" r:id="rId3"/>
    <sheet name="HV" sheetId="367" r:id="rId4"/>
    <sheet name="Léky Žádanky" sheetId="219" r:id="rId5"/>
    <sheet name="LŽ Detail" sheetId="220" r:id="rId6"/>
    <sheet name="LŽ PL" sheetId="380" r:id="rId7"/>
    <sheet name="LŽ PL Detail" sheetId="387" r:id="rId8"/>
    <sheet name="Materiál Žádanky" sheetId="402" r:id="rId9"/>
    <sheet name="MŽ Detail" sheetId="403" r:id="rId10"/>
  </sheets>
  <externalReferences>
    <externalReference r:id="rId11"/>
  </externalReferences>
  <definedNames>
    <definedName name="_xlnm._FilterDatabase" localSheetId="3" hidden="1">HV!$A$5:$A$5</definedName>
    <definedName name="_xlnm._FilterDatabase" localSheetId="4" hidden="1">'Léky Žádanky'!$A$3:$G$3</definedName>
    <definedName name="_xlnm._FilterDatabase" localSheetId="5" hidden="1">'LŽ Detail'!$A$4:$N$4</definedName>
    <definedName name="_xlnm._FilterDatabase" localSheetId="6" hidden="1">'LŽ PL'!$A$4:$F$15</definedName>
    <definedName name="_xlnm._FilterDatabase" localSheetId="7" hidden="1">'LŽ PL Detail'!$A$5:$M$374</definedName>
    <definedName name="_xlnm._FilterDatabase" localSheetId="2" hidden="1">'Man Tab'!$A$5:$A$31</definedName>
    <definedName name="_xlnm._FilterDatabase" localSheetId="8" hidden="1">'Materiál Žádanky'!$A$3:$G$3</definedName>
    <definedName name="_xlnm._FilterDatabase" localSheetId="9" hidden="1">'MŽ Detail'!$A$4:$K$4</definedName>
    <definedName name="doměsíce">#REF!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A12" i="383" l="1"/>
  <c r="D11" i="339" l="1"/>
  <c r="C11" i="339"/>
  <c r="B11" i="339" l="1"/>
  <c r="D12" i="339"/>
  <c r="C12" i="339"/>
  <c r="B12" i="339"/>
  <c r="K3" i="403" l="1"/>
  <c r="J3" i="403"/>
  <c r="I3" i="403" s="1"/>
  <c r="M3" i="220" l="1"/>
  <c r="M3" i="387" l="1"/>
  <c r="H3" i="387" s="1"/>
  <c r="L3" i="387"/>
  <c r="J3" i="387"/>
  <c r="I3" i="387"/>
  <c r="G3" i="387"/>
  <c r="F3" i="387"/>
  <c r="N3" i="220"/>
  <c r="L3" i="220" s="1"/>
  <c r="K3" i="387" l="1"/>
  <c r="G5" i="339"/>
  <c r="G6" i="339"/>
  <c r="G7" i="339"/>
  <c r="G8" i="339"/>
  <c r="G9" i="339"/>
  <c r="A9" i="383"/>
  <c r="A14" i="383"/>
  <c r="A13" i="383"/>
  <c r="A11" i="383"/>
  <c r="A10" i="383"/>
  <c r="A6" i="383"/>
  <c r="A5" i="383"/>
  <c r="A4" i="383"/>
  <c r="F11" i="339"/>
  <c r="G11" i="339" s="1"/>
  <c r="F12" i="339"/>
  <c r="D13" i="339"/>
  <c r="D15" i="339" s="1"/>
  <c r="C13" i="339"/>
  <c r="C15" i="339" s="1"/>
  <c r="B13" i="339"/>
  <c r="B15" i="339" s="1"/>
  <c r="F13" i="339" l="1"/>
  <c r="G12" i="339"/>
  <c r="G13" i="339" l="1"/>
  <c r="F15" i="339"/>
  <c r="G15" i="339" s="1"/>
</calcChain>
</file>

<file path=xl/sharedStrings.xml><?xml version="1.0" encoding="utf-8"?>
<sst xmlns="http://schemas.openxmlformats.org/spreadsheetml/2006/main" count="4364" uniqueCount="1201">
  <si>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</si>
  <si>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</si>
  <si>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</si>
  <si>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</si>
  <si>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</si>
  <si>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</si>
  <si>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</si>
  <si>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</si>
  <si>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</si>
  <si>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</si>
  <si>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</si>
  <si>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</si>
  <si>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</si>
  <si>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</si>
  <si>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</si>
  <si>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</si>
  <si>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</si>
  <si>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</si>
  <si>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</si>
  <si>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</si>
  <si>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</si>
  <si>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</si>
  <si>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</si>
  <si>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</si>
  <si>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</si>
  <si>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</si>
  <si>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</si>
  <si>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</si>
  <si>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</si>
  <si>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</si>
  <si>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</si>
  <si>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</si>
  <si>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</si>
  <si>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</si>
  <si>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</si>
  <si>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</si>
  <si>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</si>
  <si>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</si>
  <si>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</si>
  <si>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</si>
  <si>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</si>
  <si>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</si>
  <si>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</si>
  <si>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</si>
  <si>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</si>
  <si>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</si>
  <si>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</si>
  <si>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</si>
  <si>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</si>
  <si>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</si>
  <si>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</si>
  <si>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</si>
  <si>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</si>
  <si>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</si>
  <si>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</si>
  <si>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</si>
  <si>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</si>
  <si>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</si>
  <si>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</si>
  <si>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</si>
  <si>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</si>
  <si>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</si>
  <si>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</si>
  <si>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</si>
  <si>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</si>
  <si>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</si>
  <si>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</si>
  <si>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</si>
  <si>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</si>
  <si>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</si>
  <si>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</si>
  <si>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</si>
  <si>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</si>
  <si>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</si>
  <si>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</si>
  <si>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</si>
  <si>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</si>
  <si>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</si>
  <si>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</si>
  <si>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</si>
  <si>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</si>
  <si>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</si>
  <si>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</si>
  <si>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</si>
  <si>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</si>
  <si>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</si>
  <si>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</si>
  <si>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</si>
  <si>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</si>
  <si>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Rozp.rok 2013</t>
  </si>
  <si>
    <t>Rozp. 2012            CELKEM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</si>
  <si>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</si>
  <si>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</si>
  <si>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</si>
  <si>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</si>
  <si>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</si>
  <si>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</si>
  <si>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</si>
  <si>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</si>
  <si>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</si>
  <si>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</si>
  <si>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</si>
  <si>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</si>
  <si>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</si>
  <si>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</si>
  <si>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</si>
  <si>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</si>
  <si>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</si>
  <si>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</si>
  <si>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</si>
  <si>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</si>
  <si>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</si>
  <si>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</si>
  <si>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</si>
  <si>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</si>
  <si>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</si>
  <si>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</si>
  <si>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</si>
  <si>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</si>
  <si>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</si>
  <si>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</si>
  <si>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</si>
  <si>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</si>
  <si>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</si>
  <si>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Lékárna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</si>
  <si>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</si>
  <si>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</si>
  <si>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</si>
  <si>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</si>
  <si>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</si>
  <si>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50100     Převod HČ - materiál</t>
  </si>
  <si>
    <t>--</t>
  </si>
  <si>
    <t>50100000     převod HČ -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</si>
  <si>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</si>
  <si>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</si>
  <si>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</si>
  <si>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</si>
  <si>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</si>
  <si>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50113009     léky - RTG diagnostika ZUL (LEK)</t>
  </si>
  <si>
    <t>50113013     léky (paušál) - antibiotika (LEK)</t>
  </si>
  <si>
    <t>50113014     léky (paušál) - antimykotika (LEK)</t>
  </si>
  <si>
    <t>50113016     léky - spotřeba v centrech (LEK)</t>
  </si>
  <si>
    <t>50113300     léky - finanční bonusy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</si>
  <si>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</si>
  <si>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</si>
  <si>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</si>
  <si>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</si>
  <si>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</si>
  <si>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</si>
  <si>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</si>
  <si>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</si>
  <si>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</si>
  <si>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50116010     nápoje - horké provozy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</si>
  <si>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</si>
  <si>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</si>
  <si>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</si>
  <si>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</si>
  <si>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</si>
  <si>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</si>
  <si>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</si>
  <si>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SZM (sk.Z21)</t>
  </si>
  <si>
    <t>50117010     lékárničky a ZM na provozech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</si>
  <si>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</si>
  <si>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</si>
  <si>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</si>
  <si>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</si>
  <si>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</si>
  <si>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</si>
  <si>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</si>
  <si>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</si>
  <si>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</si>
  <si>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</si>
  <si>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</si>
  <si>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</si>
  <si>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</si>
  <si>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</si>
  <si>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</si>
  <si>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</si>
  <si>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50187     Převod VČ - všeob.mat.</t>
  </si>
  <si>
    <t>50187501     VČ - všeob. materiál</t>
  </si>
  <si>
    <t>50187503     VĆ - desinf.prostř.LEK</t>
  </si>
  <si>
    <t>50187504     VČ - kancelářské potřeby</t>
  </si>
  <si>
    <t>50187505     VČ - údržbový materiál</t>
  </si>
  <si>
    <t>50188     Převod VČ - náhradní díly</t>
  </si>
  <si>
    <t>50188501     VČ - náhradní díly</t>
  </si>
  <si>
    <t>50189     Převod VČ - DDHM,textil</t>
  </si>
  <si>
    <t>50189577     VČ - OOPP</t>
  </si>
  <si>
    <t>50200     Převod HČ - energie</t>
  </si>
  <si>
    <t>50200000     převod HČ - energie</t>
  </si>
  <si>
    <t>50210     Spotřeba energie</t>
  </si>
  <si>
    <t>50210071     elektřina</t>
  </si>
  <si>
    <t>50210072     vodné, stočné</t>
  </si>
  <si>
    <t>50210073     pára</t>
  </si>
  <si>
    <t>50210075     plyn</t>
  </si>
  <si>
    <t>50290     Převod VČ - energie</t>
  </si>
  <si>
    <t>50290571     VČ - elektřina</t>
  </si>
  <si>
    <t>50290572     VČ - vodné, stočné</t>
  </si>
  <si>
    <t>50290573     VČ - pára</t>
  </si>
  <si>
    <t>50290575     VČ - plyn</t>
  </si>
  <si>
    <t>50490     Finanční bonusy</t>
  </si>
  <si>
    <t>50490360     prodej - finanční bonusy (léky)</t>
  </si>
  <si>
    <t>50495     Prodané zb. LEK</t>
  </si>
  <si>
    <t>50495360     nákl. na prodej - ostatní, dopl.pacientů</t>
  </si>
  <si>
    <t>50495361     nákl. na prodej - deriváty</t>
  </si>
  <si>
    <t>50495362     nákl. na prodej - labor.diagnostika</t>
  </si>
  <si>
    <t>50495363     nákl. na prodej - ostatním organizacím</t>
  </si>
  <si>
    <t>50495364     nákl. na prodej - recepty VZP</t>
  </si>
  <si>
    <t>50495365     nákl. na prodej - recepty ost.</t>
  </si>
  <si>
    <t>50495366     nákl. na prodej - výdejna PZT</t>
  </si>
  <si>
    <t>50495367     nákl. na prodej - poukazy VZP</t>
  </si>
  <si>
    <t>50495368     nákl. na prodej - poukazy ost.ZP</t>
  </si>
  <si>
    <t>50495370     nákl. na prodej - zdravotnickým zařízením</t>
  </si>
  <si>
    <t>50495376     nákl. na prodej center - VZP</t>
  </si>
  <si>
    <t>50495377     nákl. na prodej center - ostatní ZP</t>
  </si>
  <si>
    <t>50495382     nákl. na prodej PZT FONI - VZP</t>
  </si>
  <si>
    <t>50495383     nákl. na prodej PZT FONI - ost.ZP</t>
  </si>
  <si>
    <t>50495384     nákl. na prodej PZT FONI - doplatky pacientů</t>
  </si>
  <si>
    <t>50495560     nákl. na prodej - neléčiva</t>
  </si>
  <si>
    <t>507     Aktivace oběžného majetku</t>
  </si>
  <si>
    <t>50711     Aktivace oběžného majetku - LEK</t>
  </si>
  <si>
    <t>50711001     elaborace LEK (destil.voda)</t>
  </si>
  <si>
    <t>50711002     taxalaborum LEK při výrobě</t>
  </si>
  <si>
    <t>51     Služby</t>
  </si>
  <si>
    <t>51100     Převod HČ - opravy a udrž.</t>
  </si>
  <si>
    <t>51100000     propočet hlavní činnosti</t>
  </si>
  <si>
    <t>51101     Budovy</t>
  </si>
  <si>
    <t>51101025     opravy budov - správa budov</t>
  </si>
  <si>
    <t>51101026     opravy budov - hl.energetik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</si>
  <si>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</si>
  <si>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</si>
  <si>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</si>
  <si>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</si>
  <si>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</si>
  <si>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51190     Převod VČ - opravy a udrž.</t>
  </si>
  <si>
    <t>51190501     VČ - opravy budov</t>
  </si>
  <si>
    <t>51190502     VČ - opravy techniky</t>
  </si>
  <si>
    <t>51201     Cestovné zaměstnanců-tuzemské</t>
  </si>
  <si>
    <t>51201000     cestovné z mezd</t>
  </si>
  <si>
    <t>51201001     cestovné tuzemské (pokl.)</t>
  </si>
  <si>
    <t>51800     Převod HČ - ostatní služby</t>
  </si>
  <si>
    <t>51800000     převod HČ - ostatní služby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</si>
  <si>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</si>
  <si>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</si>
  <si>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</si>
  <si>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</si>
  <si>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</si>
  <si>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</si>
  <si>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</si>
  <si>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</si>
  <si>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</si>
  <si>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</si>
  <si>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</si>
  <si>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</si>
  <si>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</si>
  <si>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</si>
  <si>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</si>
  <si>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</si>
  <si>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</si>
  <si>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</si>
  <si>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</si>
  <si>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</si>
  <si>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</si>
  <si>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</si>
  <si>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</si>
  <si>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</si>
  <si>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51874002     služby S.O.S.</t>
  </si>
  <si>
    <t>51874010     ostatní služby - zdravotní</t>
  </si>
  <si>
    <t>51874011     zkoušky kvality</t>
  </si>
  <si>
    <t>51874018     propagace, reklama, tisk (TM)</t>
  </si>
  <si>
    <t>51890     Převod VČ - ostatní služby</t>
  </si>
  <si>
    <t>51890502     VČ - spoje a telekomunikace</t>
  </si>
  <si>
    <t>51890504     VČ - nájemné</t>
  </si>
  <si>
    <t>51890506     VČ - úklid</t>
  </si>
  <si>
    <t>51890508     VĆ - revize</t>
  </si>
  <si>
    <t>51890574     VČ - ostatní služby</t>
  </si>
  <si>
    <t>521     Mzdové náklady</t>
  </si>
  <si>
    <t>52100     Převod HČ - mzdové náklady</t>
  </si>
  <si>
    <t>52100000     převod HČ - mzdy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</si>
  <si>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</si>
  <si>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</si>
  <si>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</si>
  <si>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</si>
  <si>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</si>
  <si>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</si>
  <si>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52190     Převod VČ - mzdové náklady</t>
  </si>
  <si>
    <t>52190511     VČ - mzdové náklady</t>
  </si>
  <si>
    <t>52190521     VČ - OON</t>
  </si>
  <si>
    <t>52190528     VČ - náhr.mzdy oi dibu dočas.prac.neschop.</t>
  </si>
  <si>
    <t>524     Zákonné sociální pojištění</t>
  </si>
  <si>
    <t>52400     Převod HČ - zákonné pojištění</t>
  </si>
  <si>
    <t>52400000     převod HČ - zákon. poj.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</si>
  <si>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</si>
  <si>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</si>
  <si>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</si>
  <si>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</si>
  <si>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52490     Převod VČ - zákonné pojištění</t>
  </si>
  <si>
    <t>52490501     VČ - zdravotní pojištění</t>
  </si>
  <si>
    <t>52490502     VČ - sociální pojištění</t>
  </si>
  <si>
    <t>527     Zákonné sociální náklady</t>
  </si>
  <si>
    <t>52700     Převod HČ - zák.sociál.nákl.</t>
  </si>
  <si>
    <t>52700000     převod HČ - zák.sociál.nákl.</t>
  </si>
  <si>
    <t>52710     Zákonné sociální náklady</t>
  </si>
  <si>
    <t>52710001     FKSP - jednotný příděl</t>
  </si>
  <si>
    <t>52790     Převod VČ - zák.sociál.nákl.</t>
  </si>
  <si>
    <t>52790510     VČ - zák.sociál.nákl.(FKSP)</t>
  </si>
  <si>
    <t>54     Jiné provozní náklady</t>
  </si>
  <si>
    <t>549     Ostatní náklady z činnosti</t>
  </si>
  <si>
    <t>54900     Převod HČ - ostatní náklady</t>
  </si>
  <si>
    <t>54900000     převod HČ -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</si>
  <si>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</si>
  <si>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</si>
  <si>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</si>
  <si>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</si>
  <si>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</si>
  <si>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 9072)</t>
  </si>
  <si>
    <t>54972000     školení - lékaři(pouze PaM 9072)</t>
  </si>
  <si>
    <t>54990     Převod VČ - ostatní nákl.z činnosti</t>
  </si>
  <si>
    <t>54990510     VČ - ostatní náklady</t>
  </si>
  <si>
    <t>55     Odpisy, rezervy, komplexní náklady příštích období  a opravné položky provozních nákladů</t>
  </si>
  <si>
    <t>551     Odpisy DM</t>
  </si>
  <si>
    <t>55100     Převod HČ - odpisy DM</t>
  </si>
  <si>
    <t>55100000     převod HČ -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</si>
  <si>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</si>
  <si>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</si>
  <si>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</si>
  <si>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</si>
  <si>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</si>
  <si>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</si>
  <si>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</si>
  <si>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</si>
  <si>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55120005     ZC DHM - ostatní z odpisů</t>
  </si>
  <si>
    <t>55190     Převod VČ - odpisy DM</t>
  </si>
  <si>
    <t>55190510     převod VČ - odpisy DM</t>
  </si>
  <si>
    <t>558     Náklady z drobného dlouhodobého majetku</t>
  </si>
  <si>
    <t>55800     Náklady z drobného dlouhodobého majetku</t>
  </si>
  <si>
    <t>55800000     převod HČ -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</si>
  <si>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</si>
  <si>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</si>
  <si>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</si>
  <si>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</si>
  <si>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</si>
  <si>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</si>
  <si>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</si>
  <si>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</si>
  <si>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</si>
  <si>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55890     Převod VČ - náklady z drobného dlouhodobého majetku</t>
  </si>
  <si>
    <t>55890501     VČ - DDHM</t>
  </si>
  <si>
    <t>56     Finanční náklady</t>
  </si>
  <si>
    <t>563     Kurzové ztráty</t>
  </si>
  <si>
    <t>56300     Převod HČ - kurzové ztráty</t>
  </si>
  <si>
    <t>56300000     převod HČ - kurzové ztráty</t>
  </si>
  <si>
    <t>56301     Kurzové ztráty</t>
  </si>
  <si>
    <t>56301000     kurzové ztráty</t>
  </si>
  <si>
    <t>56390     Převod VŠ - kurzové ztáty</t>
  </si>
  <si>
    <t>56390510     převod VČ - kurzové ztráty</t>
  </si>
  <si>
    <t>6     Účtová třída 6 - Výnosy</t>
  </si>
  <si>
    <t>60     Tržby za vlastní výkony a zboží</t>
  </si>
  <si>
    <t>602     Výnosy z prodeje služeb</t>
  </si>
  <si>
    <t>60227     Zdr. služby - výkony ředění cytos.  LEK</t>
  </si>
  <si>
    <t>60227100     výkony ředění cytostat. - VZP</t>
  </si>
  <si>
    <t>60227200     výkony ředění cytostat. - ostatní ZP</t>
  </si>
  <si>
    <t>604     Výnosy z prodaného zboží</t>
  </si>
  <si>
    <t>60450     Výnosy z prodaného zboží LEK</t>
  </si>
  <si>
    <t>60450360     prodej - doplatky pacientů</t>
  </si>
  <si>
    <t>60450361     prodej derivátů ZZ</t>
  </si>
  <si>
    <t>60450362     prodej léků zdrav.zařízením</t>
  </si>
  <si>
    <t>60450363     prodej ostatním org.</t>
  </si>
  <si>
    <t>60450364     recepty pro VZP</t>
  </si>
  <si>
    <t>60450365     recepty pro jiné ZP</t>
  </si>
  <si>
    <t>60450366     prodej ZPr za hotové - výdejna PZT</t>
  </si>
  <si>
    <t>60450367     poukazy pro VZP</t>
  </si>
  <si>
    <t>60450368     poukazy pro jiné ZP</t>
  </si>
  <si>
    <t>60450369     prodej labor.diag. za hotové</t>
  </si>
  <si>
    <t>60450370     prodej lab.diagn. zdrav.zaříz.</t>
  </si>
  <si>
    <t>60450371     prodej labor.diag. ost.organizacím</t>
  </si>
  <si>
    <t>60450376     prodej center - recepty VZP</t>
  </si>
  <si>
    <t>60450377     prodej center - ostatní ZP</t>
  </si>
  <si>
    <t>60450382     prodej PZT FONI - VZP</t>
  </si>
  <si>
    <t>60450383     prodej PZT FONI - ost. ZP</t>
  </si>
  <si>
    <t>60450384     prodej PZT FONI - doplatky pacientů</t>
  </si>
  <si>
    <t>60450400     regulační poplatky - za recept</t>
  </si>
  <si>
    <t>60450560     prodej neléčiv</t>
  </si>
  <si>
    <t>64     Jiné provozní výnosy</t>
  </si>
  <si>
    <t>641     Smluvní pokuty a úroky z prodlení</t>
  </si>
  <si>
    <t>64100     Smluvní pokuty a úroky z prodlení</t>
  </si>
  <si>
    <t>64100044     penále z prodl. - LEK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</si>
  <si>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</si>
  <si>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</si>
  <si>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</si>
  <si>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</si>
  <si>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</si>
  <si>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64804125     čerp. FRM - opravy budov OSB</t>
  </si>
  <si>
    <t>64804126     čerp. FRM - opravy budov OHE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</si>
  <si>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</si>
  <si>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</si>
  <si>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</si>
  <si>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</si>
  <si>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</si>
  <si>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</si>
  <si>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</si>
  <si>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</si>
  <si>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</si>
  <si>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</si>
  <si>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64924439     klinické hodnocení - tuzemci (81xx)</t>
  </si>
  <si>
    <t>64924440     klinické hodnocení - EU (81xx)</t>
  </si>
  <si>
    <t>64924441     klinické hodnocení - 3.země (81xx)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</si>
  <si>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</si>
  <si>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</si>
  <si>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</si>
  <si>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</si>
  <si>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66     Finanční výnosy</t>
  </si>
  <si>
    <t>662     Úroky</t>
  </si>
  <si>
    <t>66200     Úroky - ostatní</t>
  </si>
  <si>
    <t>66200001     úroky z běžného účtu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</si>
  <si>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</si>
  <si>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</si>
  <si>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</si>
  <si>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</si>
  <si>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</si>
  <si>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79900     Převod HČ - VPN</t>
  </si>
  <si>
    <t>79900000     převod HČ - VPN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</si>
  <si>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</si>
  <si>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</si>
  <si>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</si>
  <si>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</si>
  <si>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</si>
  <si>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</si>
  <si>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</si>
  <si>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</si>
  <si>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</si>
  <si>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</si>
  <si>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79950     VPN - správní režie</t>
  </si>
  <si>
    <t>79950001     režie HTS</t>
  </si>
  <si>
    <t>79990     VĆ - ZVIT technická údržba</t>
  </si>
  <si>
    <t>79990502     VČ - ZVIT technická údržba</t>
  </si>
  <si>
    <t>79990503     VČ - doprava</t>
  </si>
  <si>
    <t>79990510     VČ - informatika</t>
  </si>
  <si>
    <t>79990550     VČ - správní režie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</si>
  <si>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</si>
  <si>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</si>
  <si>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</si>
  <si>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</si>
  <si>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</si>
  <si>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48</t>
  </si>
  <si>
    <t/>
  </si>
  <si>
    <t>Lékárna</t>
  </si>
  <si>
    <t>50113001</t>
  </si>
  <si>
    <t>Lékárna - léčiva</t>
  </si>
  <si>
    <t>50113006</t>
  </si>
  <si>
    <t>Lékárna - enterární výživa</t>
  </si>
  <si>
    <t>50113013</t>
  </si>
  <si>
    <t>Lékárna - antibiotika</t>
  </si>
  <si>
    <t>50113014</t>
  </si>
  <si>
    <t>Lékárna - antimykotika</t>
  </si>
  <si>
    <t>SumaKL</t>
  </si>
  <si>
    <t>4802</t>
  </si>
  <si>
    <t>Lékárna, lékárna - prodej</t>
  </si>
  <si>
    <t>SumaNS</t>
  </si>
  <si>
    <t>mezeraNS</t>
  </si>
  <si>
    <t>4804</t>
  </si>
  <si>
    <t>Lékárna, lékárna - výdejna</t>
  </si>
  <si>
    <t>4806</t>
  </si>
  <si>
    <t>Lékárna, lékárna - výdej na kliniky</t>
  </si>
  <si>
    <t>4807</t>
  </si>
  <si>
    <t>Lékárna, lékárna - oddělení ředění cytostatik</t>
  </si>
  <si>
    <t>4808</t>
  </si>
  <si>
    <t>Lékárna, lékárna - výdejna ZP - Puškinova ul.</t>
  </si>
  <si>
    <t>4809</t>
  </si>
  <si>
    <t>Lékárna, lékárna - výdejna léků - Puškinova ul.</t>
  </si>
  <si>
    <t>4881</t>
  </si>
  <si>
    <t>Lékárna, klinická hodnocení</t>
  </si>
  <si>
    <t>ZYLORAM 20 MG TABLETY</t>
  </si>
  <si>
    <t>POR TBL FLM 28X20MG</t>
  </si>
  <si>
    <t>ENAP 20MG</t>
  </si>
  <si>
    <t>TBL 30X20MG</t>
  </si>
  <si>
    <t>SEROPRAM 40MG/ML</t>
  </si>
  <si>
    <t>GTT 1X15ML 40MG/ML</t>
  </si>
  <si>
    <t>MELOXICAM MYLAN 15 MG</t>
  </si>
  <si>
    <t>POR TBL NOB 100X15MG</t>
  </si>
  <si>
    <t>OLTAR 6 MG</t>
  </si>
  <si>
    <t>POR TBL NOB 30X6MG</t>
  </si>
  <si>
    <t>TRAMAL RETARD 150</t>
  </si>
  <si>
    <t>TBL RET 10X150MG</t>
  </si>
  <si>
    <t>TRAMAL RETARD 200</t>
  </si>
  <si>
    <t>TBL RET 10X200MG</t>
  </si>
  <si>
    <t>MYCOPHENOLATE MOFETIL MYLAN 500 MG</t>
  </si>
  <si>
    <t>POR TBL FLM 50X500MG</t>
  </si>
  <si>
    <t>MIRAPEXIN 2,62 MG</t>
  </si>
  <si>
    <t>POR TBL PRO 100X2.62MG</t>
  </si>
  <si>
    <t>MICROSER</t>
  </si>
  <si>
    <t>TBL 50X8MG</t>
  </si>
  <si>
    <t>PROLEKOFEN</t>
  </si>
  <si>
    <t>TBL FC 50X300MG</t>
  </si>
  <si>
    <t>CINIE 50</t>
  </si>
  <si>
    <t>POR TBL NOB 2X50MG</t>
  </si>
  <si>
    <t>Pantoloc Control 7x20mg por. tbl. ent.</t>
  </si>
  <si>
    <t>ATRAVEN 20 MG POTAHOVANÉ TABLETY</t>
  </si>
  <si>
    <t>POR TBL FLM 30X20MG</t>
  </si>
  <si>
    <t>O</t>
  </si>
  <si>
    <t>LOCOID 0.1% LOTION</t>
  </si>
  <si>
    <t>LOT 1X30ML</t>
  </si>
  <si>
    <t>POLLINEX TREE</t>
  </si>
  <si>
    <t>INJ 3X0.5ML/2000SU</t>
  </si>
  <si>
    <t>INHIBACE 5 MG</t>
  </si>
  <si>
    <t>POR TBL FLM 28X5MG</t>
  </si>
  <si>
    <t>ZEFFIX 100 MG</t>
  </si>
  <si>
    <t>POR TBLFLM 28X100MG</t>
  </si>
  <si>
    <t>LANTUS 100 IU/ML (opticlik)</t>
  </si>
  <si>
    <t>INJ SOL 5X3ML CLIK</t>
  </si>
  <si>
    <t>MAALOX</t>
  </si>
  <si>
    <t>SUS 1X250ML-PE</t>
  </si>
  <si>
    <t>OSPOLOT</t>
  </si>
  <si>
    <t>TBL OBD 50X200MG</t>
  </si>
  <si>
    <t>LINOLA</t>
  </si>
  <si>
    <t>CRM 1X50GM</t>
  </si>
  <si>
    <t>LEFLUNOMIDE MEDAC 10 MG</t>
  </si>
  <si>
    <t>POR TBL FLM 30X10MG</t>
  </si>
  <si>
    <t>PENTASA</t>
  </si>
  <si>
    <t>SUP 28X1GM</t>
  </si>
  <si>
    <t>KLIOGEST</t>
  </si>
  <si>
    <t>TBL 1X28</t>
  </si>
  <si>
    <t>Artelac UNO CL 30x0,6ml</t>
  </si>
  <si>
    <t>Saliva Natura ústní sprej</t>
  </si>
  <si>
    <t>50ml</t>
  </si>
  <si>
    <t>Isla-Mint tbl.30 bylinné pastilky</t>
  </si>
  <si>
    <t>Halls  Med a citron</t>
  </si>
  <si>
    <t>5%</t>
  </si>
  <si>
    <t>Daylong Actinica 100ml</t>
  </si>
  <si>
    <t>SEPTONEX PLUS</t>
  </si>
  <si>
    <t>DRM.SPR.SOL.1X45ML</t>
  </si>
  <si>
    <t>Phyteneo Spasmophyt 10ml</t>
  </si>
  <si>
    <t>URGO Puchýře sport-na prsty 5ks</t>
  </si>
  <si>
    <t>Proval EPI forte  tob.a 60</t>
  </si>
  <si>
    <t>CICLOSPORIN MYLAN 100 MG</t>
  </si>
  <si>
    <t>POR CPS MOL 50X100MG</t>
  </si>
  <si>
    <t>INSTANYL 50 MIKROGRAMŮ/DÁVKUá40dávek</t>
  </si>
  <si>
    <t>NAS SPR SOL 1X5.0ML/40DÁVEK</t>
  </si>
  <si>
    <t>RASILEZ HCT 150 MG/12,5 MG</t>
  </si>
  <si>
    <t>POR TBL FLM 28 II</t>
  </si>
  <si>
    <t>INSTANYL 200 MIKROGRAMŮ/DÁVKUá40dávek</t>
  </si>
  <si>
    <t>P</t>
  </si>
  <si>
    <t>ROFERON-A 9 MIU/0.5ML</t>
  </si>
  <si>
    <t>SOL INJ5X9MU/0.5ML</t>
  </si>
  <si>
    <t>ZELDOX 60 MG</t>
  </si>
  <si>
    <t>CPS 30X60MG</t>
  </si>
  <si>
    <t>APO-TIC</t>
  </si>
  <si>
    <t>POR TBL FLM 30X250MG</t>
  </si>
  <si>
    <t>TRIPRIM 100MG</t>
  </si>
  <si>
    <t>TBL 10X100MG</t>
  </si>
  <si>
    <t>DOXYCYCLIN AL 100</t>
  </si>
  <si>
    <t>KLACID 250MG/5ML</t>
  </si>
  <si>
    <t>GRA SUS 1X100ML</t>
  </si>
  <si>
    <t>PEVARYL</t>
  </si>
  <si>
    <t>DRM CRM 1X30GM 1%</t>
  </si>
  <si>
    <t>TRITAZIDE 2.5MG/12.5MG</t>
  </si>
  <si>
    <t>POR TBL NOB 28</t>
  </si>
  <si>
    <t>TULIP 20 MG POTAHOVANÉ TABLETY</t>
  </si>
  <si>
    <t>ASMANEX 400 MCG</t>
  </si>
  <si>
    <t>INH PLV 30DÁVX400RG</t>
  </si>
  <si>
    <t>NITROGLYCERIN SLOVAKOFARMA</t>
  </si>
  <si>
    <t>TBL 20X0.5MG</t>
  </si>
  <si>
    <t>PARALEN</t>
  </si>
  <si>
    <t>SUP 5X500MG</t>
  </si>
  <si>
    <t>ALVISAN NEO</t>
  </si>
  <si>
    <t>SPC 1X100GM</t>
  </si>
  <si>
    <t>POLLINEX RYE</t>
  </si>
  <si>
    <t>SOLCOSERYL</t>
  </si>
  <si>
    <t>GEL OPH 1X5GM</t>
  </si>
  <si>
    <t>TARKA 180/2 MG TBL.</t>
  </si>
  <si>
    <t>POR TBL RET 28</t>
  </si>
  <si>
    <t>PURIVIST 0.5 MG/ML OČNÍ KAPKY</t>
  </si>
  <si>
    <t>OPH GTT SOL 5ML</t>
  </si>
  <si>
    <t>ZADITEN SDU 0.025%</t>
  </si>
  <si>
    <t>OPHGTTSOL30X0.4ML</t>
  </si>
  <si>
    <t>MONOTAB 20</t>
  </si>
  <si>
    <t>POR TBL NOB 20X20MG</t>
  </si>
  <si>
    <t>LUMIGAN 0.3 MG/ML</t>
  </si>
  <si>
    <t>OPH GTT SOL 3X3ML</t>
  </si>
  <si>
    <t>DIPROSALIC</t>
  </si>
  <si>
    <t>LIQ 1X30ML</t>
  </si>
  <si>
    <t>DIVIGEL 0.1%</t>
  </si>
  <si>
    <t>DRM GEL 28X0.5GM</t>
  </si>
  <si>
    <t>ACTIVELLE</t>
  </si>
  <si>
    <t>TBL  OBD 1X28</t>
  </si>
  <si>
    <t>LOCACID</t>
  </si>
  <si>
    <t>CRM 1X30GM 0.05%</t>
  </si>
  <si>
    <t>MEDOSTATIN 20MG</t>
  </si>
  <si>
    <t>GYNIPRAL 0.5MG</t>
  </si>
  <si>
    <t>CORVATON FORTE</t>
  </si>
  <si>
    <t>TBL 30X4MG</t>
  </si>
  <si>
    <t>CARTEOL LP 2%</t>
  </si>
  <si>
    <t>OPH GTT PRO 1X3ML</t>
  </si>
  <si>
    <t>SPASMOMEN</t>
  </si>
  <si>
    <t>TBL OBD 30X40MG</t>
  </si>
  <si>
    <t>THYROZOL 5</t>
  </si>
  <si>
    <t>TBL OBD 20X5MG</t>
  </si>
  <si>
    <t>ACCUPRO 5</t>
  </si>
  <si>
    <t>TBL OBD 30X5MG</t>
  </si>
  <si>
    <t>MARVELON</t>
  </si>
  <si>
    <t>TBL 3X21</t>
  </si>
  <si>
    <t>CUTIVATE MAST</t>
  </si>
  <si>
    <t>UNG 1X15GM/0.75MG</t>
  </si>
  <si>
    <t>XEFO RAPID  8 mg por.tbl.flm. 30x8 mg</t>
  </si>
  <si>
    <t>Nicorette Icemint Gum 30x2mg</t>
  </si>
  <si>
    <t>DICLOFENAC GALMED  EMULGEL  60 g</t>
  </si>
  <si>
    <t>DRM GEL  60g</t>
  </si>
  <si>
    <t>Prezervativ Primeros Tea Tree</t>
  </si>
  <si>
    <t>kondomy 3ks</t>
  </si>
  <si>
    <t>Medela Harmony manuální dvoufázova odsavačka</t>
  </si>
  <si>
    <t>Obvaz hotový Economy č.4 velký</t>
  </si>
  <si>
    <t>Guareta tyčinka kapučino</t>
  </si>
  <si>
    <t>Galmed B-komplex tbl.30</t>
  </si>
  <si>
    <t>AROMATICA IXO repellent spray 100ml</t>
  </si>
  <si>
    <t>PANZYNORM-N</t>
  </si>
  <si>
    <t>POR TBL FLM 10</t>
  </si>
  <si>
    <t>Doliva vzorky</t>
  </si>
  <si>
    <t>RHINALLERGY orm.tbl.adh.60</t>
  </si>
  <si>
    <t>CutisHelp LUPÉNKA Konopná mast 100ml</t>
  </si>
  <si>
    <t>Fittydent Super fix. krém 40g</t>
  </si>
  <si>
    <t>Cannaderm Mycosin ošetřující sérum 20ml</t>
  </si>
  <si>
    <t>ANTISTAX 360mg potah. tbl.</t>
  </si>
  <si>
    <t>por.tbl.flm.60x360mg</t>
  </si>
  <si>
    <t>Ixoderm</t>
  </si>
  <si>
    <t>Batavan Deo granule do obuvi 5x20g</t>
  </si>
  <si>
    <t>Diabetes skořicová kůra tbl.30</t>
  </si>
  <si>
    <t>STREPSILS PLUS SPRAY</t>
  </si>
  <si>
    <t xml:space="preserve">ORM SPR 1X20ML </t>
  </si>
  <si>
    <t>CutisHelp CELUXIN denní gel</t>
  </si>
  <si>
    <t>200ml</t>
  </si>
  <si>
    <t>Cannaderm Natura krém na ruce 75g</t>
  </si>
  <si>
    <t>Avilut Dia tbl.60</t>
  </si>
  <si>
    <t>Fytofontána Aurecon ušní sprej Junior</t>
  </si>
  <si>
    <t>30 ml</t>
  </si>
  <si>
    <t>Fytofontána Aurecon drops forte junior 10ml</t>
  </si>
  <si>
    <t>LANZUL</t>
  </si>
  <si>
    <t>CPS 14X30MG</t>
  </si>
  <si>
    <t>PENESTER</t>
  </si>
  <si>
    <t>LOZAP 100 ZENTIVA</t>
  </si>
  <si>
    <t>POR TBL FLM 30X100MG</t>
  </si>
  <si>
    <t>PRENEWEL 2 MG/0,625 MG</t>
  </si>
  <si>
    <t>POR TBL NOB 30</t>
  </si>
  <si>
    <t>ROVAMYCINE</t>
  </si>
  <si>
    <t>TBL FC 16X1500KU</t>
  </si>
  <si>
    <t>MYCO-DECIDIN</t>
  </si>
  <si>
    <t>DRM SPR SOL 1X30ML</t>
  </si>
  <si>
    <t>OLANZAPIN TEVA 5 MG</t>
  </si>
  <si>
    <t>POR TBL DIS 28X5MG</t>
  </si>
  <si>
    <t>OLANZAPIN TEVA 10 MG</t>
  </si>
  <si>
    <t>POR TBL DIS 28X10MG</t>
  </si>
  <si>
    <t>METOPROLOL AL 100</t>
  </si>
  <si>
    <t>POR TBL NOB 100X100MG</t>
  </si>
  <si>
    <t>Famosan 10 mg por.tbl.film.10 x 10 mg</t>
  </si>
  <si>
    <t>LORISTA 25 MG tbl.</t>
  </si>
  <si>
    <t>POR TBL FLM 28X25MG</t>
  </si>
  <si>
    <t>Pantoloc Control 14x20 mg por. tbl. ent</t>
  </si>
  <si>
    <t>CETROTIDE 3 MG</t>
  </si>
  <si>
    <t>INJ PSO LQF 1X3MG</t>
  </si>
  <si>
    <t>PLEUMOLYSIN</t>
  </si>
  <si>
    <t>GTT 1X10ML</t>
  </si>
  <si>
    <t>HEPAROID LECIVA</t>
  </si>
  <si>
    <t>UNG 1X30GM</t>
  </si>
  <si>
    <t>UNGUENTUM ICHTHAMMOLI 10% H.-B.</t>
  </si>
  <si>
    <t>DRM UNG 1X30GM</t>
  </si>
  <si>
    <t>IBALGIN 600 (IBUPROFEN 600)</t>
  </si>
  <si>
    <t>TBL OBD 30X600MG</t>
  </si>
  <si>
    <t>UNI TIMOLOL 0.5% UNIMED PHARMA</t>
  </si>
  <si>
    <t>OPH GTT SOL 3X5ML</t>
  </si>
  <si>
    <t>MYLERAN</t>
  </si>
  <si>
    <t>PORTBLFLM100X2MG</t>
  </si>
  <si>
    <t>LOSEPRAZOL 10 MG</t>
  </si>
  <si>
    <t>POR CPS ETD 28X10MG</t>
  </si>
  <si>
    <t>NOVONORM 0.5 MG</t>
  </si>
  <si>
    <t>PORTBLNOB 90X0.5MG</t>
  </si>
  <si>
    <t>LIDOCAIN 10%</t>
  </si>
  <si>
    <t>SPR 1X38GM</t>
  </si>
  <si>
    <t>ENAP-HL</t>
  </si>
  <si>
    <t>TBL 30</t>
  </si>
  <si>
    <t>OPHTAL LIQ 2X50ML</t>
  </si>
  <si>
    <t>UNICLOPHEN UNIMED PHARMA</t>
  </si>
  <si>
    <t>GTT OPH 1X10ML 0.1%</t>
  </si>
  <si>
    <t>LINOLA-FETT N</t>
  </si>
  <si>
    <t>AQUA PRO INJECTIONE ARDEAPHARMA</t>
  </si>
  <si>
    <t>INF 1X500ML</t>
  </si>
  <si>
    <t>FLUANXOL 1MG</t>
  </si>
  <si>
    <t>DRG 100X1MG</t>
  </si>
  <si>
    <t>CILOXAN STERILE OPHTHALMIC.SOL.</t>
  </si>
  <si>
    <t>GTT OPH 1X5ML</t>
  </si>
  <si>
    <t>ROWACHOL</t>
  </si>
  <si>
    <t>PIKOVIT</t>
  </si>
  <si>
    <t>SIR 1X150ML</t>
  </si>
  <si>
    <t>FUROSEMID BIOTIKA FORTE</t>
  </si>
  <si>
    <t>INJ 10X10ML/125MG</t>
  </si>
  <si>
    <t>DERMACYN WOUND CARE</t>
  </si>
  <si>
    <t>500ML</t>
  </si>
  <si>
    <t>TANTUM VERDE</t>
  </si>
  <si>
    <t>LIQ 1X240ML-PET TR</t>
  </si>
  <si>
    <t>IR   ACIDUM HYDROCHLORIDUM CONC.</t>
  </si>
  <si>
    <t>IR SUROVINA</t>
  </si>
  <si>
    <t>MO CELOFANOVE VYSEKY</t>
  </si>
  <si>
    <t>Sportovka C chladivá</t>
  </si>
  <si>
    <t>180g/200ml</t>
  </si>
  <si>
    <t>Menalind Derm ošetřující mléko 300ml</t>
  </si>
  <si>
    <t>EFIENT 10 MG</t>
  </si>
  <si>
    <t>POR TBL FLM 28X10MG</t>
  </si>
  <si>
    <t>MS TROMETAMOLUM</t>
  </si>
  <si>
    <t>Galmed Spofaplast 6cmx1m č.154</t>
  </si>
  <si>
    <t>CitraLock 46,7% 5ml</t>
  </si>
  <si>
    <t>Indulona  Nechtíková 100g</t>
  </si>
  <si>
    <t>Herbex Máta peprná nať 50g</t>
  </si>
  <si>
    <t>Indulona olivová ung.100g</t>
  </si>
  <si>
    <t>MAR Plus nasenspray</t>
  </si>
  <si>
    <t>Isolda krém na ruce Aloe vera regener.100ml</t>
  </si>
  <si>
    <t>Linola milch 200ml</t>
  </si>
  <si>
    <t>Náplast Fixaplast</t>
  </si>
  <si>
    <t>Visine suché oči 10ml</t>
  </si>
  <si>
    <t>GALMED RevitGal mast s vit.E 30g</t>
  </si>
  <si>
    <t>Swiss Lactobacilky dět.třeš.</t>
  </si>
  <si>
    <t>Rukavice latex.nest.M 100ks pudr</t>
  </si>
  <si>
    <t>HIRUDOID</t>
  </si>
  <si>
    <t>DRM GEL 1X40GM</t>
  </si>
  <si>
    <t>Rukavice chir. Dona</t>
  </si>
  <si>
    <t>Indulona Kamilková</t>
  </si>
  <si>
    <t>1x100g</t>
  </si>
  <si>
    <t>IBALGIN 400 TBL 24</t>
  </si>
  <si>
    <t xml:space="preserve">POR TBL FLM 24X400MG </t>
  </si>
  <si>
    <t>IBALGIN GEL 100G</t>
  </si>
  <si>
    <t>DRM GEL 1X100GM</t>
  </si>
  <si>
    <t>Biopron PROIMUN forte tbl.60</t>
  </si>
  <si>
    <t>Visine Unavené oči 10ml</t>
  </si>
  <si>
    <t>VISIAL Suché oči</t>
  </si>
  <si>
    <t>10ml</t>
  </si>
  <si>
    <t>IBALGIN RAPID 400 TBL 12</t>
  </si>
  <si>
    <t>POR TBL FLM 12X400MG</t>
  </si>
  <si>
    <t>APO-DICLO 50 MG</t>
  </si>
  <si>
    <t>POR TBL ENT 100X50MG</t>
  </si>
  <si>
    <t>PARALEN 500</t>
  </si>
  <si>
    <t>POR TBL NOB 24X500MG</t>
  </si>
  <si>
    <t>Swiss Laktobacílky dět.třešňové 60 past.</t>
  </si>
  <si>
    <t>Calcium 1000+D3 combi Generica 20 sachets</t>
  </si>
  <si>
    <t>MS AC.BORICUM ZASOBNI</t>
  </si>
  <si>
    <t>MS AC.CITR.MONOHYDR.,ZASOBNI</t>
  </si>
  <si>
    <t>MS IODUM ZASOBNI</t>
  </si>
  <si>
    <t>MS METHYLCELLULOSUM ZASOBNI</t>
  </si>
  <si>
    <t>MS ARGENTI NITRAS ZASOBNI</t>
  </si>
  <si>
    <t>UN 1493</t>
  </si>
  <si>
    <t>MS NATR.HYDROXIDUM ZASOBNI</t>
  </si>
  <si>
    <t>UN 1823</t>
  </si>
  <si>
    <t>MS ZINCI CHLORIDUM ZASOBNI</t>
  </si>
  <si>
    <t>UN 2331</t>
  </si>
  <si>
    <t>MS BENZINUM ZASOBNI</t>
  </si>
  <si>
    <t>UN 3295</t>
  </si>
  <si>
    <t>KL ETHER  LÉKOPISNÝ 1000 ml Fagron, Kulich</t>
  </si>
  <si>
    <t>jednotka 1 ks   UN 1155</t>
  </si>
  <si>
    <t>MS AC.HYDROCHLOR.CONC. ZASOBNI</t>
  </si>
  <si>
    <t>UN 1789</t>
  </si>
  <si>
    <t>MP SOL.AC.BOR.ETHANOL.2% ZAS.</t>
  </si>
  <si>
    <t>MS PERSTERIL KONC,ZASOBNI</t>
  </si>
  <si>
    <t>UN 3109</t>
  </si>
  <si>
    <t>MS GLYCEROLUM 85% ZASOBNI</t>
  </si>
  <si>
    <t>MS ETHANOLUM BENZ.DENAT. ZASOB.</t>
  </si>
  <si>
    <t>UN 1170</t>
  </si>
  <si>
    <t>KL COLL.ZINCI SULF.0.25% 10G</t>
  </si>
  <si>
    <t>MS KAL.BROMIDUM, ZASOBNI</t>
  </si>
  <si>
    <t>MO LEKOVKA RD 50 ml</t>
  </si>
  <si>
    <t>RP MS SOL.AC.BORICI 3% 1000 g Fag., Kul.</t>
  </si>
  <si>
    <t>ROSEMIG 50 MG</t>
  </si>
  <si>
    <t>POR TBL FLM 2X50MG</t>
  </si>
  <si>
    <t>NEURONTIN 800 MG</t>
  </si>
  <si>
    <t>POR TBL FLM50X800MG</t>
  </si>
  <si>
    <t>HELIDES 40 MG ENTEROSOLVENTNÍ TVRDÉ TOBOLKY</t>
  </si>
  <si>
    <t>POR CPS ETD 28X40MG</t>
  </si>
  <si>
    <t>APO-DONEPEZIL 10 MG POTAHOVANÉ TABLETY</t>
  </si>
  <si>
    <t>NUTRINIDRINK PRO DĚTI S VLÁKNINOU - JAHODOVÁ PŘÍCH</t>
  </si>
  <si>
    <t>POR SOL 1X200ML</t>
  </si>
  <si>
    <t>NUTRILON 1 SOYA</t>
  </si>
  <si>
    <t>POR PLV SOL 1X400GM</t>
  </si>
  <si>
    <t>NUTRIDRINK MULTI FIBRE S POMER.</t>
  </si>
  <si>
    <t>BRUFEN 400</t>
  </si>
  <si>
    <t>POR TBL FLM 100X400MG</t>
  </si>
  <si>
    <t>KIDROLASE</t>
  </si>
  <si>
    <t>INJ SIC 10X10KU</t>
  </si>
  <si>
    <t>MAGNOSOLV</t>
  </si>
  <si>
    <t>GRA 30X6.1GM(SACKY)</t>
  </si>
  <si>
    <t>MO LEKOVKA RD 20 ml</t>
  </si>
  <si>
    <t>ELDISINE</t>
  </si>
  <si>
    <t>INJ SIC 1X5MG</t>
  </si>
  <si>
    <t>KL SOL.HYD.PEROX.30% 20kg</t>
  </si>
  <si>
    <t>MS NATR.THIOSULFAS PENTAHYD., ZASOBNI</t>
  </si>
  <si>
    <t>KL ETHANOLUM 70% 800 g</t>
  </si>
  <si>
    <t>MO LEKOVKA 100 ml</t>
  </si>
  <si>
    <t>MO LEKOVKA 25 ml</t>
  </si>
  <si>
    <t>MO SIGNATURA LEKARNA</t>
  </si>
  <si>
    <t>MO LEKOVKA 50 ml</t>
  </si>
  <si>
    <t>MO SIGNATURA CERV.98x56 mm</t>
  </si>
  <si>
    <t>MO SIGNATURA CERV.53X22 mm</t>
  </si>
  <si>
    <t>MS CHLORNAN SODNY SOL. 100mg/ml</t>
  </si>
  <si>
    <t>UN 1794</t>
  </si>
  <si>
    <t>MO LAHEV 130 ml S ROZPRASOVACEM</t>
  </si>
  <si>
    <t>Dr. Popov Borrelin čaj 50g</t>
  </si>
  <si>
    <t>ATENOLOL AL 100</t>
  </si>
  <si>
    <t>POR TBLNOB 50X100MG</t>
  </si>
  <si>
    <t>ECOSAL EASI-BREATHE</t>
  </si>
  <si>
    <t>INH SUS PSS 200X100RG</t>
  </si>
  <si>
    <t>MIRZATEN ORO TAB 45 MG</t>
  </si>
  <si>
    <t>POR TBL DIS 30X45MG</t>
  </si>
  <si>
    <t>EGLYMAD 2 MG</t>
  </si>
  <si>
    <t>POR TBL NOB 30X2MG</t>
  </si>
  <si>
    <t>EGLYMAD 3 MG</t>
  </si>
  <si>
    <t>POR TBL NOB 30X3MG</t>
  </si>
  <si>
    <t>EGLYMAD 4 MG</t>
  </si>
  <si>
    <t>POR TBL NOB 30X4MG</t>
  </si>
  <si>
    <t>EFECTIN ER 75MG</t>
  </si>
  <si>
    <t>CPS RET 28X75MG</t>
  </si>
  <si>
    <t>BISOPROLOL MYLAN 5 MG</t>
  </si>
  <si>
    <t>POR TBL FLM 100X5MG</t>
  </si>
  <si>
    <t>EGILOK 100MG</t>
  </si>
  <si>
    <t>TBL 60X100MG</t>
  </si>
  <si>
    <t>ELTROXIN</t>
  </si>
  <si>
    <t>TBL 100X0.1MG</t>
  </si>
  <si>
    <t>ORCAL NEO 10 MG</t>
  </si>
  <si>
    <t>POR TBL NOB 100X10MG</t>
  </si>
  <si>
    <t>INVEGA 3 MG</t>
  </si>
  <si>
    <t>POR TBL PRO 30X3MG</t>
  </si>
  <si>
    <t>DITHIADEN</t>
  </si>
  <si>
    <t>TBL 20X2MG</t>
  </si>
  <si>
    <t>ISOPTIN 80</t>
  </si>
  <si>
    <t>TBL OBD 50X80MG</t>
  </si>
  <si>
    <t>INDOCOLLYRE 0.1% OČNÍ KAPKY</t>
  </si>
  <si>
    <t>OPHGTT SOL1X5ML0.1%</t>
  </si>
  <si>
    <t>DOBEXIL H SUP</t>
  </si>
  <si>
    <t>RCT SUP 10</t>
  </si>
  <si>
    <t>INHIBACE PLUS</t>
  </si>
  <si>
    <t>POR TBL FLM 28</t>
  </si>
  <si>
    <t>CILEST</t>
  </si>
  <si>
    <t>POR TBL NOB 1X21</t>
  </si>
  <si>
    <t>FOSAVANCE</t>
  </si>
  <si>
    <t>POR TBL NOB 4</t>
  </si>
  <si>
    <t>ABILIFY 10 MG</t>
  </si>
  <si>
    <t>POR TBL NOB 28X10MG</t>
  </si>
  <si>
    <t>HYPNOGEN « TBL.FLM.7X10MG</t>
  </si>
  <si>
    <t>PARALEN EXTRA PROTI BOLESTI</t>
  </si>
  <si>
    <t>POR TBL FLM 24</t>
  </si>
  <si>
    <t>PROSULPIN 50MG</t>
  </si>
  <si>
    <t>TBL 30X50MG</t>
  </si>
  <si>
    <t>JODID DRASELNY 2% UNIMED PHARMA</t>
  </si>
  <si>
    <t>GTT OPH 1X10ML</t>
  </si>
  <si>
    <t>METHOTREXAT EBEWE 5 MG TABLETY</t>
  </si>
  <si>
    <t>POR TBL NOB 50X5MG</t>
  </si>
  <si>
    <t>NASOBEC</t>
  </si>
  <si>
    <t>SPR NAS 200X50RG</t>
  </si>
  <si>
    <t>RELPAX 80MG</t>
  </si>
  <si>
    <t>TBL OBD 2X80MG (AC)</t>
  </si>
  <si>
    <t>BALNEUM HERMAL PLUS</t>
  </si>
  <si>
    <t>LIQ 1X500ML</t>
  </si>
  <si>
    <t>ACIFEIN</t>
  </si>
  <si>
    <t>TBL 10</t>
  </si>
  <si>
    <t>OLICARD 40 MG RETARD</t>
  </si>
  <si>
    <t>CPS RET 50X40MG</t>
  </si>
  <si>
    <t>ELOCOM</t>
  </si>
  <si>
    <t>DRM UNG 1X15GM 0.1%</t>
  </si>
  <si>
    <t>CUTIVATE KRÉM</t>
  </si>
  <si>
    <t>CRM 1X15GM/7.5MG</t>
  </si>
  <si>
    <t>UNG 1X15GM</t>
  </si>
  <si>
    <t>RP AQUA PURIFICATA BAG IN BOX  GRAMY</t>
  </si>
  <si>
    <t>JEDNOTKA GRAMY</t>
  </si>
  <si>
    <t>Depar k odstranění klíšťat desinf. + pinzeta</t>
  </si>
  <si>
    <t>Apo-laktík žvýkací pastilky 30ks</t>
  </si>
  <si>
    <t>Megafyt Řebříčková nať   50 g</t>
  </si>
  <si>
    <t>Carbosorb tbl.20-blistr</t>
  </si>
  <si>
    <t>Calcident stm.plv.</t>
  </si>
  <si>
    <t>10% DPH</t>
  </si>
  <si>
    <t>La Roche Effaclar K tuba 30ml</t>
  </si>
  <si>
    <t>Saliva Natura ústní sprej 50ml</t>
  </si>
  <si>
    <t>SUNYA</t>
  </si>
  <si>
    <t>POR TBL OBD 1X21</t>
  </si>
  <si>
    <t>APO-OME 20</t>
  </si>
  <si>
    <t>POR CPS ETD 28X20MG</t>
  </si>
  <si>
    <t>Sarapis pro muže 60cps</t>
  </si>
  <si>
    <t>Hema Omega 3-6-9 cps30</t>
  </si>
  <si>
    <t>Bye Wart krém na bradavice</t>
  </si>
  <si>
    <t>Pruban obinadlo pružné hadicové</t>
  </si>
  <si>
    <t>Altermed Dermalex Repair EKZÉM pro kojen</t>
  </si>
  <si>
    <t>krém 100g</t>
  </si>
  <si>
    <t>Probiotické tampony Ellen - normal</t>
  </si>
  <si>
    <t>12ks</t>
  </si>
  <si>
    <t>Elobase mast</t>
  </si>
  <si>
    <t>50 g</t>
  </si>
  <si>
    <t>Freederm pH Balance šampon</t>
  </si>
  <si>
    <t>150 ml</t>
  </si>
  <si>
    <t>RP NOS.KAPKY TARG.,EPHEDR.  10G</t>
  </si>
  <si>
    <t>Apotheke Třezalka čaj 20x1,5g</t>
  </si>
  <si>
    <t>OCUhyl C gtt. 10 ml</t>
  </si>
  <si>
    <t>CITALEC 20 ZENTIVA</t>
  </si>
  <si>
    <t>POR TBL FLM30X20MG</t>
  </si>
  <si>
    <t>FLIXOTIDE 250 INHALER N</t>
  </si>
  <si>
    <t>INH SUS PSS60X250RG</t>
  </si>
  <si>
    <t>XANAX SR 2MG</t>
  </si>
  <si>
    <t>TBL RET 30X2MG</t>
  </si>
  <si>
    <t>POR TBL FLM 100X250MG</t>
  </si>
  <si>
    <t>APO-FLUOXETINE</t>
  </si>
  <si>
    <t>POR CPS DUR 30X20MG</t>
  </si>
  <si>
    <t>CLOPIDOGREL APOTEX 75 MG</t>
  </si>
  <si>
    <t>POR TBL FLM 30X75MG</t>
  </si>
  <si>
    <t>MONTELUKAST TEVA 4 MG, ŽVÝKACÍ TABLETA</t>
  </si>
  <si>
    <t>POR TBL MND 28X4MG</t>
  </si>
  <si>
    <t>TOBREX LA</t>
  </si>
  <si>
    <t>OPH GTT SOL5ML/15MG</t>
  </si>
  <si>
    <t>OSPEN 400MG</t>
  </si>
  <si>
    <t>AMOKSIKLAV 457 MG/5 ML</t>
  </si>
  <si>
    <t>POR PLV SUS 70ML</t>
  </si>
  <si>
    <t>0.9% W/V SODIUM CHLORIDE I.V. REF.3500390</t>
  </si>
  <si>
    <t>INF 1X500ML(PE)</t>
  </si>
  <si>
    <t>CHLORID SODNY 0.9% BRAUN, REF.3500381</t>
  </si>
  <si>
    <t>INFSOL1X250ML-PELAH</t>
  </si>
  <si>
    <t>4802 - Lékárna, lékárna - prodej</t>
  </si>
  <si>
    <t>4809 - Lékárna, lékárna - výdejna léků - Puškinova ul.</t>
  </si>
  <si>
    <t>4806 - Lékárna, lékárna - výdej na kliniky</t>
  </si>
  <si>
    <t>4804 - Lékárna, lékárna - výdejna</t>
  </si>
  <si>
    <t>Přehled plnění PL - Spotřeba léčivých přípravků dle objemu Kč mimo PL</t>
  </si>
  <si>
    <t>L03AB04 - Interferon alfa-2a</t>
  </si>
  <si>
    <t>N05AE04 - Ziprasidon</t>
  </si>
  <si>
    <t>B01AC05 - Tiklopidin</t>
  </si>
  <si>
    <t>G04CB01 - Finasterid</t>
  </si>
  <si>
    <t>N06DA02 - Donepezil</t>
  </si>
  <si>
    <t>N03AX12 - Gabapentin</t>
  </si>
  <si>
    <t>R03BA05 - Flutikason</t>
  </si>
  <si>
    <t>J01FA09 - Klarithromycin</t>
  </si>
  <si>
    <t>B01AC04 - Klopidogrel</t>
  </si>
  <si>
    <t>A02BC05 - Esomeprazol</t>
  </si>
  <si>
    <t>V06XX - Potraviny pro zvláštní lékařské účely (PZLÚ)</t>
  </si>
  <si>
    <t>R03DC03 - Montelukast</t>
  </si>
  <si>
    <t>N06AB03 - Fluoxetin</t>
  </si>
  <si>
    <t>J01CR02 - Amoxicilin a enzymový inhibitor</t>
  </si>
  <si>
    <t>C09BA04 - Perindopril a diuretika</t>
  </si>
  <si>
    <t>N05BA12 - Alprazolam</t>
  </si>
  <si>
    <t>N06AB04 - Citalopram</t>
  </si>
  <si>
    <t>C09CA01 - Losartan</t>
  </si>
  <si>
    <t>N02CC01 - Sumatriptan</t>
  </si>
  <si>
    <t>A02BC03 - Lansoprazol</t>
  </si>
  <si>
    <t>J01AA02 - Doxycyklin</t>
  </si>
  <si>
    <t>N04BC05 - Pramipexol</t>
  </si>
  <si>
    <t>C10AA05 - Atorvastatin</t>
  </si>
  <si>
    <t>N05AH03 - Olanzapin</t>
  </si>
  <si>
    <t>L04AA06 - Mykofenolová kyselina</t>
  </si>
  <si>
    <t>A02BA03 - Famotidin</t>
  </si>
  <si>
    <t>N06AX16 - Venlafaxin</t>
  </si>
  <si>
    <t>C08CA01 - Amlodipin</t>
  </si>
  <si>
    <t>N07CA01 - Betahistin</t>
  </si>
  <si>
    <t>A10AE04 - Inzulin glargin</t>
  </si>
  <si>
    <t>H03AA01 - Levothyroxin, sodná sůl</t>
  </si>
  <si>
    <t>C09AA02 - Enalapril</t>
  </si>
  <si>
    <t>N06AX11 - Mirtazapin</t>
  </si>
  <si>
    <t>C07AB03 - Atenolol</t>
  </si>
  <si>
    <t>A10BB12 - Glimepirid</t>
  </si>
  <si>
    <t>C01BC03 - Propafenon</t>
  </si>
  <si>
    <t>R03AC02 - Salbutamol</t>
  </si>
  <si>
    <t>C07AB07 - Bisoprolol</t>
  </si>
  <si>
    <t>N02AX02 - Tramadol</t>
  </si>
  <si>
    <t>M01AC06 - Meloxikam</t>
  </si>
  <si>
    <t>C07AB02 - Metoprolol</t>
  </si>
  <si>
    <t>N02AB03 - Fentanyl</t>
  </si>
  <si>
    <t>A10AE04</t>
  </si>
  <si>
    <t>28262</t>
  </si>
  <si>
    <t>LANTUS 100 JEDNOTEK/ML</t>
  </si>
  <si>
    <t>SDR INJ SOL 5X3ML OPTICLIK</t>
  </si>
  <si>
    <t>A10BB12</t>
  </si>
  <si>
    <t>51981</t>
  </si>
  <si>
    <t>B01AC05</t>
  </si>
  <si>
    <t>125520</t>
  </si>
  <si>
    <t>C01BC03</t>
  </si>
  <si>
    <t>91277</t>
  </si>
  <si>
    <t>PROLEKOFEN 300 MG</t>
  </si>
  <si>
    <t>POR TBL FLM 50X300MG</t>
  </si>
  <si>
    <t>C09AA02</t>
  </si>
  <si>
    <t>45275</t>
  </si>
  <si>
    <t>ENAP 20 MG</t>
  </si>
  <si>
    <t>POR TBL NOB 30X20MG</t>
  </si>
  <si>
    <t>C10AA05</t>
  </si>
  <si>
    <t>157715</t>
  </si>
  <si>
    <t>J01AA02</t>
  </si>
  <si>
    <t>47718</t>
  </si>
  <si>
    <t>POR TBL NOB 10X100MG</t>
  </si>
  <si>
    <t>J01FA09</t>
  </si>
  <si>
    <t>53800</t>
  </si>
  <si>
    <t>KLACID 250 MG/5 ML</t>
  </si>
  <si>
    <t>POR GRA SUS 1X100ML</t>
  </si>
  <si>
    <t>L03AB04</t>
  </si>
  <si>
    <t>16555</t>
  </si>
  <si>
    <t>ROFERON-A 9 MIU/0,5 ML</t>
  </si>
  <si>
    <t>INJ SOL 5X0.5ML/9MU S</t>
  </si>
  <si>
    <t>L04AA06</t>
  </si>
  <si>
    <t>158404</t>
  </si>
  <si>
    <t>M01AC06</t>
  </si>
  <si>
    <t>150983</t>
  </si>
  <si>
    <t>N02AB03</t>
  </si>
  <si>
    <t>149297</t>
  </si>
  <si>
    <t>INSTANYL 50 MIKROGRAMŮ/DÁVKU</t>
  </si>
  <si>
    <t>149303</t>
  </si>
  <si>
    <t>INSTANYL 200 MIKROGRAMŮ/DÁVKU</t>
  </si>
  <si>
    <t>N02AX02</t>
  </si>
  <si>
    <t>56843</t>
  </si>
  <si>
    <t>TRAMAL RETARD TABLETY 150 MG</t>
  </si>
  <si>
    <t>POR TBL PRO 10X150MG</t>
  </si>
  <si>
    <t>56846</t>
  </si>
  <si>
    <t>TRAMAL RETARD TABLETY 200 MG</t>
  </si>
  <si>
    <t>POR TBL PRO 10X200MG</t>
  </si>
  <si>
    <t>N02CC01</t>
  </si>
  <si>
    <t>102492</t>
  </si>
  <si>
    <t>N04BC05</t>
  </si>
  <si>
    <t>167708</t>
  </si>
  <si>
    <t>N05AE04</t>
  </si>
  <si>
    <t>44641</t>
  </si>
  <si>
    <t>POR CPS DUR 30X60MG</t>
  </si>
  <si>
    <t>N06AB04</t>
  </si>
  <si>
    <t>15788</t>
  </si>
  <si>
    <t>ZYLORAM 20 MG POTAHOVANÉ TABLETY</t>
  </si>
  <si>
    <t>45560</t>
  </si>
  <si>
    <t>SEROPRAM 40 MG/ML</t>
  </si>
  <si>
    <t>POR GTT SOL 1X15ML</t>
  </si>
  <si>
    <t>N07CA01</t>
  </si>
  <si>
    <t>87218</t>
  </si>
  <si>
    <t>POR TBL NOB 50X8MG</t>
  </si>
  <si>
    <t>A02BC03</t>
  </si>
  <si>
    <t>56102</t>
  </si>
  <si>
    <t>LANZUL 30 MG</t>
  </si>
  <si>
    <t>POR CPS DUR 14X30MG</t>
  </si>
  <si>
    <t>C09BA04</t>
  </si>
  <si>
    <t>126013</t>
  </si>
  <si>
    <t>C09CA01</t>
  </si>
  <si>
    <t>114068</t>
  </si>
  <si>
    <t>50316</t>
  </si>
  <si>
    <t>G04CB01</t>
  </si>
  <si>
    <t>65988</t>
  </si>
  <si>
    <t>POR TBL FLM 30X5MG</t>
  </si>
  <si>
    <t>A02BA03</t>
  </si>
  <si>
    <t>46327</t>
  </si>
  <si>
    <t>FAMOSAN 10 MG</t>
  </si>
  <si>
    <t>POR TBL FLM 10X10MG</t>
  </si>
  <si>
    <t>A02BC05</t>
  </si>
  <si>
    <t>180071</t>
  </si>
  <si>
    <t>C07AB02</t>
  </si>
  <si>
    <t>47675</t>
  </si>
  <si>
    <t>107173</t>
  </si>
  <si>
    <t>LORISTA 25</t>
  </si>
  <si>
    <t>14784</t>
  </si>
  <si>
    <t>N03AX12</t>
  </si>
  <si>
    <t>40851</t>
  </si>
  <si>
    <t>POR TBL FLM 50X800MG</t>
  </si>
  <si>
    <t>N05AH03</t>
  </si>
  <si>
    <t>29295</t>
  </si>
  <si>
    <t>29299</t>
  </si>
  <si>
    <t>N06DA02</t>
  </si>
  <si>
    <t>131507</t>
  </si>
  <si>
    <t>V06XX</t>
  </si>
  <si>
    <t>33200</t>
  </si>
  <si>
    <t>POR SOL 1X400GM</t>
  </si>
  <si>
    <t>33325</t>
  </si>
  <si>
    <t>NUTRIDRINK MULTI FIBRE S PŘÍCHUTÍ POMERANČOVOU</t>
  </si>
  <si>
    <t>33769</t>
  </si>
  <si>
    <t>NUTRINIDRINK PRO DĚTI S VLÁKNINOU - JAHODOVÁ PŘÍCHUŤ</t>
  </si>
  <si>
    <t>40968</t>
  </si>
  <si>
    <t>40975</t>
  </si>
  <si>
    <t>40998</t>
  </si>
  <si>
    <t>B01AC04</t>
  </si>
  <si>
    <t>149543</t>
  </si>
  <si>
    <t>125521</t>
  </si>
  <si>
    <t>59893</t>
  </si>
  <si>
    <t>EGILOK 100 MG</t>
  </si>
  <si>
    <t>POR TBL NOB 60X100MG</t>
  </si>
  <si>
    <t>C07AB03</t>
  </si>
  <si>
    <t>2710</t>
  </si>
  <si>
    <t>POR TBL NOB 50X100MG</t>
  </si>
  <si>
    <t>C07AB07</t>
  </si>
  <si>
    <t>158705</t>
  </si>
  <si>
    <t>C08CA01</t>
  </si>
  <si>
    <t>162942</t>
  </si>
  <si>
    <t>H03AA01</t>
  </si>
  <si>
    <t>164997</t>
  </si>
  <si>
    <t>ELTROXIN 100 MCG</t>
  </si>
  <si>
    <t>POR TBL NOB 100X0.1MG</t>
  </si>
  <si>
    <t>J01CR02</t>
  </si>
  <si>
    <t>99366</t>
  </si>
  <si>
    <t>N05BA12</t>
  </si>
  <si>
    <t>83101</t>
  </si>
  <si>
    <t>XANAX SR 2 MG</t>
  </si>
  <si>
    <t>POR TBL PRO 30X2MG</t>
  </si>
  <si>
    <t>N06AB03</t>
  </si>
  <si>
    <t>107899</t>
  </si>
  <si>
    <t>17431</t>
  </si>
  <si>
    <t>POR TBL FLM 30X20 MG</t>
  </si>
  <si>
    <t>N06AX11</t>
  </si>
  <si>
    <t>127796</t>
  </si>
  <si>
    <t>N06AX16</t>
  </si>
  <si>
    <t>53779</t>
  </si>
  <si>
    <t>EFECTIN ER 75 MG</t>
  </si>
  <si>
    <t>POR CPS RDR 28X75MG</t>
  </si>
  <si>
    <t>R03AC02</t>
  </si>
  <si>
    <t>17839</t>
  </si>
  <si>
    <t>R03BA05</t>
  </si>
  <si>
    <t>47657</t>
  </si>
  <si>
    <t>INH SUS PSS 60X250RG</t>
  </si>
  <si>
    <t>R03DC03</t>
  </si>
  <si>
    <t>117457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</si>
  <si>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</si>
  <si>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</si>
  <si>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</si>
  <si>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</si>
  <si>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</si>
  <si>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</si>
  <si>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</si>
  <si>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</si>
  <si>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</si>
  <si>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</si>
  <si>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</si>
  <si>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</si>
  <si>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ZA444</t>
  </si>
  <si>
    <t>Tampon 20 x 19 cm nesterilní stáčený 1320300404</t>
  </si>
  <si>
    <t>ZA583</t>
  </si>
  <si>
    <t>Čtverečky desinfekční Webcol 3,5 x 3,5 cm 70% á 4000 ks 6818-1</t>
  </si>
  <si>
    <t>ZC100</t>
  </si>
  <si>
    <t>Vata buničitá dělená 2 role / 500 ks 40 x 50 mm 1230200310</t>
  </si>
  <si>
    <t>ZA737</t>
  </si>
  <si>
    <t>Filtr mini spike modrý 4550234</t>
  </si>
  <si>
    <t>ZA746</t>
  </si>
  <si>
    <t>Stříkačka omnifix 1 ml 9161406V</t>
  </si>
  <si>
    <t>ZA749</t>
  </si>
  <si>
    <t>Stříkačka omnifix 50 ml 4617509F</t>
  </si>
  <si>
    <t>ZA754</t>
  </si>
  <si>
    <t>Stříkačka injekční omnifix 10 ml 4617100V</t>
  </si>
  <si>
    <t>ZA789</t>
  </si>
  <si>
    <t>Stříkačka injekční   2 ml 4606027V</t>
  </si>
  <si>
    <t>ZB384</t>
  </si>
  <si>
    <t>Stříkačka omnifix 20 ml 4617207V</t>
  </si>
  <si>
    <t>ZB615</t>
  </si>
  <si>
    <t>Stříkačka injekční omnifix 3 ml bal. á 100 ks 4617022V</t>
  </si>
  <si>
    <t>ZB796</t>
  </si>
  <si>
    <t>Stříkačka omnifix 30 ml 4617304F</t>
  </si>
  <si>
    <t>ZB801</t>
  </si>
  <si>
    <t>Transofix krátký trn á 50 ks 4090500</t>
  </si>
  <si>
    <t>ZE308</t>
  </si>
  <si>
    <t>Stříkačka omnifix 5 ml 4617053V</t>
  </si>
  <si>
    <t>ZF159</t>
  </si>
  <si>
    <t>Nádoba na kontam.odpad 1 l 15-0002</t>
  </si>
  <si>
    <t>ZK335</t>
  </si>
  <si>
    <t>Filtr sterifix 0,2um infúzní 4099303</t>
  </si>
  <si>
    <t>ZK704</t>
  </si>
  <si>
    <t>Easypump II LT 100-50-S 100 ml 2,0 ml/h 4540016</t>
  </si>
  <si>
    <t>ZK705</t>
  </si>
  <si>
    <t>Easypump II LT 270-50-S 270 ml 5,0 ml/h 4540018 (náhrada k.č. 4438043)</t>
  </si>
  <si>
    <t>ZK799</t>
  </si>
  <si>
    <t>Zátka combi červená 4495101</t>
  </si>
  <si>
    <t>ZA741</t>
  </si>
  <si>
    <t>Filtr sterifix 0,2um injekční 4099206</t>
  </si>
  <si>
    <t>ZC986</t>
  </si>
  <si>
    <t>Infusor LV 5 2 denní 2C1009KP</t>
  </si>
  <si>
    <t>ZK503</t>
  </si>
  <si>
    <t>Uzávěr ecopin 4125002</t>
  </si>
  <si>
    <t>ZK504</t>
  </si>
  <si>
    <t>Filtr mini spike červený 4550340</t>
  </si>
  <si>
    <t>ZK505</t>
  </si>
  <si>
    <t>Infusor LV 2 - 5 denní 2C1008KP</t>
  </si>
  <si>
    <t>ZK507</t>
  </si>
  <si>
    <t>Stříkačka perfusion amber LL 50 ml bal. á 50 ks 300139</t>
  </si>
  <si>
    <t>ZA714</t>
  </si>
  <si>
    <t>Set infuzní intrafix černý 180 cm á 100 ks 4060563</t>
  </si>
  <si>
    <t>ZA715</t>
  </si>
  <si>
    <t>Set infuzní intrafix 4062957</t>
  </si>
  <si>
    <t>ZK502</t>
  </si>
  <si>
    <t>Set infuzní Infusomat 8700095SP</t>
  </si>
  <si>
    <t>ZA716</t>
  </si>
  <si>
    <t>Set infuzní intrafix 180 cm 4063002</t>
  </si>
  <si>
    <t>ZA833</t>
  </si>
  <si>
    <t>Jehla injekční 0,8 x   40 mm zelená 4657527</t>
  </si>
  <si>
    <t>ZB436</t>
  </si>
  <si>
    <t>Jehla eco flac mix 16401</t>
  </si>
  <si>
    <t>ZB556</t>
  </si>
  <si>
    <t>Jehla injekční 1,2 x   40 mm růžová 4665120</t>
  </si>
  <si>
    <t>ZC737</t>
  </si>
  <si>
    <t>Rukavice Glads nepud.Moelnl.vel. S 612600-20</t>
  </si>
  <si>
    <t>ZD370</t>
  </si>
  <si>
    <t>Rukavice nitril promedica bez p.M á 100 ks 98897</t>
  </si>
  <si>
    <t>ZL071</t>
  </si>
  <si>
    <t>Rukavice operační gammex bez pudru PF EnLite vel. 6,5 353383</t>
  </si>
  <si>
    <t>ZL072</t>
  </si>
  <si>
    <t>Rukavice operační gammex bez pudru PF EnLite vel. 7,0 353383</t>
  </si>
  <si>
    <t>ZL131</t>
  </si>
  <si>
    <t>Rukavice nitril promedica bez p.L á 100 ks 98898</t>
  </si>
  <si>
    <t>ZL388</t>
  </si>
  <si>
    <t>Rukavice nitril promedica bez p.S á 100 ks 98896</t>
  </si>
  <si>
    <t>ZB157</t>
  </si>
  <si>
    <t>Rukavice Glads nepud.Moelnl. vel. M 612700</t>
  </si>
  <si>
    <t>ZK499</t>
  </si>
  <si>
    <t>Rukavice operační gammex PFXP cytostatické vel. 6,5 353113</t>
  </si>
  <si>
    <t>ZK500</t>
  </si>
  <si>
    <t>Rukavice operační gammex PFXP cytostatické vel. 7,0 353114</t>
  </si>
  <si>
    <t>ZA090</t>
  </si>
  <si>
    <t>Vata buničitá přířezy 37 x 57 cm 273015</t>
  </si>
  <si>
    <t>ZL524</t>
  </si>
  <si>
    <t>Balónek pryžový k byretě 1741.9005</t>
  </si>
  <si>
    <t>ZL523</t>
  </si>
  <si>
    <t>Byreta automatická dle Pelleta s vypouštěcím skleněným kohoutem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</si>
</sst>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54">
    <xf numFmtId="0" fontId="0" fillId="0" borderId="0" xfId="0"/>
    <xf numFmtId="0" fontId="31" fillId="2" borderId="15" xfId="80" applyFont="1" applyFill="1" applyBorder="1"/>
    <xf numFmtId="0" fontId="32" fillId="2" borderId="16" xfId="80" applyFont="1" applyFill="1" applyBorder="1"/>
    <xf numFmtId="3" fontId="32" fillId="2" borderId="17" xfId="80" applyNumberFormat="1" applyFont="1" applyFill="1" applyBorder="1"/>
    <xf numFmtId="10" fontId="32" fillId="2" borderId="18" xfId="80" applyNumberFormat="1" applyFont="1" applyFill="1" applyBorder="1"/>
    <xf numFmtId="0" fontId="32" fillId="4" borderId="16" xfId="80" applyFont="1" applyFill="1" applyBorder="1"/>
    <xf numFmtId="3" fontId="32" fillId="4" borderId="17" xfId="80" applyNumberFormat="1" applyFont="1" applyFill="1" applyBorder="1"/>
    <xf numFmtId="10" fontId="32" fillId="4" borderId="18" xfId="80" applyNumberFormat="1" applyFont="1" applyFill="1" applyBorder="1"/>
    <xf numFmtId="172" fontId="32" fillId="3" borderId="17" xfId="80" applyNumberFormat="1" applyFont="1" applyFill="1" applyBorder="1"/>
    <xf numFmtId="10" fontId="32" fillId="3" borderId="18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2" xfId="80" applyNumberFormat="1" applyFont="1" applyFill="1" applyBorder="1"/>
    <xf numFmtId="10" fontId="31" fillId="5" borderId="23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0" xfId="0" applyFont="1" applyFill="1" applyBorder="1" applyAlignment="1">
      <alignment vertical="top"/>
    </xf>
    <xf numFmtId="0" fontId="40" fillId="2" borderId="31" xfId="0" applyFont="1" applyFill="1" applyBorder="1" applyAlignment="1">
      <alignment vertical="top"/>
    </xf>
    <xf numFmtId="0" fontId="37" fillId="2" borderId="31" xfId="0" applyFont="1" applyFill="1" applyBorder="1" applyAlignment="1">
      <alignment vertical="top"/>
    </xf>
    <xf numFmtId="0" fontId="41" fillId="2" borderId="31" xfId="0" applyFont="1" applyFill="1" applyBorder="1" applyAlignment="1">
      <alignment vertical="top"/>
    </xf>
    <xf numFmtId="0" fontId="39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6" xfId="80" applyNumberFormat="1" applyFont="1" applyFill="1" applyBorder="1"/>
    <xf numFmtId="3" fontId="31" fillId="5" borderId="23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5" xfId="80" applyNumberFormat="1" applyFont="1" applyFill="1" applyBorder="1"/>
    <xf numFmtId="3" fontId="32" fillId="2" borderId="18" xfId="80" applyNumberFormat="1" applyFont="1" applyFill="1" applyBorder="1"/>
    <xf numFmtId="3" fontId="32" fillId="4" borderId="25" xfId="80" applyNumberFormat="1" applyFont="1" applyFill="1" applyBorder="1"/>
    <xf numFmtId="3" fontId="32" fillId="4" borderId="18" xfId="80" applyNumberFormat="1" applyFont="1" applyFill="1" applyBorder="1"/>
    <xf numFmtId="172" fontId="32" fillId="3" borderId="25" xfId="80" applyNumberFormat="1" applyFont="1" applyFill="1" applyBorder="1"/>
    <xf numFmtId="172" fontId="32" fillId="3" borderId="18" xfId="80" applyNumberFormat="1" applyFont="1" applyFill="1" applyBorder="1"/>
    <xf numFmtId="0" fontId="34" fillId="2" borderId="21" xfId="74" applyFont="1" applyFill="1" applyBorder="1" applyAlignment="1">
      <alignment horizontal="center"/>
    </xf>
    <xf numFmtId="0" fontId="34" fillId="2" borderId="20" xfId="74" applyFont="1" applyFill="1" applyBorder="1" applyAlignment="1">
      <alignment horizontal="center"/>
    </xf>
    <xf numFmtId="0" fontId="34" fillId="2" borderId="22" xfId="80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5" xfId="78" applyNumberFormat="1" applyFont="1" applyFill="1" applyBorder="1" applyAlignment="1">
      <alignment horizontal="right"/>
    </xf>
    <xf numFmtId="9" fontId="32" fillId="0" borderId="25" xfId="78" applyNumberFormat="1" applyFont="1" applyFill="1" applyBorder="1" applyAlignment="1">
      <alignment horizontal="right"/>
    </xf>
    <xf numFmtId="3" fontId="32" fillId="0" borderId="18" xfId="78" applyNumberFormat="1" applyFont="1" applyFill="1" applyBorder="1" applyAlignment="1">
      <alignment horizontal="right"/>
    </xf>
    <xf numFmtId="0" fontId="34" fillId="2" borderId="19" xfId="80" applyFont="1" applyFill="1" applyBorder="1" applyAlignment="1">
      <alignment horizontal="center"/>
    </xf>
    <xf numFmtId="0" fontId="35" fillId="2" borderId="26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3" xfId="0" applyFont="1" applyFill="1" applyBorder="1" applyAlignment="1"/>
    <xf numFmtId="0" fontId="43" fillId="0" borderId="0" xfId="0" applyFont="1" applyFill="1" applyBorder="1" applyAlignment="1"/>
    <xf numFmtId="0" fontId="35" fillId="0" borderId="35" xfId="0" applyFont="1" applyFill="1" applyBorder="1"/>
    <xf numFmtId="0" fontId="0" fillId="0" borderId="0" xfId="0" applyFill="1"/>
    <xf numFmtId="0" fontId="0" fillId="0" borderId="35" xfId="0" applyFill="1" applyBorder="1" applyAlignment="1"/>
    <xf numFmtId="0" fontId="8" fillId="0" borderId="0" xfId="80" applyFill="1"/>
    <xf numFmtId="0" fontId="9" fillId="0" borderId="33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29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3" fontId="37" fillId="0" borderId="21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3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50" fillId="3" borderId="16" xfId="1" applyFont="1" applyFill="1" applyBorder="1"/>
    <xf numFmtId="0" fontId="50" fillId="4" borderId="30" xfId="1" applyFont="1" applyFill="1" applyBorder="1"/>
    <xf numFmtId="0" fontId="50" fillId="4" borderId="15" xfId="1" applyFont="1" applyFill="1" applyBorder="1"/>
    <xf numFmtId="0" fontId="35" fillId="0" borderId="27" xfId="0" applyFont="1" applyFill="1" applyBorder="1" applyAlignment="1"/>
    <xf numFmtId="0" fontId="35" fillId="0" borderId="28" xfId="0" applyFont="1" applyFill="1" applyBorder="1" applyAlignment="1"/>
    <xf numFmtId="0" fontId="35" fillId="0" borderId="46" xfId="0" applyFont="1" applyFill="1" applyBorder="1" applyAlignment="1"/>
    <xf numFmtId="0" fontId="32" fillId="2" borderId="24" xfId="78" applyFont="1" applyFill="1" applyBorder="1" applyAlignment="1">
      <alignment horizontal="right"/>
    </xf>
    <xf numFmtId="3" fontId="32" fillId="2" borderId="45" xfId="78" applyNumberFormat="1" applyFont="1" applyFill="1" applyBorder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4" xfId="1" applyFill="1" applyBorder="1"/>
    <xf numFmtId="0" fontId="35" fillId="5" borderId="20" xfId="0" applyFont="1" applyFill="1" applyBorder="1"/>
    <xf numFmtId="0" fontId="35" fillId="5" borderId="33" xfId="0" applyFont="1" applyFill="1" applyBorder="1"/>
    <xf numFmtId="0" fontId="29" fillId="2" borderId="3" xfId="1" applyFill="1" applyBorder="1"/>
    <xf numFmtId="0" fontId="35" fillId="5" borderId="35" xfId="0" applyFont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0" xfId="0" applyNumberFormat="1" applyFont="1" applyFill="1" applyBorder="1" applyAlignment="1">
      <alignment horizontal="right" vertical="top"/>
    </xf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6" xfId="53" applyNumberFormat="1" applyFont="1" applyFill="1" applyBorder="1"/>
    <xf numFmtId="3" fontId="34" fillId="0" borderId="23" xfId="53" applyNumberFormat="1" applyFont="1" applyFill="1" applyBorder="1"/>
    <xf numFmtId="165" fontId="34" fillId="2" borderId="22" xfId="53" applyNumberFormat="1" applyFont="1" applyFill="1" applyBorder="1" applyAlignment="1">
      <alignment horizontal="right"/>
    </xf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0" borderId="0" xfId="0" applyFont="1" applyFill="1"/>
    <xf numFmtId="0" fontId="42" fillId="3" borderId="24" xfId="0" applyFont="1" applyFill="1" applyBorder="1" applyAlignment="1"/>
    <xf numFmtId="0" fontId="0" fillId="0" borderId="34" xfId="0" applyBorder="1" applyAlignment="1"/>
    <xf numFmtId="0" fontId="42" fillId="2" borderId="24" xfId="0" applyFont="1" applyFill="1" applyBorder="1" applyAlignment="1"/>
    <xf numFmtId="0" fontId="42" fillId="4" borderId="24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4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2" xfId="74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34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2" xfId="0" applyFont="1" applyFill="1" applyBorder="1" applyAlignment="1">
      <alignment horizontal="center" vertical="center"/>
    </xf>
    <xf numFmtId="0" fontId="35" fillId="2" borderId="26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6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2" xfId="53" applyNumberFormat="1" applyFont="1" applyFill="1" applyBorder="1" applyAlignment="1">
      <alignment horizontal="right"/>
    </xf>
    <xf numFmtId="165" fontId="33" fillId="2" borderId="26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47" xfId="78" applyNumberFormat="1" applyFont="1" applyFill="1" applyBorder="1" applyAlignment="1">
      <alignment horizontal="left"/>
    </xf>
    <xf numFmtId="0" fontId="35" fillId="2" borderId="38" xfId="0" applyFont="1" applyFill="1" applyBorder="1" applyAlignment="1"/>
    <xf numFmtId="3" fontId="32" fillId="2" borderId="40" xfId="78" applyNumberFormat="1" applyFont="1" applyFill="1" applyBorder="1" applyAlignment="1"/>
    <xf numFmtId="0" fontId="42" fillId="2" borderId="47" xfId="0" applyFont="1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42" fillId="2" borderId="40" xfId="0" applyFont="1" applyFill="1" applyBorder="1" applyAlignment="1">
      <alignment horizontal="left"/>
    </xf>
    <xf numFmtId="3" fontId="42" fillId="2" borderId="40" xfId="0" applyNumberFormat="1" applyFont="1" applyFill="1" applyBorder="1" applyAlignment="1">
      <alignment horizontal="left"/>
    </xf>
    <xf numFmtId="3" fontId="0" fillId="2" borderId="36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52" fillId="0" borderId="0" xfId="1" applyFont="1" applyFill="1"/>
    <xf numFmtId="3" fontId="36" fillId="7" borderId="50" xfId="0" applyNumberFormat="1" applyFont="1" applyFill="1" applyBorder="1" applyAlignment="1">
      <alignment horizontal="right" vertical="top"/>
    </xf>
    <xf numFmtId="3" fontId="36" fillId="7" borderId="51" xfId="0" applyNumberFormat="1" applyFont="1" applyFill="1" applyBorder="1" applyAlignment="1">
      <alignment horizontal="right" vertical="top"/>
    </xf>
    <xf numFmtId="174" fontId="36" fillId="7" borderId="52" xfId="0" applyNumberFormat="1" applyFont="1" applyFill="1" applyBorder="1" applyAlignment="1">
      <alignment horizontal="right" vertical="top"/>
    </xf>
    <xf numFmtId="3" fontId="36" fillId="0" borderId="50" xfId="0" applyNumberFormat="1" applyFont="1" applyBorder="1" applyAlignment="1">
      <alignment horizontal="right" vertical="top"/>
    </xf>
    <xf numFmtId="174" fontId="36" fillId="7" borderId="53" xfId="0" applyNumberFormat="1" applyFont="1" applyFill="1" applyBorder="1" applyAlignment="1">
      <alignment horizontal="right" vertical="top"/>
    </xf>
    <xf numFmtId="3" fontId="38" fillId="7" borderId="55" xfId="0" applyNumberFormat="1" applyFont="1" applyFill="1" applyBorder="1" applyAlignment="1">
      <alignment horizontal="right" vertical="top"/>
    </xf>
    <xf numFmtId="3" fontId="38" fillId="7" borderId="56" xfId="0" applyNumberFormat="1" applyFont="1" applyFill="1" applyBorder="1" applyAlignment="1">
      <alignment horizontal="right" vertical="top"/>
    </xf>
    <xf numFmtId="0" fontId="38" fillId="7" borderId="57" xfId="0" applyFont="1" applyFill="1" applyBorder="1" applyAlignment="1">
      <alignment horizontal="right" vertical="top"/>
    </xf>
    <xf numFmtId="3" fontId="38" fillId="0" borderId="55" xfId="0" applyNumberFormat="1" applyFont="1" applyBorder="1" applyAlignment="1">
      <alignment horizontal="right" vertical="top"/>
    </xf>
    <xf numFmtId="0" fontId="38" fillId="7" borderId="58" xfId="0" applyFont="1" applyFill="1" applyBorder="1" applyAlignment="1">
      <alignment horizontal="right" vertical="top"/>
    </xf>
    <xf numFmtId="0" fontId="36" fillId="7" borderId="52" xfId="0" applyFont="1" applyFill="1" applyBorder="1" applyAlignment="1">
      <alignment horizontal="right" vertical="top"/>
    </xf>
    <xf numFmtId="0" fontId="36" fillId="7" borderId="53" xfId="0" applyFont="1" applyFill="1" applyBorder="1" applyAlignment="1">
      <alignment horizontal="right" vertical="top"/>
    </xf>
    <xf numFmtId="174" fontId="38" fillId="7" borderId="57" xfId="0" applyNumberFormat="1" applyFont="1" applyFill="1" applyBorder="1" applyAlignment="1">
      <alignment horizontal="right" vertical="top"/>
    </xf>
    <xf numFmtId="174" fontId="38" fillId="7" borderId="58" xfId="0" applyNumberFormat="1" applyFont="1" applyFill="1" applyBorder="1" applyAlignment="1">
      <alignment horizontal="right" vertical="top"/>
    </xf>
    <xf numFmtId="3" fontId="38" fillId="0" borderId="59" xfId="0" applyNumberFormat="1" applyFont="1" applyBorder="1" applyAlignment="1">
      <alignment horizontal="right" vertical="top"/>
    </xf>
    <xf numFmtId="3" fontId="38" fillId="0" borderId="60" xfId="0" applyNumberFormat="1" applyFont="1" applyBorder="1" applyAlignment="1">
      <alignment horizontal="right" vertical="top"/>
    </xf>
    <xf numFmtId="0" fontId="38" fillId="0" borderId="61" xfId="0" applyFont="1" applyBorder="1" applyAlignment="1">
      <alignment horizontal="right" vertical="top"/>
    </xf>
    <xf numFmtId="174" fontId="38" fillId="7" borderId="62" xfId="0" applyNumberFormat="1" applyFont="1" applyFill="1" applyBorder="1" applyAlignment="1">
      <alignment horizontal="right" vertical="top"/>
    </xf>
    <xf numFmtId="0" fontId="40" fillId="8" borderId="49" xfId="0" applyFont="1" applyFill="1" applyBorder="1" applyAlignment="1">
      <alignment vertical="top"/>
    </xf>
    <xf numFmtId="0" fontId="40" fillId="8" borderId="49" xfId="0" applyFont="1" applyFill="1" applyBorder="1" applyAlignment="1">
      <alignment vertical="top" indent="2"/>
    </xf>
    <xf numFmtId="0" fontId="40" fillId="8" borderId="49" xfId="0" applyFont="1" applyFill="1" applyBorder="1" applyAlignment="1">
      <alignment vertical="top" indent="4"/>
    </xf>
    <xf numFmtId="0" fontId="41" fillId="8" borderId="54" xfId="0" applyFont="1" applyFill="1" applyBorder="1" applyAlignment="1">
      <alignment vertical="top" indent="6"/>
    </xf>
    <xf numFmtId="0" fontId="40" fillId="8" borderId="49" xfId="0" applyFont="1" applyFill="1" applyBorder="1" applyAlignment="1">
      <alignment vertical="top" indent="8"/>
    </xf>
    <xf numFmtId="0" fontId="41" fillId="8" borderId="54" xfId="0" applyFont="1" applyFill="1" applyBorder="1" applyAlignment="1">
      <alignment vertical="top" indent="4"/>
    </xf>
    <xf numFmtId="0" fontId="41" fillId="8" borderId="54" xfId="0" applyFont="1" applyFill="1" applyBorder="1" applyAlignment="1">
      <alignment vertical="top" indent="2"/>
    </xf>
    <xf numFmtId="0" fontId="40" fillId="8" borderId="49" xfId="0" applyFont="1" applyFill="1" applyBorder="1" applyAlignment="1">
      <alignment vertical="top" indent="6"/>
    </xf>
    <xf numFmtId="0" fontId="41" fillId="8" borderId="54" xfId="0" applyFont="1" applyFill="1" applyBorder="1" applyAlignment="1">
      <alignment vertical="top"/>
    </xf>
    <xf numFmtId="0" fontId="35" fillId="8" borderId="49" xfId="0" applyFont="1" applyFill="1" applyBorder="1"/>
    <xf numFmtId="0" fontId="41" fillId="8" borderId="16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37" xfId="53" applyNumberFormat="1" applyFont="1" applyFill="1" applyBorder="1" applyAlignment="1">
      <alignment horizontal="left"/>
    </xf>
    <xf numFmtId="165" fontId="34" fillId="2" borderId="39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3" fontId="34" fillId="2" borderId="42" xfId="53" applyNumberFormat="1" applyFont="1" applyFill="1" applyBorder="1" applyAlignment="1">
      <alignment horizontal="left"/>
    </xf>
    <xf numFmtId="3" fontId="34" fillId="2" borderId="48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  <xf numFmtId="0" fontId="42" fillId="2" borderId="37" xfId="0" applyFont="1" applyFill="1" applyBorder="1"/>
    <xf numFmtId="3" fontId="42" fillId="2" borderId="43" xfId="0" applyNumberFormat="1" applyFont="1" applyFill="1" applyBorder="1"/>
    <xf numFmtId="9" fontId="42" fillId="2" borderId="41" xfId="0" applyNumberFormat="1" applyFont="1" applyFill="1" applyBorder="1"/>
    <xf numFmtId="3" fontId="42" fillId="2" borderId="48" xfId="0" applyNumberFormat="1" applyFont="1" applyFill="1" applyBorder="1"/>
    <xf numFmtId="9" fontId="0" fillId="0" borderId="26" xfId="0" applyNumberFormat="1" applyFill="1" applyBorder="1"/>
    <xf numFmtId="9" fontId="0" fillId="0" borderId="8" xfId="0" applyNumberFormat="1" applyFill="1" applyBorder="1"/>
    <xf numFmtId="9" fontId="0" fillId="0" borderId="21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8" borderId="17" xfId="0" applyFont="1" applyFill="1" applyBorder="1"/>
    <xf numFmtId="3" fontId="28" fillId="8" borderId="25" xfId="0" applyNumberFormat="1" applyFont="1" applyFill="1" applyBorder="1"/>
    <xf numFmtId="9" fontId="28" fillId="8" borderId="25" xfId="0" applyNumberFormat="1" applyFont="1" applyFill="1" applyBorder="1"/>
    <xf numFmtId="3" fontId="28" fillId="8" borderId="18" xfId="0" applyNumberFormat="1" applyFont="1" applyFill="1" applyBorder="1"/>
    <xf numFmtId="0" fontId="28" fillId="0" borderId="22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39" xfId="0" applyFont="1" applyFill="1" applyBorder="1"/>
    <xf numFmtId="3" fontId="42" fillId="2" borderId="0" xfId="0" applyNumberFormat="1" applyFont="1" applyFill="1" applyBorder="1"/>
    <xf numFmtId="3" fontId="42" fillId="2" borderId="14" xfId="0" applyNumberFormat="1" applyFon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32" t="s">
        <v>91</v>
      </c>
      <c r="B1" s="133"/>
      <c r="C1" s="60"/>
    </row>
    <row r="2" spans="1:3" ht="14.4" customHeight="1" thickBot="1" x14ac:dyDescent="0.35">
      <c r="A2" s="177" t="s">
        <v>124</v>
      </c>
      <c r="B2" s="62"/>
    </row>
    <row r="3" spans="1:3" ht="14.4" customHeight="1" thickBot="1" x14ac:dyDescent="0.35">
      <c r="A3" s="128" t="s">
        <v>117</v>
      </c>
      <c r="B3" s="129"/>
      <c r="C3" s="60"/>
    </row>
    <row r="4" spans="1:3" ht="14.4" customHeight="1" x14ac:dyDescent="0.3">
      <c r="A4" s="104" t="str">
        <f t="shared" ref="A4:A6" si="0">HYPERLINK("#'"&amp;C4&amp;"'!A1",C4)</f>
        <v>HI</v>
      </c>
      <c r="B4" s="105" t="s">
        <v>112</v>
      </c>
      <c r="C4" s="63" t="s">
        <v>94</v>
      </c>
    </row>
    <row r="5" spans="1:3" ht="14.4" customHeight="1" x14ac:dyDescent="0.3">
      <c r="A5" s="106" t="str">
        <f t="shared" si="0"/>
        <v>Man Tab</v>
      </c>
      <c r="B5" s="107" t="s">
        <v>126</v>
      </c>
      <c r="C5" s="63" t="s">
        <v>95</v>
      </c>
    </row>
    <row r="6" spans="1:3" ht="14.4" customHeight="1" thickBot="1" x14ac:dyDescent="0.35">
      <c r="A6" s="108" t="str">
        <f t="shared" si="0"/>
        <v>HV</v>
      </c>
      <c r="B6" s="109" t="s">
        <v>66</v>
      </c>
      <c r="C6" s="63" t="s">
        <v>77</v>
      </c>
    </row>
    <row r="7" spans="1:3" ht="14.4" customHeight="1" thickBot="1" x14ac:dyDescent="0.35">
      <c r="A7" s="110"/>
      <c r="B7" s="110"/>
    </row>
    <row r="8" spans="1:3" ht="14.4" customHeight="1" thickBot="1" x14ac:dyDescent="0.35">
      <c r="A8" s="130" t="s">
        <v>92</v>
      </c>
      <c r="B8" s="129"/>
      <c r="C8" s="60"/>
    </row>
    <row r="9" spans="1:3" ht="14.4" customHeight="1" x14ac:dyDescent="0.3">
      <c r="A9" s="111" t="str">
        <f t="shared" ref="A9:A14" si="1">HYPERLINK("#'"&amp;C9&amp;"'!A1",C9)</f>
        <v>Léky Žádanky</v>
      </c>
      <c r="B9" s="105" t="s">
        <v>114</v>
      </c>
      <c r="C9" s="63" t="s">
        <v>96</v>
      </c>
    </row>
    <row r="10" spans="1:3" ht="14.4" customHeight="1" x14ac:dyDescent="0.3">
      <c r="A10" s="106" t="str">
        <f t="shared" si="1"/>
        <v>LŽ Detail</v>
      </c>
      <c r="B10" s="107" t="s">
        <v>113</v>
      </c>
      <c r="C10" s="63" t="s">
        <v>97</v>
      </c>
    </row>
    <row r="11" spans="1:3" ht="14.4" customHeight="1" x14ac:dyDescent="0.3">
      <c r="A11" s="106" t="str">
        <f t="shared" si="1"/>
        <v>LŽ PL</v>
      </c>
      <c r="B11" s="107" t="s">
        <v>918</v>
      </c>
      <c r="C11" s="63" t="s">
        <v>122</v>
      </c>
    </row>
    <row r="12" spans="1:3" s="127" customFormat="1" ht="14.4" customHeight="1" x14ac:dyDescent="0.3">
      <c r="A12" s="106" t="str">
        <f t="shared" si="1"/>
        <v>LŽ PL Detail</v>
      </c>
      <c r="B12" s="107" t="s">
        <v>108</v>
      </c>
      <c r="C12" s="63" t="s">
        <v>123</v>
      </c>
    </row>
    <row r="13" spans="1:3" ht="14.4" customHeight="1" x14ac:dyDescent="0.3">
      <c r="A13" s="111" t="str">
        <f t="shared" si="1"/>
        <v>Materiál Žádanky</v>
      </c>
      <c r="B13" s="107" t="s">
        <v>115</v>
      </c>
      <c r="C13" s="63" t="s">
        <v>98</v>
      </c>
    </row>
    <row r="14" spans="1:3" ht="14.4" customHeight="1" thickBot="1" x14ac:dyDescent="0.35">
      <c r="A14" s="106" t="str">
        <f t="shared" si="1"/>
        <v>MŽ Detail</v>
      </c>
      <c r="B14" s="107" t="s">
        <v>116</v>
      </c>
      <c r="C14" s="63" t="s">
        <v>99</v>
      </c>
    </row>
    <row r="15" spans="1:3" ht="14.4" customHeight="1" thickBot="1" x14ac:dyDescent="0.35">
      <c r="A15" s="112"/>
      <c r="B15" s="112"/>
    </row>
    <row r="16" spans="1:3" ht="14.4" customHeight="1" thickBot="1" x14ac:dyDescent="0.35">
      <c r="A16" s="131" t="s">
        <v>93</v>
      </c>
      <c r="B16" s="129"/>
      <c r="C16" s="60"/>
    </row>
    <row r="17" spans="1:2" ht="14.4" customHeight="1" x14ac:dyDescent="0.3">
      <c r="A17" s="64"/>
      <c r="B17" s="64"/>
    </row>
  </sheetData>
  <mergeCells count="4">
    <mergeCell ref="A3:B3"/>
    <mergeCell ref="A8:B8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/>
    <col min="8" max="8" width="25.77734375" style="85" customWidth="1"/>
    <col min="9" max="9" width="7.77734375" style="93" customWidth="1"/>
    <col min="10" max="10" width="8.88671875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165" t="s">
        <v>116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4.4" customHeight="1" thickBot="1" x14ac:dyDescent="0.35">
      <c r="A2" s="177" t="s">
        <v>124</v>
      </c>
      <c r="B2" s="83"/>
      <c r="C2" s="120"/>
      <c r="D2" s="120"/>
      <c r="E2" s="120"/>
      <c r="F2" s="120"/>
      <c r="G2" s="120"/>
      <c r="H2" s="120"/>
      <c r="I2" s="121"/>
      <c r="J2" s="121"/>
      <c r="K2" s="121"/>
    </row>
    <row r="3" spans="1:11" ht="14.4" customHeight="1" thickBot="1" x14ac:dyDescent="0.35">
      <c r="A3" s="83"/>
      <c r="B3" s="83"/>
      <c r="C3" s="161"/>
      <c r="D3" s="162"/>
      <c r="E3" s="162"/>
      <c r="F3" s="162"/>
      <c r="G3" s="162"/>
      <c r="H3" s="124" t="s">
        <v>100</v>
      </c>
      <c r="I3" s="122">
        <f>IF(J3&lt;&gt;0,K3/J3,0)</f>
        <v>14.373032415214542</v>
      </c>
      <c r="J3" s="122">
        <f>SUBTOTAL(9,J5:J1048576)</f>
        <v>106740</v>
      </c>
      <c r="K3" s="123">
        <f>SUBTOTAL(9,K5:K1048576)</f>
        <v>1534177.4800000002</v>
      </c>
    </row>
    <row r="4" spans="1:11" s="84" customFormat="1" ht="14.4" customHeight="1" thickBot="1" x14ac:dyDescent="0.35">
      <c r="A4" s="211" t="s">
        <v>7</v>
      </c>
      <c r="B4" s="212" t="s">
        <v>8</v>
      </c>
      <c r="C4" s="212" t="s">
        <v>0</v>
      </c>
      <c r="D4" s="212" t="s">
        <v>9</v>
      </c>
      <c r="E4" s="212" t="s">
        <v>10</v>
      </c>
      <c r="F4" s="212" t="s">
        <v>2</v>
      </c>
      <c r="G4" s="212" t="s">
        <v>79</v>
      </c>
      <c r="H4" s="213" t="s">
        <v>14</v>
      </c>
      <c r="I4" s="214" t="s">
        <v>120</v>
      </c>
      <c r="J4" s="214" t="s">
        <v>16</v>
      </c>
      <c r="K4" s="215" t="s">
        <v>18</v>
      </c>
    </row>
    <row r="5" spans="1:11" ht="14.4" customHeight="1" x14ac:dyDescent="0.3">
      <c r="A5" s="216" t="s">
        <v>443</v>
      </c>
      <c r="B5" s="217" t="s">
        <v>445</v>
      </c>
      <c r="C5" s="218" t="s">
        <v>463</v>
      </c>
      <c r="D5" s="219" t="s">
        <v>464</v>
      </c>
      <c r="E5" s="218" t="s">
        <v>1103</v>
      </c>
      <c r="F5" s="219" t="s">
        <v>1104</v>
      </c>
      <c r="G5" s="218" t="s">
        <v>1115</v>
      </c>
      <c r="H5" s="218" t="s">
        <v>1116</v>
      </c>
      <c r="I5" s="220">
        <v>0.4</v>
      </c>
      <c r="J5" s="220">
        <v>9000</v>
      </c>
      <c r="K5" s="221">
        <v>3600</v>
      </c>
    </row>
    <row r="6" spans="1:11" ht="14.4" customHeight="1" x14ac:dyDescent="0.3">
      <c r="A6" s="222" t="s">
        <v>443</v>
      </c>
      <c r="B6" s="223" t="s">
        <v>445</v>
      </c>
      <c r="C6" s="224" t="s">
        <v>463</v>
      </c>
      <c r="D6" s="225" t="s">
        <v>464</v>
      </c>
      <c r="E6" s="224" t="s">
        <v>1103</v>
      </c>
      <c r="F6" s="225" t="s">
        <v>1104</v>
      </c>
      <c r="G6" s="224" t="s">
        <v>1117</v>
      </c>
      <c r="H6" s="224" t="s">
        <v>1118</v>
      </c>
      <c r="I6" s="226">
        <v>0.47333333333333333</v>
      </c>
      <c r="J6" s="226">
        <v>12000</v>
      </c>
      <c r="K6" s="227">
        <v>5808</v>
      </c>
    </row>
    <row r="7" spans="1:11" ht="14.4" customHeight="1" x14ac:dyDescent="0.3">
      <c r="A7" s="222" t="s">
        <v>443</v>
      </c>
      <c r="B7" s="223" t="s">
        <v>445</v>
      </c>
      <c r="C7" s="224" t="s">
        <v>463</v>
      </c>
      <c r="D7" s="225" t="s">
        <v>464</v>
      </c>
      <c r="E7" s="224" t="s">
        <v>1103</v>
      </c>
      <c r="F7" s="225" t="s">
        <v>1104</v>
      </c>
      <c r="G7" s="224" t="s">
        <v>1119</v>
      </c>
      <c r="H7" s="224" t="s">
        <v>1120</v>
      </c>
      <c r="I7" s="226">
        <v>26.32</v>
      </c>
      <c r="J7" s="226">
        <v>11</v>
      </c>
      <c r="K7" s="227">
        <v>289.52</v>
      </c>
    </row>
    <row r="8" spans="1:11" ht="14.4" customHeight="1" x14ac:dyDescent="0.3">
      <c r="A8" s="222" t="s">
        <v>443</v>
      </c>
      <c r="B8" s="223" t="s">
        <v>445</v>
      </c>
      <c r="C8" s="224" t="s">
        <v>463</v>
      </c>
      <c r="D8" s="225" t="s">
        <v>464</v>
      </c>
      <c r="E8" s="224" t="s">
        <v>1105</v>
      </c>
      <c r="F8" s="225" t="s">
        <v>1106</v>
      </c>
      <c r="G8" s="224" t="s">
        <v>1121</v>
      </c>
      <c r="H8" s="224" t="s">
        <v>1122</v>
      </c>
      <c r="I8" s="226">
        <v>15.724444444444446</v>
      </c>
      <c r="J8" s="226">
        <v>1500</v>
      </c>
      <c r="K8" s="227">
        <v>23499</v>
      </c>
    </row>
    <row r="9" spans="1:11" ht="14.4" customHeight="1" x14ac:dyDescent="0.3">
      <c r="A9" s="222" t="s">
        <v>443</v>
      </c>
      <c r="B9" s="223" t="s">
        <v>445</v>
      </c>
      <c r="C9" s="224" t="s">
        <v>463</v>
      </c>
      <c r="D9" s="225" t="s">
        <v>464</v>
      </c>
      <c r="E9" s="224" t="s">
        <v>1105</v>
      </c>
      <c r="F9" s="225" t="s">
        <v>1106</v>
      </c>
      <c r="G9" s="224" t="s">
        <v>1123</v>
      </c>
      <c r="H9" s="224" t="s">
        <v>1124</v>
      </c>
      <c r="I9" s="226">
        <v>2.6324999999999998</v>
      </c>
      <c r="J9" s="226">
        <v>400</v>
      </c>
      <c r="K9" s="227">
        <v>1053</v>
      </c>
    </row>
    <row r="10" spans="1:11" ht="14.4" customHeight="1" x14ac:dyDescent="0.3">
      <c r="A10" s="222" t="s">
        <v>443</v>
      </c>
      <c r="B10" s="223" t="s">
        <v>445</v>
      </c>
      <c r="C10" s="224" t="s">
        <v>463</v>
      </c>
      <c r="D10" s="225" t="s">
        <v>464</v>
      </c>
      <c r="E10" s="224" t="s">
        <v>1105</v>
      </c>
      <c r="F10" s="225" t="s">
        <v>1106</v>
      </c>
      <c r="G10" s="224" t="s">
        <v>1125</v>
      </c>
      <c r="H10" s="224" t="s">
        <v>1126</v>
      </c>
      <c r="I10" s="226">
        <v>7.3344444444444434</v>
      </c>
      <c r="J10" s="226">
        <v>3700</v>
      </c>
      <c r="K10" s="227">
        <v>27061</v>
      </c>
    </row>
    <row r="11" spans="1:11" ht="14.4" customHeight="1" x14ac:dyDescent="0.3">
      <c r="A11" s="222" t="s">
        <v>443</v>
      </c>
      <c r="B11" s="223" t="s">
        <v>445</v>
      </c>
      <c r="C11" s="224" t="s">
        <v>463</v>
      </c>
      <c r="D11" s="225" t="s">
        <v>464</v>
      </c>
      <c r="E11" s="224" t="s">
        <v>1105</v>
      </c>
      <c r="F11" s="225" t="s">
        <v>1106</v>
      </c>
      <c r="G11" s="224" t="s">
        <v>1127</v>
      </c>
      <c r="H11" s="224" t="s">
        <v>1128</v>
      </c>
      <c r="I11" s="226">
        <v>6.3100000000000014</v>
      </c>
      <c r="J11" s="226">
        <v>3600</v>
      </c>
      <c r="K11" s="227">
        <v>22722.2</v>
      </c>
    </row>
    <row r="12" spans="1:11" ht="14.4" customHeight="1" x14ac:dyDescent="0.3">
      <c r="A12" s="222" t="s">
        <v>443</v>
      </c>
      <c r="B12" s="223" t="s">
        <v>445</v>
      </c>
      <c r="C12" s="224" t="s">
        <v>463</v>
      </c>
      <c r="D12" s="225" t="s">
        <v>464</v>
      </c>
      <c r="E12" s="224" t="s">
        <v>1105</v>
      </c>
      <c r="F12" s="225" t="s">
        <v>1106</v>
      </c>
      <c r="G12" s="224" t="s">
        <v>1129</v>
      </c>
      <c r="H12" s="224" t="s">
        <v>1130</v>
      </c>
      <c r="I12" s="226">
        <v>0.42</v>
      </c>
      <c r="J12" s="226">
        <v>200</v>
      </c>
      <c r="K12" s="227">
        <v>84</v>
      </c>
    </row>
    <row r="13" spans="1:11" ht="14.4" customHeight="1" x14ac:dyDescent="0.3">
      <c r="A13" s="222" t="s">
        <v>443</v>
      </c>
      <c r="B13" s="223" t="s">
        <v>445</v>
      </c>
      <c r="C13" s="224" t="s">
        <v>463</v>
      </c>
      <c r="D13" s="225" t="s">
        <v>464</v>
      </c>
      <c r="E13" s="224" t="s">
        <v>1105</v>
      </c>
      <c r="F13" s="225" t="s">
        <v>1106</v>
      </c>
      <c r="G13" s="224" t="s">
        <v>1131</v>
      </c>
      <c r="H13" s="224" t="s">
        <v>1132</v>
      </c>
      <c r="I13" s="226">
        <v>9.15</v>
      </c>
      <c r="J13" s="226">
        <v>5600</v>
      </c>
      <c r="K13" s="227">
        <v>51220.46</v>
      </c>
    </row>
    <row r="14" spans="1:11" ht="14.4" customHeight="1" x14ac:dyDescent="0.3">
      <c r="A14" s="222" t="s">
        <v>443</v>
      </c>
      <c r="B14" s="223" t="s">
        <v>445</v>
      </c>
      <c r="C14" s="224" t="s">
        <v>463</v>
      </c>
      <c r="D14" s="225" t="s">
        <v>464</v>
      </c>
      <c r="E14" s="224" t="s">
        <v>1105</v>
      </c>
      <c r="F14" s="225" t="s">
        <v>1106</v>
      </c>
      <c r="G14" s="224" t="s">
        <v>1133</v>
      </c>
      <c r="H14" s="224" t="s">
        <v>1134</v>
      </c>
      <c r="I14" s="226">
        <v>4.3099999999999996</v>
      </c>
      <c r="J14" s="226">
        <v>1300</v>
      </c>
      <c r="K14" s="227">
        <v>5603.84</v>
      </c>
    </row>
    <row r="15" spans="1:11" ht="14.4" customHeight="1" x14ac:dyDescent="0.3">
      <c r="A15" s="222" t="s">
        <v>443</v>
      </c>
      <c r="B15" s="223" t="s">
        <v>445</v>
      </c>
      <c r="C15" s="224" t="s">
        <v>463</v>
      </c>
      <c r="D15" s="225" t="s">
        <v>464</v>
      </c>
      <c r="E15" s="224" t="s">
        <v>1105</v>
      </c>
      <c r="F15" s="225" t="s">
        <v>1106</v>
      </c>
      <c r="G15" s="224" t="s">
        <v>1135</v>
      </c>
      <c r="H15" s="224" t="s">
        <v>1136</v>
      </c>
      <c r="I15" s="226">
        <v>14.650000000000002</v>
      </c>
      <c r="J15" s="226">
        <v>2400</v>
      </c>
      <c r="K15" s="227">
        <v>35165.47</v>
      </c>
    </row>
    <row r="16" spans="1:11" ht="14.4" customHeight="1" x14ac:dyDescent="0.3">
      <c r="A16" s="222" t="s">
        <v>443</v>
      </c>
      <c r="B16" s="223" t="s">
        <v>445</v>
      </c>
      <c r="C16" s="224" t="s">
        <v>463</v>
      </c>
      <c r="D16" s="225" t="s">
        <v>464</v>
      </c>
      <c r="E16" s="224" t="s">
        <v>1105</v>
      </c>
      <c r="F16" s="225" t="s">
        <v>1106</v>
      </c>
      <c r="G16" s="224" t="s">
        <v>1137</v>
      </c>
      <c r="H16" s="224" t="s">
        <v>1138</v>
      </c>
      <c r="I16" s="226">
        <v>8.7600000000000016</v>
      </c>
      <c r="J16" s="226">
        <v>1500</v>
      </c>
      <c r="K16" s="227">
        <v>13140.399999999998</v>
      </c>
    </row>
    <row r="17" spans="1:11" ht="14.4" customHeight="1" x14ac:dyDescent="0.3">
      <c r="A17" s="222" t="s">
        <v>443</v>
      </c>
      <c r="B17" s="223" t="s">
        <v>445</v>
      </c>
      <c r="C17" s="224" t="s">
        <v>463</v>
      </c>
      <c r="D17" s="225" t="s">
        <v>464</v>
      </c>
      <c r="E17" s="224" t="s">
        <v>1105</v>
      </c>
      <c r="F17" s="225" t="s">
        <v>1106</v>
      </c>
      <c r="G17" s="224" t="s">
        <v>1139</v>
      </c>
      <c r="H17" s="224" t="s">
        <v>1140</v>
      </c>
      <c r="I17" s="226">
        <v>5.4200000000000008</v>
      </c>
      <c r="J17" s="226">
        <v>3100</v>
      </c>
      <c r="K17" s="227">
        <v>16797.75</v>
      </c>
    </row>
    <row r="18" spans="1:11" ht="14.4" customHeight="1" x14ac:dyDescent="0.3">
      <c r="A18" s="222" t="s">
        <v>443</v>
      </c>
      <c r="B18" s="223" t="s">
        <v>445</v>
      </c>
      <c r="C18" s="224" t="s">
        <v>463</v>
      </c>
      <c r="D18" s="225" t="s">
        <v>464</v>
      </c>
      <c r="E18" s="224" t="s">
        <v>1105</v>
      </c>
      <c r="F18" s="225" t="s">
        <v>1106</v>
      </c>
      <c r="G18" s="224" t="s">
        <v>1141</v>
      </c>
      <c r="H18" s="224" t="s">
        <v>1142</v>
      </c>
      <c r="I18" s="226">
        <v>12.077500000000001</v>
      </c>
      <c r="J18" s="226">
        <v>220</v>
      </c>
      <c r="K18" s="227">
        <v>2653</v>
      </c>
    </row>
    <row r="19" spans="1:11" ht="14.4" customHeight="1" x14ac:dyDescent="0.3">
      <c r="A19" s="222" t="s">
        <v>443</v>
      </c>
      <c r="B19" s="223" t="s">
        <v>445</v>
      </c>
      <c r="C19" s="224" t="s">
        <v>463</v>
      </c>
      <c r="D19" s="225" t="s">
        <v>464</v>
      </c>
      <c r="E19" s="224" t="s">
        <v>1105</v>
      </c>
      <c r="F19" s="225" t="s">
        <v>1106</v>
      </c>
      <c r="G19" s="224" t="s">
        <v>1143</v>
      </c>
      <c r="H19" s="224" t="s">
        <v>1144</v>
      </c>
      <c r="I19" s="226">
        <v>124.93</v>
      </c>
      <c r="J19" s="226">
        <v>250</v>
      </c>
      <c r="K19" s="227">
        <v>31233.13</v>
      </c>
    </row>
    <row r="20" spans="1:11" ht="14.4" customHeight="1" x14ac:dyDescent="0.3">
      <c r="A20" s="222" t="s">
        <v>443</v>
      </c>
      <c r="B20" s="223" t="s">
        <v>445</v>
      </c>
      <c r="C20" s="224" t="s">
        <v>463</v>
      </c>
      <c r="D20" s="225" t="s">
        <v>464</v>
      </c>
      <c r="E20" s="224" t="s">
        <v>1105</v>
      </c>
      <c r="F20" s="225" t="s">
        <v>1106</v>
      </c>
      <c r="G20" s="224" t="s">
        <v>1145</v>
      </c>
      <c r="H20" s="224" t="s">
        <v>1146</v>
      </c>
      <c r="I20" s="226">
        <v>549.66666666666663</v>
      </c>
      <c r="J20" s="226">
        <v>180</v>
      </c>
      <c r="K20" s="227">
        <v>96559.98000000001</v>
      </c>
    </row>
    <row r="21" spans="1:11" ht="14.4" customHeight="1" x14ac:dyDescent="0.3">
      <c r="A21" s="222" t="s">
        <v>443</v>
      </c>
      <c r="B21" s="223" t="s">
        <v>445</v>
      </c>
      <c r="C21" s="224" t="s">
        <v>463</v>
      </c>
      <c r="D21" s="225" t="s">
        <v>464</v>
      </c>
      <c r="E21" s="224" t="s">
        <v>1105</v>
      </c>
      <c r="F21" s="225" t="s">
        <v>1106</v>
      </c>
      <c r="G21" s="224" t="s">
        <v>1147</v>
      </c>
      <c r="H21" s="224" t="s">
        <v>1148</v>
      </c>
      <c r="I21" s="226">
        <v>548</v>
      </c>
      <c r="J21" s="226">
        <v>300</v>
      </c>
      <c r="K21" s="227">
        <v>164400.09</v>
      </c>
    </row>
    <row r="22" spans="1:11" ht="14.4" customHeight="1" x14ac:dyDescent="0.3">
      <c r="A22" s="222" t="s">
        <v>443</v>
      </c>
      <c r="B22" s="223" t="s">
        <v>445</v>
      </c>
      <c r="C22" s="224" t="s">
        <v>463</v>
      </c>
      <c r="D22" s="225" t="s">
        <v>464</v>
      </c>
      <c r="E22" s="224" t="s">
        <v>1105</v>
      </c>
      <c r="F22" s="225" t="s">
        <v>1106</v>
      </c>
      <c r="G22" s="224" t="s">
        <v>1149</v>
      </c>
      <c r="H22" s="224" t="s">
        <v>1150</v>
      </c>
      <c r="I22" s="226">
        <v>0.46142857142857135</v>
      </c>
      <c r="J22" s="226">
        <v>6800</v>
      </c>
      <c r="K22" s="227">
        <v>3136</v>
      </c>
    </row>
    <row r="23" spans="1:11" ht="14.4" customHeight="1" x14ac:dyDescent="0.3">
      <c r="A23" s="222" t="s">
        <v>443</v>
      </c>
      <c r="B23" s="223" t="s">
        <v>445</v>
      </c>
      <c r="C23" s="224" t="s">
        <v>463</v>
      </c>
      <c r="D23" s="225" t="s">
        <v>464</v>
      </c>
      <c r="E23" s="224" t="s">
        <v>1105</v>
      </c>
      <c r="F23" s="225" t="s">
        <v>1106</v>
      </c>
      <c r="G23" s="224" t="s">
        <v>1151</v>
      </c>
      <c r="H23" s="224" t="s">
        <v>1152</v>
      </c>
      <c r="I23" s="226">
        <v>49.04</v>
      </c>
      <c r="J23" s="226">
        <v>50</v>
      </c>
      <c r="K23" s="227">
        <v>2452.0700000000002</v>
      </c>
    </row>
    <row r="24" spans="1:11" ht="14.4" customHeight="1" x14ac:dyDescent="0.3">
      <c r="A24" s="222" t="s">
        <v>443</v>
      </c>
      <c r="B24" s="223" t="s">
        <v>445</v>
      </c>
      <c r="C24" s="224" t="s">
        <v>463</v>
      </c>
      <c r="D24" s="225" t="s">
        <v>464</v>
      </c>
      <c r="E24" s="224" t="s">
        <v>1105</v>
      </c>
      <c r="F24" s="225" t="s">
        <v>1106</v>
      </c>
      <c r="G24" s="224" t="s">
        <v>1153</v>
      </c>
      <c r="H24" s="224" t="s">
        <v>1154</v>
      </c>
      <c r="I24" s="226">
        <v>760.45500000000004</v>
      </c>
      <c r="J24" s="226">
        <v>300</v>
      </c>
      <c r="K24" s="227">
        <v>218809.14</v>
      </c>
    </row>
    <row r="25" spans="1:11" ht="14.4" customHeight="1" x14ac:dyDescent="0.3">
      <c r="A25" s="222" t="s">
        <v>443</v>
      </c>
      <c r="B25" s="223" t="s">
        <v>445</v>
      </c>
      <c r="C25" s="224" t="s">
        <v>463</v>
      </c>
      <c r="D25" s="225" t="s">
        <v>464</v>
      </c>
      <c r="E25" s="224" t="s">
        <v>1105</v>
      </c>
      <c r="F25" s="225" t="s">
        <v>1106</v>
      </c>
      <c r="G25" s="224" t="s">
        <v>1155</v>
      </c>
      <c r="H25" s="224" t="s">
        <v>1156</v>
      </c>
      <c r="I25" s="226">
        <v>3.62</v>
      </c>
      <c r="J25" s="226">
        <v>500</v>
      </c>
      <c r="K25" s="227">
        <v>1808.9499999999998</v>
      </c>
    </row>
    <row r="26" spans="1:11" ht="14.4" customHeight="1" x14ac:dyDescent="0.3">
      <c r="A26" s="222" t="s">
        <v>443</v>
      </c>
      <c r="B26" s="223" t="s">
        <v>445</v>
      </c>
      <c r="C26" s="224" t="s">
        <v>463</v>
      </c>
      <c r="D26" s="225" t="s">
        <v>464</v>
      </c>
      <c r="E26" s="224" t="s">
        <v>1105</v>
      </c>
      <c r="F26" s="225" t="s">
        <v>1106</v>
      </c>
      <c r="G26" s="224" t="s">
        <v>1157</v>
      </c>
      <c r="H26" s="224" t="s">
        <v>1158</v>
      </c>
      <c r="I26" s="226">
        <v>54.449999999999996</v>
      </c>
      <c r="J26" s="226">
        <v>800</v>
      </c>
      <c r="K26" s="227">
        <v>43560</v>
      </c>
    </row>
    <row r="27" spans="1:11" ht="14.4" customHeight="1" x14ac:dyDescent="0.3">
      <c r="A27" s="222" t="s">
        <v>443</v>
      </c>
      <c r="B27" s="223" t="s">
        <v>445</v>
      </c>
      <c r="C27" s="224" t="s">
        <v>463</v>
      </c>
      <c r="D27" s="225" t="s">
        <v>464</v>
      </c>
      <c r="E27" s="224" t="s">
        <v>1105</v>
      </c>
      <c r="F27" s="225" t="s">
        <v>1106</v>
      </c>
      <c r="G27" s="224" t="s">
        <v>1159</v>
      </c>
      <c r="H27" s="224" t="s">
        <v>1160</v>
      </c>
      <c r="I27" s="226">
        <v>648.55999999999995</v>
      </c>
      <c r="J27" s="226">
        <v>12</v>
      </c>
      <c r="K27" s="227">
        <v>7782.72</v>
      </c>
    </row>
    <row r="28" spans="1:11" ht="14.4" customHeight="1" x14ac:dyDescent="0.3">
      <c r="A28" s="222" t="s">
        <v>443</v>
      </c>
      <c r="B28" s="223" t="s">
        <v>445</v>
      </c>
      <c r="C28" s="224" t="s">
        <v>463</v>
      </c>
      <c r="D28" s="225" t="s">
        <v>464</v>
      </c>
      <c r="E28" s="224" t="s">
        <v>1105</v>
      </c>
      <c r="F28" s="225" t="s">
        <v>1106</v>
      </c>
      <c r="G28" s="224" t="s">
        <v>1161</v>
      </c>
      <c r="H28" s="224" t="s">
        <v>1162</v>
      </c>
      <c r="I28" s="226">
        <v>33.880000000000003</v>
      </c>
      <c r="J28" s="226">
        <v>50</v>
      </c>
      <c r="K28" s="227">
        <v>1694</v>
      </c>
    </row>
    <row r="29" spans="1:11" ht="14.4" customHeight="1" x14ac:dyDescent="0.3">
      <c r="A29" s="222" t="s">
        <v>443</v>
      </c>
      <c r="B29" s="223" t="s">
        <v>445</v>
      </c>
      <c r="C29" s="224" t="s">
        <v>463</v>
      </c>
      <c r="D29" s="225" t="s">
        <v>464</v>
      </c>
      <c r="E29" s="224" t="s">
        <v>1109</v>
      </c>
      <c r="F29" s="225" t="s">
        <v>1110</v>
      </c>
      <c r="G29" s="224" t="s">
        <v>1163</v>
      </c>
      <c r="H29" s="224" t="s">
        <v>1164</v>
      </c>
      <c r="I29" s="226">
        <v>52.420000000000009</v>
      </c>
      <c r="J29" s="226">
        <v>2100</v>
      </c>
      <c r="K29" s="227">
        <v>110076.11000000002</v>
      </c>
    </row>
    <row r="30" spans="1:11" ht="14.4" customHeight="1" x14ac:dyDescent="0.3">
      <c r="A30" s="222" t="s">
        <v>443</v>
      </c>
      <c r="B30" s="223" t="s">
        <v>445</v>
      </c>
      <c r="C30" s="224" t="s">
        <v>463</v>
      </c>
      <c r="D30" s="225" t="s">
        <v>464</v>
      </c>
      <c r="E30" s="224" t="s">
        <v>1109</v>
      </c>
      <c r="F30" s="225" t="s">
        <v>1110</v>
      </c>
      <c r="G30" s="224" t="s">
        <v>1165</v>
      </c>
      <c r="H30" s="224" t="s">
        <v>1166</v>
      </c>
      <c r="I30" s="226">
        <v>8.0437499999999993</v>
      </c>
      <c r="J30" s="226">
        <v>14300</v>
      </c>
      <c r="K30" s="227">
        <v>115196</v>
      </c>
    </row>
    <row r="31" spans="1:11" ht="14.4" customHeight="1" x14ac:dyDescent="0.3">
      <c r="A31" s="222" t="s">
        <v>443</v>
      </c>
      <c r="B31" s="223" t="s">
        <v>445</v>
      </c>
      <c r="C31" s="224" t="s">
        <v>463</v>
      </c>
      <c r="D31" s="225" t="s">
        <v>464</v>
      </c>
      <c r="E31" s="224" t="s">
        <v>1109</v>
      </c>
      <c r="F31" s="225" t="s">
        <v>1110</v>
      </c>
      <c r="G31" s="224" t="s">
        <v>1167</v>
      </c>
      <c r="H31" s="224" t="s">
        <v>1168</v>
      </c>
      <c r="I31" s="226">
        <v>326.92</v>
      </c>
      <c r="J31" s="226">
        <v>1200</v>
      </c>
      <c r="K31" s="227">
        <v>392301.34000000008</v>
      </c>
    </row>
    <row r="32" spans="1:11" ht="14.4" customHeight="1" x14ac:dyDescent="0.3">
      <c r="A32" s="222" t="s">
        <v>443</v>
      </c>
      <c r="B32" s="223" t="s">
        <v>445</v>
      </c>
      <c r="C32" s="224" t="s">
        <v>463</v>
      </c>
      <c r="D32" s="225" t="s">
        <v>464</v>
      </c>
      <c r="E32" s="224" t="s">
        <v>1109</v>
      </c>
      <c r="F32" s="225" t="s">
        <v>1110</v>
      </c>
      <c r="G32" s="224" t="s">
        <v>1169</v>
      </c>
      <c r="H32" s="224" t="s">
        <v>1170</v>
      </c>
      <c r="I32" s="226">
        <v>24.18</v>
      </c>
      <c r="J32" s="226">
        <v>100</v>
      </c>
      <c r="K32" s="227">
        <v>2417.58</v>
      </c>
    </row>
    <row r="33" spans="1:11" ht="14.4" customHeight="1" x14ac:dyDescent="0.3">
      <c r="A33" s="222" t="s">
        <v>443</v>
      </c>
      <c r="B33" s="223" t="s">
        <v>445</v>
      </c>
      <c r="C33" s="224" t="s">
        <v>463</v>
      </c>
      <c r="D33" s="225" t="s">
        <v>464</v>
      </c>
      <c r="E33" s="224" t="s">
        <v>1111</v>
      </c>
      <c r="F33" s="225" t="s">
        <v>1112</v>
      </c>
      <c r="G33" s="224" t="s">
        <v>1171</v>
      </c>
      <c r="H33" s="224" t="s">
        <v>1172</v>
      </c>
      <c r="I33" s="226">
        <v>0.28999999999999998</v>
      </c>
      <c r="J33" s="226">
        <v>100</v>
      </c>
      <c r="K33" s="227">
        <v>29</v>
      </c>
    </row>
    <row r="34" spans="1:11" ht="14.4" customHeight="1" x14ac:dyDescent="0.3">
      <c r="A34" s="222" t="s">
        <v>443</v>
      </c>
      <c r="B34" s="223" t="s">
        <v>445</v>
      </c>
      <c r="C34" s="224" t="s">
        <v>463</v>
      </c>
      <c r="D34" s="225" t="s">
        <v>464</v>
      </c>
      <c r="E34" s="224" t="s">
        <v>1111</v>
      </c>
      <c r="F34" s="225" t="s">
        <v>1112</v>
      </c>
      <c r="G34" s="224" t="s">
        <v>1173</v>
      </c>
      <c r="H34" s="224" t="s">
        <v>1174</v>
      </c>
      <c r="I34" s="226">
        <v>7.87</v>
      </c>
      <c r="J34" s="226">
        <v>3000</v>
      </c>
      <c r="K34" s="227">
        <v>23595</v>
      </c>
    </row>
    <row r="35" spans="1:11" ht="14.4" customHeight="1" x14ac:dyDescent="0.3">
      <c r="A35" s="222" t="s">
        <v>443</v>
      </c>
      <c r="B35" s="223" t="s">
        <v>445</v>
      </c>
      <c r="C35" s="224" t="s">
        <v>463</v>
      </c>
      <c r="D35" s="225" t="s">
        <v>464</v>
      </c>
      <c r="E35" s="224" t="s">
        <v>1111</v>
      </c>
      <c r="F35" s="225" t="s">
        <v>1112</v>
      </c>
      <c r="G35" s="224" t="s">
        <v>1175</v>
      </c>
      <c r="H35" s="224" t="s">
        <v>1176</v>
      </c>
      <c r="I35" s="226">
        <v>0.3</v>
      </c>
      <c r="J35" s="226">
        <v>18000</v>
      </c>
      <c r="K35" s="227">
        <v>5400</v>
      </c>
    </row>
    <row r="36" spans="1:11" ht="14.4" customHeight="1" x14ac:dyDescent="0.3">
      <c r="A36" s="222" t="s">
        <v>443</v>
      </c>
      <c r="B36" s="223" t="s">
        <v>445</v>
      </c>
      <c r="C36" s="224" t="s">
        <v>463</v>
      </c>
      <c r="D36" s="225" t="s">
        <v>464</v>
      </c>
      <c r="E36" s="224" t="s">
        <v>1113</v>
      </c>
      <c r="F36" s="225" t="s">
        <v>1114</v>
      </c>
      <c r="G36" s="224" t="s">
        <v>1177</v>
      </c>
      <c r="H36" s="224" t="s">
        <v>1178</v>
      </c>
      <c r="I36" s="226">
        <v>2.2400000000000002</v>
      </c>
      <c r="J36" s="226">
        <v>3000</v>
      </c>
      <c r="K36" s="227">
        <v>6715.5</v>
      </c>
    </row>
    <row r="37" spans="1:11" ht="14.4" customHeight="1" x14ac:dyDescent="0.3">
      <c r="A37" s="222" t="s">
        <v>443</v>
      </c>
      <c r="B37" s="223" t="s">
        <v>445</v>
      </c>
      <c r="C37" s="224" t="s">
        <v>463</v>
      </c>
      <c r="D37" s="225" t="s">
        <v>464</v>
      </c>
      <c r="E37" s="224" t="s">
        <v>1113</v>
      </c>
      <c r="F37" s="225" t="s">
        <v>1114</v>
      </c>
      <c r="G37" s="224" t="s">
        <v>1179</v>
      </c>
      <c r="H37" s="224" t="s">
        <v>1180</v>
      </c>
      <c r="I37" s="226">
        <v>0.82</v>
      </c>
      <c r="J37" s="226">
        <v>1000</v>
      </c>
      <c r="K37" s="227">
        <v>820</v>
      </c>
    </row>
    <row r="38" spans="1:11" ht="14.4" customHeight="1" x14ac:dyDescent="0.3">
      <c r="A38" s="222" t="s">
        <v>443</v>
      </c>
      <c r="B38" s="223" t="s">
        <v>445</v>
      </c>
      <c r="C38" s="224" t="s">
        <v>463</v>
      </c>
      <c r="D38" s="225" t="s">
        <v>464</v>
      </c>
      <c r="E38" s="224" t="s">
        <v>1113</v>
      </c>
      <c r="F38" s="225" t="s">
        <v>1114</v>
      </c>
      <c r="G38" s="224" t="s">
        <v>1181</v>
      </c>
      <c r="H38" s="224" t="s">
        <v>1182</v>
      </c>
      <c r="I38" s="226">
        <v>10.909999999999998</v>
      </c>
      <c r="J38" s="226">
        <v>960</v>
      </c>
      <c r="K38" s="227">
        <v>10480.799999999999</v>
      </c>
    </row>
    <row r="39" spans="1:11" ht="14.4" customHeight="1" x14ac:dyDescent="0.3">
      <c r="A39" s="222" t="s">
        <v>443</v>
      </c>
      <c r="B39" s="223" t="s">
        <v>445</v>
      </c>
      <c r="C39" s="224" t="s">
        <v>463</v>
      </c>
      <c r="D39" s="225" t="s">
        <v>464</v>
      </c>
      <c r="E39" s="224" t="s">
        <v>1113</v>
      </c>
      <c r="F39" s="225" t="s">
        <v>1114</v>
      </c>
      <c r="G39" s="224" t="s">
        <v>1183</v>
      </c>
      <c r="H39" s="224" t="s">
        <v>1184</v>
      </c>
      <c r="I39" s="226">
        <v>10.983333333333333</v>
      </c>
      <c r="J39" s="226">
        <v>720</v>
      </c>
      <c r="K39" s="227">
        <v>7908</v>
      </c>
    </row>
    <row r="40" spans="1:11" ht="14.4" customHeight="1" x14ac:dyDescent="0.3">
      <c r="A40" s="222" t="s">
        <v>443</v>
      </c>
      <c r="B40" s="223" t="s">
        <v>445</v>
      </c>
      <c r="C40" s="224" t="s">
        <v>463</v>
      </c>
      <c r="D40" s="225" t="s">
        <v>464</v>
      </c>
      <c r="E40" s="224" t="s">
        <v>1113</v>
      </c>
      <c r="F40" s="225" t="s">
        <v>1114</v>
      </c>
      <c r="G40" s="224" t="s">
        <v>1185</v>
      </c>
      <c r="H40" s="224" t="s">
        <v>1186</v>
      </c>
      <c r="I40" s="226">
        <v>0.78</v>
      </c>
      <c r="J40" s="226">
        <v>1400</v>
      </c>
      <c r="K40" s="227">
        <v>1068</v>
      </c>
    </row>
    <row r="41" spans="1:11" ht="14.4" customHeight="1" x14ac:dyDescent="0.3">
      <c r="A41" s="222" t="s">
        <v>443</v>
      </c>
      <c r="B41" s="223" t="s">
        <v>445</v>
      </c>
      <c r="C41" s="224" t="s">
        <v>463</v>
      </c>
      <c r="D41" s="225" t="s">
        <v>464</v>
      </c>
      <c r="E41" s="224" t="s">
        <v>1113</v>
      </c>
      <c r="F41" s="225" t="s">
        <v>1114</v>
      </c>
      <c r="G41" s="224" t="s">
        <v>1187</v>
      </c>
      <c r="H41" s="224" t="s">
        <v>1188</v>
      </c>
      <c r="I41" s="226">
        <v>0.78</v>
      </c>
      <c r="J41" s="226">
        <v>1600</v>
      </c>
      <c r="K41" s="227">
        <v>1232</v>
      </c>
    </row>
    <row r="42" spans="1:11" ht="14.4" customHeight="1" x14ac:dyDescent="0.3">
      <c r="A42" s="222" t="s">
        <v>443</v>
      </c>
      <c r="B42" s="223" t="s">
        <v>445</v>
      </c>
      <c r="C42" s="224" t="s">
        <v>463</v>
      </c>
      <c r="D42" s="225" t="s">
        <v>464</v>
      </c>
      <c r="E42" s="224" t="s">
        <v>1113</v>
      </c>
      <c r="F42" s="225" t="s">
        <v>1114</v>
      </c>
      <c r="G42" s="224" t="s">
        <v>1189</v>
      </c>
      <c r="H42" s="224" t="s">
        <v>1190</v>
      </c>
      <c r="I42" s="226">
        <v>2.2400000000000002</v>
      </c>
      <c r="J42" s="226">
        <v>1600</v>
      </c>
      <c r="K42" s="227">
        <v>3581.6</v>
      </c>
    </row>
    <row r="43" spans="1:11" ht="14.4" customHeight="1" x14ac:dyDescent="0.3">
      <c r="A43" s="222" t="s">
        <v>443</v>
      </c>
      <c r="B43" s="223" t="s">
        <v>445</v>
      </c>
      <c r="C43" s="224" t="s">
        <v>463</v>
      </c>
      <c r="D43" s="225" t="s">
        <v>464</v>
      </c>
      <c r="E43" s="224" t="s">
        <v>1113</v>
      </c>
      <c r="F43" s="225" t="s">
        <v>1114</v>
      </c>
      <c r="G43" s="224" t="s">
        <v>1191</v>
      </c>
      <c r="H43" s="224" t="s">
        <v>1192</v>
      </c>
      <c r="I43" s="226">
        <v>20.16</v>
      </c>
      <c r="J43" s="226">
        <v>2160</v>
      </c>
      <c r="K43" s="227">
        <v>43542.579999999994</v>
      </c>
    </row>
    <row r="44" spans="1:11" ht="14.4" customHeight="1" x14ac:dyDescent="0.3">
      <c r="A44" s="222" t="s">
        <v>443</v>
      </c>
      <c r="B44" s="223" t="s">
        <v>445</v>
      </c>
      <c r="C44" s="224" t="s">
        <v>463</v>
      </c>
      <c r="D44" s="225" t="s">
        <v>464</v>
      </c>
      <c r="E44" s="224" t="s">
        <v>1113</v>
      </c>
      <c r="F44" s="225" t="s">
        <v>1114</v>
      </c>
      <c r="G44" s="224" t="s">
        <v>1193</v>
      </c>
      <c r="H44" s="224" t="s">
        <v>1194</v>
      </c>
      <c r="I44" s="226">
        <v>20.16</v>
      </c>
      <c r="J44" s="226">
        <v>1320</v>
      </c>
      <c r="K44" s="227">
        <v>26609.34</v>
      </c>
    </row>
    <row r="45" spans="1:11" ht="14.4" customHeight="1" x14ac:dyDescent="0.3">
      <c r="A45" s="222" t="s">
        <v>443</v>
      </c>
      <c r="B45" s="223" t="s">
        <v>445</v>
      </c>
      <c r="C45" s="224" t="s">
        <v>461</v>
      </c>
      <c r="D45" s="225" t="s">
        <v>462</v>
      </c>
      <c r="E45" s="224" t="s">
        <v>1103</v>
      </c>
      <c r="F45" s="225" t="s">
        <v>1104</v>
      </c>
      <c r="G45" s="224" t="s">
        <v>1195</v>
      </c>
      <c r="H45" s="224" t="s">
        <v>1196</v>
      </c>
      <c r="I45" s="226">
        <v>201.61</v>
      </c>
      <c r="J45" s="226">
        <v>1</v>
      </c>
      <c r="K45" s="227">
        <v>201.61</v>
      </c>
    </row>
    <row r="46" spans="1:11" ht="14.4" customHeight="1" x14ac:dyDescent="0.3">
      <c r="A46" s="222" t="s">
        <v>443</v>
      </c>
      <c r="B46" s="223" t="s">
        <v>445</v>
      </c>
      <c r="C46" s="224" t="s">
        <v>461</v>
      </c>
      <c r="D46" s="225" t="s">
        <v>462</v>
      </c>
      <c r="E46" s="224" t="s">
        <v>1105</v>
      </c>
      <c r="F46" s="225" t="s">
        <v>1106</v>
      </c>
      <c r="G46" s="224" t="s">
        <v>1197</v>
      </c>
      <c r="H46" s="224" t="s">
        <v>1198</v>
      </c>
      <c r="I46" s="226">
        <v>163.78</v>
      </c>
      <c r="J46" s="226">
        <v>5</v>
      </c>
      <c r="K46" s="227">
        <v>818.9</v>
      </c>
    </row>
    <row r="47" spans="1:11" ht="14.4" customHeight="1" x14ac:dyDescent="0.3">
      <c r="A47" s="222" t="s">
        <v>443</v>
      </c>
      <c r="B47" s="223" t="s">
        <v>445</v>
      </c>
      <c r="C47" s="224" t="s">
        <v>461</v>
      </c>
      <c r="D47" s="225" t="s">
        <v>462</v>
      </c>
      <c r="E47" s="224" t="s">
        <v>1107</v>
      </c>
      <c r="F47" s="225" t="s">
        <v>1108</v>
      </c>
      <c r="G47" s="224" t="s">
        <v>1199</v>
      </c>
      <c r="H47" s="224" t="s">
        <v>1200</v>
      </c>
      <c r="I47" s="226">
        <v>1758.4</v>
      </c>
      <c r="J47" s="226">
        <v>1</v>
      </c>
      <c r="K47" s="227">
        <v>1758.4</v>
      </c>
    </row>
    <row r="48" spans="1:11" ht="14.4" customHeight="1" thickBot="1" x14ac:dyDescent="0.35">
      <c r="A48" s="228" t="s">
        <v>443</v>
      </c>
      <c r="B48" s="229" t="s">
        <v>445</v>
      </c>
      <c r="C48" s="230" t="s">
        <v>461</v>
      </c>
      <c r="D48" s="231" t="s">
        <v>462</v>
      </c>
      <c r="E48" s="230" t="s">
        <v>1113</v>
      </c>
      <c r="F48" s="231" t="s">
        <v>1114</v>
      </c>
      <c r="G48" s="230" t="s">
        <v>1179</v>
      </c>
      <c r="H48" s="230" t="s">
        <v>1180</v>
      </c>
      <c r="I48" s="232">
        <v>0.73</v>
      </c>
      <c r="J48" s="232">
        <v>400</v>
      </c>
      <c r="K48" s="233">
        <v>292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32" t="s">
        <v>112</v>
      </c>
      <c r="B1" s="132"/>
      <c r="C1" s="132"/>
      <c r="D1" s="132"/>
      <c r="E1" s="132"/>
      <c r="F1" s="132"/>
      <c r="G1" s="132"/>
    </row>
    <row r="2" spans="1:7" ht="14.4" customHeight="1" thickBot="1" x14ac:dyDescent="0.35">
      <c r="A2" s="177" t="s">
        <v>124</v>
      </c>
      <c r="B2" s="66"/>
      <c r="C2" s="66"/>
      <c r="D2" s="66"/>
      <c r="E2" s="66"/>
      <c r="F2" s="66"/>
      <c r="G2" s="66"/>
    </row>
    <row r="3" spans="1:7" ht="14.4" customHeight="1" x14ac:dyDescent="0.3">
      <c r="A3" s="135"/>
      <c r="B3" s="137" t="s">
        <v>80</v>
      </c>
      <c r="C3" s="138"/>
      <c r="D3" s="139"/>
      <c r="E3" s="10"/>
      <c r="F3" s="48" t="s">
        <v>81</v>
      </c>
      <c r="G3" s="49" t="s">
        <v>82</v>
      </c>
    </row>
    <row r="4" spans="1:7" ht="14.4" customHeight="1" thickBot="1" x14ac:dyDescent="0.35">
      <c r="A4" s="136"/>
      <c r="B4" s="55">
        <v>2011</v>
      </c>
      <c r="C4" s="46">
        <v>2012</v>
      </c>
      <c r="D4" s="47">
        <v>2013</v>
      </c>
      <c r="E4" s="10"/>
      <c r="F4" s="140">
        <v>2013</v>
      </c>
      <c r="G4" s="141"/>
    </row>
    <row r="5" spans="1:7" ht="14.4" customHeight="1" x14ac:dyDescent="0.3">
      <c r="A5" s="1" t="s">
        <v>109</v>
      </c>
      <c r="B5" s="33">
        <v>0.99358997152999995</v>
      </c>
      <c r="C5" s="34">
        <v>650.0539</v>
      </c>
      <c r="D5" s="35">
        <v>184.50745000000001</v>
      </c>
      <c r="E5" s="11"/>
      <c r="F5" s="12">
        <v>539</v>
      </c>
      <c r="G5" s="13">
        <f>IF(F5&lt;0.00000001,"",D5/F5)</f>
        <v>0.34231437847866419</v>
      </c>
    </row>
    <row r="6" spans="1:7" ht="14.4" customHeight="1" x14ac:dyDescent="0.3">
      <c r="A6" s="1" t="s">
        <v>110</v>
      </c>
      <c r="B6" s="14">
        <v>34.717969005214997</v>
      </c>
      <c r="C6" s="36">
        <v>1472.64933</v>
      </c>
      <c r="D6" s="37">
        <v>1542.3713299999999</v>
      </c>
      <c r="E6" s="11"/>
      <c r="F6" s="14">
        <v>205</v>
      </c>
      <c r="G6" s="15">
        <f>IF(F6&lt;0.00000001,"",D6/F6)</f>
        <v>7.5237625853658532</v>
      </c>
    </row>
    <row r="7" spans="1:7" ht="14.4" customHeight="1" x14ac:dyDescent="0.3">
      <c r="A7" s="1" t="s">
        <v>111</v>
      </c>
      <c r="B7" s="14">
        <v>20710.2209565839</v>
      </c>
      <c r="C7" s="36">
        <v>20171.260320000001</v>
      </c>
      <c r="D7" s="37">
        <v>19577.736280000001</v>
      </c>
      <c r="E7" s="11"/>
      <c r="F7" s="14">
        <v>18452</v>
      </c>
      <c r="G7" s="15">
        <f>IF(F7&lt;0.00000001,"",D7/F7)</f>
        <v>1.061008903099935</v>
      </c>
    </row>
    <row r="8" spans="1:7" ht="14.4" customHeight="1" thickBot="1" x14ac:dyDescent="0.35">
      <c r="A8" s="1" t="s">
        <v>83</v>
      </c>
      <c r="B8" s="16">
        <v>196470.98807045899</v>
      </c>
      <c r="C8" s="38">
        <v>207436.01251</v>
      </c>
      <c r="D8" s="39">
        <v>149582.3615</v>
      </c>
      <c r="E8" s="11"/>
      <c r="F8" s="16">
        <v>166845</v>
      </c>
      <c r="G8" s="17">
        <f>IF(F8&lt;0.00000001,"",D8/F8)</f>
        <v>0.89653487668195031</v>
      </c>
    </row>
    <row r="9" spans="1:7" ht="14.4" customHeight="1" thickBot="1" x14ac:dyDescent="0.35">
      <c r="A9" s="2" t="s">
        <v>84</v>
      </c>
      <c r="B9" s="3">
        <v>217216.920586019</v>
      </c>
      <c r="C9" s="40">
        <v>229729.97605999999</v>
      </c>
      <c r="D9" s="41">
        <v>170886.97656000001</v>
      </c>
      <c r="E9" s="11"/>
      <c r="F9" s="3">
        <v>186041</v>
      </c>
      <c r="G9" s="4">
        <f>IF(F9&lt;0.00000001,"",D9/F9)</f>
        <v>0.91854471089706036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95" t="s">
        <v>86</v>
      </c>
      <c r="B11" s="12">
        <f>IF(ISERROR(VLOOKUP("Celkem",#REF!,2,0)),0,VLOOKUP("Celkem",#REF!,2,0)/1000)</f>
        <v>0</v>
      </c>
      <c r="C11" s="34">
        <f>IF(ISERROR(VLOOKUP("Celkem",#REF!,4,0)),0,VLOOKUP("Celkem",#REF!,4,0)/1000)</f>
        <v>0</v>
      </c>
      <c r="D11" s="35">
        <f>IF(ISERROR(VLOOKUP("Celkem",#REF!,6,0)),0,VLOOKUP("Celkem",#REF!,6,0)/1000)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96" t="s">
        <v>85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87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94" t="s">
        <v>88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7" priority="6" operator="greaterThan">
      <formula>1</formula>
    </cfRule>
  </conditionalFormatting>
  <conditionalFormatting sqref="G11:G15">
    <cfRule type="cellIs" dxfId="36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43" t="s">
        <v>126</v>
      </c>
      <c r="B1" s="143"/>
      <c r="C1" s="143"/>
      <c r="D1" s="143"/>
      <c r="E1" s="143"/>
      <c r="F1" s="143"/>
      <c r="G1" s="14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s="67" customFormat="1" ht="14.4" customHeight="1" thickBot="1" x14ac:dyDescent="0.35">
      <c r="A2" s="177" t="s">
        <v>124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97"/>
      <c r="B3" s="144" t="s">
        <v>20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56"/>
      <c r="Q3" s="58"/>
    </row>
    <row r="4" spans="1:17" ht="14.4" customHeight="1" x14ac:dyDescent="0.3">
      <c r="A4" s="98"/>
      <c r="B4" s="26" t="s">
        <v>21</v>
      </c>
      <c r="C4" s="57" t="s">
        <v>22</v>
      </c>
      <c r="D4" s="57" t="s">
        <v>23</v>
      </c>
      <c r="E4" s="57" t="s">
        <v>24</v>
      </c>
      <c r="F4" s="57" t="s">
        <v>25</v>
      </c>
      <c r="G4" s="57" t="s">
        <v>26</v>
      </c>
      <c r="H4" s="57" t="s">
        <v>27</v>
      </c>
      <c r="I4" s="57" t="s">
        <v>28</v>
      </c>
      <c r="J4" s="57" t="s">
        <v>29</v>
      </c>
      <c r="K4" s="57" t="s">
        <v>30</v>
      </c>
      <c r="L4" s="57" t="s">
        <v>31</v>
      </c>
      <c r="M4" s="57" t="s">
        <v>32</v>
      </c>
      <c r="N4" s="57" t="s">
        <v>33</v>
      </c>
      <c r="O4" s="57" t="s">
        <v>34</v>
      </c>
      <c r="P4" s="146" t="s">
        <v>6</v>
      </c>
      <c r="Q4" s="147"/>
    </row>
    <row r="5" spans="1:17" ht="14.4" customHeight="1" thickBot="1" x14ac:dyDescent="0.35">
      <c r="A5" s="99"/>
      <c r="B5" s="27" t="s">
        <v>35</v>
      </c>
      <c r="C5" s="28" t="s">
        <v>35</v>
      </c>
      <c r="D5" s="28" t="s">
        <v>36</v>
      </c>
      <c r="E5" s="28" t="s">
        <v>36</v>
      </c>
      <c r="F5" s="28" t="s">
        <v>36</v>
      </c>
      <c r="G5" s="28" t="s">
        <v>36</v>
      </c>
      <c r="H5" s="28" t="s">
        <v>36</v>
      </c>
      <c r="I5" s="28" t="s">
        <v>36</v>
      </c>
      <c r="J5" s="28" t="s">
        <v>36</v>
      </c>
      <c r="K5" s="28" t="s">
        <v>36</v>
      </c>
      <c r="L5" s="28" t="s">
        <v>36</v>
      </c>
      <c r="M5" s="28" t="s">
        <v>36</v>
      </c>
      <c r="N5" s="28" t="s">
        <v>36</v>
      </c>
      <c r="O5" s="28" t="s">
        <v>36</v>
      </c>
      <c r="P5" s="28" t="s">
        <v>36</v>
      </c>
      <c r="Q5" s="29" t="s">
        <v>37</v>
      </c>
    </row>
    <row r="6" spans="1:17" ht="14.4" customHeight="1" x14ac:dyDescent="0.3">
      <c r="A6" s="20" t="s">
        <v>38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3.4584595208887258E-323</v>
      </c>
      <c r="Q6" s="113" t="s">
        <v>125</v>
      </c>
    </row>
    <row r="7" spans="1:17" ht="14.4" customHeight="1" x14ac:dyDescent="0.3">
      <c r="A7" s="21" t="s">
        <v>39</v>
      </c>
      <c r="B7" s="72">
        <v>926.30322298167903</v>
      </c>
      <c r="C7" s="73">
        <v>77.191935248473001</v>
      </c>
      <c r="D7" s="73">
        <v>7.5474800000000002</v>
      </c>
      <c r="E7" s="73">
        <v>-83.170509999999993</v>
      </c>
      <c r="F7" s="73">
        <v>-42.370809999999999</v>
      </c>
      <c r="G7" s="73">
        <v>-124.91374</v>
      </c>
      <c r="H7" s="73">
        <v>-40.870420000000003</v>
      </c>
      <c r="I7" s="73">
        <v>5.3432300000000001</v>
      </c>
      <c r="J7" s="73">
        <v>-327.48777999999999</v>
      </c>
      <c r="K7" s="73">
        <v>4.9406564584124654E-324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-605.92255</v>
      </c>
      <c r="Q7" s="114">
        <v>-1.1213653862549999</v>
      </c>
    </row>
    <row r="8" spans="1:17" ht="14.4" customHeight="1" x14ac:dyDescent="0.3">
      <c r="A8" s="21" t="s">
        <v>40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3.4584595208887258E-323</v>
      </c>
      <c r="Q8" s="114" t="s">
        <v>125</v>
      </c>
    </row>
    <row r="9" spans="1:17" ht="14.4" customHeight="1" x14ac:dyDescent="0.3">
      <c r="A9" s="21" t="s">
        <v>41</v>
      </c>
      <c r="B9" s="72">
        <v>360.50946892625001</v>
      </c>
      <c r="C9" s="73">
        <v>30.042455743853999</v>
      </c>
      <c r="D9" s="73">
        <v>224.06791000000001</v>
      </c>
      <c r="E9" s="73">
        <v>169.1986</v>
      </c>
      <c r="F9" s="73">
        <v>232.85368</v>
      </c>
      <c r="G9" s="73">
        <v>327.25778000000003</v>
      </c>
      <c r="H9" s="73">
        <v>93.575609999999998</v>
      </c>
      <c r="I9" s="73">
        <v>209.91314</v>
      </c>
      <c r="J9" s="73">
        <v>285.50461000000001</v>
      </c>
      <c r="K9" s="73">
        <v>4.9406564584124654E-324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1542.3713299999999</v>
      </c>
      <c r="Q9" s="114">
        <v>7.3342460186079999</v>
      </c>
    </row>
    <row r="10" spans="1:17" ht="14.4" customHeight="1" x14ac:dyDescent="0.3">
      <c r="A10" s="21" t="s">
        <v>42</v>
      </c>
      <c r="B10" s="72">
        <v>11.282051898260001</v>
      </c>
      <c r="C10" s="73">
        <v>0.94017099152100003</v>
      </c>
      <c r="D10" s="73">
        <v>1.28779</v>
      </c>
      <c r="E10" s="73">
        <v>1.2787500000000001</v>
      </c>
      <c r="F10" s="73">
        <v>1.31985</v>
      </c>
      <c r="G10" s="73">
        <v>1.3198799999999999</v>
      </c>
      <c r="H10" s="73">
        <v>1.34676</v>
      </c>
      <c r="I10" s="73">
        <v>1.73241</v>
      </c>
      <c r="J10" s="73">
        <v>1.75606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10.041499999999999</v>
      </c>
      <c r="Q10" s="114">
        <v>1.5257862803</v>
      </c>
    </row>
    <row r="11" spans="1:17" ht="14.4" customHeight="1" x14ac:dyDescent="0.3">
      <c r="A11" s="21" t="s">
        <v>43</v>
      </c>
      <c r="B11" s="72">
        <v>614.69169999575695</v>
      </c>
      <c r="C11" s="73">
        <v>51.224308332979</v>
      </c>
      <c r="D11" s="73">
        <v>43.262790000000003</v>
      </c>
      <c r="E11" s="73">
        <v>59.771569999999997</v>
      </c>
      <c r="F11" s="73">
        <v>103.90403999999999</v>
      </c>
      <c r="G11" s="73">
        <v>24.511199999999999</v>
      </c>
      <c r="H11" s="73">
        <v>61.912590000000002</v>
      </c>
      <c r="I11" s="73">
        <v>14.812340000000001</v>
      </c>
      <c r="J11" s="73">
        <v>47.152329999999999</v>
      </c>
      <c r="K11" s="73">
        <v>4.9406564584124654E-324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355.32686000000001</v>
      </c>
      <c r="Q11" s="114">
        <v>0.99095491285100001</v>
      </c>
    </row>
    <row r="12" spans="1:17" ht="14.4" customHeight="1" x14ac:dyDescent="0.3">
      <c r="A12" s="21" t="s">
        <v>44</v>
      </c>
      <c r="B12" s="72">
        <v>31.755309394548</v>
      </c>
      <c r="C12" s="73">
        <v>2.646275782879</v>
      </c>
      <c r="D12" s="73">
        <v>0.13089999999999999</v>
      </c>
      <c r="E12" s="73">
        <v>5.4087699999999996</v>
      </c>
      <c r="F12" s="73">
        <v>0.22589999999999999</v>
      </c>
      <c r="G12" s="73">
        <v>20.068100000000001</v>
      </c>
      <c r="H12" s="73">
        <v>32.966079999999998</v>
      </c>
      <c r="I12" s="73">
        <v>1.2889999999999999</v>
      </c>
      <c r="J12" s="73">
        <v>44.758800000000001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104.84755</v>
      </c>
      <c r="Q12" s="114">
        <v>5.6601135548599997</v>
      </c>
    </row>
    <row r="13" spans="1:17" ht="14.4" customHeight="1" x14ac:dyDescent="0.3">
      <c r="A13" s="21" t="s">
        <v>45</v>
      </c>
      <c r="B13" s="72">
        <v>260.650850909898</v>
      </c>
      <c r="C13" s="73">
        <v>21.720904242490999</v>
      </c>
      <c r="D13" s="73">
        <v>4.0102500000000001</v>
      </c>
      <c r="E13" s="73">
        <v>5.8178099999999997</v>
      </c>
      <c r="F13" s="73">
        <v>20.285730000000001</v>
      </c>
      <c r="G13" s="73">
        <v>5.2377699999990002</v>
      </c>
      <c r="H13" s="73">
        <v>5.1833900000000002</v>
      </c>
      <c r="I13" s="73">
        <v>12.628830000000001</v>
      </c>
      <c r="J13" s="73">
        <v>9.6837300000000006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62.84751</v>
      </c>
      <c r="Q13" s="114">
        <v>0.41334447286600001</v>
      </c>
    </row>
    <row r="14" spans="1:17" ht="14.4" customHeight="1" x14ac:dyDescent="0.3">
      <c r="A14" s="21" t="s">
        <v>46</v>
      </c>
      <c r="B14" s="72">
        <v>1577.2212487889001</v>
      </c>
      <c r="C14" s="73">
        <v>131.435104065741</v>
      </c>
      <c r="D14" s="73">
        <v>153.90100000000001</v>
      </c>
      <c r="E14" s="73">
        <v>131.31639000000001</v>
      </c>
      <c r="F14" s="73">
        <v>147.59700000000001</v>
      </c>
      <c r="G14" s="73">
        <v>97.398999999999006</v>
      </c>
      <c r="H14" s="73">
        <v>75.742050000000006</v>
      </c>
      <c r="I14" s="73">
        <v>73.691000000000003</v>
      </c>
      <c r="J14" s="73">
        <v>81.105000000000004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760.75144</v>
      </c>
      <c r="Q14" s="114">
        <v>0.82686264004800003</v>
      </c>
    </row>
    <row r="15" spans="1:17" ht="14.4" customHeight="1" x14ac:dyDescent="0.3">
      <c r="A15" s="21" t="s">
        <v>47</v>
      </c>
      <c r="B15" s="72">
        <v>284015.00099998497</v>
      </c>
      <c r="C15" s="73">
        <v>23667.916749998702</v>
      </c>
      <c r="D15" s="73">
        <v>22932.967199999999</v>
      </c>
      <c r="E15" s="73">
        <v>16136.826429999999</v>
      </c>
      <c r="F15" s="73">
        <v>27752.118109999999</v>
      </c>
      <c r="G15" s="73">
        <v>20706.4058</v>
      </c>
      <c r="H15" s="73">
        <v>17435.095840000002</v>
      </c>
      <c r="I15" s="73">
        <v>26057.9715</v>
      </c>
      <c r="J15" s="73">
        <v>17493.403490000001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148514.78836999999</v>
      </c>
      <c r="Q15" s="114">
        <v>0.89642018613899999</v>
      </c>
    </row>
    <row r="16" spans="1:17" ht="14.4" customHeight="1" x14ac:dyDescent="0.3">
      <c r="A16" s="21" t="s">
        <v>48</v>
      </c>
      <c r="B16" s="72">
        <v>-3499.9999999998099</v>
      </c>
      <c r="C16" s="73">
        <v>-291.666666666651</v>
      </c>
      <c r="D16" s="73">
        <v>-359.97242</v>
      </c>
      <c r="E16" s="73">
        <v>-370.35131999999999</v>
      </c>
      <c r="F16" s="73">
        <v>-349.18741</v>
      </c>
      <c r="G16" s="73">
        <v>-372.32551999999998</v>
      </c>
      <c r="H16" s="73">
        <v>-740.06697999999994</v>
      </c>
      <c r="I16" s="73">
        <v>-6.0381999999999998</v>
      </c>
      <c r="J16" s="73">
        <v>-276.19920000000002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-2474.1410500000002</v>
      </c>
      <c r="Q16" s="114">
        <v>1.211824187755</v>
      </c>
    </row>
    <row r="17" spans="1:17" ht="14.4" customHeight="1" x14ac:dyDescent="0.3">
      <c r="A17" s="21" t="s">
        <v>49</v>
      </c>
      <c r="B17" s="72">
        <v>293.03008243930299</v>
      </c>
      <c r="C17" s="73">
        <v>24.419173536608</v>
      </c>
      <c r="D17" s="73">
        <v>19.67445</v>
      </c>
      <c r="E17" s="73">
        <v>46.934080000000002</v>
      </c>
      <c r="F17" s="73">
        <v>88.531599999999997</v>
      </c>
      <c r="G17" s="73">
        <v>2.9959600000000002</v>
      </c>
      <c r="H17" s="73">
        <v>2.45994</v>
      </c>
      <c r="I17" s="73">
        <v>32.527169999999998</v>
      </c>
      <c r="J17" s="73">
        <v>12.662509999999999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205.78570999999999</v>
      </c>
      <c r="Q17" s="114">
        <v>1.2038883513950001</v>
      </c>
    </row>
    <row r="18" spans="1:17" ht="14.4" customHeight="1" x14ac:dyDescent="0.3">
      <c r="A18" s="21" t="s">
        <v>50</v>
      </c>
      <c r="B18" s="72">
        <v>0</v>
      </c>
      <c r="C18" s="73">
        <v>0</v>
      </c>
      <c r="D18" s="73">
        <v>4.9406564584124654E-324</v>
      </c>
      <c r="E18" s="73">
        <v>3.14</v>
      </c>
      <c r="F18" s="73">
        <v>4.9406564584124654E-324</v>
      </c>
      <c r="G18" s="73">
        <v>2.3250000000000002</v>
      </c>
      <c r="H18" s="73">
        <v>1.899</v>
      </c>
      <c r="I18" s="73">
        <v>0.61599999999999999</v>
      </c>
      <c r="J18" s="73">
        <v>4.9406564584124654E-324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7.98</v>
      </c>
      <c r="Q18" s="114" t="s">
        <v>125</v>
      </c>
    </row>
    <row r="19" spans="1:17" ht="14.4" customHeight="1" x14ac:dyDescent="0.3">
      <c r="A19" s="21" t="s">
        <v>51</v>
      </c>
      <c r="B19" s="72">
        <v>1470.5633318448099</v>
      </c>
      <c r="C19" s="73">
        <v>122.5469443204</v>
      </c>
      <c r="D19" s="73">
        <v>207.06993</v>
      </c>
      <c r="E19" s="73">
        <v>21.308990000000001</v>
      </c>
      <c r="F19" s="73">
        <v>28.366040000000002</v>
      </c>
      <c r="G19" s="73">
        <v>432.95449999999897</v>
      </c>
      <c r="H19" s="73">
        <v>216.13123999999999</v>
      </c>
      <c r="I19" s="73">
        <v>11.77257</v>
      </c>
      <c r="J19" s="73">
        <v>204.08295000000001</v>
      </c>
      <c r="K19" s="73">
        <v>4.9406564584124654E-324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1121.68622</v>
      </c>
      <c r="Q19" s="114">
        <v>1.3075877938860001</v>
      </c>
    </row>
    <row r="20" spans="1:17" ht="14.4" customHeight="1" x14ac:dyDescent="0.3">
      <c r="A20" s="21" t="s">
        <v>52</v>
      </c>
      <c r="B20" s="72">
        <v>31633.9914696429</v>
      </c>
      <c r="C20" s="73">
        <v>2636.1659558035699</v>
      </c>
      <c r="D20" s="73">
        <v>2636.0763299999999</v>
      </c>
      <c r="E20" s="73">
        <v>2367.4490999999998</v>
      </c>
      <c r="F20" s="73">
        <v>2523.5422699999999</v>
      </c>
      <c r="G20" s="73">
        <v>2961.85691</v>
      </c>
      <c r="H20" s="73">
        <v>2656.1318299999998</v>
      </c>
      <c r="I20" s="73">
        <v>2647.24287</v>
      </c>
      <c r="J20" s="73">
        <v>3785.4369700000002</v>
      </c>
      <c r="K20" s="73">
        <v>4.9406564584124654E-324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19577.736280000001</v>
      </c>
      <c r="Q20" s="114">
        <v>1.0609421089040001</v>
      </c>
    </row>
    <row r="21" spans="1:17" ht="14.4" customHeight="1" x14ac:dyDescent="0.3">
      <c r="A21" s="22" t="s">
        <v>53</v>
      </c>
      <c r="B21" s="72">
        <v>1314.99999999993</v>
      </c>
      <c r="C21" s="73">
        <v>109.583333333327</v>
      </c>
      <c r="D21" s="73">
        <v>109.253</v>
      </c>
      <c r="E21" s="73">
        <v>109.253</v>
      </c>
      <c r="F21" s="73">
        <v>109.295</v>
      </c>
      <c r="G21" s="73">
        <v>116.346</v>
      </c>
      <c r="H21" s="73">
        <v>116.346</v>
      </c>
      <c r="I21" s="73">
        <v>116.346</v>
      </c>
      <c r="J21" s="73">
        <v>117.03400000000001</v>
      </c>
      <c r="K21" s="73">
        <v>1.4821969375237396E-323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793.87300000000005</v>
      </c>
      <c r="Q21" s="114">
        <v>1.034924063009</v>
      </c>
    </row>
    <row r="22" spans="1:17" ht="14.4" customHeight="1" x14ac:dyDescent="0.3">
      <c r="A22" s="21" t="s">
        <v>54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2.4289999999999998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2.4289999999999998</v>
      </c>
      <c r="Q22" s="114" t="s">
        <v>125</v>
      </c>
    </row>
    <row r="23" spans="1:17" ht="14.4" customHeight="1" x14ac:dyDescent="0.3">
      <c r="A23" s="22" t="s">
        <v>55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1.3833838083554903E-322</v>
      </c>
      <c r="Q23" s="114" t="s">
        <v>125</v>
      </c>
    </row>
    <row r="24" spans="1:17" ht="14.4" customHeight="1" x14ac:dyDescent="0.3">
      <c r="A24" s="22" t="s">
        <v>56</v>
      </c>
      <c r="B24" s="72">
        <v>-1.16415321826935E-10</v>
      </c>
      <c r="C24" s="73">
        <v>-1.45519152283669E-11</v>
      </c>
      <c r="D24" s="73">
        <v>0.98385999999600005</v>
      </c>
      <c r="E24" s="73">
        <v>8.4955700000019991</v>
      </c>
      <c r="F24" s="73">
        <v>4.8057900000049996</v>
      </c>
      <c r="G24" s="73">
        <v>3.3918099999970002</v>
      </c>
      <c r="H24" s="73">
        <v>16.291079999998999</v>
      </c>
      <c r="I24" s="73">
        <v>11.629859999997</v>
      </c>
      <c r="J24" s="73">
        <v>0.65989999999799998</v>
      </c>
      <c r="K24" s="73">
        <v>-1.0869444208507424E-322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46.257869999996998</v>
      </c>
      <c r="Q24" s="114" t="s">
        <v>125</v>
      </c>
    </row>
    <row r="25" spans="1:17" ht="14.4" customHeight="1" x14ac:dyDescent="0.3">
      <c r="A25" s="23" t="s">
        <v>57</v>
      </c>
      <c r="B25" s="75">
        <v>319009.99973680702</v>
      </c>
      <c r="C25" s="76">
        <v>26584.166644733901</v>
      </c>
      <c r="D25" s="76">
        <v>25980.260470000001</v>
      </c>
      <c r="E25" s="76">
        <v>18612.677230000001</v>
      </c>
      <c r="F25" s="76">
        <v>30623.715789999998</v>
      </c>
      <c r="G25" s="76">
        <v>24204.830450000001</v>
      </c>
      <c r="H25" s="76">
        <v>19934.14401</v>
      </c>
      <c r="I25" s="76">
        <v>29191.477719999999</v>
      </c>
      <c r="J25" s="76">
        <v>21479.553370000001</v>
      </c>
      <c r="K25" s="76">
        <v>4.9406564584124654E-324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170026.65904</v>
      </c>
      <c r="Q25" s="115">
        <v>0.91368381204500004</v>
      </c>
    </row>
    <row r="26" spans="1:17" ht="14.4" customHeight="1" x14ac:dyDescent="0.3">
      <c r="A26" s="21" t="s">
        <v>58</v>
      </c>
      <c r="B26" s="72">
        <v>6887.1283806311003</v>
      </c>
      <c r="C26" s="73">
        <v>573.92736505259199</v>
      </c>
      <c r="D26" s="73">
        <v>487.14368000000002</v>
      </c>
      <c r="E26" s="73">
        <v>429.04433999999998</v>
      </c>
      <c r="F26" s="73">
        <v>432.44454000000002</v>
      </c>
      <c r="G26" s="73">
        <v>514.22978999999998</v>
      </c>
      <c r="H26" s="73">
        <v>468.56137999999999</v>
      </c>
      <c r="I26" s="73">
        <v>596.37504999999999</v>
      </c>
      <c r="J26" s="73">
        <v>634.42646000000002</v>
      </c>
      <c r="K26" s="73">
        <v>4.9406564584124654E-324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3562.2252400000002</v>
      </c>
      <c r="Q26" s="114">
        <v>0.88667896146199998</v>
      </c>
    </row>
    <row r="27" spans="1:17" ht="14.4" customHeight="1" x14ac:dyDescent="0.3">
      <c r="A27" s="24" t="s">
        <v>59</v>
      </c>
      <c r="B27" s="75">
        <v>325897.128117438</v>
      </c>
      <c r="C27" s="76">
        <v>27158.094009786499</v>
      </c>
      <c r="D27" s="76">
        <v>26467.404149999998</v>
      </c>
      <c r="E27" s="76">
        <v>19041.721570000002</v>
      </c>
      <c r="F27" s="76">
        <v>31056.160329999999</v>
      </c>
      <c r="G27" s="76">
        <v>24719.060239999999</v>
      </c>
      <c r="H27" s="76">
        <v>20402.705389999999</v>
      </c>
      <c r="I27" s="76">
        <v>29787.852770000001</v>
      </c>
      <c r="J27" s="76">
        <v>22113.97983</v>
      </c>
      <c r="K27" s="76">
        <v>9.8813129168249309E-324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173588.88428</v>
      </c>
      <c r="Q27" s="115">
        <v>0.91311312314699999</v>
      </c>
    </row>
    <row r="28" spans="1:17" ht="14.4" customHeight="1" x14ac:dyDescent="0.3">
      <c r="A28" s="22" t="s">
        <v>60</v>
      </c>
      <c r="B28" s="72">
        <v>1.2351641146031164E-322</v>
      </c>
      <c r="C28" s="73">
        <v>0</v>
      </c>
      <c r="D28" s="73">
        <v>1.2351641146031164E-322</v>
      </c>
      <c r="E28" s="73">
        <v>1.2351641146031164E-322</v>
      </c>
      <c r="F28" s="73">
        <v>1.2351641146031164E-322</v>
      </c>
      <c r="G28" s="73">
        <v>1.2351641146031164E-322</v>
      </c>
      <c r="H28" s="73">
        <v>1.2351641146031164E-322</v>
      </c>
      <c r="I28" s="73">
        <v>1.2351641146031164E-322</v>
      </c>
      <c r="J28" s="73">
        <v>1.2351641146031164E-322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8.6461488022218145E-322</v>
      </c>
      <c r="Q28" s="114">
        <v>12.5</v>
      </c>
    </row>
    <row r="29" spans="1:17" ht="14.4" customHeight="1" x14ac:dyDescent="0.3">
      <c r="A29" s="22" t="s">
        <v>61</v>
      </c>
      <c r="B29" s="72">
        <v>7299.99999999994</v>
      </c>
      <c r="C29" s="73">
        <v>608.33333333332803</v>
      </c>
      <c r="D29" s="73">
        <v>502.6003</v>
      </c>
      <c r="E29" s="73">
        <v>663.31100000000004</v>
      </c>
      <c r="F29" s="73">
        <v>566.43600000000004</v>
      </c>
      <c r="G29" s="73">
        <v>695.63099999999997</v>
      </c>
      <c r="H29" s="73">
        <v>596.70500000000004</v>
      </c>
      <c r="I29" s="73">
        <v>719.86500000000001</v>
      </c>
      <c r="J29" s="73">
        <v>506.685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4251.2332999999999</v>
      </c>
      <c r="Q29" s="114">
        <v>0.99833267318899999</v>
      </c>
    </row>
    <row r="30" spans="1:17" ht="14.4" customHeight="1" x14ac:dyDescent="0.3">
      <c r="A30" s="22" t="s">
        <v>62</v>
      </c>
      <c r="B30" s="72">
        <v>329979.99999999697</v>
      </c>
      <c r="C30" s="73">
        <v>27498.333333333099</v>
      </c>
      <c r="D30" s="73">
        <v>25848.927439999999</v>
      </c>
      <c r="E30" s="73">
        <v>20757.528839999999</v>
      </c>
      <c r="F30" s="73">
        <v>30828.705180000001</v>
      </c>
      <c r="G30" s="73">
        <v>24265.1649</v>
      </c>
      <c r="H30" s="73">
        <v>21030.689200000001</v>
      </c>
      <c r="I30" s="73">
        <v>29857.972450000001</v>
      </c>
      <c r="J30" s="73">
        <v>21784.21127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174373.19928</v>
      </c>
      <c r="Q30" s="114">
        <v>0.90588970386000001</v>
      </c>
    </row>
    <row r="31" spans="1:17" ht="14.4" customHeight="1" thickBot="1" x14ac:dyDescent="0.35">
      <c r="A31" s="25" t="s">
        <v>63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1.7292297604443629E-322</v>
      </c>
      <c r="Q31" s="116" t="s">
        <v>125</v>
      </c>
    </row>
    <row r="32" spans="1:17" ht="14.4" customHeight="1" x14ac:dyDescent="0.3">
      <c r="A32" s="148" t="s">
        <v>64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</row>
    <row r="33" spans="1:17" ht="14.4" customHeight="1" x14ac:dyDescent="0.3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</row>
    <row r="34" spans="1:17" ht="14.4" customHeight="1" x14ac:dyDescent="0.3">
      <c r="A34" s="148" t="s">
        <v>65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</row>
    <row r="35" spans="1:17" ht="14.4" customHeight="1" x14ac:dyDescent="0.3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42"/>
      <c r="Q36" s="142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32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43" t="s">
        <v>66</v>
      </c>
      <c r="B1" s="143"/>
      <c r="C1" s="143"/>
      <c r="D1" s="143"/>
      <c r="E1" s="143"/>
      <c r="F1" s="143"/>
      <c r="G1" s="143"/>
      <c r="H1" s="149"/>
      <c r="I1" s="149"/>
      <c r="J1" s="149"/>
      <c r="K1" s="149"/>
    </row>
    <row r="2" spans="1:11" s="81" customFormat="1" ht="14.4" customHeight="1" thickBot="1" x14ac:dyDescent="0.35">
      <c r="A2" s="177" t="s">
        <v>124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97"/>
      <c r="B3" s="144" t="s">
        <v>67</v>
      </c>
      <c r="C3" s="145"/>
      <c r="D3" s="145"/>
      <c r="E3" s="145"/>
      <c r="F3" s="152" t="s">
        <v>68</v>
      </c>
      <c r="G3" s="145"/>
      <c r="H3" s="145"/>
      <c r="I3" s="145"/>
      <c r="J3" s="145"/>
      <c r="K3" s="153"/>
    </row>
    <row r="4" spans="1:11" ht="14.4" customHeight="1" x14ac:dyDescent="0.3">
      <c r="A4" s="98"/>
      <c r="B4" s="150"/>
      <c r="C4" s="151"/>
      <c r="D4" s="151"/>
      <c r="E4" s="151"/>
      <c r="F4" s="154" t="s">
        <v>89</v>
      </c>
      <c r="G4" s="156" t="s">
        <v>69</v>
      </c>
      <c r="H4" s="59" t="s">
        <v>118</v>
      </c>
      <c r="I4" s="154" t="s">
        <v>70</v>
      </c>
      <c r="J4" s="156" t="s">
        <v>71</v>
      </c>
      <c r="K4" s="157" t="s">
        <v>72</v>
      </c>
    </row>
    <row r="5" spans="1:11" ht="42" thickBot="1" x14ac:dyDescent="0.35">
      <c r="A5" s="99"/>
      <c r="B5" s="30" t="s">
        <v>90</v>
      </c>
      <c r="C5" s="31" t="s">
        <v>73</v>
      </c>
      <c r="D5" s="32" t="s">
        <v>74</v>
      </c>
      <c r="E5" s="32" t="s">
        <v>75</v>
      </c>
      <c r="F5" s="155"/>
      <c r="G5" s="155"/>
      <c r="H5" s="31" t="s">
        <v>76</v>
      </c>
      <c r="I5" s="155"/>
      <c r="J5" s="155"/>
      <c r="K5" s="158"/>
    </row>
    <row r="6" spans="1:11" ht="14.4" customHeight="1" thickBot="1" x14ac:dyDescent="0.35">
      <c r="A6" s="196" t="s">
        <v>127</v>
      </c>
      <c r="B6" s="178">
        <v>320028.36820072099</v>
      </c>
      <c r="C6" s="178">
        <v>362266.67398999998</v>
      </c>
      <c r="D6" s="179">
        <v>42238.3057892793</v>
      </c>
      <c r="E6" s="180">
        <v>1.1319830052149999</v>
      </c>
      <c r="F6" s="178">
        <v>319009.99973680702</v>
      </c>
      <c r="G6" s="179">
        <v>186089.166513137</v>
      </c>
      <c r="H6" s="181">
        <v>21479.553370000001</v>
      </c>
      <c r="I6" s="178">
        <v>170026.65904</v>
      </c>
      <c r="J6" s="179">
        <v>-16062.507473137301</v>
      </c>
      <c r="K6" s="182">
        <v>0.53298222369199999</v>
      </c>
    </row>
    <row r="7" spans="1:11" ht="14.4" customHeight="1" thickBot="1" x14ac:dyDescent="0.35">
      <c r="A7" s="197" t="s">
        <v>128</v>
      </c>
      <c r="B7" s="178">
        <v>284864.53834797599</v>
      </c>
      <c r="C7" s="178">
        <v>322546.91342</v>
      </c>
      <c r="D7" s="179">
        <v>37682.375072024603</v>
      </c>
      <c r="E7" s="180">
        <v>1.1322817339439999</v>
      </c>
      <c r="F7" s="178">
        <v>284297.41485288</v>
      </c>
      <c r="G7" s="179">
        <v>165840.15866417999</v>
      </c>
      <c r="H7" s="181">
        <v>17359.629300000001</v>
      </c>
      <c r="I7" s="178">
        <v>148270.64525999999</v>
      </c>
      <c r="J7" s="179">
        <v>-17569.513404180001</v>
      </c>
      <c r="K7" s="182">
        <v>0.52153356841700005</v>
      </c>
    </row>
    <row r="8" spans="1:11" ht="14.4" customHeight="1" thickBot="1" x14ac:dyDescent="0.35">
      <c r="A8" s="198" t="s">
        <v>129</v>
      </c>
      <c r="B8" s="178">
        <v>1480.4892308580299</v>
      </c>
      <c r="C8" s="178">
        <v>4208.6002099999996</v>
      </c>
      <c r="D8" s="179">
        <v>2728.1109791419799</v>
      </c>
      <c r="E8" s="180">
        <v>2.8427091006670002</v>
      </c>
      <c r="F8" s="178">
        <v>2205.1926041063898</v>
      </c>
      <c r="G8" s="179">
        <v>1286.3623523954</v>
      </c>
      <c r="H8" s="181">
        <v>61.320009999999002</v>
      </c>
      <c r="I8" s="178">
        <v>1469.2465</v>
      </c>
      <c r="J8" s="179">
        <v>182.88414760460401</v>
      </c>
      <c r="K8" s="182">
        <v>0.66626674570900002</v>
      </c>
    </row>
    <row r="9" spans="1:11" ht="14.4" customHeight="1" thickBot="1" x14ac:dyDescent="0.35">
      <c r="A9" s="199" t="s">
        <v>130</v>
      </c>
      <c r="B9" s="183">
        <v>4.9406564584124654E-324</v>
      </c>
      <c r="C9" s="183">
        <v>-2.24824</v>
      </c>
      <c r="D9" s="184">
        <v>-2.24824</v>
      </c>
      <c r="E9" s="185" t="s">
        <v>131</v>
      </c>
      <c r="F9" s="183">
        <v>0</v>
      </c>
      <c r="G9" s="184">
        <v>0</v>
      </c>
      <c r="H9" s="186">
        <v>4.9406564584124654E-324</v>
      </c>
      <c r="I9" s="183">
        <v>-2.4467699999999999</v>
      </c>
      <c r="J9" s="184">
        <v>-2.4467699999999999</v>
      </c>
      <c r="K9" s="187" t="s">
        <v>125</v>
      </c>
    </row>
    <row r="10" spans="1:11" ht="14.4" customHeight="1" thickBot="1" x14ac:dyDescent="0.35">
      <c r="A10" s="200" t="s">
        <v>132</v>
      </c>
      <c r="B10" s="178">
        <v>4.9406564584124654E-324</v>
      </c>
      <c r="C10" s="178">
        <v>-2.24824</v>
      </c>
      <c r="D10" s="179">
        <v>-2.24824</v>
      </c>
      <c r="E10" s="188" t="s">
        <v>131</v>
      </c>
      <c r="F10" s="178">
        <v>0</v>
      </c>
      <c r="G10" s="179">
        <v>0</v>
      </c>
      <c r="H10" s="181">
        <v>4.9406564584124654E-324</v>
      </c>
      <c r="I10" s="178">
        <v>-2.4467699999999999</v>
      </c>
      <c r="J10" s="179">
        <v>-2.4467699999999999</v>
      </c>
      <c r="K10" s="189" t="s">
        <v>125</v>
      </c>
    </row>
    <row r="11" spans="1:11" ht="14.4" customHeight="1" thickBot="1" x14ac:dyDescent="0.35">
      <c r="A11" s="199" t="s">
        <v>133</v>
      </c>
      <c r="B11" s="183">
        <v>4.9406564584124654E-324</v>
      </c>
      <c r="C11" s="183">
        <v>-0.77853000000000006</v>
      </c>
      <c r="D11" s="184">
        <v>-0.77853000000000006</v>
      </c>
      <c r="E11" s="185" t="s">
        <v>131</v>
      </c>
      <c r="F11" s="183">
        <v>0</v>
      </c>
      <c r="G11" s="184">
        <v>0</v>
      </c>
      <c r="H11" s="186">
        <v>-4.7739999999999998E-2</v>
      </c>
      <c r="I11" s="183">
        <v>-0.26569999999999999</v>
      </c>
      <c r="J11" s="184">
        <v>-0.26569999999999999</v>
      </c>
      <c r="K11" s="187" t="s">
        <v>125</v>
      </c>
    </row>
    <row r="12" spans="1:11" ht="14.4" customHeight="1" thickBot="1" x14ac:dyDescent="0.35">
      <c r="A12" s="200" t="s">
        <v>134</v>
      </c>
      <c r="B12" s="178">
        <v>4.9406564584124654E-324</v>
      </c>
      <c r="C12" s="178">
        <v>-0.77853000000000006</v>
      </c>
      <c r="D12" s="179">
        <v>-0.77853000000000006</v>
      </c>
      <c r="E12" s="188" t="s">
        <v>131</v>
      </c>
      <c r="F12" s="178">
        <v>0</v>
      </c>
      <c r="G12" s="179">
        <v>0</v>
      </c>
      <c r="H12" s="181">
        <v>-4.7739999999999998E-2</v>
      </c>
      <c r="I12" s="178">
        <v>-0.26569999999999999</v>
      </c>
      <c r="J12" s="179">
        <v>-0.26569999999999999</v>
      </c>
      <c r="K12" s="189" t="s">
        <v>125</v>
      </c>
    </row>
    <row r="13" spans="1:11" ht="14.4" customHeight="1" thickBot="1" x14ac:dyDescent="0.35">
      <c r="A13" s="199" t="s">
        <v>135</v>
      </c>
      <c r="B13" s="183">
        <v>95.999874219736</v>
      </c>
      <c r="C13" s="183">
        <v>569.77421000000004</v>
      </c>
      <c r="D13" s="184">
        <v>473.77433578026398</v>
      </c>
      <c r="E13" s="190">
        <v>5.9351557971400002</v>
      </c>
      <c r="F13" s="183">
        <v>926.30322298167903</v>
      </c>
      <c r="G13" s="184">
        <v>540.34354673931296</v>
      </c>
      <c r="H13" s="186">
        <v>-327.48777999999999</v>
      </c>
      <c r="I13" s="183">
        <v>-605.92255</v>
      </c>
      <c r="J13" s="184">
        <v>-1146.2660967393099</v>
      </c>
      <c r="K13" s="191">
        <v>-0.65412980864900006</v>
      </c>
    </row>
    <row r="14" spans="1:11" ht="14.4" customHeight="1" thickBot="1" x14ac:dyDescent="0.35">
      <c r="A14" s="200" t="s">
        <v>136</v>
      </c>
      <c r="B14" s="178">
        <v>89.999994580994993</v>
      </c>
      <c r="C14" s="178">
        <v>974.92030999999997</v>
      </c>
      <c r="D14" s="179">
        <v>884.92031541900406</v>
      </c>
      <c r="E14" s="180">
        <v>10.832448541123</v>
      </c>
      <c r="F14" s="178">
        <v>925.75123579529895</v>
      </c>
      <c r="G14" s="179">
        <v>540.02155421392501</v>
      </c>
      <c r="H14" s="181">
        <v>91.082250000000002</v>
      </c>
      <c r="I14" s="178">
        <v>181.99097</v>
      </c>
      <c r="J14" s="179">
        <v>-358.03058421392501</v>
      </c>
      <c r="K14" s="182">
        <v>0.19658733681599999</v>
      </c>
    </row>
    <row r="15" spans="1:11" ht="14.4" customHeight="1" thickBot="1" x14ac:dyDescent="0.35">
      <c r="A15" s="200" t="s">
        <v>137</v>
      </c>
      <c r="B15" s="178">
        <v>4.9406564584124654E-324</v>
      </c>
      <c r="C15" s="178">
        <v>-1.8894500000000001</v>
      </c>
      <c r="D15" s="179">
        <v>-1.8894500000000001</v>
      </c>
      <c r="E15" s="188" t="s">
        <v>131</v>
      </c>
      <c r="F15" s="178">
        <v>0.51699195034599998</v>
      </c>
      <c r="G15" s="179">
        <v>0.301578637702</v>
      </c>
      <c r="H15" s="181">
        <v>0.27515000000000001</v>
      </c>
      <c r="I15" s="178">
        <v>0.27515000000000001</v>
      </c>
      <c r="J15" s="179">
        <v>-2.6428637702000001E-2</v>
      </c>
      <c r="K15" s="182">
        <v>0.53221331553700002</v>
      </c>
    </row>
    <row r="16" spans="1:11" ht="14.4" customHeight="1" thickBot="1" x14ac:dyDescent="0.35">
      <c r="A16" s="200" t="s">
        <v>138</v>
      </c>
      <c r="B16" s="178">
        <v>4.9406564584124654E-324</v>
      </c>
      <c r="C16" s="178">
        <v>5.5869400000000002</v>
      </c>
      <c r="D16" s="179">
        <v>5.5869400000000002</v>
      </c>
      <c r="E16" s="188" t="s">
        <v>131</v>
      </c>
      <c r="F16" s="178">
        <v>0</v>
      </c>
      <c r="G16" s="179">
        <v>0</v>
      </c>
      <c r="H16" s="181">
        <v>4.9406564584124654E-324</v>
      </c>
      <c r="I16" s="178">
        <v>3.4584595208887258E-323</v>
      </c>
      <c r="J16" s="179">
        <v>3.4584595208887258E-323</v>
      </c>
      <c r="K16" s="189" t="s">
        <v>125</v>
      </c>
    </row>
    <row r="17" spans="1:11" ht="14.4" customHeight="1" thickBot="1" x14ac:dyDescent="0.35">
      <c r="A17" s="200" t="s">
        <v>139</v>
      </c>
      <c r="B17" s="178">
        <v>5.9998796387400004</v>
      </c>
      <c r="C17" s="178">
        <v>-2.7349199999999998</v>
      </c>
      <c r="D17" s="179">
        <v>-8.7347996387400002</v>
      </c>
      <c r="E17" s="180">
        <v>-0.45582914402800001</v>
      </c>
      <c r="F17" s="178">
        <v>0</v>
      </c>
      <c r="G17" s="179">
        <v>0</v>
      </c>
      <c r="H17" s="181">
        <v>0.75810999999999995</v>
      </c>
      <c r="I17" s="178">
        <v>1.7853699999999999</v>
      </c>
      <c r="J17" s="179">
        <v>1.7853699999999999</v>
      </c>
      <c r="K17" s="189" t="s">
        <v>125</v>
      </c>
    </row>
    <row r="18" spans="1:11" ht="14.4" customHeight="1" thickBot="1" x14ac:dyDescent="0.35">
      <c r="A18" s="200" t="s">
        <v>140</v>
      </c>
      <c r="B18" s="178">
        <v>4.9406564584124654E-324</v>
      </c>
      <c r="C18" s="178">
        <v>-7.8361799999999997</v>
      </c>
      <c r="D18" s="179">
        <v>-7.8361799999999997</v>
      </c>
      <c r="E18" s="188" t="s">
        <v>131</v>
      </c>
      <c r="F18" s="178">
        <v>3.4655236031999999E-2</v>
      </c>
      <c r="G18" s="179">
        <v>2.0215554351999999E-2</v>
      </c>
      <c r="H18" s="181">
        <v>0.45595999999999998</v>
      </c>
      <c r="I18" s="178">
        <v>0.45595999999999998</v>
      </c>
      <c r="J18" s="179">
        <v>0.43574444564699999</v>
      </c>
      <c r="K18" s="182">
        <v>13.157030573008999</v>
      </c>
    </row>
    <row r="19" spans="1:11" ht="14.4" customHeight="1" thickBot="1" x14ac:dyDescent="0.35">
      <c r="A19" s="200" t="s">
        <v>141</v>
      </c>
      <c r="B19" s="178">
        <v>4.9406564584124654E-324</v>
      </c>
      <c r="C19" s="178">
        <v>3.4000000000000002E-4</v>
      </c>
      <c r="D19" s="179">
        <v>3.4000000000000002E-4</v>
      </c>
      <c r="E19" s="188" t="s">
        <v>131</v>
      </c>
      <c r="F19" s="178">
        <v>3.4000000000000002E-4</v>
      </c>
      <c r="G19" s="179">
        <v>1.98333333E-4</v>
      </c>
      <c r="H19" s="181">
        <v>4.9406564584124654E-324</v>
      </c>
      <c r="I19" s="178">
        <v>3.4584595208887258E-323</v>
      </c>
      <c r="J19" s="179">
        <v>-1.98333333E-4</v>
      </c>
      <c r="K19" s="182">
        <v>1.0171823516579584E-319</v>
      </c>
    </row>
    <row r="20" spans="1:11" ht="14.4" customHeight="1" thickBot="1" x14ac:dyDescent="0.35">
      <c r="A20" s="200" t="s">
        <v>142</v>
      </c>
      <c r="B20" s="178">
        <v>4.9406564584124654E-324</v>
      </c>
      <c r="C20" s="178">
        <v>-398.27283</v>
      </c>
      <c r="D20" s="179">
        <v>-398.27283</v>
      </c>
      <c r="E20" s="188" t="s">
        <v>131</v>
      </c>
      <c r="F20" s="178">
        <v>0</v>
      </c>
      <c r="G20" s="179">
        <v>0</v>
      </c>
      <c r="H20" s="181">
        <v>-420.05925000000002</v>
      </c>
      <c r="I20" s="178">
        <v>-790.43</v>
      </c>
      <c r="J20" s="179">
        <v>-790.43</v>
      </c>
      <c r="K20" s="189" t="s">
        <v>125</v>
      </c>
    </row>
    <row r="21" spans="1:11" ht="14.4" customHeight="1" thickBot="1" x14ac:dyDescent="0.35">
      <c r="A21" s="199" t="s">
        <v>143</v>
      </c>
      <c r="B21" s="183">
        <v>378.61341720324702</v>
      </c>
      <c r="C21" s="183">
        <v>2643.7759999999998</v>
      </c>
      <c r="D21" s="184">
        <v>2265.16258279675</v>
      </c>
      <c r="E21" s="190">
        <v>6.9827847611129998</v>
      </c>
      <c r="F21" s="183">
        <v>360.50946892625001</v>
      </c>
      <c r="G21" s="184">
        <v>210.297190206979</v>
      </c>
      <c r="H21" s="186">
        <v>285.50461000000001</v>
      </c>
      <c r="I21" s="183">
        <v>1542.3713299999999</v>
      </c>
      <c r="J21" s="184">
        <v>1332.0741397930201</v>
      </c>
      <c r="K21" s="191">
        <v>4.278310177521</v>
      </c>
    </row>
    <row r="22" spans="1:11" ht="14.4" customHeight="1" thickBot="1" x14ac:dyDescent="0.35">
      <c r="A22" s="200" t="s">
        <v>144</v>
      </c>
      <c r="B22" s="178">
        <v>17.403598952109</v>
      </c>
      <c r="C22" s="178">
        <v>52.86515</v>
      </c>
      <c r="D22" s="179">
        <v>35.461551047889998</v>
      </c>
      <c r="E22" s="180">
        <v>3.0375987257269998</v>
      </c>
      <c r="F22" s="178">
        <v>16.533418374936002</v>
      </c>
      <c r="G22" s="179">
        <v>9.6444940520459994</v>
      </c>
      <c r="H22" s="181">
        <v>0.43197000000000002</v>
      </c>
      <c r="I22" s="178">
        <v>2.7258100000000001</v>
      </c>
      <c r="J22" s="179">
        <v>-6.9186840520460002</v>
      </c>
      <c r="K22" s="182">
        <v>0.16486669230600001</v>
      </c>
    </row>
    <row r="23" spans="1:11" ht="14.4" customHeight="1" thickBot="1" x14ac:dyDescent="0.35">
      <c r="A23" s="200" t="s">
        <v>145</v>
      </c>
      <c r="B23" s="178">
        <v>19.000078855982999</v>
      </c>
      <c r="C23" s="178">
        <v>9.8145000000000007</v>
      </c>
      <c r="D23" s="179">
        <v>-9.1855788559829996</v>
      </c>
      <c r="E23" s="180">
        <v>0.51655048773099999</v>
      </c>
      <c r="F23" s="178">
        <v>22.347831910408001</v>
      </c>
      <c r="G23" s="179">
        <v>13.036235281071001</v>
      </c>
      <c r="H23" s="181">
        <v>1.7584</v>
      </c>
      <c r="I23" s="178">
        <v>1.7584</v>
      </c>
      <c r="J23" s="179">
        <v>-11.277835281071001</v>
      </c>
      <c r="K23" s="182">
        <v>7.8683247979000004E-2</v>
      </c>
    </row>
    <row r="24" spans="1:11" ht="14.4" customHeight="1" thickBot="1" x14ac:dyDescent="0.35">
      <c r="A24" s="200" t="s">
        <v>146</v>
      </c>
      <c r="B24" s="178">
        <v>27.617158337138001</v>
      </c>
      <c r="C24" s="178">
        <v>18.09732</v>
      </c>
      <c r="D24" s="179">
        <v>-9.5198383371379993</v>
      </c>
      <c r="E24" s="180">
        <v>0.65529261841700004</v>
      </c>
      <c r="F24" s="178">
        <v>26.236839335260999</v>
      </c>
      <c r="G24" s="179">
        <v>15.304822945568</v>
      </c>
      <c r="H24" s="181">
        <v>1.9751700000000001</v>
      </c>
      <c r="I24" s="178">
        <v>10.0297</v>
      </c>
      <c r="J24" s="179">
        <v>-5.2751229455680004</v>
      </c>
      <c r="K24" s="182">
        <v>0.38227546663799999</v>
      </c>
    </row>
    <row r="25" spans="1:11" ht="14.4" customHeight="1" thickBot="1" x14ac:dyDescent="0.35">
      <c r="A25" s="200" t="s">
        <v>147</v>
      </c>
      <c r="B25" s="178">
        <v>129.42576220712499</v>
      </c>
      <c r="C25" s="178">
        <v>1353.78097</v>
      </c>
      <c r="D25" s="179">
        <v>1224.35520779288</v>
      </c>
      <c r="E25" s="180">
        <v>10.45990339878</v>
      </c>
      <c r="F25" s="178">
        <v>123.974485435565</v>
      </c>
      <c r="G25" s="179">
        <v>72.318449837412004</v>
      </c>
      <c r="H25" s="181">
        <v>172.66723999999999</v>
      </c>
      <c r="I25" s="178">
        <v>776.59257000000002</v>
      </c>
      <c r="J25" s="179">
        <v>704.274120162587</v>
      </c>
      <c r="K25" s="182">
        <v>6.2641322306880003</v>
      </c>
    </row>
    <row r="26" spans="1:11" ht="14.4" customHeight="1" thickBot="1" x14ac:dyDescent="0.35">
      <c r="A26" s="200" t="s">
        <v>148</v>
      </c>
      <c r="B26" s="178">
        <v>4.9406564584124654E-324</v>
      </c>
      <c r="C26" s="178">
        <v>977.91330000000005</v>
      </c>
      <c r="D26" s="179">
        <v>977.91330000000005</v>
      </c>
      <c r="E26" s="188" t="s">
        <v>131</v>
      </c>
      <c r="F26" s="178">
        <v>0</v>
      </c>
      <c r="G26" s="179">
        <v>0</v>
      </c>
      <c r="H26" s="181">
        <v>83.73809</v>
      </c>
      <c r="I26" s="178">
        <v>619.99103000000002</v>
      </c>
      <c r="J26" s="179">
        <v>619.99103000000002</v>
      </c>
      <c r="K26" s="189" t="s">
        <v>125</v>
      </c>
    </row>
    <row r="27" spans="1:11" ht="14.4" customHeight="1" thickBot="1" x14ac:dyDescent="0.35">
      <c r="A27" s="200" t="s">
        <v>149</v>
      </c>
      <c r="B27" s="178">
        <v>4.9406564584124654E-324</v>
      </c>
      <c r="C27" s="178">
        <v>47.292999999999999</v>
      </c>
      <c r="D27" s="179">
        <v>47.292999999999999</v>
      </c>
      <c r="E27" s="188" t="s">
        <v>131</v>
      </c>
      <c r="F27" s="178">
        <v>0</v>
      </c>
      <c r="G27" s="179">
        <v>0</v>
      </c>
      <c r="H27" s="181">
        <v>2.8962500000000002</v>
      </c>
      <c r="I27" s="178">
        <v>29.024000000000001</v>
      </c>
      <c r="J27" s="179">
        <v>29.024000000000001</v>
      </c>
      <c r="K27" s="189" t="s">
        <v>125</v>
      </c>
    </row>
    <row r="28" spans="1:11" ht="14.4" customHeight="1" thickBot="1" x14ac:dyDescent="0.35">
      <c r="A28" s="200" t="s">
        <v>150</v>
      </c>
      <c r="B28" s="178">
        <v>185.16681885089099</v>
      </c>
      <c r="C28" s="178">
        <v>184.01176000000001</v>
      </c>
      <c r="D28" s="179">
        <v>-1.155058850891</v>
      </c>
      <c r="E28" s="180">
        <v>0.99376206353700003</v>
      </c>
      <c r="F28" s="178">
        <v>171.41689387007901</v>
      </c>
      <c r="G28" s="179">
        <v>99.993188090879002</v>
      </c>
      <c r="H28" s="181">
        <v>22.037489999999998</v>
      </c>
      <c r="I28" s="178">
        <v>102.24982</v>
      </c>
      <c r="J28" s="179">
        <v>2.2566319091199998</v>
      </c>
      <c r="K28" s="182">
        <v>0.59649791622899995</v>
      </c>
    </row>
    <row r="29" spans="1:11" ht="14.4" customHeight="1" thickBot="1" x14ac:dyDescent="0.35">
      <c r="A29" s="199" t="s">
        <v>151</v>
      </c>
      <c r="B29" s="183">
        <v>14.999999096831999</v>
      </c>
      <c r="C29" s="183">
        <v>14.565289999999999</v>
      </c>
      <c r="D29" s="184">
        <v>-0.43470909683199999</v>
      </c>
      <c r="E29" s="190">
        <v>0.97101939179899999</v>
      </c>
      <c r="F29" s="183">
        <v>11.282051898260001</v>
      </c>
      <c r="G29" s="184">
        <v>6.581196940651</v>
      </c>
      <c r="H29" s="186">
        <v>1.75606</v>
      </c>
      <c r="I29" s="183">
        <v>10.041499999999999</v>
      </c>
      <c r="J29" s="184">
        <v>3.460303059348</v>
      </c>
      <c r="K29" s="191">
        <v>0.89004199684100005</v>
      </c>
    </row>
    <row r="30" spans="1:11" ht="14.4" customHeight="1" thickBot="1" x14ac:dyDescent="0.35">
      <c r="A30" s="200" t="s">
        <v>152</v>
      </c>
      <c r="B30" s="178">
        <v>14.999999096831999</v>
      </c>
      <c r="C30" s="178">
        <v>12.33431</v>
      </c>
      <c r="D30" s="179">
        <v>-2.6656890968320002</v>
      </c>
      <c r="E30" s="180">
        <v>0.82228738284400005</v>
      </c>
      <c r="F30" s="178">
        <v>11.282051898260001</v>
      </c>
      <c r="G30" s="179">
        <v>6.581196940651</v>
      </c>
      <c r="H30" s="181">
        <v>1.22288</v>
      </c>
      <c r="I30" s="178">
        <v>9.0601199999999995</v>
      </c>
      <c r="J30" s="179">
        <v>2.4789230593479998</v>
      </c>
      <c r="K30" s="182">
        <v>0.80305604704699995</v>
      </c>
    </row>
    <row r="31" spans="1:11" ht="14.4" customHeight="1" thickBot="1" x14ac:dyDescent="0.35">
      <c r="A31" s="200" t="s">
        <v>153</v>
      </c>
      <c r="B31" s="178">
        <v>4.9406564584124654E-324</v>
      </c>
      <c r="C31" s="178">
        <v>2.2309800000000002</v>
      </c>
      <c r="D31" s="179">
        <v>2.2309800000000002</v>
      </c>
      <c r="E31" s="188" t="s">
        <v>131</v>
      </c>
      <c r="F31" s="178">
        <v>0</v>
      </c>
      <c r="G31" s="179">
        <v>0</v>
      </c>
      <c r="H31" s="181">
        <v>0.53317999999999999</v>
      </c>
      <c r="I31" s="178">
        <v>0.98138000000000003</v>
      </c>
      <c r="J31" s="179">
        <v>0.98138000000000003</v>
      </c>
      <c r="K31" s="189" t="s">
        <v>125</v>
      </c>
    </row>
    <row r="32" spans="1:11" ht="14.4" customHeight="1" thickBot="1" x14ac:dyDescent="0.35">
      <c r="A32" s="199" t="s">
        <v>154</v>
      </c>
      <c r="B32" s="183">
        <v>563.08544609597197</v>
      </c>
      <c r="C32" s="183">
        <v>670.84655999999904</v>
      </c>
      <c r="D32" s="184">
        <v>107.761113904027</v>
      </c>
      <c r="E32" s="190">
        <v>1.191376130658</v>
      </c>
      <c r="F32" s="183">
        <v>614.69169999575695</v>
      </c>
      <c r="G32" s="184">
        <v>358.57015833085802</v>
      </c>
      <c r="H32" s="186">
        <v>47.152329999999999</v>
      </c>
      <c r="I32" s="183">
        <v>355.32686000000001</v>
      </c>
      <c r="J32" s="184">
        <v>-3.2432983308579999</v>
      </c>
      <c r="K32" s="191">
        <v>0.57805703249600005</v>
      </c>
    </row>
    <row r="33" spans="1:11" ht="14.4" customHeight="1" thickBot="1" x14ac:dyDescent="0.35">
      <c r="A33" s="200" t="s">
        <v>155</v>
      </c>
      <c r="B33" s="178">
        <v>262.08694421944102</v>
      </c>
      <c r="C33" s="178">
        <v>324.75551000000002</v>
      </c>
      <c r="D33" s="179">
        <v>62.668565780559</v>
      </c>
      <c r="E33" s="180">
        <v>1.239113649736</v>
      </c>
      <c r="F33" s="178">
        <v>323.00749516813698</v>
      </c>
      <c r="G33" s="179">
        <v>188.42103884808</v>
      </c>
      <c r="H33" s="181">
        <v>4.9406564584124654E-324</v>
      </c>
      <c r="I33" s="178">
        <v>0.93799999999999994</v>
      </c>
      <c r="J33" s="179">
        <v>-187.48303884808001</v>
      </c>
      <c r="K33" s="182">
        <v>2.9039573810000002E-3</v>
      </c>
    </row>
    <row r="34" spans="1:11" ht="14.4" customHeight="1" thickBot="1" x14ac:dyDescent="0.35">
      <c r="A34" s="200" t="s">
        <v>156</v>
      </c>
      <c r="B34" s="178">
        <v>28.000078314082</v>
      </c>
      <c r="C34" s="178">
        <v>37.385309999999997</v>
      </c>
      <c r="D34" s="179">
        <v>9.3852316859170006</v>
      </c>
      <c r="E34" s="180">
        <v>1.335185908433</v>
      </c>
      <c r="F34" s="178">
        <v>35.115810252667998</v>
      </c>
      <c r="G34" s="179">
        <v>20.484222647389</v>
      </c>
      <c r="H34" s="181">
        <v>1.82277</v>
      </c>
      <c r="I34" s="178">
        <v>12.264239999999999</v>
      </c>
      <c r="J34" s="179">
        <v>-8.2199826473889992</v>
      </c>
      <c r="K34" s="182">
        <v>0.34925123218699999</v>
      </c>
    </row>
    <row r="35" spans="1:11" ht="14.4" customHeight="1" thickBot="1" x14ac:dyDescent="0.35">
      <c r="A35" s="200" t="s">
        <v>157</v>
      </c>
      <c r="B35" s="178">
        <v>59.99999638733</v>
      </c>
      <c r="C35" s="178">
        <v>94.033050000000003</v>
      </c>
      <c r="D35" s="179">
        <v>34.033053612669001</v>
      </c>
      <c r="E35" s="180">
        <v>1.567217594363</v>
      </c>
      <c r="F35" s="178">
        <v>62.773741935997002</v>
      </c>
      <c r="G35" s="179">
        <v>36.618016129330996</v>
      </c>
      <c r="H35" s="181">
        <v>6.3735299999999997</v>
      </c>
      <c r="I35" s="178">
        <v>49.719410000000003</v>
      </c>
      <c r="J35" s="179">
        <v>13.101393870668</v>
      </c>
      <c r="K35" s="182">
        <v>0.79204152033300002</v>
      </c>
    </row>
    <row r="36" spans="1:11" ht="14.4" customHeight="1" thickBot="1" x14ac:dyDescent="0.35">
      <c r="A36" s="200" t="s">
        <v>158</v>
      </c>
      <c r="B36" s="178">
        <v>161.99999024579299</v>
      </c>
      <c r="C36" s="178">
        <v>127.08063</v>
      </c>
      <c r="D36" s="179">
        <v>-34.919360245791999</v>
      </c>
      <c r="E36" s="180">
        <v>0.78444838056499999</v>
      </c>
      <c r="F36" s="178">
        <v>126.898123896255</v>
      </c>
      <c r="G36" s="179">
        <v>74.023905606149</v>
      </c>
      <c r="H36" s="181">
        <v>4.5941200000000002</v>
      </c>
      <c r="I36" s="178">
        <v>85.87715</v>
      </c>
      <c r="J36" s="179">
        <v>11.853244393851</v>
      </c>
      <c r="K36" s="182">
        <v>0.676740895477</v>
      </c>
    </row>
    <row r="37" spans="1:11" ht="14.4" customHeight="1" thickBot="1" x14ac:dyDescent="0.35">
      <c r="A37" s="200" t="s">
        <v>159</v>
      </c>
      <c r="B37" s="178">
        <v>9.9999593978900005</v>
      </c>
      <c r="C37" s="178">
        <v>13.541320000000001</v>
      </c>
      <c r="D37" s="179">
        <v>3.5413606021090001</v>
      </c>
      <c r="E37" s="180">
        <v>1.3541374980830001</v>
      </c>
      <c r="F37" s="178">
        <v>13.205683493013</v>
      </c>
      <c r="G37" s="179">
        <v>7.7033153709239999</v>
      </c>
      <c r="H37" s="181">
        <v>0.5343</v>
      </c>
      <c r="I37" s="178">
        <v>1.95451</v>
      </c>
      <c r="J37" s="179">
        <v>-5.7488053709239999</v>
      </c>
      <c r="K37" s="182">
        <v>0.14800521313600001</v>
      </c>
    </row>
    <row r="38" spans="1:11" ht="14.4" customHeight="1" thickBot="1" x14ac:dyDescent="0.35">
      <c r="A38" s="200" t="s">
        <v>160</v>
      </c>
      <c r="B38" s="178">
        <v>3.998519759244</v>
      </c>
      <c r="C38" s="178">
        <v>35.630000000000003</v>
      </c>
      <c r="D38" s="179">
        <v>31.631480240755</v>
      </c>
      <c r="E38" s="180">
        <v>8.9107975314169998</v>
      </c>
      <c r="F38" s="178">
        <v>20.939488151643001</v>
      </c>
      <c r="G38" s="179">
        <v>12.214701421792</v>
      </c>
      <c r="H38" s="181">
        <v>20.412220000000001</v>
      </c>
      <c r="I38" s="178">
        <v>34.333219999999997</v>
      </c>
      <c r="J38" s="179">
        <v>22.118518578206999</v>
      </c>
      <c r="K38" s="182">
        <v>1.63963988763</v>
      </c>
    </row>
    <row r="39" spans="1:11" ht="14.4" customHeight="1" thickBot="1" x14ac:dyDescent="0.35">
      <c r="A39" s="200" t="s">
        <v>161</v>
      </c>
      <c r="B39" s="178">
        <v>4.9406564584124654E-324</v>
      </c>
      <c r="C39" s="178">
        <v>3.38293</v>
      </c>
      <c r="D39" s="179">
        <v>3.38293</v>
      </c>
      <c r="E39" s="188" t="s">
        <v>131</v>
      </c>
      <c r="F39" s="178">
        <v>1.3144797699349999</v>
      </c>
      <c r="G39" s="179">
        <v>0.76677986579500002</v>
      </c>
      <c r="H39" s="181">
        <v>0.38372000000000001</v>
      </c>
      <c r="I39" s="178">
        <v>0.93906000000000001</v>
      </c>
      <c r="J39" s="179">
        <v>0.17228013420400001</v>
      </c>
      <c r="K39" s="182">
        <v>0.71439669249899995</v>
      </c>
    </row>
    <row r="40" spans="1:11" ht="14.4" customHeight="1" thickBot="1" x14ac:dyDescent="0.35">
      <c r="A40" s="200" t="s">
        <v>162</v>
      </c>
      <c r="B40" s="178">
        <v>4.9406564584124654E-324</v>
      </c>
      <c r="C40" s="178">
        <v>2.57064</v>
      </c>
      <c r="D40" s="179">
        <v>2.57064</v>
      </c>
      <c r="E40" s="188" t="s">
        <v>131</v>
      </c>
      <c r="F40" s="178">
        <v>2.5904843451369999</v>
      </c>
      <c r="G40" s="179">
        <v>1.511115867996</v>
      </c>
      <c r="H40" s="181">
        <v>4.9406564584124654E-324</v>
      </c>
      <c r="I40" s="178">
        <v>1.3426</v>
      </c>
      <c r="J40" s="179">
        <v>-0.16851586799599999</v>
      </c>
      <c r="K40" s="182">
        <v>0.51828145671600001</v>
      </c>
    </row>
    <row r="41" spans="1:11" ht="14.4" customHeight="1" thickBot="1" x14ac:dyDescent="0.35">
      <c r="A41" s="200" t="s">
        <v>163</v>
      </c>
      <c r="B41" s="178">
        <v>30.999958133456001</v>
      </c>
      <c r="C41" s="178">
        <v>32.467170000000003</v>
      </c>
      <c r="D41" s="179">
        <v>1.4672118665430001</v>
      </c>
      <c r="E41" s="180">
        <v>1.047329478969</v>
      </c>
      <c r="F41" s="178">
        <v>28.846392982969</v>
      </c>
      <c r="G41" s="179">
        <v>16.827062573397999</v>
      </c>
      <c r="H41" s="181">
        <v>3.54495</v>
      </c>
      <c r="I41" s="178">
        <v>36.639270000000003</v>
      </c>
      <c r="J41" s="179">
        <v>19.812207426600999</v>
      </c>
      <c r="K41" s="182">
        <v>1.2701508303519999</v>
      </c>
    </row>
    <row r="42" spans="1:11" ht="14.4" customHeight="1" thickBot="1" x14ac:dyDescent="0.35">
      <c r="A42" s="200" t="s">
        <v>164</v>
      </c>
      <c r="B42" s="178">
        <v>4.9406564584124654E-324</v>
      </c>
      <c r="C42" s="178">
        <v>4.9406564584124654E-324</v>
      </c>
      <c r="D42" s="179">
        <v>0</v>
      </c>
      <c r="E42" s="180">
        <v>1</v>
      </c>
      <c r="F42" s="178">
        <v>4.9406564584124654E-324</v>
      </c>
      <c r="G42" s="179">
        <v>0</v>
      </c>
      <c r="H42" s="181">
        <v>4.9406564584124654E-324</v>
      </c>
      <c r="I42" s="178">
        <v>0.35171999999999998</v>
      </c>
      <c r="J42" s="179">
        <v>0.35171999999999998</v>
      </c>
      <c r="K42" s="189" t="s">
        <v>131</v>
      </c>
    </row>
    <row r="43" spans="1:11" ht="14.4" customHeight="1" thickBot="1" x14ac:dyDescent="0.35">
      <c r="A43" s="200" t="s">
        <v>165</v>
      </c>
      <c r="B43" s="178">
        <v>4.9406564584124654E-324</v>
      </c>
      <c r="C43" s="178">
        <v>4.9406564584124654E-324</v>
      </c>
      <c r="D43" s="179">
        <v>0</v>
      </c>
      <c r="E43" s="180">
        <v>1</v>
      </c>
      <c r="F43" s="178">
        <v>4.9406564584124654E-324</v>
      </c>
      <c r="G43" s="179">
        <v>0</v>
      </c>
      <c r="H43" s="181">
        <v>9.48672</v>
      </c>
      <c r="I43" s="178">
        <v>130.96768</v>
      </c>
      <c r="J43" s="179">
        <v>130.96768</v>
      </c>
      <c r="K43" s="189" t="s">
        <v>131</v>
      </c>
    </row>
    <row r="44" spans="1:11" ht="14.4" customHeight="1" thickBot="1" x14ac:dyDescent="0.35">
      <c r="A44" s="199" t="s">
        <v>166</v>
      </c>
      <c r="B44" s="183">
        <v>82.790515015086996</v>
      </c>
      <c r="C44" s="183">
        <v>32.265549999999998</v>
      </c>
      <c r="D44" s="184">
        <v>-50.524965015086998</v>
      </c>
      <c r="E44" s="190">
        <v>0.38972519972899999</v>
      </c>
      <c r="F44" s="183">
        <v>31.755309394548</v>
      </c>
      <c r="G44" s="184">
        <v>18.523930480152998</v>
      </c>
      <c r="H44" s="186">
        <v>44.758800000000001</v>
      </c>
      <c r="I44" s="183">
        <v>104.84755</v>
      </c>
      <c r="J44" s="184">
        <v>86.323619519846005</v>
      </c>
      <c r="K44" s="191">
        <v>3.301732907001</v>
      </c>
    </row>
    <row r="45" spans="1:11" ht="14.4" customHeight="1" thickBot="1" x14ac:dyDescent="0.35">
      <c r="A45" s="200" t="s">
        <v>167</v>
      </c>
      <c r="B45" s="178">
        <v>2.9999998193659998</v>
      </c>
      <c r="C45" s="178">
        <v>1.0282</v>
      </c>
      <c r="D45" s="179">
        <v>-1.971799819366</v>
      </c>
      <c r="E45" s="180">
        <v>0.34273335396900001</v>
      </c>
      <c r="F45" s="178">
        <v>0.72468711506000005</v>
      </c>
      <c r="G45" s="179">
        <v>0.42273415045200002</v>
      </c>
      <c r="H45" s="181">
        <v>4.9406564584124654E-324</v>
      </c>
      <c r="I45" s="178">
        <v>1.8100000000000002E-2</v>
      </c>
      <c r="J45" s="179">
        <v>-0.40463415045200002</v>
      </c>
      <c r="K45" s="182">
        <v>2.4976296147000001E-2</v>
      </c>
    </row>
    <row r="46" spans="1:11" ht="14.4" customHeight="1" thickBot="1" x14ac:dyDescent="0.35">
      <c r="A46" s="200" t="s">
        <v>168</v>
      </c>
      <c r="B46" s="178">
        <v>42.448917444100999</v>
      </c>
      <c r="C46" s="178">
        <v>7.2249999999999996</v>
      </c>
      <c r="D46" s="179">
        <v>-35.223917444100998</v>
      </c>
      <c r="E46" s="180">
        <v>0.17020457611199999</v>
      </c>
      <c r="F46" s="178">
        <v>7.5045095537890001</v>
      </c>
      <c r="G46" s="179">
        <v>4.3776305730429996</v>
      </c>
      <c r="H46" s="181">
        <v>3.5790000000000002</v>
      </c>
      <c r="I46" s="178">
        <v>4.6900000000000004</v>
      </c>
      <c r="J46" s="179">
        <v>0.31236942695600001</v>
      </c>
      <c r="K46" s="182">
        <v>0.62495756270000002</v>
      </c>
    </row>
    <row r="47" spans="1:11" ht="14.4" customHeight="1" thickBot="1" x14ac:dyDescent="0.35">
      <c r="A47" s="200" t="s">
        <v>169</v>
      </c>
      <c r="B47" s="178">
        <v>29.999998193665</v>
      </c>
      <c r="C47" s="178">
        <v>20.144939999999998</v>
      </c>
      <c r="D47" s="179">
        <v>-9.8550581936650001</v>
      </c>
      <c r="E47" s="180">
        <v>0.67149804043100003</v>
      </c>
      <c r="F47" s="178">
        <v>19.797819455108002</v>
      </c>
      <c r="G47" s="179">
        <v>11.548728015479</v>
      </c>
      <c r="H47" s="181">
        <v>41.1798</v>
      </c>
      <c r="I47" s="178">
        <v>94.598929999999996</v>
      </c>
      <c r="J47" s="179">
        <v>83.050201984520001</v>
      </c>
      <c r="K47" s="182">
        <v>4.7782499590169998</v>
      </c>
    </row>
    <row r="48" spans="1:11" ht="14.4" customHeight="1" thickBot="1" x14ac:dyDescent="0.35">
      <c r="A48" s="200" t="s">
        <v>170</v>
      </c>
      <c r="B48" s="178">
        <v>4.9406564584124654E-324</v>
      </c>
      <c r="C48" s="178">
        <v>0.95199999999999996</v>
      </c>
      <c r="D48" s="179">
        <v>0.95199999999999996</v>
      </c>
      <c r="E48" s="188" t="s">
        <v>131</v>
      </c>
      <c r="F48" s="178">
        <v>0.97116157583399998</v>
      </c>
      <c r="G48" s="179">
        <v>0.56651091923600005</v>
      </c>
      <c r="H48" s="181">
        <v>4.9406564584124654E-324</v>
      </c>
      <c r="I48" s="178">
        <v>4.3319999999989998</v>
      </c>
      <c r="J48" s="179">
        <v>3.7654890807629999</v>
      </c>
      <c r="K48" s="182">
        <v>4.4606377638819996</v>
      </c>
    </row>
    <row r="49" spans="1:11" ht="14.4" customHeight="1" thickBot="1" x14ac:dyDescent="0.35">
      <c r="A49" s="200" t="s">
        <v>171</v>
      </c>
      <c r="B49" s="178">
        <v>4.9406564584124654E-324</v>
      </c>
      <c r="C49" s="178">
        <v>0.27600000000000002</v>
      </c>
      <c r="D49" s="179">
        <v>0.27600000000000002</v>
      </c>
      <c r="E49" s="188" t="s">
        <v>131</v>
      </c>
      <c r="F49" s="178">
        <v>0</v>
      </c>
      <c r="G49" s="179">
        <v>0</v>
      </c>
      <c r="H49" s="181">
        <v>4.9406564584124654E-324</v>
      </c>
      <c r="I49" s="178">
        <v>3.4584595208887258E-323</v>
      </c>
      <c r="J49" s="179">
        <v>3.4584595208887258E-323</v>
      </c>
      <c r="K49" s="189" t="s">
        <v>125</v>
      </c>
    </row>
    <row r="50" spans="1:11" ht="14.4" customHeight="1" thickBot="1" x14ac:dyDescent="0.35">
      <c r="A50" s="200" t="s">
        <v>172</v>
      </c>
      <c r="B50" s="178">
        <v>7.3415995579529998</v>
      </c>
      <c r="C50" s="178">
        <v>2.6394099999999998</v>
      </c>
      <c r="D50" s="179">
        <v>-4.702189557953</v>
      </c>
      <c r="E50" s="180">
        <v>0.35951429646400002</v>
      </c>
      <c r="F50" s="178">
        <v>2.757131694755</v>
      </c>
      <c r="G50" s="179">
        <v>1.60832682194</v>
      </c>
      <c r="H50" s="181">
        <v>4.9406564584124654E-324</v>
      </c>
      <c r="I50" s="178">
        <v>1.20852</v>
      </c>
      <c r="J50" s="179">
        <v>-0.39980682194</v>
      </c>
      <c r="K50" s="182">
        <v>0.438325090636</v>
      </c>
    </row>
    <row r="51" spans="1:11" ht="14.4" customHeight="1" thickBot="1" x14ac:dyDescent="0.35">
      <c r="A51" s="199" t="s">
        <v>173</v>
      </c>
      <c r="B51" s="183">
        <v>344.99997922715102</v>
      </c>
      <c r="C51" s="183">
        <v>272.14512999999999</v>
      </c>
      <c r="D51" s="184">
        <v>-72.854849227151007</v>
      </c>
      <c r="E51" s="190">
        <v>0.78882651126400005</v>
      </c>
      <c r="F51" s="183">
        <v>260.650850909898</v>
      </c>
      <c r="G51" s="184">
        <v>152.04632969744</v>
      </c>
      <c r="H51" s="186">
        <v>9.6837300000000006</v>
      </c>
      <c r="I51" s="183">
        <v>62.84751</v>
      </c>
      <c r="J51" s="184">
        <v>-89.198819697440001</v>
      </c>
      <c r="K51" s="191">
        <v>0.241117609171</v>
      </c>
    </row>
    <row r="52" spans="1:11" ht="14.4" customHeight="1" thickBot="1" x14ac:dyDescent="0.35">
      <c r="A52" s="200" t="s">
        <v>174</v>
      </c>
      <c r="B52" s="178">
        <v>183.99994892115001</v>
      </c>
      <c r="C52" s="178">
        <v>167.07577000000001</v>
      </c>
      <c r="D52" s="179">
        <v>-16.924178921149</v>
      </c>
      <c r="E52" s="180">
        <v>0.908020741199</v>
      </c>
      <c r="F52" s="178">
        <v>156.43645258501999</v>
      </c>
      <c r="G52" s="179">
        <v>91.254597341261004</v>
      </c>
      <c r="H52" s="181">
        <v>2.6707299999999998</v>
      </c>
      <c r="I52" s="178">
        <v>28.290289999999999</v>
      </c>
      <c r="J52" s="179">
        <v>-62.964307341260998</v>
      </c>
      <c r="K52" s="182">
        <v>0.18084205779699999</v>
      </c>
    </row>
    <row r="53" spans="1:11" ht="14.4" customHeight="1" thickBot="1" x14ac:dyDescent="0.35">
      <c r="A53" s="200" t="s">
        <v>175</v>
      </c>
      <c r="B53" s="178">
        <v>161.00003030600101</v>
      </c>
      <c r="C53" s="178">
        <v>105.06936</v>
      </c>
      <c r="D53" s="179">
        <v>-55.930670306000998</v>
      </c>
      <c r="E53" s="180">
        <v>0.65260459765300005</v>
      </c>
      <c r="F53" s="178">
        <v>104.214398324878</v>
      </c>
      <c r="G53" s="179">
        <v>60.791732356178002</v>
      </c>
      <c r="H53" s="181">
        <v>7.0129999999999999</v>
      </c>
      <c r="I53" s="178">
        <v>34.557220000000001</v>
      </c>
      <c r="J53" s="179">
        <v>-26.234512356178001</v>
      </c>
      <c r="K53" s="182">
        <v>0.33159736615500002</v>
      </c>
    </row>
    <row r="54" spans="1:11" ht="14.4" customHeight="1" thickBot="1" x14ac:dyDescent="0.35">
      <c r="A54" s="199" t="s">
        <v>176</v>
      </c>
      <c r="B54" s="183">
        <v>4.9406564584124654E-324</v>
      </c>
      <c r="C54" s="183">
        <v>6.0060000000000002</v>
      </c>
      <c r="D54" s="184">
        <v>6.0060000000000002</v>
      </c>
      <c r="E54" s="185" t="s">
        <v>131</v>
      </c>
      <c r="F54" s="183">
        <v>0</v>
      </c>
      <c r="G54" s="184">
        <v>0</v>
      </c>
      <c r="H54" s="186">
        <v>4.9406564584124654E-324</v>
      </c>
      <c r="I54" s="183">
        <v>3.4584595208887258E-323</v>
      </c>
      <c r="J54" s="184">
        <v>3.4584595208887258E-323</v>
      </c>
      <c r="K54" s="187" t="s">
        <v>125</v>
      </c>
    </row>
    <row r="55" spans="1:11" ht="14.4" customHeight="1" thickBot="1" x14ac:dyDescent="0.35">
      <c r="A55" s="200" t="s">
        <v>177</v>
      </c>
      <c r="B55" s="178">
        <v>4.9406564584124654E-324</v>
      </c>
      <c r="C55" s="178">
        <v>6.0060000000000002</v>
      </c>
      <c r="D55" s="179">
        <v>6.0060000000000002</v>
      </c>
      <c r="E55" s="188" t="s">
        <v>131</v>
      </c>
      <c r="F55" s="178">
        <v>0</v>
      </c>
      <c r="G55" s="179">
        <v>0</v>
      </c>
      <c r="H55" s="181">
        <v>4.9406564584124654E-324</v>
      </c>
      <c r="I55" s="178">
        <v>3.4584595208887258E-323</v>
      </c>
      <c r="J55" s="179">
        <v>3.4584595208887258E-323</v>
      </c>
      <c r="K55" s="189" t="s">
        <v>125</v>
      </c>
    </row>
    <row r="56" spans="1:11" ht="14.4" customHeight="1" thickBot="1" x14ac:dyDescent="0.35">
      <c r="A56" s="199" t="s">
        <v>178</v>
      </c>
      <c r="B56" s="183">
        <v>4.9406564584124654E-324</v>
      </c>
      <c r="C56" s="183">
        <v>1.73569</v>
      </c>
      <c r="D56" s="184">
        <v>1.73569</v>
      </c>
      <c r="E56" s="185" t="s">
        <v>131</v>
      </c>
      <c r="F56" s="183">
        <v>0</v>
      </c>
      <c r="G56" s="184">
        <v>0</v>
      </c>
      <c r="H56" s="186">
        <v>4.9406564584124654E-324</v>
      </c>
      <c r="I56" s="183">
        <v>1.9658599999999999</v>
      </c>
      <c r="J56" s="184">
        <v>1.9658599999999999</v>
      </c>
      <c r="K56" s="187" t="s">
        <v>125</v>
      </c>
    </row>
    <row r="57" spans="1:11" ht="14.4" customHeight="1" thickBot="1" x14ac:dyDescent="0.35">
      <c r="A57" s="200" t="s">
        <v>179</v>
      </c>
      <c r="B57" s="178">
        <v>4.9406564584124654E-324</v>
      </c>
      <c r="C57" s="178">
        <v>1.1607000000000001</v>
      </c>
      <c r="D57" s="179">
        <v>1.1607000000000001</v>
      </c>
      <c r="E57" s="188" t="s">
        <v>131</v>
      </c>
      <c r="F57" s="178">
        <v>0</v>
      </c>
      <c r="G57" s="179">
        <v>0</v>
      </c>
      <c r="H57" s="181">
        <v>4.9406564584124654E-324</v>
      </c>
      <c r="I57" s="178">
        <v>1.2987500000000001</v>
      </c>
      <c r="J57" s="179">
        <v>1.2987500000000001</v>
      </c>
      <c r="K57" s="189" t="s">
        <v>125</v>
      </c>
    </row>
    <row r="58" spans="1:11" ht="14.4" customHeight="1" thickBot="1" x14ac:dyDescent="0.35">
      <c r="A58" s="200" t="s">
        <v>180</v>
      </c>
      <c r="B58" s="178">
        <v>4.9406564584124654E-324</v>
      </c>
      <c r="C58" s="178">
        <v>0.28359000000000001</v>
      </c>
      <c r="D58" s="179">
        <v>0.28359000000000001</v>
      </c>
      <c r="E58" s="188" t="s">
        <v>131</v>
      </c>
      <c r="F58" s="178">
        <v>0</v>
      </c>
      <c r="G58" s="179">
        <v>0</v>
      </c>
      <c r="H58" s="181">
        <v>4.9406564584124654E-324</v>
      </c>
      <c r="I58" s="178">
        <v>3.4584595208887258E-323</v>
      </c>
      <c r="J58" s="179">
        <v>3.4584595208887258E-323</v>
      </c>
      <c r="K58" s="189" t="s">
        <v>125</v>
      </c>
    </row>
    <row r="59" spans="1:11" ht="14.4" customHeight="1" thickBot="1" x14ac:dyDescent="0.35">
      <c r="A59" s="200" t="s">
        <v>181</v>
      </c>
      <c r="B59" s="178">
        <v>4.9406564584124654E-324</v>
      </c>
      <c r="C59" s="178">
        <v>0.12592</v>
      </c>
      <c r="D59" s="179">
        <v>0.12592</v>
      </c>
      <c r="E59" s="188" t="s">
        <v>131</v>
      </c>
      <c r="F59" s="178">
        <v>0</v>
      </c>
      <c r="G59" s="179">
        <v>0</v>
      </c>
      <c r="H59" s="181">
        <v>4.9406564584124654E-324</v>
      </c>
      <c r="I59" s="178">
        <v>0.66710999999999998</v>
      </c>
      <c r="J59" s="179">
        <v>0.66710999999999998</v>
      </c>
      <c r="K59" s="189" t="s">
        <v>125</v>
      </c>
    </row>
    <row r="60" spans="1:11" ht="14.4" customHeight="1" thickBot="1" x14ac:dyDescent="0.35">
      <c r="A60" s="200" t="s">
        <v>182</v>
      </c>
      <c r="B60" s="178">
        <v>4.9406564584124654E-324</v>
      </c>
      <c r="C60" s="178">
        <v>0.16547999999999999</v>
      </c>
      <c r="D60" s="179">
        <v>0.16547999999999999</v>
      </c>
      <c r="E60" s="188" t="s">
        <v>131</v>
      </c>
      <c r="F60" s="178">
        <v>0</v>
      </c>
      <c r="G60" s="179">
        <v>0</v>
      </c>
      <c r="H60" s="181">
        <v>4.9406564584124654E-324</v>
      </c>
      <c r="I60" s="178">
        <v>3.4584595208887258E-323</v>
      </c>
      <c r="J60" s="179">
        <v>3.4584595208887258E-323</v>
      </c>
      <c r="K60" s="189" t="s">
        <v>125</v>
      </c>
    </row>
    <row r="61" spans="1:11" ht="14.4" customHeight="1" thickBot="1" x14ac:dyDescent="0.35">
      <c r="A61" s="199" t="s">
        <v>183</v>
      </c>
      <c r="B61" s="183">
        <v>4.9406564584124654E-324</v>
      </c>
      <c r="C61" s="183">
        <v>0.18817999999999999</v>
      </c>
      <c r="D61" s="184">
        <v>0.18817999999999999</v>
      </c>
      <c r="E61" s="185" t="s">
        <v>131</v>
      </c>
      <c r="F61" s="183">
        <v>0</v>
      </c>
      <c r="G61" s="184">
        <v>0</v>
      </c>
      <c r="H61" s="186">
        <v>4.9406564584124654E-324</v>
      </c>
      <c r="I61" s="183">
        <v>0.42293999999999998</v>
      </c>
      <c r="J61" s="184">
        <v>0.42293999999999998</v>
      </c>
      <c r="K61" s="187" t="s">
        <v>125</v>
      </c>
    </row>
    <row r="62" spans="1:11" ht="14.4" customHeight="1" thickBot="1" x14ac:dyDescent="0.35">
      <c r="A62" s="200" t="s">
        <v>184</v>
      </c>
      <c r="B62" s="178">
        <v>4.9406564584124654E-324</v>
      </c>
      <c r="C62" s="178">
        <v>0.18817999999999999</v>
      </c>
      <c r="D62" s="179">
        <v>0.18817999999999999</v>
      </c>
      <c r="E62" s="188" t="s">
        <v>131</v>
      </c>
      <c r="F62" s="178">
        <v>0</v>
      </c>
      <c r="G62" s="179">
        <v>0</v>
      </c>
      <c r="H62" s="181">
        <v>4.9406564584124654E-324</v>
      </c>
      <c r="I62" s="178">
        <v>0.42293999999999998</v>
      </c>
      <c r="J62" s="179">
        <v>0.42293999999999998</v>
      </c>
      <c r="K62" s="189" t="s">
        <v>125</v>
      </c>
    </row>
    <row r="63" spans="1:11" ht="14.4" customHeight="1" thickBot="1" x14ac:dyDescent="0.35">
      <c r="A63" s="199" t="s">
        <v>185</v>
      </c>
      <c r="B63" s="183">
        <v>4.9406564584124654E-324</v>
      </c>
      <c r="C63" s="183">
        <v>0.32436999999999999</v>
      </c>
      <c r="D63" s="184">
        <v>0.32436999999999999</v>
      </c>
      <c r="E63" s="185" t="s">
        <v>131</v>
      </c>
      <c r="F63" s="183">
        <v>0</v>
      </c>
      <c r="G63" s="184">
        <v>0</v>
      </c>
      <c r="H63" s="186">
        <v>4.9406564584124654E-324</v>
      </c>
      <c r="I63" s="183">
        <v>5.7970000000000001E-2</v>
      </c>
      <c r="J63" s="184">
        <v>5.7970000000000001E-2</v>
      </c>
      <c r="K63" s="187" t="s">
        <v>125</v>
      </c>
    </row>
    <row r="64" spans="1:11" ht="14.4" customHeight="1" thickBot="1" x14ac:dyDescent="0.35">
      <c r="A64" s="200" t="s">
        <v>186</v>
      </c>
      <c r="B64" s="178">
        <v>4.9406564584124654E-324</v>
      </c>
      <c r="C64" s="178">
        <v>0.32436999999999999</v>
      </c>
      <c r="D64" s="179">
        <v>0.32436999999999999</v>
      </c>
      <c r="E64" s="188" t="s">
        <v>131</v>
      </c>
      <c r="F64" s="178">
        <v>0</v>
      </c>
      <c r="G64" s="179">
        <v>0</v>
      </c>
      <c r="H64" s="181">
        <v>4.9406564584124654E-324</v>
      </c>
      <c r="I64" s="178">
        <v>5.7970000000000001E-2</v>
      </c>
      <c r="J64" s="179">
        <v>5.7970000000000001E-2</v>
      </c>
      <c r="K64" s="189" t="s">
        <v>125</v>
      </c>
    </row>
    <row r="65" spans="1:11" ht="14.4" customHeight="1" thickBot="1" x14ac:dyDescent="0.35">
      <c r="A65" s="198" t="s">
        <v>46</v>
      </c>
      <c r="B65" s="178">
        <v>1716.27455666112</v>
      </c>
      <c r="C65" s="178">
        <v>1319.58851</v>
      </c>
      <c r="D65" s="179">
        <v>-396.68604666111798</v>
      </c>
      <c r="E65" s="180">
        <v>0.76886795581599998</v>
      </c>
      <c r="F65" s="178">
        <v>1577.2212487889001</v>
      </c>
      <c r="G65" s="179">
        <v>920.04572846019005</v>
      </c>
      <c r="H65" s="181">
        <v>81.105000000000004</v>
      </c>
      <c r="I65" s="178">
        <v>760.75144</v>
      </c>
      <c r="J65" s="179">
        <v>-159.29428846018999</v>
      </c>
      <c r="K65" s="182">
        <v>0.48233654002800003</v>
      </c>
    </row>
    <row r="66" spans="1:11" ht="14.4" customHeight="1" thickBot="1" x14ac:dyDescent="0.35">
      <c r="A66" s="199" t="s">
        <v>187</v>
      </c>
      <c r="B66" s="183">
        <v>4.9406564584124654E-324</v>
      </c>
      <c r="C66" s="183">
        <v>-7.8416499999999996</v>
      </c>
      <c r="D66" s="184">
        <v>-7.8416499999999996</v>
      </c>
      <c r="E66" s="185" t="s">
        <v>131</v>
      </c>
      <c r="F66" s="183">
        <v>0</v>
      </c>
      <c r="G66" s="184">
        <v>0</v>
      </c>
      <c r="H66" s="186">
        <v>4.9406564584124654E-324</v>
      </c>
      <c r="I66" s="183">
        <v>-4.8861800000000004</v>
      </c>
      <c r="J66" s="184">
        <v>-4.8861800000000004</v>
      </c>
      <c r="K66" s="187" t="s">
        <v>125</v>
      </c>
    </row>
    <row r="67" spans="1:11" ht="14.4" customHeight="1" thickBot="1" x14ac:dyDescent="0.35">
      <c r="A67" s="200" t="s">
        <v>188</v>
      </c>
      <c r="B67" s="178">
        <v>4.9406564584124654E-324</v>
      </c>
      <c r="C67" s="178">
        <v>-7.8416499999999996</v>
      </c>
      <c r="D67" s="179">
        <v>-7.8416499999999996</v>
      </c>
      <c r="E67" s="188" t="s">
        <v>131</v>
      </c>
      <c r="F67" s="178">
        <v>0</v>
      </c>
      <c r="G67" s="179">
        <v>0</v>
      </c>
      <c r="H67" s="181">
        <v>4.9406564584124654E-324</v>
      </c>
      <c r="I67" s="178">
        <v>-4.8861800000000004</v>
      </c>
      <c r="J67" s="179">
        <v>-4.8861800000000004</v>
      </c>
      <c r="K67" s="189" t="s">
        <v>125</v>
      </c>
    </row>
    <row r="68" spans="1:11" ht="14.4" customHeight="1" thickBot="1" x14ac:dyDescent="0.35">
      <c r="A68" s="199" t="s">
        <v>189</v>
      </c>
      <c r="B68" s="183">
        <v>1716.27455666112</v>
      </c>
      <c r="C68" s="183">
        <v>1319.58851</v>
      </c>
      <c r="D68" s="184">
        <v>-396.68604666111702</v>
      </c>
      <c r="E68" s="190">
        <v>0.76886795581599998</v>
      </c>
      <c r="F68" s="183">
        <v>1577.2212487889001</v>
      </c>
      <c r="G68" s="184">
        <v>920.04572846019005</v>
      </c>
      <c r="H68" s="186">
        <v>81.105000000000004</v>
      </c>
      <c r="I68" s="183">
        <v>760.75144</v>
      </c>
      <c r="J68" s="184">
        <v>-159.29428846018999</v>
      </c>
      <c r="K68" s="191">
        <v>0.48233654002800003</v>
      </c>
    </row>
    <row r="69" spans="1:11" ht="14.4" customHeight="1" thickBot="1" x14ac:dyDescent="0.35">
      <c r="A69" s="200" t="s">
        <v>190</v>
      </c>
      <c r="B69" s="178">
        <v>382.27269698291701</v>
      </c>
      <c r="C69" s="178">
        <v>415.40800000000002</v>
      </c>
      <c r="D69" s="179">
        <v>33.135303017082002</v>
      </c>
      <c r="E69" s="180">
        <v>1.0866797531670001</v>
      </c>
      <c r="F69" s="178">
        <v>408.22960072871302</v>
      </c>
      <c r="G69" s="179">
        <v>238.13393375841599</v>
      </c>
      <c r="H69" s="181">
        <v>38.235999999999997</v>
      </c>
      <c r="I69" s="178">
        <v>241.18700000000001</v>
      </c>
      <c r="J69" s="179">
        <v>3.0530662415830001</v>
      </c>
      <c r="K69" s="182">
        <v>0.59081213015699996</v>
      </c>
    </row>
    <row r="70" spans="1:11" ht="14.4" customHeight="1" thickBot="1" x14ac:dyDescent="0.35">
      <c r="A70" s="200" t="s">
        <v>191</v>
      </c>
      <c r="B70" s="178">
        <v>371.99985760145699</v>
      </c>
      <c r="C70" s="178">
        <v>212.143</v>
      </c>
      <c r="D70" s="179">
        <v>-159.85685760145699</v>
      </c>
      <c r="E70" s="180">
        <v>0.57027710001700005</v>
      </c>
      <c r="F70" s="178">
        <v>382.01641833898498</v>
      </c>
      <c r="G70" s="179">
        <v>222.84291069774099</v>
      </c>
      <c r="H70" s="181">
        <v>19.244</v>
      </c>
      <c r="I70" s="178">
        <v>127.42700000000001</v>
      </c>
      <c r="J70" s="179">
        <v>-95.415910697740998</v>
      </c>
      <c r="K70" s="182">
        <v>0.33356419745999999</v>
      </c>
    </row>
    <row r="71" spans="1:11" ht="14.4" customHeight="1" thickBot="1" x14ac:dyDescent="0.35">
      <c r="A71" s="200" t="s">
        <v>192</v>
      </c>
      <c r="B71" s="178">
        <v>832.00192990419805</v>
      </c>
      <c r="C71" s="178">
        <v>675.64700000000005</v>
      </c>
      <c r="D71" s="179">
        <v>-156.354929904198</v>
      </c>
      <c r="E71" s="180">
        <v>0.81207383746999995</v>
      </c>
      <c r="F71" s="178">
        <v>771.058992716072</v>
      </c>
      <c r="G71" s="179">
        <v>449.78441241770901</v>
      </c>
      <c r="H71" s="181">
        <v>23.125</v>
      </c>
      <c r="I71" s="178">
        <v>390.517</v>
      </c>
      <c r="J71" s="179">
        <v>-59.267412417708002</v>
      </c>
      <c r="K71" s="182">
        <v>0.50646838139299999</v>
      </c>
    </row>
    <row r="72" spans="1:11" ht="14.4" customHeight="1" thickBot="1" x14ac:dyDescent="0.35">
      <c r="A72" s="200" t="s">
        <v>193</v>
      </c>
      <c r="B72" s="178">
        <v>130.000072172545</v>
      </c>
      <c r="C72" s="178">
        <v>16.390509999999999</v>
      </c>
      <c r="D72" s="179">
        <v>-113.609562172545</v>
      </c>
      <c r="E72" s="180">
        <v>0.126080776157</v>
      </c>
      <c r="F72" s="178">
        <v>15.916237005127</v>
      </c>
      <c r="G72" s="179">
        <v>9.2844715863240008</v>
      </c>
      <c r="H72" s="181">
        <v>0.5</v>
      </c>
      <c r="I72" s="178">
        <v>1.6204400000000001</v>
      </c>
      <c r="J72" s="179">
        <v>-7.6640315863239996</v>
      </c>
      <c r="K72" s="182">
        <v>0.101810497008</v>
      </c>
    </row>
    <row r="73" spans="1:11" ht="14.4" customHeight="1" thickBot="1" x14ac:dyDescent="0.35">
      <c r="A73" s="199" t="s">
        <v>194</v>
      </c>
      <c r="B73" s="183">
        <v>4.9406564584124654E-324</v>
      </c>
      <c r="C73" s="183">
        <v>7.8416499999999996</v>
      </c>
      <c r="D73" s="184">
        <v>7.8416499999999996</v>
      </c>
      <c r="E73" s="185" t="s">
        <v>131</v>
      </c>
      <c r="F73" s="183">
        <v>0</v>
      </c>
      <c r="G73" s="184">
        <v>0</v>
      </c>
      <c r="H73" s="186">
        <v>4.9406564584124654E-324</v>
      </c>
      <c r="I73" s="183">
        <v>4.8861800000000004</v>
      </c>
      <c r="J73" s="184">
        <v>4.8861800000000004</v>
      </c>
      <c r="K73" s="187" t="s">
        <v>125</v>
      </c>
    </row>
    <row r="74" spans="1:11" ht="14.4" customHeight="1" thickBot="1" x14ac:dyDescent="0.35">
      <c r="A74" s="200" t="s">
        <v>195</v>
      </c>
      <c r="B74" s="178">
        <v>4.9406564584124654E-324</v>
      </c>
      <c r="C74" s="178">
        <v>3.0852200000000001</v>
      </c>
      <c r="D74" s="179">
        <v>3.0852200000000001</v>
      </c>
      <c r="E74" s="188" t="s">
        <v>131</v>
      </c>
      <c r="F74" s="178">
        <v>0</v>
      </c>
      <c r="G74" s="179">
        <v>0</v>
      </c>
      <c r="H74" s="181">
        <v>4.9406564584124654E-324</v>
      </c>
      <c r="I74" s="178">
        <v>1.67754</v>
      </c>
      <c r="J74" s="179">
        <v>1.67754</v>
      </c>
      <c r="K74" s="189" t="s">
        <v>125</v>
      </c>
    </row>
    <row r="75" spans="1:11" ht="14.4" customHeight="1" thickBot="1" x14ac:dyDescent="0.35">
      <c r="A75" s="200" t="s">
        <v>196</v>
      </c>
      <c r="B75" s="178">
        <v>4.9406564584124654E-324</v>
      </c>
      <c r="C75" s="178">
        <v>0.71635000000000004</v>
      </c>
      <c r="D75" s="179">
        <v>0.71635000000000004</v>
      </c>
      <c r="E75" s="188" t="s">
        <v>131</v>
      </c>
      <c r="F75" s="178">
        <v>0</v>
      </c>
      <c r="G75" s="179">
        <v>0</v>
      </c>
      <c r="H75" s="181">
        <v>4.9406564584124654E-324</v>
      </c>
      <c r="I75" s="178">
        <v>0.35353000000000001</v>
      </c>
      <c r="J75" s="179">
        <v>0.35353000000000001</v>
      </c>
      <c r="K75" s="189" t="s">
        <v>125</v>
      </c>
    </row>
    <row r="76" spans="1:11" ht="14.4" customHeight="1" thickBot="1" x14ac:dyDescent="0.35">
      <c r="A76" s="200" t="s">
        <v>197</v>
      </c>
      <c r="B76" s="178">
        <v>4.9406564584124654E-324</v>
      </c>
      <c r="C76" s="178">
        <v>4.0260699999999998</v>
      </c>
      <c r="D76" s="179">
        <v>4.0260699999999998</v>
      </c>
      <c r="E76" s="188" t="s">
        <v>131</v>
      </c>
      <c r="F76" s="178">
        <v>0</v>
      </c>
      <c r="G76" s="179">
        <v>0</v>
      </c>
      <c r="H76" s="181">
        <v>4.9406564584124654E-324</v>
      </c>
      <c r="I76" s="178">
        <v>2.8449800000000001</v>
      </c>
      <c r="J76" s="179">
        <v>2.8449800000000001</v>
      </c>
      <c r="K76" s="189" t="s">
        <v>125</v>
      </c>
    </row>
    <row r="77" spans="1:11" ht="14.4" customHeight="1" thickBot="1" x14ac:dyDescent="0.35">
      <c r="A77" s="200" t="s">
        <v>198</v>
      </c>
      <c r="B77" s="178">
        <v>4.9406564584124654E-324</v>
      </c>
      <c r="C77" s="178">
        <v>1.401E-2</v>
      </c>
      <c r="D77" s="179">
        <v>1.401E-2</v>
      </c>
      <c r="E77" s="188" t="s">
        <v>131</v>
      </c>
      <c r="F77" s="178">
        <v>0</v>
      </c>
      <c r="G77" s="179">
        <v>0</v>
      </c>
      <c r="H77" s="181">
        <v>4.9406564584124654E-324</v>
      </c>
      <c r="I77" s="178">
        <v>1.013E-2</v>
      </c>
      <c r="J77" s="179">
        <v>1.013E-2</v>
      </c>
      <c r="K77" s="189" t="s">
        <v>125</v>
      </c>
    </row>
    <row r="78" spans="1:11" ht="14.4" customHeight="1" thickBot="1" x14ac:dyDescent="0.35">
      <c r="A78" s="198" t="s">
        <v>47</v>
      </c>
      <c r="B78" s="178">
        <v>284817.77437079098</v>
      </c>
      <c r="C78" s="178">
        <v>320813.99398000003</v>
      </c>
      <c r="D78" s="179">
        <v>35996.2196092085</v>
      </c>
      <c r="E78" s="180">
        <v>1.1263833329520001</v>
      </c>
      <c r="F78" s="178">
        <v>284015.00099998497</v>
      </c>
      <c r="G78" s="179">
        <v>165675.41724999101</v>
      </c>
      <c r="H78" s="181">
        <v>17493.403490000001</v>
      </c>
      <c r="I78" s="178">
        <v>148514.78836999999</v>
      </c>
      <c r="J78" s="179">
        <v>-17160.628879991</v>
      </c>
      <c r="K78" s="182">
        <v>0.52291177524800003</v>
      </c>
    </row>
    <row r="79" spans="1:11" ht="14.4" customHeight="1" thickBot="1" x14ac:dyDescent="0.35">
      <c r="A79" s="199" t="s">
        <v>199</v>
      </c>
      <c r="B79" s="183">
        <v>4.9406564584124654E-324</v>
      </c>
      <c r="C79" s="183">
        <v>-58.018770000000004</v>
      </c>
      <c r="D79" s="184">
        <v>-58.018770000000004</v>
      </c>
      <c r="E79" s="185" t="s">
        <v>131</v>
      </c>
      <c r="F79" s="183">
        <v>0</v>
      </c>
      <c r="G79" s="184">
        <v>0</v>
      </c>
      <c r="H79" s="186">
        <v>-15.96227</v>
      </c>
      <c r="I79" s="183">
        <v>-69.887519999999</v>
      </c>
      <c r="J79" s="184">
        <v>-69.887519999999</v>
      </c>
      <c r="K79" s="187" t="s">
        <v>125</v>
      </c>
    </row>
    <row r="80" spans="1:11" ht="14.4" customHeight="1" thickBot="1" x14ac:dyDescent="0.35">
      <c r="A80" s="200" t="s">
        <v>200</v>
      </c>
      <c r="B80" s="178">
        <v>4.9406564584124654E-324</v>
      </c>
      <c r="C80" s="178">
        <v>-58.018770000000004</v>
      </c>
      <c r="D80" s="179">
        <v>-58.018770000000004</v>
      </c>
      <c r="E80" s="188" t="s">
        <v>131</v>
      </c>
      <c r="F80" s="178">
        <v>0</v>
      </c>
      <c r="G80" s="179">
        <v>0</v>
      </c>
      <c r="H80" s="181">
        <v>-15.96227</v>
      </c>
      <c r="I80" s="178">
        <v>-69.887519999999</v>
      </c>
      <c r="J80" s="179">
        <v>-69.887519999999</v>
      </c>
      <c r="K80" s="189" t="s">
        <v>125</v>
      </c>
    </row>
    <row r="81" spans="1:11" ht="14.4" customHeight="1" thickBot="1" x14ac:dyDescent="0.35">
      <c r="A81" s="199" t="s">
        <v>201</v>
      </c>
      <c r="B81" s="183">
        <v>284817.77437079098</v>
      </c>
      <c r="C81" s="183">
        <v>320872.01274999999</v>
      </c>
      <c r="D81" s="184">
        <v>36054.238379208502</v>
      </c>
      <c r="E81" s="190">
        <v>1.12658703783</v>
      </c>
      <c r="F81" s="183">
        <v>284015.00099998497</v>
      </c>
      <c r="G81" s="184">
        <v>165675.41724999101</v>
      </c>
      <c r="H81" s="186">
        <v>17509.365760000001</v>
      </c>
      <c r="I81" s="183">
        <v>148584.67589000001</v>
      </c>
      <c r="J81" s="184">
        <v>-17090.741359991</v>
      </c>
      <c r="K81" s="191">
        <v>0.52315784506700003</v>
      </c>
    </row>
    <row r="82" spans="1:11" ht="14.4" customHeight="1" thickBot="1" x14ac:dyDescent="0.35">
      <c r="A82" s="200" t="s">
        <v>202</v>
      </c>
      <c r="B82" s="178">
        <v>8699.9994761629405</v>
      </c>
      <c r="C82" s="178">
        <v>18045.27161</v>
      </c>
      <c r="D82" s="179">
        <v>9345.2721338370593</v>
      </c>
      <c r="E82" s="180">
        <v>2.0741692754619998</v>
      </c>
      <c r="F82" s="178">
        <v>16519.999999999101</v>
      </c>
      <c r="G82" s="179">
        <v>9636.6666666661404</v>
      </c>
      <c r="H82" s="181">
        <v>1323.8472300000001</v>
      </c>
      <c r="I82" s="178">
        <v>10407.911469999999</v>
      </c>
      <c r="J82" s="179">
        <v>771.24480333385702</v>
      </c>
      <c r="K82" s="182">
        <v>0.630018854116</v>
      </c>
    </row>
    <row r="83" spans="1:11" ht="14.4" customHeight="1" thickBot="1" x14ac:dyDescent="0.35">
      <c r="A83" s="200" t="s">
        <v>203</v>
      </c>
      <c r="B83" s="178">
        <v>1599.9998636621499</v>
      </c>
      <c r="C83" s="178">
        <v>1965.2382500000001</v>
      </c>
      <c r="D83" s="179">
        <v>365.238386337848</v>
      </c>
      <c r="E83" s="180">
        <v>1.2282740109120001</v>
      </c>
      <c r="F83" s="178">
        <v>1619.99999999991</v>
      </c>
      <c r="G83" s="179">
        <v>944.99999999994895</v>
      </c>
      <c r="H83" s="181">
        <v>158.74202</v>
      </c>
      <c r="I83" s="178">
        <v>1325.9487099999999</v>
      </c>
      <c r="J83" s="179">
        <v>380.94871000005099</v>
      </c>
      <c r="K83" s="182">
        <v>0.81848685802400001</v>
      </c>
    </row>
    <row r="84" spans="1:11" ht="14.4" customHeight="1" thickBot="1" x14ac:dyDescent="0.35">
      <c r="A84" s="200" t="s">
        <v>204</v>
      </c>
      <c r="B84" s="178">
        <v>4.9406564584124654E-324</v>
      </c>
      <c r="C84" s="178">
        <v>37.200029999999998</v>
      </c>
      <c r="D84" s="179">
        <v>37.200029999999998</v>
      </c>
      <c r="E84" s="188" t="s">
        <v>131</v>
      </c>
      <c r="F84" s="178">
        <v>44.999999999997002</v>
      </c>
      <c r="G84" s="179">
        <v>26.249999999998</v>
      </c>
      <c r="H84" s="181">
        <v>2.5719699999999999</v>
      </c>
      <c r="I84" s="178">
        <v>16.536740000000002</v>
      </c>
      <c r="J84" s="179">
        <v>-9.7132599999979998</v>
      </c>
      <c r="K84" s="182">
        <v>0.36748311111100002</v>
      </c>
    </row>
    <row r="85" spans="1:11" ht="14.4" customHeight="1" thickBot="1" x14ac:dyDescent="0.35">
      <c r="A85" s="200" t="s">
        <v>205</v>
      </c>
      <c r="B85" s="178">
        <v>11999.9992774661</v>
      </c>
      <c r="C85" s="178">
        <v>6043.2175900000002</v>
      </c>
      <c r="D85" s="179">
        <v>-5956.7816874661203</v>
      </c>
      <c r="E85" s="180">
        <v>0.50360149615500005</v>
      </c>
      <c r="F85" s="178">
        <v>6234.9999999996598</v>
      </c>
      <c r="G85" s="179">
        <v>3637.0833333331402</v>
      </c>
      <c r="H85" s="181">
        <v>366.22662000000003</v>
      </c>
      <c r="I85" s="178">
        <v>1236.9633899999999</v>
      </c>
      <c r="J85" s="179">
        <v>-2400.1199433331399</v>
      </c>
      <c r="K85" s="182">
        <v>0.198390279069</v>
      </c>
    </row>
    <row r="86" spans="1:11" ht="14.4" customHeight="1" thickBot="1" x14ac:dyDescent="0.35">
      <c r="A86" s="200" t="s">
        <v>206</v>
      </c>
      <c r="B86" s="178">
        <v>66000.100186057403</v>
      </c>
      <c r="C86" s="178">
        <v>89003.32359</v>
      </c>
      <c r="D86" s="179">
        <v>23003.2234039426</v>
      </c>
      <c r="E86" s="180">
        <v>1.348533158875</v>
      </c>
      <c r="F86" s="178">
        <v>89769.999999995096</v>
      </c>
      <c r="G86" s="179">
        <v>52365.833333330498</v>
      </c>
      <c r="H86" s="181">
        <v>6110.5375000000004</v>
      </c>
      <c r="I86" s="178">
        <v>50969.788289999997</v>
      </c>
      <c r="J86" s="179">
        <v>-1396.04504333049</v>
      </c>
      <c r="K86" s="182">
        <v>0.56778197939099995</v>
      </c>
    </row>
    <row r="87" spans="1:11" ht="14.4" customHeight="1" thickBot="1" x14ac:dyDescent="0.35">
      <c r="A87" s="200" t="s">
        <v>207</v>
      </c>
      <c r="B87" s="178">
        <v>66999.683445871298</v>
      </c>
      <c r="C87" s="178">
        <v>102191.81071000001</v>
      </c>
      <c r="D87" s="179">
        <v>35192.1272641287</v>
      </c>
      <c r="E87" s="180">
        <v>1.525258112488</v>
      </c>
      <c r="F87" s="178">
        <v>102549.999999994</v>
      </c>
      <c r="G87" s="179">
        <v>59820.833333330098</v>
      </c>
      <c r="H87" s="181">
        <v>6706.2999600000003</v>
      </c>
      <c r="I87" s="178">
        <v>56604.746010000003</v>
      </c>
      <c r="J87" s="179">
        <v>-3216.0873233300899</v>
      </c>
      <c r="K87" s="182">
        <v>0.55197216976999997</v>
      </c>
    </row>
    <row r="88" spans="1:11" ht="14.4" customHeight="1" thickBot="1" x14ac:dyDescent="0.35">
      <c r="A88" s="200" t="s">
        <v>208</v>
      </c>
      <c r="B88" s="178">
        <v>1599.9998636621499</v>
      </c>
      <c r="C88" s="178">
        <v>1842.9031500000001</v>
      </c>
      <c r="D88" s="179">
        <v>242.90328633784799</v>
      </c>
      <c r="E88" s="180">
        <v>1.1518145668969999</v>
      </c>
      <c r="F88" s="178">
        <v>1839.9999999999</v>
      </c>
      <c r="G88" s="179">
        <v>1073.33333333327</v>
      </c>
      <c r="H88" s="181">
        <v>146.18584000000001</v>
      </c>
      <c r="I88" s="178">
        <v>1114.91266</v>
      </c>
      <c r="J88" s="179">
        <v>41.579326666725002</v>
      </c>
      <c r="K88" s="182">
        <v>0.60593079347800005</v>
      </c>
    </row>
    <row r="89" spans="1:11" ht="14.4" customHeight="1" thickBot="1" x14ac:dyDescent="0.35">
      <c r="A89" s="200" t="s">
        <v>209</v>
      </c>
      <c r="B89" s="178">
        <v>7299.9995204585603</v>
      </c>
      <c r="C89" s="178">
        <v>8965.7089599999999</v>
      </c>
      <c r="D89" s="179">
        <v>1665.7094395414399</v>
      </c>
      <c r="E89" s="180">
        <v>1.228179390268</v>
      </c>
      <c r="F89" s="178">
        <v>8770.00099999952</v>
      </c>
      <c r="G89" s="179">
        <v>5115.83391666639</v>
      </c>
      <c r="H89" s="181">
        <v>748.54056000000003</v>
      </c>
      <c r="I89" s="178">
        <v>6549.2261600000002</v>
      </c>
      <c r="J89" s="179">
        <v>1433.3922433336099</v>
      </c>
      <c r="K89" s="182">
        <v>0.74677598782400001</v>
      </c>
    </row>
    <row r="90" spans="1:11" ht="14.4" customHeight="1" thickBot="1" x14ac:dyDescent="0.35">
      <c r="A90" s="200" t="s">
        <v>210</v>
      </c>
      <c r="B90" s="178">
        <v>9999.9993578884405</v>
      </c>
      <c r="C90" s="178">
        <v>9570.0828199999996</v>
      </c>
      <c r="D90" s="179">
        <v>-429.91653788843701</v>
      </c>
      <c r="E90" s="180">
        <v>0.95700834344999997</v>
      </c>
      <c r="F90" s="178">
        <v>9589.9999999994707</v>
      </c>
      <c r="G90" s="179">
        <v>5594.1666666663596</v>
      </c>
      <c r="H90" s="181">
        <v>1013.75027</v>
      </c>
      <c r="I90" s="178">
        <v>7270.1909299999998</v>
      </c>
      <c r="J90" s="179">
        <v>1676.02426333364</v>
      </c>
      <c r="K90" s="182">
        <v>0.75810124400400003</v>
      </c>
    </row>
    <row r="91" spans="1:11" ht="14.4" customHeight="1" thickBot="1" x14ac:dyDescent="0.35">
      <c r="A91" s="200" t="s">
        <v>211</v>
      </c>
      <c r="B91" s="178">
        <v>3999.9997191553798</v>
      </c>
      <c r="C91" s="178">
        <v>3944.40598</v>
      </c>
      <c r="D91" s="179">
        <v>-55.593739155374998</v>
      </c>
      <c r="E91" s="180">
        <v>0.98610156423499995</v>
      </c>
      <c r="F91" s="178">
        <v>3279.9999999998199</v>
      </c>
      <c r="G91" s="179">
        <v>1913.33333333323</v>
      </c>
      <c r="H91" s="181">
        <v>243.32776999999999</v>
      </c>
      <c r="I91" s="178">
        <v>2095.0014799999999</v>
      </c>
      <c r="J91" s="179">
        <v>181.66814666677101</v>
      </c>
      <c r="K91" s="182">
        <v>0.63871996341399995</v>
      </c>
    </row>
    <row r="92" spans="1:11" ht="14.4" customHeight="1" thickBot="1" x14ac:dyDescent="0.35">
      <c r="A92" s="200" t="s">
        <v>212</v>
      </c>
      <c r="B92" s="178">
        <v>32908.998058511002</v>
      </c>
      <c r="C92" s="178">
        <v>33870.41562</v>
      </c>
      <c r="D92" s="179">
        <v>961.41756148894603</v>
      </c>
      <c r="E92" s="180">
        <v>1.0292144282169999</v>
      </c>
      <c r="F92" s="178">
        <v>15224.9999999992</v>
      </c>
      <c r="G92" s="179">
        <v>8881.2499999995107</v>
      </c>
      <c r="H92" s="181">
        <v>78.964619999999996</v>
      </c>
      <c r="I92" s="178">
        <v>2601.5580399999999</v>
      </c>
      <c r="J92" s="179">
        <v>-6279.6919599995099</v>
      </c>
      <c r="K92" s="182">
        <v>0.17087409129700001</v>
      </c>
    </row>
    <row r="93" spans="1:11" ht="14.4" customHeight="1" thickBot="1" x14ac:dyDescent="0.35">
      <c r="A93" s="200" t="s">
        <v>213</v>
      </c>
      <c r="B93" s="178">
        <v>32908.998058511002</v>
      </c>
      <c r="C93" s="178">
        <v>36232.188000000002</v>
      </c>
      <c r="D93" s="179">
        <v>3323.1899414889499</v>
      </c>
      <c r="E93" s="180">
        <v>1.1009811947349999</v>
      </c>
      <c r="F93" s="178">
        <v>19504.999999998901</v>
      </c>
      <c r="G93" s="179">
        <v>11377.916666666</v>
      </c>
      <c r="H93" s="181">
        <v>111.72096999999999</v>
      </c>
      <c r="I93" s="178">
        <v>3453.2283499999999</v>
      </c>
      <c r="J93" s="179">
        <v>-7924.68831666604</v>
      </c>
      <c r="K93" s="182">
        <v>0.17704323763099999</v>
      </c>
    </row>
    <row r="94" spans="1:11" ht="14.4" customHeight="1" thickBot="1" x14ac:dyDescent="0.35">
      <c r="A94" s="200" t="s">
        <v>214</v>
      </c>
      <c r="B94" s="178">
        <v>1899.99984559881</v>
      </c>
      <c r="C94" s="178">
        <v>1175.21615</v>
      </c>
      <c r="D94" s="179">
        <v>-724.78369559880502</v>
      </c>
      <c r="E94" s="180">
        <v>0.61853486605300001</v>
      </c>
      <c r="F94" s="178">
        <v>1249.99999999993</v>
      </c>
      <c r="G94" s="179">
        <v>729.16666666662695</v>
      </c>
      <c r="H94" s="181">
        <v>21.773900000000001</v>
      </c>
      <c r="I94" s="178">
        <v>557.92961000000003</v>
      </c>
      <c r="J94" s="179">
        <v>-171.23705666662701</v>
      </c>
      <c r="K94" s="182">
        <v>0.44634368800000002</v>
      </c>
    </row>
    <row r="95" spans="1:11" ht="14.4" customHeight="1" thickBot="1" x14ac:dyDescent="0.35">
      <c r="A95" s="200" t="s">
        <v>215</v>
      </c>
      <c r="B95" s="178">
        <v>1399.99995570438</v>
      </c>
      <c r="C95" s="178">
        <v>831.92940999999996</v>
      </c>
      <c r="D95" s="179">
        <v>-568.07054570437799</v>
      </c>
      <c r="E95" s="180">
        <v>0.59423531165800003</v>
      </c>
      <c r="F95" s="178">
        <v>914.99999999994998</v>
      </c>
      <c r="G95" s="179">
        <v>533.74999999997101</v>
      </c>
      <c r="H95" s="181">
        <v>42.782620000000001</v>
      </c>
      <c r="I95" s="178">
        <v>440.96651000000003</v>
      </c>
      <c r="J95" s="179">
        <v>-92.783489999970001</v>
      </c>
      <c r="K95" s="182">
        <v>0.48193061202100002</v>
      </c>
    </row>
    <row r="96" spans="1:11" ht="14.4" customHeight="1" thickBot="1" x14ac:dyDescent="0.35">
      <c r="A96" s="200" t="s">
        <v>216</v>
      </c>
      <c r="B96" s="178">
        <v>500.00000989441901</v>
      </c>
      <c r="C96" s="178">
        <v>1500.5243399999999</v>
      </c>
      <c r="D96" s="179">
        <v>1000.52433010558</v>
      </c>
      <c r="E96" s="180">
        <v>3.001048620612</v>
      </c>
      <c r="F96" s="178">
        <v>1579.99999999991</v>
      </c>
      <c r="G96" s="179">
        <v>921.66666666661604</v>
      </c>
      <c r="H96" s="181">
        <v>20.843599999999999</v>
      </c>
      <c r="I96" s="178">
        <v>798.18239000000005</v>
      </c>
      <c r="J96" s="179">
        <v>-123.484276666616</v>
      </c>
      <c r="K96" s="182">
        <v>0.505178727848</v>
      </c>
    </row>
    <row r="97" spans="1:11" ht="14.4" customHeight="1" thickBot="1" x14ac:dyDescent="0.35">
      <c r="A97" s="200" t="s">
        <v>217</v>
      </c>
      <c r="B97" s="178">
        <v>4999.9997389442096</v>
      </c>
      <c r="C97" s="178">
        <v>5652.57654</v>
      </c>
      <c r="D97" s="179">
        <v>652.57680105578504</v>
      </c>
      <c r="E97" s="180">
        <v>1.1305153670250001</v>
      </c>
      <c r="F97" s="178">
        <v>5319.9999999997099</v>
      </c>
      <c r="G97" s="179">
        <v>3103.3333333331602</v>
      </c>
      <c r="H97" s="181">
        <v>413.25031000000001</v>
      </c>
      <c r="I97" s="178">
        <v>3141.5851499999999</v>
      </c>
      <c r="J97" s="179">
        <v>38.251816666836</v>
      </c>
      <c r="K97" s="182">
        <v>0.59052352443599998</v>
      </c>
    </row>
    <row r="98" spans="1:11" ht="14.4" customHeight="1" thickBot="1" x14ac:dyDescent="0.35">
      <c r="A98" s="201" t="s">
        <v>218</v>
      </c>
      <c r="B98" s="183">
        <v>-3149.9998103348598</v>
      </c>
      <c r="C98" s="183">
        <v>-3795.26928</v>
      </c>
      <c r="D98" s="184">
        <v>-645.26946966514299</v>
      </c>
      <c r="E98" s="190">
        <v>1.204847463021</v>
      </c>
      <c r="F98" s="183">
        <v>-3499.9999999998099</v>
      </c>
      <c r="G98" s="184">
        <v>-2041.6666666665501</v>
      </c>
      <c r="H98" s="186">
        <v>-276.19920000000002</v>
      </c>
      <c r="I98" s="183">
        <v>-2474.1410500000002</v>
      </c>
      <c r="J98" s="184">
        <v>-432.47438333344502</v>
      </c>
      <c r="K98" s="191">
        <v>0.70689744285699996</v>
      </c>
    </row>
    <row r="99" spans="1:11" ht="14.4" customHeight="1" thickBot="1" x14ac:dyDescent="0.35">
      <c r="A99" s="199" t="s">
        <v>219</v>
      </c>
      <c r="B99" s="183">
        <v>-3149.9998103348598</v>
      </c>
      <c r="C99" s="183">
        <v>-3795.26928</v>
      </c>
      <c r="D99" s="184">
        <v>-645.26946966514299</v>
      </c>
      <c r="E99" s="190">
        <v>1.204847463021</v>
      </c>
      <c r="F99" s="183">
        <v>-3499.9999999998099</v>
      </c>
      <c r="G99" s="184">
        <v>-2041.6666666665501</v>
      </c>
      <c r="H99" s="186">
        <v>-276.19920000000002</v>
      </c>
      <c r="I99" s="183">
        <v>-2474.1410500000002</v>
      </c>
      <c r="J99" s="184">
        <v>-432.47438333344502</v>
      </c>
      <c r="K99" s="191">
        <v>0.70689744285699996</v>
      </c>
    </row>
    <row r="100" spans="1:11" ht="14.4" customHeight="1" thickBot="1" x14ac:dyDescent="0.35">
      <c r="A100" s="200" t="s">
        <v>220</v>
      </c>
      <c r="B100" s="178">
        <v>-149.99999096832599</v>
      </c>
      <c r="C100" s="178">
        <v>-176.1</v>
      </c>
      <c r="D100" s="179">
        <v>-26.100009031673</v>
      </c>
      <c r="E100" s="180">
        <v>1.174000070687</v>
      </c>
      <c r="F100" s="178">
        <v>0</v>
      </c>
      <c r="G100" s="179">
        <v>0</v>
      </c>
      <c r="H100" s="181">
        <v>4.9406564584124654E-324</v>
      </c>
      <c r="I100" s="178">
        <v>-108.46317000000001</v>
      </c>
      <c r="J100" s="179">
        <v>-108.46317000000001</v>
      </c>
      <c r="K100" s="189" t="s">
        <v>125</v>
      </c>
    </row>
    <row r="101" spans="1:11" ht="14.4" customHeight="1" thickBot="1" x14ac:dyDescent="0.35">
      <c r="A101" s="200" t="s">
        <v>221</v>
      </c>
      <c r="B101" s="178">
        <v>-2999.9998193665301</v>
      </c>
      <c r="C101" s="178">
        <v>-3619.1692800000001</v>
      </c>
      <c r="D101" s="179">
        <v>-619.16946063346995</v>
      </c>
      <c r="E101" s="180">
        <v>1.206389832638</v>
      </c>
      <c r="F101" s="178">
        <v>-3499.9999999998099</v>
      </c>
      <c r="G101" s="179">
        <v>-2041.6666666665501</v>
      </c>
      <c r="H101" s="181">
        <v>-276.19920000000002</v>
      </c>
      <c r="I101" s="178">
        <v>-2365.6778800000002</v>
      </c>
      <c r="J101" s="179">
        <v>-324.01121333344503</v>
      </c>
      <c r="K101" s="182">
        <v>0.67590796571400003</v>
      </c>
    </row>
    <row r="102" spans="1:11" ht="14.4" customHeight="1" thickBot="1" x14ac:dyDescent="0.35">
      <c r="A102" s="202" t="s">
        <v>222</v>
      </c>
      <c r="B102" s="183">
        <v>1085.8319446208</v>
      </c>
      <c r="C102" s="183">
        <v>2096.5039400000001</v>
      </c>
      <c r="D102" s="184">
        <v>1010.6719953792</v>
      </c>
      <c r="E102" s="190">
        <v>1.9307812322019999</v>
      </c>
      <c r="F102" s="183">
        <v>1763.5934142841099</v>
      </c>
      <c r="G102" s="184">
        <v>1028.7628249990601</v>
      </c>
      <c r="H102" s="186">
        <v>216.74546000000001</v>
      </c>
      <c r="I102" s="183">
        <v>1335.4519299999999</v>
      </c>
      <c r="J102" s="184">
        <v>306.68910500093602</v>
      </c>
      <c r="K102" s="191">
        <v>0.75723345255399999</v>
      </c>
    </row>
    <row r="103" spans="1:11" ht="14.4" customHeight="1" thickBot="1" x14ac:dyDescent="0.35">
      <c r="A103" s="198" t="s">
        <v>49</v>
      </c>
      <c r="B103" s="178">
        <v>168.041159882047</v>
      </c>
      <c r="C103" s="178">
        <v>460.72854999999998</v>
      </c>
      <c r="D103" s="179">
        <v>292.68739011795299</v>
      </c>
      <c r="E103" s="180">
        <v>2.7417601159339999</v>
      </c>
      <c r="F103" s="178">
        <v>293.03008243930299</v>
      </c>
      <c r="G103" s="179">
        <v>170.93421475625999</v>
      </c>
      <c r="H103" s="181">
        <v>12.662509999999999</v>
      </c>
      <c r="I103" s="178">
        <v>205.78570999999999</v>
      </c>
      <c r="J103" s="179">
        <v>34.851495243739997</v>
      </c>
      <c r="K103" s="182">
        <v>0.70226820497999998</v>
      </c>
    </row>
    <row r="104" spans="1:11" ht="14.4" customHeight="1" thickBot="1" x14ac:dyDescent="0.35">
      <c r="A104" s="203" t="s">
        <v>223</v>
      </c>
      <c r="B104" s="178">
        <v>4.9406564584124654E-324</v>
      </c>
      <c r="C104" s="178">
        <v>-3.0235699999999999</v>
      </c>
      <c r="D104" s="179">
        <v>-3.0235699999999999</v>
      </c>
      <c r="E104" s="188" t="s">
        <v>131</v>
      </c>
      <c r="F104" s="178">
        <v>0</v>
      </c>
      <c r="G104" s="179">
        <v>0</v>
      </c>
      <c r="H104" s="181">
        <v>4.9406564584124654E-324</v>
      </c>
      <c r="I104" s="178">
        <v>-0.61960999999999999</v>
      </c>
      <c r="J104" s="179">
        <v>-0.61960999999999999</v>
      </c>
      <c r="K104" s="189" t="s">
        <v>125</v>
      </c>
    </row>
    <row r="105" spans="1:11" ht="14.4" customHeight="1" thickBot="1" x14ac:dyDescent="0.35">
      <c r="A105" s="200" t="s">
        <v>224</v>
      </c>
      <c r="B105" s="178">
        <v>4.9406564584124654E-324</v>
      </c>
      <c r="C105" s="178">
        <v>-3.0235699999999999</v>
      </c>
      <c r="D105" s="179">
        <v>-3.0235699999999999</v>
      </c>
      <c r="E105" s="188" t="s">
        <v>131</v>
      </c>
      <c r="F105" s="178">
        <v>0</v>
      </c>
      <c r="G105" s="179">
        <v>0</v>
      </c>
      <c r="H105" s="181">
        <v>4.9406564584124654E-324</v>
      </c>
      <c r="I105" s="178">
        <v>-0.61960999999999999</v>
      </c>
      <c r="J105" s="179">
        <v>-0.61960999999999999</v>
      </c>
      <c r="K105" s="189" t="s">
        <v>125</v>
      </c>
    </row>
    <row r="106" spans="1:11" ht="14.4" customHeight="1" thickBot="1" x14ac:dyDescent="0.35">
      <c r="A106" s="199" t="s">
        <v>225</v>
      </c>
      <c r="B106" s="183">
        <v>4.9406564584124654E-324</v>
      </c>
      <c r="C106" s="183">
        <v>35.857390000000002</v>
      </c>
      <c r="D106" s="184">
        <v>35.857390000000002</v>
      </c>
      <c r="E106" s="185" t="s">
        <v>131</v>
      </c>
      <c r="F106" s="183">
        <v>0</v>
      </c>
      <c r="G106" s="184">
        <v>0</v>
      </c>
      <c r="H106" s="186">
        <v>4.9406564584124654E-324</v>
      </c>
      <c r="I106" s="183">
        <v>7.6529999999999996</v>
      </c>
      <c r="J106" s="184">
        <v>7.6529999999999996</v>
      </c>
      <c r="K106" s="187" t="s">
        <v>125</v>
      </c>
    </row>
    <row r="107" spans="1:11" ht="14.4" customHeight="1" thickBot="1" x14ac:dyDescent="0.35">
      <c r="A107" s="200" t="s">
        <v>226</v>
      </c>
      <c r="B107" s="178">
        <v>4.9406564584124654E-324</v>
      </c>
      <c r="C107" s="178">
        <v>35.857390000000002</v>
      </c>
      <c r="D107" s="179">
        <v>35.857390000000002</v>
      </c>
      <c r="E107" s="188" t="s">
        <v>131</v>
      </c>
      <c r="F107" s="178">
        <v>0</v>
      </c>
      <c r="G107" s="179">
        <v>0</v>
      </c>
      <c r="H107" s="181">
        <v>4.9406564584124654E-324</v>
      </c>
      <c r="I107" s="178">
        <v>3.4584595208887258E-323</v>
      </c>
      <c r="J107" s="179">
        <v>3.4584595208887258E-323</v>
      </c>
      <c r="K107" s="189" t="s">
        <v>125</v>
      </c>
    </row>
    <row r="108" spans="1:11" ht="14.4" customHeight="1" thickBot="1" x14ac:dyDescent="0.35">
      <c r="A108" s="200" t="s">
        <v>227</v>
      </c>
      <c r="B108" s="178">
        <v>4.9406564584124654E-324</v>
      </c>
      <c r="C108" s="178">
        <v>4.9406564584124654E-324</v>
      </c>
      <c r="D108" s="179">
        <v>0</v>
      </c>
      <c r="E108" s="180">
        <v>1</v>
      </c>
      <c r="F108" s="178">
        <v>4.9406564584124654E-324</v>
      </c>
      <c r="G108" s="179">
        <v>0</v>
      </c>
      <c r="H108" s="181">
        <v>4.9406564584124654E-324</v>
      </c>
      <c r="I108" s="178">
        <v>7.6529999999999996</v>
      </c>
      <c r="J108" s="179">
        <v>7.6529999999999996</v>
      </c>
      <c r="K108" s="189" t="s">
        <v>131</v>
      </c>
    </row>
    <row r="109" spans="1:11" ht="14.4" customHeight="1" thickBot="1" x14ac:dyDescent="0.35">
      <c r="A109" s="199" t="s">
        <v>228</v>
      </c>
      <c r="B109" s="183">
        <v>168.041159882047</v>
      </c>
      <c r="C109" s="183">
        <v>424.87115999999997</v>
      </c>
      <c r="D109" s="184">
        <v>256.83000011795298</v>
      </c>
      <c r="E109" s="190">
        <v>2.5283755497649998</v>
      </c>
      <c r="F109" s="183">
        <v>293.03008243930299</v>
      </c>
      <c r="G109" s="184">
        <v>170.93421475625999</v>
      </c>
      <c r="H109" s="186">
        <v>12.662509999999999</v>
      </c>
      <c r="I109" s="183">
        <v>198.13271</v>
      </c>
      <c r="J109" s="184">
        <v>27.198495243739998</v>
      </c>
      <c r="K109" s="191">
        <v>0.67615143247599996</v>
      </c>
    </row>
    <row r="110" spans="1:11" ht="14.4" customHeight="1" thickBot="1" x14ac:dyDescent="0.35">
      <c r="A110" s="200" t="s">
        <v>229</v>
      </c>
      <c r="B110" s="178">
        <v>4.9406564584124654E-324</v>
      </c>
      <c r="C110" s="178">
        <v>92.884</v>
      </c>
      <c r="D110" s="179">
        <v>92.884</v>
      </c>
      <c r="E110" s="188" t="s">
        <v>131</v>
      </c>
      <c r="F110" s="178">
        <v>79.838397752161001</v>
      </c>
      <c r="G110" s="179">
        <v>46.572398688760003</v>
      </c>
      <c r="H110" s="181">
        <v>4.9406564584124654E-324</v>
      </c>
      <c r="I110" s="178">
        <v>123.71845</v>
      </c>
      <c r="J110" s="179">
        <v>77.146051311239006</v>
      </c>
      <c r="K110" s="182">
        <v>1.5496108825229999</v>
      </c>
    </row>
    <row r="111" spans="1:11" ht="14.4" customHeight="1" thickBot="1" x14ac:dyDescent="0.35">
      <c r="A111" s="200" t="s">
        <v>230</v>
      </c>
      <c r="B111" s="178">
        <v>61.041006324649999</v>
      </c>
      <c r="C111" s="178">
        <v>106.2912</v>
      </c>
      <c r="D111" s="179">
        <v>45.250193675349003</v>
      </c>
      <c r="E111" s="180">
        <v>1.7413081205550001</v>
      </c>
      <c r="F111" s="178">
        <v>90.201135590198007</v>
      </c>
      <c r="G111" s="179">
        <v>52.617329094281999</v>
      </c>
      <c r="H111" s="181">
        <v>4.9406564584124654E-324</v>
      </c>
      <c r="I111" s="178">
        <v>32.734479999999998</v>
      </c>
      <c r="J111" s="179">
        <v>-19.882849094282001</v>
      </c>
      <c r="K111" s="182">
        <v>0.36290540895899998</v>
      </c>
    </row>
    <row r="112" spans="1:11" ht="14.4" customHeight="1" thickBot="1" x14ac:dyDescent="0.35">
      <c r="A112" s="200" t="s">
        <v>231</v>
      </c>
      <c r="B112" s="178">
        <v>39.000237651749998</v>
      </c>
      <c r="C112" s="178">
        <v>170.32849999999999</v>
      </c>
      <c r="D112" s="179">
        <v>131.32826234825001</v>
      </c>
      <c r="E112" s="180">
        <v>4.3673708227350003</v>
      </c>
      <c r="F112" s="178">
        <v>54.995564748789</v>
      </c>
      <c r="G112" s="179">
        <v>32.080746103460001</v>
      </c>
      <c r="H112" s="181">
        <v>4.9406564584124654E-324</v>
      </c>
      <c r="I112" s="178">
        <v>11.20326</v>
      </c>
      <c r="J112" s="179">
        <v>-20.877486103460001</v>
      </c>
      <c r="K112" s="182">
        <v>0.20371206389400001</v>
      </c>
    </row>
    <row r="113" spans="1:11" ht="14.4" customHeight="1" thickBot="1" x14ac:dyDescent="0.35">
      <c r="A113" s="200" t="s">
        <v>232</v>
      </c>
      <c r="B113" s="178">
        <v>67.999915905646006</v>
      </c>
      <c r="C113" s="178">
        <v>55.367460000000001</v>
      </c>
      <c r="D113" s="179">
        <v>-12.632455905645999</v>
      </c>
      <c r="E113" s="180">
        <v>0.81422835988200004</v>
      </c>
      <c r="F113" s="178">
        <v>67.994984348154006</v>
      </c>
      <c r="G113" s="179">
        <v>39.663740869755998</v>
      </c>
      <c r="H113" s="181">
        <v>12.662509999999999</v>
      </c>
      <c r="I113" s="178">
        <v>30.476520000000001</v>
      </c>
      <c r="J113" s="179">
        <v>-9.1872208697560005</v>
      </c>
      <c r="K113" s="182">
        <v>0.44821717795999999</v>
      </c>
    </row>
    <row r="114" spans="1:11" ht="14.4" customHeight="1" thickBot="1" x14ac:dyDescent="0.35">
      <c r="A114" s="199" t="s">
        <v>233</v>
      </c>
      <c r="B114" s="183">
        <v>4.9406564584124654E-324</v>
      </c>
      <c r="C114" s="183">
        <v>3.0235699999999999</v>
      </c>
      <c r="D114" s="184">
        <v>3.0235699999999999</v>
      </c>
      <c r="E114" s="185" t="s">
        <v>131</v>
      </c>
      <c r="F114" s="183">
        <v>0</v>
      </c>
      <c r="G114" s="184">
        <v>0</v>
      </c>
      <c r="H114" s="186">
        <v>4.9406564584124654E-324</v>
      </c>
      <c r="I114" s="183">
        <v>0.61960999999999999</v>
      </c>
      <c r="J114" s="184">
        <v>0.61960999999999999</v>
      </c>
      <c r="K114" s="187" t="s">
        <v>125</v>
      </c>
    </row>
    <row r="115" spans="1:11" ht="14.4" customHeight="1" thickBot="1" x14ac:dyDescent="0.35">
      <c r="A115" s="200" t="s">
        <v>234</v>
      </c>
      <c r="B115" s="178">
        <v>4.9406564584124654E-324</v>
      </c>
      <c r="C115" s="178">
        <v>4.7359999999999999E-2</v>
      </c>
      <c r="D115" s="179">
        <v>4.7359999999999999E-2</v>
      </c>
      <c r="E115" s="188" t="s">
        <v>131</v>
      </c>
      <c r="F115" s="178">
        <v>0</v>
      </c>
      <c r="G115" s="179">
        <v>0</v>
      </c>
      <c r="H115" s="181">
        <v>4.9406564584124654E-324</v>
      </c>
      <c r="I115" s="178">
        <v>3.4584595208887258E-323</v>
      </c>
      <c r="J115" s="179">
        <v>3.4584595208887258E-323</v>
      </c>
      <c r="K115" s="189" t="s">
        <v>125</v>
      </c>
    </row>
    <row r="116" spans="1:11" ht="14.4" customHeight="1" thickBot="1" x14ac:dyDescent="0.35">
      <c r="A116" s="200" t="s">
        <v>235</v>
      </c>
      <c r="B116" s="178">
        <v>4.9406564584124654E-324</v>
      </c>
      <c r="C116" s="178">
        <v>2.97621</v>
      </c>
      <c r="D116" s="179">
        <v>2.97621</v>
      </c>
      <c r="E116" s="188" t="s">
        <v>131</v>
      </c>
      <c r="F116" s="178">
        <v>0</v>
      </c>
      <c r="G116" s="179">
        <v>0</v>
      </c>
      <c r="H116" s="181">
        <v>4.9406564584124654E-324</v>
      </c>
      <c r="I116" s="178">
        <v>0.61960999999999999</v>
      </c>
      <c r="J116" s="179">
        <v>0.61960999999999999</v>
      </c>
      <c r="K116" s="189" t="s">
        <v>125</v>
      </c>
    </row>
    <row r="117" spans="1:11" ht="14.4" customHeight="1" thickBot="1" x14ac:dyDescent="0.35">
      <c r="A117" s="201" t="s">
        <v>50</v>
      </c>
      <c r="B117" s="183">
        <v>71.999875664803</v>
      </c>
      <c r="C117" s="183">
        <v>32.427999999999997</v>
      </c>
      <c r="D117" s="184">
        <v>-39.571875664803002</v>
      </c>
      <c r="E117" s="190">
        <v>0.450389666656</v>
      </c>
      <c r="F117" s="183">
        <v>0</v>
      </c>
      <c r="G117" s="184">
        <v>0</v>
      </c>
      <c r="H117" s="186">
        <v>4.9406564584124654E-324</v>
      </c>
      <c r="I117" s="183">
        <v>7.98</v>
      </c>
      <c r="J117" s="184">
        <v>7.98</v>
      </c>
      <c r="K117" s="187" t="s">
        <v>125</v>
      </c>
    </row>
    <row r="118" spans="1:11" ht="14.4" customHeight="1" thickBot="1" x14ac:dyDescent="0.35">
      <c r="A118" s="199" t="s">
        <v>236</v>
      </c>
      <c r="B118" s="183">
        <v>71.999875664803</v>
      </c>
      <c r="C118" s="183">
        <v>32.427999999999997</v>
      </c>
      <c r="D118" s="184">
        <v>-39.571875664803002</v>
      </c>
      <c r="E118" s="190">
        <v>0.450389666656</v>
      </c>
      <c r="F118" s="183">
        <v>0</v>
      </c>
      <c r="G118" s="184">
        <v>0</v>
      </c>
      <c r="H118" s="186">
        <v>4.9406564584124654E-324</v>
      </c>
      <c r="I118" s="183">
        <v>7.98</v>
      </c>
      <c r="J118" s="184">
        <v>7.98</v>
      </c>
      <c r="K118" s="187" t="s">
        <v>125</v>
      </c>
    </row>
    <row r="119" spans="1:11" ht="14.4" customHeight="1" thickBot="1" x14ac:dyDescent="0.35">
      <c r="A119" s="200" t="s">
        <v>237</v>
      </c>
      <c r="B119" s="178">
        <v>71.999875664803</v>
      </c>
      <c r="C119" s="178">
        <v>23.988</v>
      </c>
      <c r="D119" s="179">
        <v>-48.011875664803</v>
      </c>
      <c r="E119" s="180">
        <v>0.33316724200499997</v>
      </c>
      <c r="F119" s="178">
        <v>0</v>
      </c>
      <c r="G119" s="179">
        <v>0</v>
      </c>
      <c r="H119" s="181">
        <v>4.9406564584124654E-324</v>
      </c>
      <c r="I119" s="178">
        <v>7.18</v>
      </c>
      <c r="J119" s="179">
        <v>7.18</v>
      </c>
      <c r="K119" s="189" t="s">
        <v>125</v>
      </c>
    </row>
    <row r="120" spans="1:11" ht="14.4" customHeight="1" thickBot="1" x14ac:dyDescent="0.35">
      <c r="A120" s="200" t="s">
        <v>238</v>
      </c>
      <c r="B120" s="178">
        <v>4.9406564584124654E-324</v>
      </c>
      <c r="C120" s="178">
        <v>8.44</v>
      </c>
      <c r="D120" s="179">
        <v>8.44</v>
      </c>
      <c r="E120" s="188" t="s">
        <v>131</v>
      </c>
      <c r="F120" s="178">
        <v>0</v>
      </c>
      <c r="G120" s="179">
        <v>0</v>
      </c>
      <c r="H120" s="181">
        <v>4.9406564584124654E-324</v>
      </c>
      <c r="I120" s="178">
        <v>0.8</v>
      </c>
      <c r="J120" s="179">
        <v>0.8</v>
      </c>
      <c r="K120" s="189" t="s">
        <v>125</v>
      </c>
    </row>
    <row r="121" spans="1:11" ht="14.4" customHeight="1" thickBot="1" x14ac:dyDescent="0.35">
      <c r="A121" s="198" t="s">
        <v>51</v>
      </c>
      <c r="B121" s="178">
        <v>845.790909073948</v>
      </c>
      <c r="C121" s="178">
        <v>1603.3473899999999</v>
      </c>
      <c r="D121" s="179">
        <v>757.55648092605099</v>
      </c>
      <c r="E121" s="180">
        <v>1.8956782022580001</v>
      </c>
      <c r="F121" s="178">
        <v>1470.5633318448099</v>
      </c>
      <c r="G121" s="179">
        <v>857.82861024280305</v>
      </c>
      <c r="H121" s="181">
        <v>204.08295000000001</v>
      </c>
      <c r="I121" s="178">
        <v>1121.68622</v>
      </c>
      <c r="J121" s="179">
        <v>263.85760975719597</v>
      </c>
      <c r="K121" s="182">
        <v>0.76275954643300004</v>
      </c>
    </row>
    <row r="122" spans="1:11" ht="14.4" customHeight="1" thickBot="1" x14ac:dyDescent="0.35">
      <c r="A122" s="199" t="s">
        <v>239</v>
      </c>
      <c r="B122" s="183">
        <v>4.9406564584124654E-324</v>
      </c>
      <c r="C122" s="183">
        <v>-3.0378699999999998</v>
      </c>
      <c r="D122" s="184">
        <v>-3.0378699999999998</v>
      </c>
      <c r="E122" s="185" t="s">
        <v>131</v>
      </c>
      <c r="F122" s="183">
        <v>0</v>
      </c>
      <c r="G122" s="184">
        <v>0</v>
      </c>
      <c r="H122" s="186">
        <v>4.9406564584124654E-324</v>
      </c>
      <c r="I122" s="183">
        <v>-0.70942000000000005</v>
      </c>
      <c r="J122" s="184">
        <v>-0.70942000000000005</v>
      </c>
      <c r="K122" s="187" t="s">
        <v>125</v>
      </c>
    </row>
    <row r="123" spans="1:11" ht="14.4" customHeight="1" thickBot="1" x14ac:dyDescent="0.35">
      <c r="A123" s="200" t="s">
        <v>240</v>
      </c>
      <c r="B123" s="178">
        <v>4.9406564584124654E-324</v>
      </c>
      <c r="C123" s="178">
        <v>-3.0378699999999998</v>
      </c>
      <c r="D123" s="179">
        <v>-3.0378699999999998</v>
      </c>
      <c r="E123" s="188" t="s">
        <v>131</v>
      </c>
      <c r="F123" s="178">
        <v>0</v>
      </c>
      <c r="G123" s="179">
        <v>0</v>
      </c>
      <c r="H123" s="181">
        <v>4.9406564584124654E-324</v>
      </c>
      <c r="I123" s="178">
        <v>-0.70942000000000005</v>
      </c>
      <c r="J123" s="179">
        <v>-0.70942000000000005</v>
      </c>
      <c r="K123" s="189" t="s">
        <v>125</v>
      </c>
    </row>
    <row r="124" spans="1:11" ht="14.4" customHeight="1" thickBot="1" x14ac:dyDescent="0.35">
      <c r="A124" s="199" t="s">
        <v>241</v>
      </c>
      <c r="B124" s="183">
        <v>2.3874498562480002</v>
      </c>
      <c r="C124" s="183">
        <v>0.86519999999999997</v>
      </c>
      <c r="D124" s="184">
        <v>-1.522249856248</v>
      </c>
      <c r="E124" s="190">
        <v>0.362395045799</v>
      </c>
      <c r="F124" s="183">
        <v>0.82994382410500001</v>
      </c>
      <c r="G124" s="184">
        <v>0.48413389739500001</v>
      </c>
      <c r="H124" s="186">
        <v>4.9406564584124654E-324</v>
      </c>
      <c r="I124" s="183">
        <v>3.4584595208887258E-323</v>
      </c>
      <c r="J124" s="184">
        <v>-0.48413389739500001</v>
      </c>
      <c r="K124" s="191">
        <v>3.9525251667299724E-323</v>
      </c>
    </row>
    <row r="125" spans="1:11" ht="14.4" customHeight="1" thickBot="1" x14ac:dyDescent="0.35">
      <c r="A125" s="200" t="s">
        <v>242</v>
      </c>
      <c r="B125" s="178">
        <v>2.3874498562480002</v>
      </c>
      <c r="C125" s="178">
        <v>0.86519999999999997</v>
      </c>
      <c r="D125" s="179">
        <v>-1.522249856248</v>
      </c>
      <c r="E125" s="180">
        <v>0.362395045799</v>
      </c>
      <c r="F125" s="178">
        <v>0.82994382410500001</v>
      </c>
      <c r="G125" s="179">
        <v>0.48413389739500001</v>
      </c>
      <c r="H125" s="181">
        <v>4.9406564584124654E-324</v>
      </c>
      <c r="I125" s="178">
        <v>3.4584595208887258E-323</v>
      </c>
      <c r="J125" s="179">
        <v>-0.48413389739500001</v>
      </c>
      <c r="K125" s="182">
        <v>3.9525251667299724E-323</v>
      </c>
    </row>
    <row r="126" spans="1:11" ht="14.4" customHeight="1" thickBot="1" x14ac:dyDescent="0.35">
      <c r="A126" s="199" t="s">
        <v>243</v>
      </c>
      <c r="B126" s="183">
        <v>95.985794220583998</v>
      </c>
      <c r="C126" s="183">
        <v>183.05999</v>
      </c>
      <c r="D126" s="184">
        <v>87.074195779416002</v>
      </c>
      <c r="E126" s="190">
        <v>1.9071571109709999</v>
      </c>
      <c r="F126" s="183">
        <v>176.725510726392</v>
      </c>
      <c r="G126" s="184">
        <v>103.089881257062</v>
      </c>
      <c r="H126" s="186">
        <v>7.3475200000000003</v>
      </c>
      <c r="I126" s="183">
        <v>48.450629999999997</v>
      </c>
      <c r="J126" s="184">
        <v>-54.639251257062</v>
      </c>
      <c r="K126" s="191">
        <v>0.27415753277900001</v>
      </c>
    </row>
    <row r="127" spans="1:11" ht="14.4" customHeight="1" thickBot="1" x14ac:dyDescent="0.35">
      <c r="A127" s="200" t="s">
        <v>244</v>
      </c>
      <c r="B127" s="178">
        <v>7.8948795246400003</v>
      </c>
      <c r="C127" s="178">
        <v>85.005200000000002</v>
      </c>
      <c r="D127" s="179">
        <v>77.110320475359003</v>
      </c>
      <c r="E127" s="180">
        <v>10.767130737675</v>
      </c>
      <c r="F127" s="178">
        <v>98.154185576314006</v>
      </c>
      <c r="G127" s="179">
        <v>57.25660825285</v>
      </c>
      <c r="H127" s="181">
        <v>0.12920000000000001</v>
      </c>
      <c r="I127" s="178">
        <v>0.90059999999999996</v>
      </c>
      <c r="J127" s="179">
        <v>-56.356008252850003</v>
      </c>
      <c r="K127" s="182">
        <v>9.17536012E-3</v>
      </c>
    </row>
    <row r="128" spans="1:11" ht="14.4" customHeight="1" thickBot="1" x14ac:dyDescent="0.35">
      <c r="A128" s="200" t="s">
        <v>245</v>
      </c>
      <c r="B128" s="178">
        <v>87.999954701419995</v>
      </c>
      <c r="C128" s="178">
        <v>98.054789999999997</v>
      </c>
      <c r="D128" s="179">
        <v>10.054835298579</v>
      </c>
      <c r="E128" s="180">
        <v>1.1142595508449999</v>
      </c>
      <c r="F128" s="178">
        <v>78.571325150077001</v>
      </c>
      <c r="G128" s="179">
        <v>45.833273004211001</v>
      </c>
      <c r="H128" s="181">
        <v>7.2183200000000003</v>
      </c>
      <c r="I128" s="178">
        <v>47.55003</v>
      </c>
      <c r="J128" s="179">
        <v>1.716756995788</v>
      </c>
      <c r="K128" s="182">
        <v>0.60518299658499997</v>
      </c>
    </row>
    <row r="129" spans="1:11" ht="14.4" customHeight="1" thickBot="1" x14ac:dyDescent="0.35">
      <c r="A129" s="199" t="s">
        <v>246</v>
      </c>
      <c r="B129" s="183">
        <v>183.99994892115001</v>
      </c>
      <c r="C129" s="183">
        <v>726.75360000000001</v>
      </c>
      <c r="D129" s="184">
        <v>542.75365107885</v>
      </c>
      <c r="E129" s="190">
        <v>3.9497489225460001</v>
      </c>
      <c r="F129" s="183">
        <v>709.37477086053502</v>
      </c>
      <c r="G129" s="184">
        <v>413.80194966864599</v>
      </c>
      <c r="H129" s="186">
        <v>180.81</v>
      </c>
      <c r="I129" s="183">
        <v>544.16344000000004</v>
      </c>
      <c r="J129" s="184">
        <v>130.36149033135399</v>
      </c>
      <c r="K129" s="191">
        <v>0.76710289448199998</v>
      </c>
    </row>
    <row r="130" spans="1:11" ht="14.4" customHeight="1" thickBot="1" x14ac:dyDescent="0.35">
      <c r="A130" s="200" t="s">
        <v>247</v>
      </c>
      <c r="B130" s="178">
        <v>179.999989161992</v>
      </c>
      <c r="C130" s="178">
        <v>723.24</v>
      </c>
      <c r="D130" s="179">
        <v>543.24001083800795</v>
      </c>
      <c r="E130" s="180">
        <v>4.0180002419280001</v>
      </c>
      <c r="F130" s="178">
        <v>705.96141720286096</v>
      </c>
      <c r="G130" s="179">
        <v>411.81082670166899</v>
      </c>
      <c r="H130" s="181">
        <v>180.81</v>
      </c>
      <c r="I130" s="178">
        <v>542.42999999999995</v>
      </c>
      <c r="J130" s="179">
        <v>130.61917329833099</v>
      </c>
      <c r="K130" s="182">
        <v>0.76835643815900001</v>
      </c>
    </row>
    <row r="131" spans="1:11" ht="14.4" customHeight="1" thickBot="1" x14ac:dyDescent="0.35">
      <c r="A131" s="200" t="s">
        <v>248</v>
      </c>
      <c r="B131" s="178">
        <v>3.999959759157</v>
      </c>
      <c r="C131" s="178">
        <v>3.5135999999999998</v>
      </c>
      <c r="D131" s="179">
        <v>-0.48635975915700003</v>
      </c>
      <c r="E131" s="180">
        <v>0.87840883697700001</v>
      </c>
      <c r="F131" s="178">
        <v>3.413353657674</v>
      </c>
      <c r="G131" s="179">
        <v>1.991122966976</v>
      </c>
      <c r="H131" s="181">
        <v>4.9406564584124654E-324</v>
      </c>
      <c r="I131" s="178">
        <v>1.7334400000000001</v>
      </c>
      <c r="J131" s="179">
        <v>-0.25768296697600002</v>
      </c>
      <c r="K131" s="182">
        <v>0.507840726114</v>
      </c>
    </row>
    <row r="132" spans="1:11" ht="14.4" customHeight="1" thickBot="1" x14ac:dyDescent="0.35">
      <c r="A132" s="199" t="s">
        <v>249</v>
      </c>
      <c r="B132" s="183">
        <v>4.9406564584124654E-324</v>
      </c>
      <c r="C132" s="183">
        <v>10.68</v>
      </c>
      <c r="D132" s="184">
        <v>10.68</v>
      </c>
      <c r="E132" s="185" t="s">
        <v>131</v>
      </c>
      <c r="F132" s="183">
        <v>0</v>
      </c>
      <c r="G132" s="184">
        <v>0</v>
      </c>
      <c r="H132" s="186">
        <v>4.9406564584124654E-324</v>
      </c>
      <c r="I132" s="183">
        <v>3.4584595208887258E-323</v>
      </c>
      <c r="J132" s="184">
        <v>3.4584595208887258E-323</v>
      </c>
      <c r="K132" s="187" t="s">
        <v>125</v>
      </c>
    </row>
    <row r="133" spans="1:11" ht="14.4" customHeight="1" thickBot="1" x14ac:dyDescent="0.35">
      <c r="A133" s="200" t="s">
        <v>250</v>
      </c>
      <c r="B133" s="178">
        <v>4.9406564584124654E-324</v>
      </c>
      <c r="C133" s="178">
        <v>10.68</v>
      </c>
      <c r="D133" s="179">
        <v>10.68</v>
      </c>
      <c r="E133" s="188" t="s">
        <v>131</v>
      </c>
      <c r="F133" s="178">
        <v>0</v>
      </c>
      <c r="G133" s="179">
        <v>0</v>
      </c>
      <c r="H133" s="181">
        <v>4.9406564584124654E-324</v>
      </c>
      <c r="I133" s="178">
        <v>3.4584595208887258E-323</v>
      </c>
      <c r="J133" s="179">
        <v>3.4584595208887258E-323</v>
      </c>
      <c r="K133" s="189" t="s">
        <v>125</v>
      </c>
    </row>
    <row r="134" spans="1:11" ht="14.4" customHeight="1" thickBot="1" x14ac:dyDescent="0.35">
      <c r="A134" s="199" t="s">
        <v>251</v>
      </c>
      <c r="B134" s="183">
        <v>21.197998723643</v>
      </c>
      <c r="C134" s="183">
        <v>46.023490000000002</v>
      </c>
      <c r="D134" s="184">
        <v>24.825491276356001</v>
      </c>
      <c r="E134" s="190">
        <v>2.1711242933819999</v>
      </c>
      <c r="F134" s="183">
        <v>33.651032927449002</v>
      </c>
      <c r="G134" s="184">
        <v>19.629769207677999</v>
      </c>
      <c r="H134" s="186">
        <v>1.5168299999999999</v>
      </c>
      <c r="I134" s="183">
        <v>17.681629999999998</v>
      </c>
      <c r="J134" s="184">
        <v>-1.948139207678</v>
      </c>
      <c r="K134" s="191">
        <v>0.52544092890399996</v>
      </c>
    </row>
    <row r="135" spans="1:11" ht="14.4" customHeight="1" thickBot="1" x14ac:dyDescent="0.35">
      <c r="A135" s="200" t="s">
        <v>252</v>
      </c>
      <c r="B135" s="178">
        <v>4.9406564584124654E-324</v>
      </c>
      <c r="C135" s="178">
        <v>12.3504</v>
      </c>
      <c r="D135" s="179">
        <v>12.3504</v>
      </c>
      <c r="E135" s="188" t="s">
        <v>131</v>
      </c>
      <c r="F135" s="178">
        <v>0</v>
      </c>
      <c r="G135" s="179">
        <v>0</v>
      </c>
      <c r="H135" s="181">
        <v>4.9406564584124654E-324</v>
      </c>
      <c r="I135" s="178">
        <v>3.4584595208887258E-323</v>
      </c>
      <c r="J135" s="179">
        <v>3.4584595208887258E-323</v>
      </c>
      <c r="K135" s="189" t="s">
        <v>125</v>
      </c>
    </row>
    <row r="136" spans="1:11" ht="14.4" customHeight="1" thickBot="1" x14ac:dyDescent="0.35">
      <c r="A136" s="200" t="s">
        <v>253</v>
      </c>
      <c r="B136" s="178">
        <v>0.74423995518800001</v>
      </c>
      <c r="C136" s="178">
        <v>3.6739999999999999</v>
      </c>
      <c r="D136" s="179">
        <v>2.9297600448110002</v>
      </c>
      <c r="E136" s="180">
        <v>4.936579895216</v>
      </c>
      <c r="F136" s="178">
        <v>3.6447530008290001</v>
      </c>
      <c r="G136" s="179">
        <v>2.1261059171499999</v>
      </c>
      <c r="H136" s="181">
        <v>4.9406564584124654E-324</v>
      </c>
      <c r="I136" s="178">
        <v>1.468</v>
      </c>
      <c r="J136" s="179">
        <v>-0.65810591715</v>
      </c>
      <c r="K136" s="182">
        <v>0.40277077751599999</v>
      </c>
    </row>
    <row r="137" spans="1:11" ht="14.4" customHeight="1" thickBot="1" x14ac:dyDescent="0.35">
      <c r="A137" s="200" t="s">
        <v>254</v>
      </c>
      <c r="B137" s="178">
        <v>20.453758768455</v>
      </c>
      <c r="C137" s="178">
        <v>29.999089999999999</v>
      </c>
      <c r="D137" s="179">
        <v>9.5453312315440009</v>
      </c>
      <c r="E137" s="180">
        <v>1.466678586542</v>
      </c>
      <c r="F137" s="178">
        <v>30.006279926619001</v>
      </c>
      <c r="G137" s="179">
        <v>17.503663290527999</v>
      </c>
      <c r="H137" s="181">
        <v>1.5168299999999999</v>
      </c>
      <c r="I137" s="178">
        <v>16.213629999999998</v>
      </c>
      <c r="J137" s="179">
        <v>-1.2900332905280001</v>
      </c>
      <c r="K137" s="182">
        <v>0.540341223225</v>
      </c>
    </row>
    <row r="138" spans="1:11" ht="14.4" customHeight="1" thickBot="1" x14ac:dyDescent="0.35">
      <c r="A138" s="199" t="s">
        <v>255</v>
      </c>
      <c r="B138" s="183">
        <v>408.54837540082798</v>
      </c>
      <c r="C138" s="183">
        <v>454.32611000000003</v>
      </c>
      <c r="D138" s="184">
        <v>45.777734599170998</v>
      </c>
      <c r="E138" s="190">
        <v>1.112049728638</v>
      </c>
      <c r="F138" s="183">
        <v>509.91796478206402</v>
      </c>
      <c r="G138" s="184">
        <v>297.452146122871</v>
      </c>
      <c r="H138" s="186">
        <v>13.9686</v>
      </c>
      <c r="I138" s="183">
        <v>502.42622</v>
      </c>
      <c r="J138" s="184">
        <v>204.974073877129</v>
      </c>
      <c r="K138" s="191">
        <v>0.98530794108099995</v>
      </c>
    </row>
    <row r="139" spans="1:11" ht="14.4" customHeight="1" thickBot="1" x14ac:dyDescent="0.35">
      <c r="A139" s="200" t="s">
        <v>256</v>
      </c>
      <c r="B139" s="178">
        <v>17.000038976407001</v>
      </c>
      <c r="C139" s="178">
        <v>0.9</v>
      </c>
      <c r="D139" s="179">
        <v>-16.100038976406999</v>
      </c>
      <c r="E139" s="180">
        <v>5.2941055091E-2</v>
      </c>
      <c r="F139" s="178">
        <v>14.018255909948</v>
      </c>
      <c r="G139" s="179">
        <v>8.1773159474699995</v>
      </c>
      <c r="H139" s="181">
        <v>4.9406564584124654E-324</v>
      </c>
      <c r="I139" s="178">
        <v>21.303000000000001</v>
      </c>
      <c r="J139" s="179">
        <v>13.125684052529</v>
      </c>
      <c r="K139" s="182">
        <v>1.519661228675</v>
      </c>
    </row>
    <row r="140" spans="1:11" ht="14.4" customHeight="1" thickBot="1" x14ac:dyDescent="0.35">
      <c r="A140" s="200" t="s">
        <v>257</v>
      </c>
      <c r="B140" s="178">
        <v>383.548296906112</v>
      </c>
      <c r="C140" s="178">
        <v>127.82651</v>
      </c>
      <c r="D140" s="179">
        <v>-255.72178690611199</v>
      </c>
      <c r="E140" s="180">
        <v>0.33327356953699999</v>
      </c>
      <c r="F140" s="178">
        <v>117.84355680938</v>
      </c>
      <c r="G140" s="179">
        <v>68.742074805471006</v>
      </c>
      <c r="H140" s="181">
        <v>12.063599999999999</v>
      </c>
      <c r="I140" s="178">
        <v>164.78022000000001</v>
      </c>
      <c r="J140" s="179">
        <v>96.038145194527999</v>
      </c>
      <c r="K140" s="182">
        <v>1.3982963893939999</v>
      </c>
    </row>
    <row r="141" spans="1:11" ht="14.4" customHeight="1" thickBot="1" x14ac:dyDescent="0.35">
      <c r="A141" s="200" t="s">
        <v>258</v>
      </c>
      <c r="B141" s="178">
        <v>8.0000395183080002</v>
      </c>
      <c r="C141" s="178">
        <v>6.117</v>
      </c>
      <c r="D141" s="179">
        <v>-1.883039518308</v>
      </c>
      <c r="E141" s="180">
        <v>0.76462122293199997</v>
      </c>
      <c r="F141" s="178">
        <v>4.9974083811799996</v>
      </c>
      <c r="G141" s="179">
        <v>2.9151548890219998</v>
      </c>
      <c r="H141" s="181">
        <v>1.905</v>
      </c>
      <c r="I141" s="178">
        <v>1.905</v>
      </c>
      <c r="J141" s="179">
        <v>-1.010154889022</v>
      </c>
      <c r="K141" s="182">
        <v>0.38119758376599999</v>
      </c>
    </row>
    <row r="142" spans="1:11" ht="14.4" customHeight="1" thickBot="1" x14ac:dyDescent="0.35">
      <c r="A142" s="200" t="s">
        <v>259</v>
      </c>
      <c r="B142" s="178">
        <v>4.9406564584124654E-324</v>
      </c>
      <c r="C142" s="178">
        <v>312.2826</v>
      </c>
      <c r="D142" s="179">
        <v>312.2826</v>
      </c>
      <c r="E142" s="188" t="s">
        <v>131</v>
      </c>
      <c r="F142" s="178">
        <v>365.81529771896999</v>
      </c>
      <c r="G142" s="179">
        <v>213.39225700273201</v>
      </c>
      <c r="H142" s="181">
        <v>4.9406564584124654E-324</v>
      </c>
      <c r="I142" s="178">
        <v>310.80799999999999</v>
      </c>
      <c r="J142" s="179">
        <v>97.415742997267003</v>
      </c>
      <c r="K142" s="182">
        <v>0.84963095293699997</v>
      </c>
    </row>
    <row r="143" spans="1:11" ht="14.4" customHeight="1" thickBot="1" x14ac:dyDescent="0.35">
      <c r="A143" s="200" t="s">
        <v>260</v>
      </c>
      <c r="B143" s="178">
        <v>4.9406564584124654E-324</v>
      </c>
      <c r="C143" s="178">
        <v>7.2</v>
      </c>
      <c r="D143" s="179">
        <v>7.2</v>
      </c>
      <c r="E143" s="188" t="s">
        <v>131</v>
      </c>
      <c r="F143" s="178">
        <v>7.2434459625840004</v>
      </c>
      <c r="G143" s="179">
        <v>4.2253434781739996</v>
      </c>
      <c r="H143" s="181">
        <v>4.9406564584124654E-324</v>
      </c>
      <c r="I143" s="178">
        <v>3.63</v>
      </c>
      <c r="J143" s="179">
        <v>-0.59534347817400002</v>
      </c>
      <c r="K143" s="182">
        <v>0.50114269075100004</v>
      </c>
    </row>
    <row r="144" spans="1:11" ht="14.4" customHeight="1" thickBot="1" x14ac:dyDescent="0.35">
      <c r="A144" s="199" t="s">
        <v>261</v>
      </c>
      <c r="B144" s="183">
        <v>110.00003337677001</v>
      </c>
      <c r="C144" s="183">
        <v>94.602999999999994</v>
      </c>
      <c r="D144" s="184">
        <v>-15.397033376770001</v>
      </c>
      <c r="E144" s="190">
        <v>0.86002701177300001</v>
      </c>
      <c r="F144" s="183">
        <v>0</v>
      </c>
      <c r="G144" s="184">
        <v>0</v>
      </c>
      <c r="H144" s="186">
        <v>4.9406564584124654E-324</v>
      </c>
      <c r="I144" s="183">
        <v>3.4584595208887258E-323</v>
      </c>
      <c r="J144" s="184">
        <v>3.4584595208887258E-323</v>
      </c>
      <c r="K144" s="187" t="s">
        <v>125</v>
      </c>
    </row>
    <row r="145" spans="1:11" ht="14.4" customHeight="1" thickBot="1" x14ac:dyDescent="0.35">
      <c r="A145" s="200" t="s">
        <v>262</v>
      </c>
      <c r="B145" s="178">
        <v>110.00003337677001</v>
      </c>
      <c r="C145" s="178">
        <v>94.602999999999994</v>
      </c>
      <c r="D145" s="179">
        <v>-15.397033376770001</v>
      </c>
      <c r="E145" s="180">
        <v>0.86002701177300001</v>
      </c>
      <c r="F145" s="178">
        <v>0</v>
      </c>
      <c r="G145" s="179">
        <v>0</v>
      </c>
      <c r="H145" s="181">
        <v>4.9406564584124654E-324</v>
      </c>
      <c r="I145" s="178">
        <v>3.4584595208887258E-323</v>
      </c>
      <c r="J145" s="179">
        <v>3.4584595208887258E-323</v>
      </c>
      <c r="K145" s="189" t="s">
        <v>125</v>
      </c>
    </row>
    <row r="146" spans="1:11" ht="14.4" customHeight="1" thickBot="1" x14ac:dyDescent="0.35">
      <c r="A146" s="199" t="s">
        <v>263</v>
      </c>
      <c r="B146" s="183">
        <v>23.671308574723</v>
      </c>
      <c r="C146" s="183">
        <v>87.036000000000001</v>
      </c>
      <c r="D146" s="184">
        <v>63.364691425276</v>
      </c>
      <c r="E146" s="190">
        <v>3.6768562973710002</v>
      </c>
      <c r="F146" s="183">
        <v>40.064108724257999</v>
      </c>
      <c r="G146" s="184">
        <v>23.370730089150999</v>
      </c>
      <c r="H146" s="186">
        <v>0.44</v>
      </c>
      <c r="I146" s="183">
        <v>8.9642999999999997</v>
      </c>
      <c r="J146" s="184">
        <v>-14.406430089151</v>
      </c>
      <c r="K146" s="191">
        <v>0.223748893596</v>
      </c>
    </row>
    <row r="147" spans="1:11" ht="14.4" customHeight="1" thickBot="1" x14ac:dyDescent="0.35">
      <c r="A147" s="200" t="s">
        <v>264</v>
      </c>
      <c r="B147" s="178">
        <v>4.9406564584124654E-324</v>
      </c>
      <c r="C147" s="178">
        <v>14.91</v>
      </c>
      <c r="D147" s="179">
        <v>14.91</v>
      </c>
      <c r="E147" s="188" t="s">
        <v>131</v>
      </c>
      <c r="F147" s="178">
        <v>0</v>
      </c>
      <c r="G147" s="179">
        <v>0</v>
      </c>
      <c r="H147" s="181">
        <v>4.9406564584124654E-324</v>
      </c>
      <c r="I147" s="178">
        <v>3.4584595208887258E-323</v>
      </c>
      <c r="J147" s="179">
        <v>3.4584595208887258E-323</v>
      </c>
      <c r="K147" s="189" t="s">
        <v>125</v>
      </c>
    </row>
    <row r="148" spans="1:11" ht="14.4" customHeight="1" thickBot="1" x14ac:dyDescent="0.35">
      <c r="A148" s="200" t="s">
        <v>265</v>
      </c>
      <c r="B148" s="178">
        <v>10.799999349719</v>
      </c>
      <c r="C148" s="178">
        <v>40.283999999999999</v>
      </c>
      <c r="D148" s="179">
        <v>29.484000650279999</v>
      </c>
      <c r="E148" s="180">
        <v>3.7300002245870001</v>
      </c>
      <c r="F148" s="178">
        <v>40.064108724257999</v>
      </c>
      <c r="G148" s="179">
        <v>23.370730089150999</v>
      </c>
      <c r="H148" s="181">
        <v>4.9406564584124654E-324</v>
      </c>
      <c r="I148" s="178">
        <v>3.4584595208887258E-323</v>
      </c>
      <c r="J148" s="179">
        <v>-23.370730089150999</v>
      </c>
      <c r="K148" s="182">
        <v>0</v>
      </c>
    </row>
    <row r="149" spans="1:11" ht="14.4" customHeight="1" thickBot="1" x14ac:dyDescent="0.35">
      <c r="A149" s="200" t="s">
        <v>266</v>
      </c>
      <c r="B149" s="178">
        <v>4.9406564584124654E-324</v>
      </c>
      <c r="C149" s="178">
        <v>5.4539999999999997</v>
      </c>
      <c r="D149" s="179">
        <v>5.4539999999999997</v>
      </c>
      <c r="E149" s="188" t="s">
        <v>131</v>
      </c>
      <c r="F149" s="178">
        <v>0</v>
      </c>
      <c r="G149" s="179">
        <v>0</v>
      </c>
      <c r="H149" s="181">
        <v>4.9406564584124654E-324</v>
      </c>
      <c r="I149" s="178">
        <v>5.8842999999999996</v>
      </c>
      <c r="J149" s="179">
        <v>5.8842999999999996</v>
      </c>
      <c r="K149" s="189" t="s">
        <v>125</v>
      </c>
    </row>
    <row r="150" spans="1:11" ht="14.4" customHeight="1" thickBot="1" x14ac:dyDescent="0.35">
      <c r="A150" s="200" t="s">
        <v>267</v>
      </c>
      <c r="B150" s="178">
        <v>12.871309225002999</v>
      </c>
      <c r="C150" s="178">
        <v>12.036</v>
      </c>
      <c r="D150" s="179">
        <v>-0.83530922500299998</v>
      </c>
      <c r="E150" s="180">
        <v>0.93510301008200003</v>
      </c>
      <c r="F150" s="178">
        <v>0</v>
      </c>
      <c r="G150" s="179">
        <v>0</v>
      </c>
      <c r="H150" s="181">
        <v>0.44</v>
      </c>
      <c r="I150" s="178">
        <v>3.08</v>
      </c>
      <c r="J150" s="179">
        <v>3.08</v>
      </c>
      <c r="K150" s="189" t="s">
        <v>125</v>
      </c>
    </row>
    <row r="151" spans="1:11" ht="14.4" customHeight="1" thickBot="1" x14ac:dyDescent="0.35">
      <c r="A151" s="200" t="s">
        <v>268</v>
      </c>
      <c r="B151" s="178">
        <v>4.9406564584124654E-324</v>
      </c>
      <c r="C151" s="178">
        <v>14.352</v>
      </c>
      <c r="D151" s="179">
        <v>14.352</v>
      </c>
      <c r="E151" s="188" t="s">
        <v>131</v>
      </c>
      <c r="F151" s="178">
        <v>0</v>
      </c>
      <c r="G151" s="179">
        <v>0</v>
      </c>
      <c r="H151" s="181">
        <v>4.9406564584124654E-324</v>
      </c>
      <c r="I151" s="178">
        <v>3.4584595208887258E-323</v>
      </c>
      <c r="J151" s="179">
        <v>3.4584595208887258E-323</v>
      </c>
      <c r="K151" s="189" t="s">
        <v>125</v>
      </c>
    </row>
    <row r="152" spans="1:11" ht="14.4" customHeight="1" thickBot="1" x14ac:dyDescent="0.35">
      <c r="A152" s="199" t="s">
        <v>269</v>
      </c>
      <c r="B152" s="183">
        <v>4.9406564584124654E-324</v>
      </c>
      <c r="C152" s="183">
        <v>3.0378699999999998</v>
      </c>
      <c r="D152" s="184">
        <v>3.0378699999999998</v>
      </c>
      <c r="E152" s="185" t="s">
        <v>131</v>
      </c>
      <c r="F152" s="183">
        <v>0</v>
      </c>
      <c r="G152" s="184">
        <v>0</v>
      </c>
      <c r="H152" s="186">
        <v>4.9406564584124654E-324</v>
      </c>
      <c r="I152" s="183">
        <v>0.70942000000000005</v>
      </c>
      <c r="J152" s="184">
        <v>0.70942000000000005</v>
      </c>
      <c r="K152" s="187" t="s">
        <v>125</v>
      </c>
    </row>
    <row r="153" spans="1:11" ht="14.4" customHeight="1" thickBot="1" x14ac:dyDescent="0.35">
      <c r="A153" s="200" t="s">
        <v>270</v>
      </c>
      <c r="B153" s="178">
        <v>4.9406564584124654E-324</v>
      </c>
      <c r="C153" s="178">
        <v>1.4701599999999999</v>
      </c>
      <c r="D153" s="179">
        <v>1.4701599999999999</v>
      </c>
      <c r="E153" s="188" t="s">
        <v>131</v>
      </c>
      <c r="F153" s="178">
        <v>0</v>
      </c>
      <c r="G153" s="179">
        <v>0</v>
      </c>
      <c r="H153" s="181">
        <v>4.9406564584124654E-324</v>
      </c>
      <c r="I153" s="178">
        <v>0.46490999999999999</v>
      </c>
      <c r="J153" s="179">
        <v>0.46490999999999999</v>
      </c>
      <c r="K153" s="189" t="s">
        <v>125</v>
      </c>
    </row>
    <row r="154" spans="1:11" ht="14.4" customHeight="1" thickBot="1" x14ac:dyDescent="0.35">
      <c r="A154" s="200" t="s">
        <v>271</v>
      </c>
      <c r="B154" s="178">
        <v>4.9406564584124654E-324</v>
      </c>
      <c r="C154" s="178">
        <v>3.1280000000000002E-2</v>
      </c>
      <c r="D154" s="179">
        <v>3.1280000000000002E-2</v>
      </c>
      <c r="E154" s="188" t="s">
        <v>131</v>
      </c>
      <c r="F154" s="178">
        <v>0</v>
      </c>
      <c r="G154" s="179">
        <v>0</v>
      </c>
      <c r="H154" s="181">
        <v>4.9406564584124654E-324</v>
      </c>
      <c r="I154" s="178">
        <v>1.1140000000000001E-2</v>
      </c>
      <c r="J154" s="179">
        <v>1.1140000000000001E-2</v>
      </c>
      <c r="K154" s="189" t="s">
        <v>125</v>
      </c>
    </row>
    <row r="155" spans="1:11" ht="14.4" customHeight="1" thickBot="1" x14ac:dyDescent="0.35">
      <c r="A155" s="200" t="s">
        <v>272</v>
      </c>
      <c r="B155" s="178">
        <v>4.9406564584124654E-324</v>
      </c>
      <c r="C155" s="178">
        <v>0.17068</v>
      </c>
      <c r="D155" s="179">
        <v>0.17068</v>
      </c>
      <c r="E155" s="188" t="s">
        <v>131</v>
      </c>
      <c r="F155" s="178">
        <v>0</v>
      </c>
      <c r="G155" s="179">
        <v>0</v>
      </c>
      <c r="H155" s="181">
        <v>4.9406564584124654E-324</v>
      </c>
      <c r="I155" s="178">
        <v>7.6730000000000007E-2</v>
      </c>
      <c r="J155" s="179">
        <v>7.6730000000000007E-2</v>
      </c>
      <c r="K155" s="189" t="s">
        <v>125</v>
      </c>
    </row>
    <row r="156" spans="1:11" ht="14.4" customHeight="1" thickBot="1" x14ac:dyDescent="0.35">
      <c r="A156" s="200" t="s">
        <v>273</v>
      </c>
      <c r="B156" s="178">
        <v>4.9406564584124654E-324</v>
      </c>
      <c r="C156" s="178">
        <v>0.28882999999999998</v>
      </c>
      <c r="D156" s="179">
        <v>0.28882999999999998</v>
      </c>
      <c r="E156" s="188" t="s">
        <v>131</v>
      </c>
      <c r="F156" s="178">
        <v>0</v>
      </c>
      <c r="G156" s="179">
        <v>0</v>
      </c>
      <c r="H156" s="181">
        <v>4.9406564584124654E-324</v>
      </c>
      <c r="I156" s="178">
        <v>0.12288</v>
      </c>
      <c r="J156" s="179">
        <v>0.12288</v>
      </c>
      <c r="K156" s="189" t="s">
        <v>125</v>
      </c>
    </row>
    <row r="157" spans="1:11" ht="14.4" customHeight="1" thickBot="1" x14ac:dyDescent="0.35">
      <c r="A157" s="200" t="s">
        <v>274</v>
      </c>
      <c r="B157" s="178">
        <v>4.9406564584124654E-324</v>
      </c>
      <c r="C157" s="178">
        <v>1.0769200000000001</v>
      </c>
      <c r="D157" s="179">
        <v>1.0769200000000001</v>
      </c>
      <c r="E157" s="188" t="s">
        <v>131</v>
      </c>
      <c r="F157" s="178">
        <v>0</v>
      </c>
      <c r="G157" s="179">
        <v>0</v>
      </c>
      <c r="H157" s="181">
        <v>4.9406564584124654E-324</v>
      </c>
      <c r="I157" s="178">
        <v>3.3759999999999998E-2</v>
      </c>
      <c r="J157" s="179">
        <v>3.3759999999999998E-2</v>
      </c>
      <c r="K157" s="189" t="s">
        <v>125</v>
      </c>
    </row>
    <row r="158" spans="1:11" ht="14.4" customHeight="1" thickBot="1" x14ac:dyDescent="0.35">
      <c r="A158" s="197" t="s">
        <v>52</v>
      </c>
      <c r="B158" s="178">
        <v>32406.9980087371</v>
      </c>
      <c r="C158" s="178">
        <v>35527.048520000099</v>
      </c>
      <c r="D158" s="179">
        <v>3120.0505112629999</v>
      </c>
      <c r="E158" s="180">
        <v>1.0962770606029999</v>
      </c>
      <c r="F158" s="178">
        <v>31633.9914696429</v>
      </c>
      <c r="G158" s="179">
        <v>18453.161690624998</v>
      </c>
      <c r="H158" s="181">
        <v>3785.4369700000002</v>
      </c>
      <c r="I158" s="178">
        <v>19577.736280000001</v>
      </c>
      <c r="J158" s="179">
        <v>1124.574589375</v>
      </c>
      <c r="K158" s="182">
        <v>0.61888289685999998</v>
      </c>
    </row>
    <row r="159" spans="1:11" ht="14.4" customHeight="1" thickBot="1" x14ac:dyDescent="0.35">
      <c r="A159" s="201" t="s">
        <v>275</v>
      </c>
      <c r="B159" s="183">
        <v>23998.998474992499</v>
      </c>
      <c r="C159" s="183">
        <v>26349.076000000001</v>
      </c>
      <c r="D159" s="184">
        <v>2350.0775250075499</v>
      </c>
      <c r="E159" s="190">
        <v>1.0979239832629999</v>
      </c>
      <c r="F159" s="183">
        <v>23450.999999998701</v>
      </c>
      <c r="G159" s="184">
        <v>13679.7499999992</v>
      </c>
      <c r="H159" s="186">
        <v>2804.0839999999998</v>
      </c>
      <c r="I159" s="183">
        <v>14518.199000000001</v>
      </c>
      <c r="J159" s="184">
        <v>838.44900000074995</v>
      </c>
      <c r="K159" s="191">
        <v>0.61908656347199997</v>
      </c>
    </row>
    <row r="160" spans="1:11" ht="14.4" customHeight="1" thickBot="1" x14ac:dyDescent="0.35">
      <c r="A160" s="199" t="s">
        <v>276</v>
      </c>
      <c r="B160" s="183">
        <v>4.9406564584124654E-324</v>
      </c>
      <c r="C160" s="183">
        <v>-176.57454999999999</v>
      </c>
      <c r="D160" s="184">
        <v>-176.57454999999999</v>
      </c>
      <c r="E160" s="185" t="s">
        <v>131</v>
      </c>
      <c r="F160" s="183">
        <v>0</v>
      </c>
      <c r="G160" s="184">
        <v>0</v>
      </c>
      <c r="H160" s="186">
        <v>4.9406564584124654E-324</v>
      </c>
      <c r="I160" s="183">
        <v>-60.941000000000003</v>
      </c>
      <c r="J160" s="184">
        <v>-60.941000000000003</v>
      </c>
      <c r="K160" s="187" t="s">
        <v>125</v>
      </c>
    </row>
    <row r="161" spans="1:11" ht="14.4" customHeight="1" thickBot="1" x14ac:dyDescent="0.35">
      <c r="A161" s="200" t="s">
        <v>277</v>
      </c>
      <c r="B161" s="178">
        <v>4.9406564584124654E-324</v>
      </c>
      <c r="C161" s="178">
        <v>-176.57454999999999</v>
      </c>
      <c r="D161" s="179">
        <v>-176.57454999999999</v>
      </c>
      <c r="E161" s="188" t="s">
        <v>131</v>
      </c>
      <c r="F161" s="178">
        <v>0</v>
      </c>
      <c r="G161" s="179">
        <v>0</v>
      </c>
      <c r="H161" s="181">
        <v>4.9406564584124654E-324</v>
      </c>
      <c r="I161" s="178">
        <v>-60.941000000000003</v>
      </c>
      <c r="J161" s="179">
        <v>-60.941000000000003</v>
      </c>
      <c r="K161" s="189" t="s">
        <v>125</v>
      </c>
    </row>
    <row r="162" spans="1:11" ht="14.4" customHeight="1" thickBot="1" x14ac:dyDescent="0.35">
      <c r="A162" s="199" t="s">
        <v>278</v>
      </c>
      <c r="B162" s="183">
        <v>23922.9985195685</v>
      </c>
      <c r="C162" s="183">
        <v>26105.885999999999</v>
      </c>
      <c r="D162" s="184">
        <v>2182.8874804314901</v>
      </c>
      <c r="E162" s="190">
        <v>1.091246399511</v>
      </c>
      <c r="F162" s="183">
        <v>23372.999999998701</v>
      </c>
      <c r="G162" s="184">
        <v>13634.2499999993</v>
      </c>
      <c r="H162" s="186">
        <v>2796.884</v>
      </c>
      <c r="I162" s="183">
        <v>14404.299000000001</v>
      </c>
      <c r="J162" s="184">
        <v>770.04900000074497</v>
      </c>
      <c r="K162" s="191">
        <v>0.61627942497699995</v>
      </c>
    </row>
    <row r="163" spans="1:11" ht="14.4" customHeight="1" thickBot="1" x14ac:dyDescent="0.35">
      <c r="A163" s="200" t="s">
        <v>279</v>
      </c>
      <c r="B163" s="178">
        <v>23922.9985195685</v>
      </c>
      <c r="C163" s="178">
        <v>26105.885999999999</v>
      </c>
      <c r="D163" s="179">
        <v>2182.8874804314901</v>
      </c>
      <c r="E163" s="180">
        <v>1.091246399511</v>
      </c>
      <c r="F163" s="178">
        <v>23372.999999998701</v>
      </c>
      <c r="G163" s="179">
        <v>13634.2499999993</v>
      </c>
      <c r="H163" s="181">
        <v>2796.884</v>
      </c>
      <c r="I163" s="178">
        <v>14404.299000000001</v>
      </c>
      <c r="J163" s="179">
        <v>770.04900000074497</v>
      </c>
      <c r="K163" s="182">
        <v>0.61627942497699995</v>
      </c>
    </row>
    <row r="164" spans="1:11" ht="14.4" customHeight="1" thickBot="1" x14ac:dyDescent="0.35">
      <c r="A164" s="199" t="s">
        <v>280</v>
      </c>
      <c r="B164" s="183">
        <v>4.9406564584124654E-324</v>
      </c>
      <c r="C164" s="183">
        <v>107.7</v>
      </c>
      <c r="D164" s="184">
        <v>107.7</v>
      </c>
      <c r="E164" s="185" t="s">
        <v>131</v>
      </c>
      <c r="F164" s="183">
        <v>77.999999999994998</v>
      </c>
      <c r="G164" s="184">
        <v>45.499999999997002</v>
      </c>
      <c r="H164" s="186">
        <v>7.2</v>
      </c>
      <c r="I164" s="183">
        <v>51.2</v>
      </c>
      <c r="J164" s="184">
        <v>5.7000000000020004</v>
      </c>
      <c r="K164" s="191">
        <v>0.65641025640999995</v>
      </c>
    </row>
    <row r="165" spans="1:11" ht="14.4" customHeight="1" thickBot="1" x14ac:dyDescent="0.35">
      <c r="A165" s="200" t="s">
        <v>281</v>
      </c>
      <c r="B165" s="178">
        <v>4.9406564584124654E-324</v>
      </c>
      <c r="C165" s="178">
        <v>107.7</v>
      </c>
      <c r="D165" s="179">
        <v>107.7</v>
      </c>
      <c r="E165" s="188" t="s">
        <v>131</v>
      </c>
      <c r="F165" s="178">
        <v>77.999999999994998</v>
      </c>
      <c r="G165" s="179">
        <v>45.499999999997002</v>
      </c>
      <c r="H165" s="181">
        <v>7.2</v>
      </c>
      <c r="I165" s="178">
        <v>51.2</v>
      </c>
      <c r="J165" s="179">
        <v>5.7000000000020004</v>
      </c>
      <c r="K165" s="182">
        <v>0.65641025640999995</v>
      </c>
    </row>
    <row r="166" spans="1:11" ht="14.4" customHeight="1" thickBot="1" x14ac:dyDescent="0.35">
      <c r="A166" s="199" t="s">
        <v>282</v>
      </c>
      <c r="B166" s="183">
        <v>75.999955423954006</v>
      </c>
      <c r="C166" s="183">
        <v>135.49</v>
      </c>
      <c r="D166" s="184">
        <v>59.490044576045001</v>
      </c>
      <c r="E166" s="190">
        <v>1.782764203533</v>
      </c>
      <c r="F166" s="183">
        <v>0</v>
      </c>
      <c r="G166" s="184">
        <v>0</v>
      </c>
      <c r="H166" s="186">
        <v>4.9406564584124654E-324</v>
      </c>
      <c r="I166" s="183">
        <v>62.7</v>
      </c>
      <c r="J166" s="184">
        <v>62.7</v>
      </c>
      <c r="K166" s="187" t="s">
        <v>125</v>
      </c>
    </row>
    <row r="167" spans="1:11" ht="14.4" customHeight="1" thickBot="1" x14ac:dyDescent="0.35">
      <c r="A167" s="200" t="s">
        <v>283</v>
      </c>
      <c r="B167" s="178">
        <v>75.999955423954006</v>
      </c>
      <c r="C167" s="178">
        <v>135.49</v>
      </c>
      <c r="D167" s="179">
        <v>59.490044576045001</v>
      </c>
      <c r="E167" s="180">
        <v>1.782764203533</v>
      </c>
      <c r="F167" s="178">
        <v>0</v>
      </c>
      <c r="G167" s="179">
        <v>0</v>
      </c>
      <c r="H167" s="181">
        <v>4.9406564584124654E-324</v>
      </c>
      <c r="I167" s="178">
        <v>62.7</v>
      </c>
      <c r="J167" s="179">
        <v>62.7</v>
      </c>
      <c r="K167" s="189" t="s">
        <v>125</v>
      </c>
    </row>
    <row r="168" spans="1:11" ht="14.4" customHeight="1" thickBot="1" x14ac:dyDescent="0.35">
      <c r="A168" s="199" t="s">
        <v>284</v>
      </c>
      <c r="B168" s="183">
        <v>4.9406564584124654E-324</v>
      </c>
      <c r="C168" s="183">
        <v>176.57454999999999</v>
      </c>
      <c r="D168" s="184">
        <v>176.57454999999999</v>
      </c>
      <c r="E168" s="185" t="s">
        <v>131</v>
      </c>
      <c r="F168" s="183">
        <v>0</v>
      </c>
      <c r="G168" s="184">
        <v>0</v>
      </c>
      <c r="H168" s="186">
        <v>4.9406564584124654E-324</v>
      </c>
      <c r="I168" s="183">
        <v>60.941000000000003</v>
      </c>
      <c r="J168" s="184">
        <v>60.941000000000003</v>
      </c>
      <c r="K168" s="187" t="s">
        <v>125</v>
      </c>
    </row>
    <row r="169" spans="1:11" ht="14.4" customHeight="1" thickBot="1" x14ac:dyDescent="0.35">
      <c r="A169" s="200" t="s">
        <v>285</v>
      </c>
      <c r="B169" s="178">
        <v>4.9406564584124654E-324</v>
      </c>
      <c r="C169" s="178">
        <v>175.05600999999999</v>
      </c>
      <c r="D169" s="179">
        <v>175.05600999999999</v>
      </c>
      <c r="E169" s="188" t="s">
        <v>131</v>
      </c>
      <c r="F169" s="178">
        <v>0</v>
      </c>
      <c r="G169" s="179">
        <v>0</v>
      </c>
      <c r="H169" s="181">
        <v>4.9406564584124654E-324</v>
      </c>
      <c r="I169" s="178">
        <v>60.01661</v>
      </c>
      <c r="J169" s="179">
        <v>60.01661</v>
      </c>
      <c r="K169" s="189" t="s">
        <v>125</v>
      </c>
    </row>
    <row r="170" spans="1:11" ht="14.4" customHeight="1" thickBot="1" x14ac:dyDescent="0.35">
      <c r="A170" s="200" t="s">
        <v>286</v>
      </c>
      <c r="B170" s="178">
        <v>4.9406564584124654E-324</v>
      </c>
      <c r="C170" s="178">
        <v>0.95606999999999998</v>
      </c>
      <c r="D170" s="179">
        <v>0.95606999999999998</v>
      </c>
      <c r="E170" s="188" t="s">
        <v>131</v>
      </c>
      <c r="F170" s="178">
        <v>0</v>
      </c>
      <c r="G170" s="179">
        <v>0</v>
      </c>
      <c r="H170" s="181">
        <v>4.9406564584124654E-324</v>
      </c>
      <c r="I170" s="178">
        <v>3.4584595208887258E-323</v>
      </c>
      <c r="J170" s="179">
        <v>3.4584595208887258E-323</v>
      </c>
      <c r="K170" s="189" t="s">
        <v>125</v>
      </c>
    </row>
    <row r="171" spans="1:11" ht="14.4" customHeight="1" thickBot="1" x14ac:dyDescent="0.35">
      <c r="A171" s="200" t="s">
        <v>287</v>
      </c>
      <c r="B171" s="178">
        <v>4.9406564584124654E-324</v>
      </c>
      <c r="C171" s="178">
        <v>0.56247000000000003</v>
      </c>
      <c r="D171" s="179">
        <v>0.56247000000000003</v>
      </c>
      <c r="E171" s="188" t="s">
        <v>131</v>
      </c>
      <c r="F171" s="178">
        <v>0</v>
      </c>
      <c r="G171" s="179">
        <v>0</v>
      </c>
      <c r="H171" s="181">
        <v>4.9406564584124654E-324</v>
      </c>
      <c r="I171" s="178">
        <v>0.92439000000000004</v>
      </c>
      <c r="J171" s="179">
        <v>0.92439000000000004</v>
      </c>
      <c r="K171" s="189" t="s">
        <v>125</v>
      </c>
    </row>
    <row r="172" spans="1:11" ht="14.4" customHeight="1" thickBot="1" x14ac:dyDescent="0.35">
      <c r="A172" s="198" t="s">
        <v>288</v>
      </c>
      <c r="B172" s="178">
        <v>8164.9995483759003</v>
      </c>
      <c r="C172" s="178">
        <v>8915.5608699999993</v>
      </c>
      <c r="D172" s="179">
        <v>750.56132162409403</v>
      </c>
      <c r="E172" s="180">
        <v>1.0919242330850001</v>
      </c>
      <c r="F172" s="178">
        <v>7948.9914696441501</v>
      </c>
      <c r="G172" s="179">
        <v>4636.9116906257505</v>
      </c>
      <c r="H172" s="181">
        <v>953.38379999999995</v>
      </c>
      <c r="I172" s="178">
        <v>4914.8661400000001</v>
      </c>
      <c r="J172" s="179">
        <v>277.95444937424702</v>
      </c>
      <c r="K172" s="182">
        <v>0.61830059307100005</v>
      </c>
    </row>
    <row r="173" spans="1:11" ht="14.4" customHeight="1" thickBot="1" x14ac:dyDescent="0.35">
      <c r="A173" s="199" t="s">
        <v>289</v>
      </c>
      <c r="B173" s="183">
        <v>4.9406564584124654E-324</v>
      </c>
      <c r="C173" s="183">
        <v>-59.870669999999997</v>
      </c>
      <c r="D173" s="184">
        <v>-59.870669999999997</v>
      </c>
      <c r="E173" s="185" t="s">
        <v>131</v>
      </c>
      <c r="F173" s="183">
        <v>0</v>
      </c>
      <c r="G173" s="184">
        <v>0</v>
      </c>
      <c r="H173" s="186">
        <v>4.9406564584124654E-324</v>
      </c>
      <c r="I173" s="183">
        <v>-20.40615</v>
      </c>
      <c r="J173" s="184">
        <v>-20.40615</v>
      </c>
      <c r="K173" s="187" t="s">
        <v>125</v>
      </c>
    </row>
    <row r="174" spans="1:11" ht="14.4" customHeight="1" thickBot="1" x14ac:dyDescent="0.35">
      <c r="A174" s="200" t="s">
        <v>290</v>
      </c>
      <c r="B174" s="178">
        <v>4.9406564584124654E-324</v>
      </c>
      <c r="C174" s="178">
        <v>-59.870669999999997</v>
      </c>
      <c r="D174" s="179">
        <v>-59.870669999999997</v>
      </c>
      <c r="E174" s="188" t="s">
        <v>131</v>
      </c>
      <c r="F174" s="178">
        <v>0</v>
      </c>
      <c r="G174" s="179">
        <v>0</v>
      </c>
      <c r="H174" s="181">
        <v>4.9406564584124654E-324</v>
      </c>
      <c r="I174" s="178">
        <v>-20.40615</v>
      </c>
      <c r="J174" s="179">
        <v>-20.40615</v>
      </c>
      <c r="K174" s="189" t="s">
        <v>125</v>
      </c>
    </row>
    <row r="175" spans="1:11" ht="14.4" customHeight="1" thickBot="1" x14ac:dyDescent="0.35">
      <c r="A175" s="199" t="s">
        <v>291</v>
      </c>
      <c r="B175" s="183">
        <v>2162.99986976327</v>
      </c>
      <c r="C175" s="183">
        <v>2359.7630800000002</v>
      </c>
      <c r="D175" s="184">
        <v>196.76321023673199</v>
      </c>
      <c r="E175" s="190">
        <v>1.0909677402139999</v>
      </c>
      <c r="F175" s="183">
        <v>2104.9999837979899</v>
      </c>
      <c r="G175" s="184">
        <v>1227.91665721549</v>
      </c>
      <c r="H175" s="186">
        <v>252.36279999999999</v>
      </c>
      <c r="I175" s="183">
        <v>1300.9911099999999</v>
      </c>
      <c r="J175" s="184">
        <v>73.074452784504999</v>
      </c>
      <c r="K175" s="191">
        <v>0.61804803801099994</v>
      </c>
    </row>
    <row r="176" spans="1:11" ht="14.4" customHeight="1" thickBot="1" x14ac:dyDescent="0.35">
      <c r="A176" s="200" t="s">
        <v>292</v>
      </c>
      <c r="B176" s="178">
        <v>2162.99986976327</v>
      </c>
      <c r="C176" s="178">
        <v>2359.7630800000002</v>
      </c>
      <c r="D176" s="179">
        <v>196.76321023673199</v>
      </c>
      <c r="E176" s="180">
        <v>1.0909677402139999</v>
      </c>
      <c r="F176" s="178">
        <v>2104.9999837979899</v>
      </c>
      <c r="G176" s="179">
        <v>1227.91665721549</v>
      </c>
      <c r="H176" s="181">
        <v>252.36279999999999</v>
      </c>
      <c r="I176" s="178">
        <v>1300.9911099999999</v>
      </c>
      <c r="J176" s="179">
        <v>73.074452784504999</v>
      </c>
      <c r="K176" s="182">
        <v>0.61804803801099994</v>
      </c>
    </row>
    <row r="177" spans="1:11" ht="14.4" customHeight="1" thickBot="1" x14ac:dyDescent="0.35">
      <c r="A177" s="199" t="s">
        <v>293</v>
      </c>
      <c r="B177" s="183">
        <v>6001.9996786126403</v>
      </c>
      <c r="C177" s="183">
        <v>6555.7977899999996</v>
      </c>
      <c r="D177" s="184">
        <v>553.79811138736204</v>
      </c>
      <c r="E177" s="190">
        <v>1.092268933862</v>
      </c>
      <c r="F177" s="183">
        <v>5843.9914858461598</v>
      </c>
      <c r="G177" s="184">
        <v>3408.99503341026</v>
      </c>
      <c r="H177" s="186">
        <v>701.02099999999996</v>
      </c>
      <c r="I177" s="183">
        <v>3613.8750300000002</v>
      </c>
      <c r="J177" s="184">
        <v>204.87999658974101</v>
      </c>
      <c r="K177" s="191">
        <v>0.61839156315499999</v>
      </c>
    </row>
    <row r="178" spans="1:11" ht="14.4" customHeight="1" thickBot="1" x14ac:dyDescent="0.35">
      <c r="A178" s="200" t="s">
        <v>294</v>
      </c>
      <c r="B178" s="178">
        <v>6001.9996786126403</v>
      </c>
      <c r="C178" s="178">
        <v>6555.7977899999996</v>
      </c>
      <c r="D178" s="179">
        <v>553.79811138736204</v>
      </c>
      <c r="E178" s="180">
        <v>1.092268933862</v>
      </c>
      <c r="F178" s="178">
        <v>5843.9914858461598</v>
      </c>
      <c r="G178" s="179">
        <v>3408.99503341026</v>
      </c>
      <c r="H178" s="181">
        <v>701.02099999999996</v>
      </c>
      <c r="I178" s="178">
        <v>3613.8750300000002</v>
      </c>
      <c r="J178" s="179">
        <v>204.87999658974101</v>
      </c>
      <c r="K178" s="182">
        <v>0.61839156315499999</v>
      </c>
    </row>
    <row r="179" spans="1:11" ht="14.4" customHeight="1" thickBot="1" x14ac:dyDescent="0.35">
      <c r="A179" s="199" t="s">
        <v>295</v>
      </c>
      <c r="B179" s="183">
        <v>4.9406564584124654E-324</v>
      </c>
      <c r="C179" s="183">
        <v>59.870669999999997</v>
      </c>
      <c r="D179" s="184">
        <v>59.870669999999997</v>
      </c>
      <c r="E179" s="185" t="s">
        <v>131</v>
      </c>
      <c r="F179" s="183">
        <v>0</v>
      </c>
      <c r="G179" s="184">
        <v>0</v>
      </c>
      <c r="H179" s="186">
        <v>4.9406564584124654E-324</v>
      </c>
      <c r="I179" s="183">
        <v>20.40615</v>
      </c>
      <c r="J179" s="184">
        <v>20.40615</v>
      </c>
      <c r="K179" s="187" t="s">
        <v>125</v>
      </c>
    </row>
    <row r="180" spans="1:11" ht="14.4" customHeight="1" thickBot="1" x14ac:dyDescent="0.35">
      <c r="A180" s="200" t="s">
        <v>296</v>
      </c>
      <c r="B180" s="178">
        <v>4.9406564584124654E-324</v>
      </c>
      <c r="C180" s="178">
        <v>15.845610000000001</v>
      </c>
      <c r="D180" s="179">
        <v>15.845610000000001</v>
      </c>
      <c r="E180" s="188" t="s">
        <v>131</v>
      </c>
      <c r="F180" s="178">
        <v>0</v>
      </c>
      <c r="G180" s="179">
        <v>0</v>
      </c>
      <c r="H180" s="181">
        <v>4.9406564584124654E-324</v>
      </c>
      <c r="I180" s="178">
        <v>5.4016700000000002</v>
      </c>
      <c r="J180" s="179">
        <v>5.4016700000000002</v>
      </c>
      <c r="K180" s="189" t="s">
        <v>125</v>
      </c>
    </row>
    <row r="181" spans="1:11" ht="14.4" customHeight="1" thickBot="1" x14ac:dyDescent="0.35">
      <c r="A181" s="200" t="s">
        <v>297</v>
      </c>
      <c r="B181" s="178">
        <v>4.9406564584124654E-324</v>
      </c>
      <c r="C181" s="178">
        <v>44.025060000000003</v>
      </c>
      <c r="D181" s="179">
        <v>44.025060000000003</v>
      </c>
      <c r="E181" s="188" t="s">
        <v>131</v>
      </c>
      <c r="F181" s="178">
        <v>0</v>
      </c>
      <c r="G181" s="179">
        <v>0</v>
      </c>
      <c r="H181" s="181">
        <v>4.9406564584124654E-324</v>
      </c>
      <c r="I181" s="178">
        <v>15.004479999999999</v>
      </c>
      <c r="J181" s="179">
        <v>15.004479999999999</v>
      </c>
      <c r="K181" s="189" t="s">
        <v>125</v>
      </c>
    </row>
    <row r="182" spans="1:11" ht="14.4" customHeight="1" thickBot="1" x14ac:dyDescent="0.35">
      <c r="A182" s="198" t="s">
        <v>298</v>
      </c>
      <c r="B182" s="178">
        <v>242.99998536868901</v>
      </c>
      <c r="C182" s="178">
        <v>262.41165000000001</v>
      </c>
      <c r="D182" s="179">
        <v>19.41166463131</v>
      </c>
      <c r="E182" s="180">
        <v>1.0798833983539999</v>
      </c>
      <c r="F182" s="178">
        <v>233.99999999998701</v>
      </c>
      <c r="G182" s="179">
        <v>136.49999999999201</v>
      </c>
      <c r="H182" s="181">
        <v>27.969169999999998</v>
      </c>
      <c r="I182" s="178">
        <v>144.67114000000001</v>
      </c>
      <c r="J182" s="179">
        <v>8.171140000007</v>
      </c>
      <c r="K182" s="182">
        <v>0.61825273504199996</v>
      </c>
    </row>
    <row r="183" spans="1:11" ht="14.4" customHeight="1" thickBot="1" x14ac:dyDescent="0.35">
      <c r="A183" s="199" t="s">
        <v>299</v>
      </c>
      <c r="B183" s="183">
        <v>4.9406564584124654E-324</v>
      </c>
      <c r="C183" s="183">
        <v>-1.75603</v>
      </c>
      <c r="D183" s="184">
        <v>-1.75603</v>
      </c>
      <c r="E183" s="185" t="s">
        <v>131</v>
      </c>
      <c r="F183" s="183">
        <v>0</v>
      </c>
      <c r="G183" s="184">
        <v>0</v>
      </c>
      <c r="H183" s="186">
        <v>4.9406564584124654E-324</v>
      </c>
      <c r="I183" s="183">
        <v>-0.60936000000000001</v>
      </c>
      <c r="J183" s="184">
        <v>-0.60936000000000001</v>
      </c>
      <c r="K183" s="187" t="s">
        <v>125</v>
      </c>
    </row>
    <row r="184" spans="1:11" ht="14.4" customHeight="1" thickBot="1" x14ac:dyDescent="0.35">
      <c r="A184" s="200" t="s">
        <v>300</v>
      </c>
      <c r="B184" s="178">
        <v>4.9406564584124654E-324</v>
      </c>
      <c r="C184" s="178">
        <v>-1.75603</v>
      </c>
      <c r="D184" s="179">
        <v>-1.75603</v>
      </c>
      <c r="E184" s="188" t="s">
        <v>131</v>
      </c>
      <c r="F184" s="178">
        <v>0</v>
      </c>
      <c r="G184" s="179">
        <v>0</v>
      </c>
      <c r="H184" s="181">
        <v>4.9406564584124654E-324</v>
      </c>
      <c r="I184" s="178">
        <v>-0.60936000000000001</v>
      </c>
      <c r="J184" s="179">
        <v>-0.60936000000000001</v>
      </c>
      <c r="K184" s="189" t="s">
        <v>125</v>
      </c>
    </row>
    <row r="185" spans="1:11" ht="14.4" customHeight="1" thickBot="1" x14ac:dyDescent="0.35">
      <c r="A185" s="199" t="s">
        <v>301</v>
      </c>
      <c r="B185" s="183">
        <v>242.99998536868901</v>
      </c>
      <c r="C185" s="183">
        <v>262.41165000000001</v>
      </c>
      <c r="D185" s="184">
        <v>19.41166463131</v>
      </c>
      <c r="E185" s="190">
        <v>1.0798833983539999</v>
      </c>
      <c r="F185" s="183">
        <v>233.99999999998701</v>
      </c>
      <c r="G185" s="184">
        <v>136.49999999999201</v>
      </c>
      <c r="H185" s="186">
        <v>27.969169999999998</v>
      </c>
      <c r="I185" s="183">
        <v>144.67114000000001</v>
      </c>
      <c r="J185" s="184">
        <v>8.171140000007</v>
      </c>
      <c r="K185" s="191">
        <v>0.61825273504199996</v>
      </c>
    </row>
    <row r="186" spans="1:11" ht="14.4" customHeight="1" thickBot="1" x14ac:dyDescent="0.35">
      <c r="A186" s="200" t="s">
        <v>302</v>
      </c>
      <c r="B186" s="178">
        <v>242.99998536868901</v>
      </c>
      <c r="C186" s="178">
        <v>262.41165000000001</v>
      </c>
      <c r="D186" s="179">
        <v>19.41166463131</v>
      </c>
      <c r="E186" s="180">
        <v>1.0798833983539999</v>
      </c>
      <c r="F186" s="178">
        <v>233.99999999998701</v>
      </c>
      <c r="G186" s="179">
        <v>136.49999999999201</v>
      </c>
      <c r="H186" s="181">
        <v>27.969169999999998</v>
      </c>
      <c r="I186" s="178">
        <v>144.67114000000001</v>
      </c>
      <c r="J186" s="179">
        <v>8.171140000007</v>
      </c>
      <c r="K186" s="182">
        <v>0.61825273504199996</v>
      </c>
    </row>
    <row r="187" spans="1:11" ht="14.4" customHeight="1" thickBot="1" x14ac:dyDescent="0.35">
      <c r="A187" s="199" t="s">
        <v>303</v>
      </c>
      <c r="B187" s="183">
        <v>4.9406564584124654E-324</v>
      </c>
      <c r="C187" s="183">
        <v>1.75603</v>
      </c>
      <c r="D187" s="184">
        <v>1.75603</v>
      </c>
      <c r="E187" s="185" t="s">
        <v>131</v>
      </c>
      <c r="F187" s="183">
        <v>0</v>
      </c>
      <c r="G187" s="184">
        <v>0</v>
      </c>
      <c r="H187" s="186">
        <v>4.9406564584124654E-324</v>
      </c>
      <c r="I187" s="183">
        <v>0.60936000000000001</v>
      </c>
      <c r="J187" s="184">
        <v>0.60936000000000001</v>
      </c>
      <c r="K187" s="187" t="s">
        <v>125</v>
      </c>
    </row>
    <row r="188" spans="1:11" ht="14.4" customHeight="1" thickBot="1" x14ac:dyDescent="0.35">
      <c r="A188" s="200" t="s">
        <v>304</v>
      </c>
      <c r="B188" s="178">
        <v>4.9406564584124654E-324</v>
      </c>
      <c r="C188" s="178">
        <v>1.75603</v>
      </c>
      <c r="D188" s="179">
        <v>1.75603</v>
      </c>
      <c r="E188" s="188" t="s">
        <v>131</v>
      </c>
      <c r="F188" s="178">
        <v>0</v>
      </c>
      <c r="G188" s="179">
        <v>0</v>
      </c>
      <c r="H188" s="181">
        <v>4.9406564584124654E-324</v>
      </c>
      <c r="I188" s="178">
        <v>0.60936000000000001</v>
      </c>
      <c r="J188" s="179">
        <v>0.60936000000000001</v>
      </c>
      <c r="K188" s="189" t="s">
        <v>125</v>
      </c>
    </row>
    <row r="189" spans="1:11" ht="14.4" customHeight="1" thickBot="1" x14ac:dyDescent="0.35">
      <c r="A189" s="197" t="s">
        <v>305</v>
      </c>
      <c r="B189" s="178">
        <v>4.9406564584124654E-324</v>
      </c>
      <c r="C189" s="178">
        <v>60.866900000000001</v>
      </c>
      <c r="D189" s="179">
        <v>60.866900000000001</v>
      </c>
      <c r="E189" s="188" t="s">
        <v>131</v>
      </c>
      <c r="F189" s="178">
        <v>0</v>
      </c>
      <c r="G189" s="179">
        <v>0</v>
      </c>
      <c r="H189" s="181">
        <v>0.6</v>
      </c>
      <c r="I189" s="178">
        <v>32.325299999999999</v>
      </c>
      <c r="J189" s="179">
        <v>32.325299999999999</v>
      </c>
      <c r="K189" s="189" t="s">
        <v>125</v>
      </c>
    </row>
    <row r="190" spans="1:11" ht="14.4" customHeight="1" thickBot="1" x14ac:dyDescent="0.35">
      <c r="A190" s="198" t="s">
        <v>306</v>
      </c>
      <c r="B190" s="178">
        <v>4.9406564584124654E-324</v>
      </c>
      <c r="C190" s="178">
        <v>60.866900000000001</v>
      </c>
      <c r="D190" s="179">
        <v>60.866900000000001</v>
      </c>
      <c r="E190" s="188" t="s">
        <v>131</v>
      </c>
      <c r="F190" s="178">
        <v>0</v>
      </c>
      <c r="G190" s="179">
        <v>0</v>
      </c>
      <c r="H190" s="181">
        <v>0.6</v>
      </c>
      <c r="I190" s="178">
        <v>32.325299999999999</v>
      </c>
      <c r="J190" s="179">
        <v>32.325299999999999</v>
      </c>
      <c r="K190" s="189" t="s">
        <v>125</v>
      </c>
    </row>
    <row r="191" spans="1:11" ht="14.4" customHeight="1" thickBot="1" x14ac:dyDescent="0.35">
      <c r="A191" s="199" t="s">
        <v>307</v>
      </c>
      <c r="B191" s="183">
        <v>4.9406564584124654E-324</v>
      </c>
      <c r="C191" s="183">
        <v>-2.554E-2</v>
      </c>
      <c r="D191" s="184">
        <v>-2.554E-2</v>
      </c>
      <c r="E191" s="185" t="s">
        <v>131</v>
      </c>
      <c r="F191" s="183">
        <v>0</v>
      </c>
      <c r="G191" s="184">
        <v>0</v>
      </c>
      <c r="H191" s="186">
        <v>4.9406564584124654E-324</v>
      </c>
      <c r="I191" s="183">
        <v>3.4584595208887258E-323</v>
      </c>
      <c r="J191" s="184">
        <v>3.4584595208887258E-323</v>
      </c>
      <c r="K191" s="187" t="s">
        <v>125</v>
      </c>
    </row>
    <row r="192" spans="1:11" ht="14.4" customHeight="1" thickBot="1" x14ac:dyDescent="0.35">
      <c r="A192" s="200" t="s">
        <v>308</v>
      </c>
      <c r="B192" s="178">
        <v>4.9406564584124654E-324</v>
      </c>
      <c r="C192" s="178">
        <v>-2.554E-2</v>
      </c>
      <c r="D192" s="179">
        <v>-2.554E-2</v>
      </c>
      <c r="E192" s="188" t="s">
        <v>131</v>
      </c>
      <c r="F192" s="178">
        <v>0</v>
      </c>
      <c r="G192" s="179">
        <v>0</v>
      </c>
      <c r="H192" s="181">
        <v>4.9406564584124654E-324</v>
      </c>
      <c r="I192" s="178">
        <v>3.4584595208887258E-323</v>
      </c>
      <c r="J192" s="179">
        <v>3.4584595208887258E-323</v>
      </c>
      <c r="K192" s="189" t="s">
        <v>125</v>
      </c>
    </row>
    <row r="193" spans="1:11" ht="14.4" customHeight="1" thickBot="1" x14ac:dyDescent="0.35">
      <c r="A193" s="199" t="s">
        <v>309</v>
      </c>
      <c r="B193" s="183">
        <v>4.9406564584124654E-324</v>
      </c>
      <c r="C193" s="183">
        <v>59.616900000000001</v>
      </c>
      <c r="D193" s="184">
        <v>59.616900000000001</v>
      </c>
      <c r="E193" s="185" t="s">
        <v>131</v>
      </c>
      <c r="F193" s="183">
        <v>0</v>
      </c>
      <c r="G193" s="184">
        <v>0</v>
      </c>
      <c r="H193" s="186">
        <v>0.6</v>
      </c>
      <c r="I193" s="183">
        <v>32.325299999999999</v>
      </c>
      <c r="J193" s="184">
        <v>32.325299999999999</v>
      </c>
      <c r="K193" s="187" t="s">
        <v>125</v>
      </c>
    </row>
    <row r="194" spans="1:11" ht="14.4" customHeight="1" thickBot="1" x14ac:dyDescent="0.35">
      <c r="A194" s="200" t="s">
        <v>310</v>
      </c>
      <c r="B194" s="178">
        <v>4.9406564584124654E-324</v>
      </c>
      <c r="C194" s="178">
        <v>6.3068999999999997</v>
      </c>
      <c r="D194" s="179">
        <v>6.3068999999999997</v>
      </c>
      <c r="E194" s="188" t="s">
        <v>131</v>
      </c>
      <c r="F194" s="178">
        <v>0</v>
      </c>
      <c r="G194" s="179">
        <v>0</v>
      </c>
      <c r="H194" s="181">
        <v>4.9406564584124654E-324</v>
      </c>
      <c r="I194" s="178">
        <v>1.1253</v>
      </c>
      <c r="J194" s="179">
        <v>1.1253</v>
      </c>
      <c r="K194" s="189" t="s">
        <v>125</v>
      </c>
    </row>
    <row r="195" spans="1:11" ht="14.4" customHeight="1" thickBot="1" x14ac:dyDescent="0.35">
      <c r="A195" s="200" t="s">
        <v>311</v>
      </c>
      <c r="B195" s="178">
        <v>4.9406564584124654E-324</v>
      </c>
      <c r="C195" s="178">
        <v>4.9406564584124654E-324</v>
      </c>
      <c r="D195" s="179">
        <v>0</v>
      </c>
      <c r="E195" s="180">
        <v>1</v>
      </c>
      <c r="F195" s="178">
        <v>4.9406564584124654E-324</v>
      </c>
      <c r="G195" s="179">
        <v>0</v>
      </c>
      <c r="H195" s="181">
        <v>4.9406564584124654E-324</v>
      </c>
      <c r="I195" s="178">
        <v>0.5</v>
      </c>
      <c r="J195" s="179">
        <v>0.5</v>
      </c>
      <c r="K195" s="189" t="s">
        <v>131</v>
      </c>
    </row>
    <row r="196" spans="1:11" ht="14.4" customHeight="1" thickBot="1" x14ac:dyDescent="0.35">
      <c r="A196" s="200" t="s">
        <v>312</v>
      </c>
      <c r="B196" s="178">
        <v>4.9406564584124654E-324</v>
      </c>
      <c r="C196" s="178">
        <v>52.35</v>
      </c>
      <c r="D196" s="179">
        <v>52.35</v>
      </c>
      <c r="E196" s="188" t="s">
        <v>131</v>
      </c>
      <c r="F196" s="178">
        <v>0</v>
      </c>
      <c r="G196" s="179">
        <v>0</v>
      </c>
      <c r="H196" s="181">
        <v>0.6</v>
      </c>
      <c r="I196" s="178">
        <v>30.5</v>
      </c>
      <c r="J196" s="179">
        <v>30.5</v>
      </c>
      <c r="K196" s="189" t="s">
        <v>125</v>
      </c>
    </row>
    <row r="197" spans="1:11" ht="14.4" customHeight="1" thickBot="1" x14ac:dyDescent="0.35">
      <c r="A197" s="200" t="s">
        <v>313</v>
      </c>
      <c r="B197" s="178">
        <v>4.9406564584124654E-324</v>
      </c>
      <c r="C197" s="178">
        <v>0.96</v>
      </c>
      <c r="D197" s="179">
        <v>0.96</v>
      </c>
      <c r="E197" s="188" t="s">
        <v>131</v>
      </c>
      <c r="F197" s="178">
        <v>0</v>
      </c>
      <c r="G197" s="179">
        <v>0</v>
      </c>
      <c r="H197" s="181">
        <v>4.9406564584124654E-324</v>
      </c>
      <c r="I197" s="178">
        <v>0.2</v>
      </c>
      <c r="J197" s="179">
        <v>0.2</v>
      </c>
      <c r="K197" s="189" t="s">
        <v>125</v>
      </c>
    </row>
    <row r="198" spans="1:11" ht="14.4" customHeight="1" thickBot="1" x14ac:dyDescent="0.35">
      <c r="A198" s="199" t="s">
        <v>314</v>
      </c>
      <c r="B198" s="183">
        <v>4.9406564584124654E-324</v>
      </c>
      <c r="C198" s="183">
        <v>1.25</v>
      </c>
      <c r="D198" s="184">
        <v>1.25</v>
      </c>
      <c r="E198" s="185" t="s">
        <v>131</v>
      </c>
      <c r="F198" s="183">
        <v>0</v>
      </c>
      <c r="G198" s="184">
        <v>0</v>
      </c>
      <c r="H198" s="186">
        <v>4.9406564584124654E-324</v>
      </c>
      <c r="I198" s="183">
        <v>3.4584595208887258E-323</v>
      </c>
      <c r="J198" s="184">
        <v>3.4584595208887258E-323</v>
      </c>
      <c r="K198" s="187" t="s">
        <v>125</v>
      </c>
    </row>
    <row r="199" spans="1:11" ht="14.4" customHeight="1" thickBot="1" x14ac:dyDescent="0.35">
      <c r="A199" s="200" t="s">
        <v>315</v>
      </c>
      <c r="B199" s="178">
        <v>4.9406564584124654E-324</v>
      </c>
      <c r="C199" s="178">
        <v>1.25</v>
      </c>
      <c r="D199" s="179">
        <v>1.25</v>
      </c>
      <c r="E199" s="188" t="s">
        <v>131</v>
      </c>
      <c r="F199" s="178">
        <v>0</v>
      </c>
      <c r="G199" s="179">
        <v>0</v>
      </c>
      <c r="H199" s="181">
        <v>4.9406564584124654E-324</v>
      </c>
      <c r="I199" s="178">
        <v>3.4584595208887258E-323</v>
      </c>
      <c r="J199" s="179">
        <v>3.4584595208887258E-323</v>
      </c>
      <c r="K199" s="189" t="s">
        <v>125</v>
      </c>
    </row>
    <row r="200" spans="1:11" ht="14.4" customHeight="1" thickBot="1" x14ac:dyDescent="0.35">
      <c r="A200" s="199" t="s">
        <v>316</v>
      </c>
      <c r="B200" s="183">
        <v>4.9406564584124654E-324</v>
      </c>
      <c r="C200" s="183">
        <v>2.554E-2</v>
      </c>
      <c r="D200" s="184">
        <v>2.554E-2</v>
      </c>
      <c r="E200" s="185" t="s">
        <v>131</v>
      </c>
      <c r="F200" s="183">
        <v>0</v>
      </c>
      <c r="G200" s="184">
        <v>0</v>
      </c>
      <c r="H200" s="186">
        <v>4.9406564584124654E-324</v>
      </c>
      <c r="I200" s="183">
        <v>3.4584595208887258E-323</v>
      </c>
      <c r="J200" s="184">
        <v>3.4584595208887258E-323</v>
      </c>
      <c r="K200" s="187" t="s">
        <v>125</v>
      </c>
    </row>
    <row r="201" spans="1:11" ht="14.4" customHeight="1" thickBot="1" x14ac:dyDescent="0.35">
      <c r="A201" s="200" t="s">
        <v>317</v>
      </c>
      <c r="B201" s="178">
        <v>4.9406564584124654E-324</v>
      </c>
      <c r="C201" s="178">
        <v>2.554E-2</v>
      </c>
      <c r="D201" s="179">
        <v>2.554E-2</v>
      </c>
      <c r="E201" s="188" t="s">
        <v>131</v>
      </c>
      <c r="F201" s="178">
        <v>0</v>
      </c>
      <c r="G201" s="179">
        <v>0</v>
      </c>
      <c r="H201" s="181">
        <v>4.9406564584124654E-324</v>
      </c>
      <c r="I201" s="178">
        <v>3.4584595208887258E-323</v>
      </c>
      <c r="J201" s="179">
        <v>3.4584595208887258E-323</v>
      </c>
      <c r="K201" s="189" t="s">
        <v>125</v>
      </c>
    </row>
    <row r="202" spans="1:11" ht="14.4" customHeight="1" thickBot="1" x14ac:dyDescent="0.35">
      <c r="A202" s="197" t="s">
        <v>318</v>
      </c>
      <c r="B202" s="178">
        <v>1670.99989938716</v>
      </c>
      <c r="C202" s="178">
        <v>2021.61033</v>
      </c>
      <c r="D202" s="179">
        <v>350.61043061284198</v>
      </c>
      <c r="E202" s="180">
        <v>1.209820737117</v>
      </c>
      <c r="F202" s="178">
        <v>1314.99999999993</v>
      </c>
      <c r="G202" s="179">
        <v>767.08333333329097</v>
      </c>
      <c r="H202" s="181">
        <v>117.03400000000001</v>
      </c>
      <c r="I202" s="178">
        <v>796.30200000000002</v>
      </c>
      <c r="J202" s="179">
        <v>29.218666666708</v>
      </c>
      <c r="K202" s="182">
        <v>0.60555285171100004</v>
      </c>
    </row>
    <row r="203" spans="1:11" ht="14.4" customHeight="1" thickBot="1" x14ac:dyDescent="0.35">
      <c r="A203" s="198" t="s">
        <v>319</v>
      </c>
      <c r="B203" s="178">
        <v>1597.9998237825801</v>
      </c>
      <c r="C203" s="178">
        <v>1592.23</v>
      </c>
      <c r="D203" s="179">
        <v>-5.7698237825760001</v>
      </c>
      <c r="E203" s="180">
        <v>0.99638934642099997</v>
      </c>
      <c r="F203" s="178">
        <v>1314.99999999993</v>
      </c>
      <c r="G203" s="179">
        <v>767.08333333329097</v>
      </c>
      <c r="H203" s="181">
        <v>117.03400000000001</v>
      </c>
      <c r="I203" s="178">
        <v>793.87300000000005</v>
      </c>
      <c r="J203" s="179">
        <v>26.789666666708001</v>
      </c>
      <c r="K203" s="182">
        <v>0.60370570342200003</v>
      </c>
    </row>
    <row r="204" spans="1:11" ht="14.4" customHeight="1" thickBot="1" x14ac:dyDescent="0.35">
      <c r="A204" s="199" t="s">
        <v>320</v>
      </c>
      <c r="B204" s="183">
        <v>4.9406564584124654E-324</v>
      </c>
      <c r="C204" s="183">
        <v>-4.6482200000000002</v>
      </c>
      <c r="D204" s="184">
        <v>-4.6482200000000002</v>
      </c>
      <c r="E204" s="185" t="s">
        <v>131</v>
      </c>
      <c r="F204" s="183">
        <v>0</v>
      </c>
      <c r="G204" s="184">
        <v>0</v>
      </c>
      <c r="H204" s="186">
        <v>4.9406564584124654E-324</v>
      </c>
      <c r="I204" s="183">
        <v>-1.69167</v>
      </c>
      <c r="J204" s="184">
        <v>-1.69167</v>
      </c>
      <c r="K204" s="187" t="s">
        <v>125</v>
      </c>
    </row>
    <row r="205" spans="1:11" ht="14.4" customHeight="1" thickBot="1" x14ac:dyDescent="0.35">
      <c r="A205" s="200" t="s">
        <v>321</v>
      </c>
      <c r="B205" s="178">
        <v>4.9406564584124654E-324</v>
      </c>
      <c r="C205" s="178">
        <v>-4.6482200000000002</v>
      </c>
      <c r="D205" s="179">
        <v>-4.6482200000000002</v>
      </c>
      <c r="E205" s="188" t="s">
        <v>131</v>
      </c>
      <c r="F205" s="178">
        <v>0</v>
      </c>
      <c r="G205" s="179">
        <v>0</v>
      </c>
      <c r="H205" s="181">
        <v>4.9406564584124654E-324</v>
      </c>
      <c r="I205" s="178">
        <v>-1.69167</v>
      </c>
      <c r="J205" s="179">
        <v>-1.69167</v>
      </c>
      <c r="K205" s="189" t="s">
        <v>125</v>
      </c>
    </row>
    <row r="206" spans="1:11" ht="14.4" customHeight="1" thickBot="1" x14ac:dyDescent="0.35">
      <c r="A206" s="199" t="s">
        <v>322</v>
      </c>
      <c r="B206" s="183">
        <v>1597.9998237825801</v>
      </c>
      <c r="C206" s="183">
        <v>1584.8910000000001</v>
      </c>
      <c r="D206" s="184">
        <v>-13.108823782576</v>
      </c>
      <c r="E206" s="190">
        <v>0.99179673014500003</v>
      </c>
      <c r="F206" s="183">
        <v>1314.99999999993</v>
      </c>
      <c r="G206" s="184">
        <v>767.08333333329097</v>
      </c>
      <c r="H206" s="186">
        <v>117.03400000000001</v>
      </c>
      <c r="I206" s="183">
        <v>793.87300000000005</v>
      </c>
      <c r="J206" s="184">
        <v>26.789666666708001</v>
      </c>
      <c r="K206" s="191">
        <v>0.60370570342200003</v>
      </c>
    </row>
    <row r="207" spans="1:11" ht="14.4" customHeight="1" thickBot="1" x14ac:dyDescent="0.35">
      <c r="A207" s="200" t="s">
        <v>323</v>
      </c>
      <c r="B207" s="178">
        <v>138.99995163065199</v>
      </c>
      <c r="C207" s="178">
        <v>141.14400000000001</v>
      </c>
      <c r="D207" s="179">
        <v>2.1440483693479999</v>
      </c>
      <c r="E207" s="180">
        <v>1.0154248137799999</v>
      </c>
      <c r="F207" s="178">
        <v>86.999999999994998</v>
      </c>
      <c r="G207" s="179">
        <v>50.749999999997002</v>
      </c>
      <c r="H207" s="181">
        <v>7.9370000000000003</v>
      </c>
      <c r="I207" s="178">
        <v>53.820999999999998</v>
      </c>
      <c r="J207" s="179">
        <v>3.0710000000019999</v>
      </c>
      <c r="K207" s="182">
        <v>0.61863218390800001</v>
      </c>
    </row>
    <row r="208" spans="1:11" ht="14.4" customHeight="1" thickBot="1" x14ac:dyDescent="0.35">
      <c r="A208" s="200" t="s">
        <v>324</v>
      </c>
      <c r="B208" s="178">
        <v>109.00007343697899</v>
      </c>
      <c r="C208" s="178">
        <v>102.57599999999999</v>
      </c>
      <c r="D208" s="179">
        <v>-6.4240734369789996</v>
      </c>
      <c r="E208" s="180">
        <v>0.94106358615700003</v>
      </c>
      <c r="F208" s="178">
        <v>113.999999999994</v>
      </c>
      <c r="G208" s="179">
        <v>66.499999999996007</v>
      </c>
      <c r="H208" s="181">
        <v>9.9</v>
      </c>
      <c r="I208" s="178">
        <v>64.554000000000002</v>
      </c>
      <c r="J208" s="179">
        <v>-1.945999999996</v>
      </c>
      <c r="K208" s="182">
        <v>0.56626315789399995</v>
      </c>
    </row>
    <row r="209" spans="1:11" ht="14.4" customHeight="1" thickBot="1" x14ac:dyDescent="0.35">
      <c r="A209" s="200" t="s">
        <v>325</v>
      </c>
      <c r="B209" s="178">
        <v>229.99990615143901</v>
      </c>
      <c r="C209" s="178">
        <v>226.49100000000001</v>
      </c>
      <c r="D209" s="179">
        <v>-3.508906151438</v>
      </c>
      <c r="E209" s="180">
        <v>0.98474388007299996</v>
      </c>
      <c r="F209" s="178">
        <v>198.999999999989</v>
      </c>
      <c r="G209" s="179">
        <v>116.083333333327</v>
      </c>
      <c r="H209" s="181">
        <v>16.663</v>
      </c>
      <c r="I209" s="178">
        <v>116.64100000000001</v>
      </c>
      <c r="J209" s="179">
        <v>0.55766666667300002</v>
      </c>
      <c r="K209" s="182">
        <v>0.586135678391</v>
      </c>
    </row>
    <row r="210" spans="1:11" ht="14.4" customHeight="1" thickBot="1" x14ac:dyDescent="0.35">
      <c r="A210" s="200" t="s">
        <v>326</v>
      </c>
      <c r="B210" s="178">
        <v>517.99988881062598</v>
      </c>
      <c r="C210" s="178">
        <v>511.86</v>
      </c>
      <c r="D210" s="179">
        <v>-6.139888810625</v>
      </c>
      <c r="E210" s="180">
        <v>0.98814693025300004</v>
      </c>
      <c r="F210" s="178">
        <v>323.99999999998198</v>
      </c>
      <c r="G210" s="179">
        <v>188.99999999999</v>
      </c>
      <c r="H210" s="181">
        <v>33.295999999999999</v>
      </c>
      <c r="I210" s="178">
        <v>214.191</v>
      </c>
      <c r="J210" s="179">
        <v>25.19100000001</v>
      </c>
      <c r="K210" s="182">
        <v>0.66108333333299996</v>
      </c>
    </row>
    <row r="211" spans="1:11" ht="14.4" customHeight="1" thickBot="1" x14ac:dyDescent="0.35">
      <c r="A211" s="200" t="s">
        <v>327</v>
      </c>
      <c r="B211" s="178">
        <v>29.999998193665</v>
      </c>
      <c r="C211" s="178">
        <v>30.492000000000001</v>
      </c>
      <c r="D211" s="179">
        <v>0.49200180633399998</v>
      </c>
      <c r="E211" s="180">
        <v>1.016400061198</v>
      </c>
      <c r="F211" s="178">
        <v>29.999999999998</v>
      </c>
      <c r="G211" s="179">
        <v>17.499999999999002</v>
      </c>
      <c r="H211" s="181">
        <v>2.48</v>
      </c>
      <c r="I211" s="178">
        <v>17.36</v>
      </c>
      <c r="J211" s="179">
        <v>-0.13999999999900001</v>
      </c>
      <c r="K211" s="182">
        <v>0.57866666666599997</v>
      </c>
    </row>
    <row r="212" spans="1:11" ht="14.4" customHeight="1" thickBot="1" x14ac:dyDescent="0.35">
      <c r="A212" s="200" t="s">
        <v>328</v>
      </c>
      <c r="B212" s="178">
        <v>572.00000555921599</v>
      </c>
      <c r="C212" s="178">
        <v>572.32799999999997</v>
      </c>
      <c r="D212" s="179">
        <v>0.327994440783</v>
      </c>
      <c r="E212" s="180">
        <v>1.0005734168480001</v>
      </c>
      <c r="F212" s="178">
        <v>560.99999999996896</v>
      </c>
      <c r="G212" s="179">
        <v>327.24999999998198</v>
      </c>
      <c r="H212" s="181">
        <v>46.758000000000003</v>
      </c>
      <c r="I212" s="178">
        <v>327.30599999999998</v>
      </c>
      <c r="J212" s="179">
        <v>5.6000000017E-2</v>
      </c>
      <c r="K212" s="182">
        <v>0.58343315508000004</v>
      </c>
    </row>
    <row r="213" spans="1:11" ht="14.4" customHeight="1" thickBot="1" x14ac:dyDescent="0.35">
      <c r="A213" s="199" t="s">
        <v>329</v>
      </c>
      <c r="B213" s="183">
        <v>4.9406564584124654E-324</v>
      </c>
      <c r="C213" s="183">
        <v>7.3390000000000004</v>
      </c>
      <c r="D213" s="184">
        <v>7.3390000000000004</v>
      </c>
      <c r="E213" s="185" t="s">
        <v>131</v>
      </c>
      <c r="F213" s="183">
        <v>0</v>
      </c>
      <c r="G213" s="184">
        <v>0</v>
      </c>
      <c r="H213" s="186">
        <v>4.9406564584124654E-324</v>
      </c>
      <c r="I213" s="183">
        <v>3.4584595208887258E-323</v>
      </c>
      <c r="J213" s="184">
        <v>3.4584595208887258E-323</v>
      </c>
      <c r="K213" s="187" t="s">
        <v>125</v>
      </c>
    </row>
    <row r="214" spans="1:11" ht="14.4" customHeight="1" thickBot="1" x14ac:dyDescent="0.35">
      <c r="A214" s="200" t="s">
        <v>330</v>
      </c>
      <c r="B214" s="178">
        <v>4.9406564584124654E-324</v>
      </c>
      <c r="C214" s="178">
        <v>7.3390000000000004</v>
      </c>
      <c r="D214" s="179">
        <v>7.3390000000000004</v>
      </c>
      <c r="E214" s="188" t="s">
        <v>131</v>
      </c>
      <c r="F214" s="178">
        <v>0</v>
      </c>
      <c r="G214" s="179">
        <v>0</v>
      </c>
      <c r="H214" s="181">
        <v>4.9406564584124654E-324</v>
      </c>
      <c r="I214" s="178">
        <v>3.4584595208887258E-323</v>
      </c>
      <c r="J214" s="179">
        <v>3.4584595208887258E-323</v>
      </c>
      <c r="K214" s="189" t="s">
        <v>125</v>
      </c>
    </row>
    <row r="215" spans="1:11" ht="14.4" customHeight="1" thickBot="1" x14ac:dyDescent="0.35">
      <c r="A215" s="199" t="s">
        <v>331</v>
      </c>
      <c r="B215" s="183">
        <v>4.9406564584124654E-324</v>
      </c>
      <c r="C215" s="183">
        <v>4.6482200000000002</v>
      </c>
      <c r="D215" s="184">
        <v>4.6482200000000002</v>
      </c>
      <c r="E215" s="185" t="s">
        <v>131</v>
      </c>
      <c r="F215" s="183">
        <v>0</v>
      </c>
      <c r="G215" s="184">
        <v>0</v>
      </c>
      <c r="H215" s="186">
        <v>4.9406564584124654E-324</v>
      </c>
      <c r="I215" s="183">
        <v>1.69167</v>
      </c>
      <c r="J215" s="184">
        <v>1.69167</v>
      </c>
      <c r="K215" s="187" t="s">
        <v>125</v>
      </c>
    </row>
    <row r="216" spans="1:11" ht="14.4" customHeight="1" thickBot="1" x14ac:dyDescent="0.35">
      <c r="A216" s="200" t="s">
        <v>332</v>
      </c>
      <c r="B216" s="178">
        <v>4.9406564584124654E-324</v>
      </c>
      <c r="C216" s="178">
        <v>4.6482200000000002</v>
      </c>
      <c r="D216" s="179">
        <v>4.6482200000000002</v>
      </c>
      <c r="E216" s="188" t="s">
        <v>131</v>
      </c>
      <c r="F216" s="178">
        <v>0</v>
      </c>
      <c r="G216" s="179">
        <v>0</v>
      </c>
      <c r="H216" s="181">
        <v>4.9406564584124654E-324</v>
      </c>
      <c r="I216" s="178">
        <v>1.69167</v>
      </c>
      <c r="J216" s="179">
        <v>1.69167</v>
      </c>
      <c r="K216" s="189" t="s">
        <v>125</v>
      </c>
    </row>
    <row r="217" spans="1:11" ht="14.4" customHeight="1" thickBot="1" x14ac:dyDescent="0.35">
      <c r="A217" s="198" t="s">
        <v>333</v>
      </c>
      <c r="B217" s="178">
        <v>73.000075604580005</v>
      </c>
      <c r="C217" s="178">
        <v>429.38033000000001</v>
      </c>
      <c r="D217" s="179">
        <v>356.380254395419</v>
      </c>
      <c r="E217" s="180">
        <v>5.8819162369880003</v>
      </c>
      <c r="F217" s="178">
        <v>0</v>
      </c>
      <c r="G217" s="179">
        <v>0</v>
      </c>
      <c r="H217" s="181">
        <v>4.9406564584124654E-324</v>
      </c>
      <c r="I217" s="178">
        <v>2.4289999999999998</v>
      </c>
      <c r="J217" s="179">
        <v>2.4289999999999998</v>
      </c>
      <c r="K217" s="189" t="s">
        <v>125</v>
      </c>
    </row>
    <row r="218" spans="1:11" ht="14.4" customHeight="1" thickBot="1" x14ac:dyDescent="0.35">
      <c r="A218" s="199" t="s">
        <v>334</v>
      </c>
      <c r="B218" s="183">
        <v>4.9406564584124654E-324</v>
      </c>
      <c r="C218" s="183">
        <v>-4.2639999999999997E-2</v>
      </c>
      <c r="D218" s="184">
        <v>-4.2639999999999997E-2</v>
      </c>
      <c r="E218" s="185" t="s">
        <v>131</v>
      </c>
      <c r="F218" s="183">
        <v>0</v>
      </c>
      <c r="G218" s="184">
        <v>0</v>
      </c>
      <c r="H218" s="186">
        <v>4.9406564584124654E-324</v>
      </c>
      <c r="I218" s="183">
        <v>3.4584595208887258E-323</v>
      </c>
      <c r="J218" s="184">
        <v>3.4584595208887258E-323</v>
      </c>
      <c r="K218" s="187" t="s">
        <v>125</v>
      </c>
    </row>
    <row r="219" spans="1:11" ht="14.4" customHeight="1" thickBot="1" x14ac:dyDescent="0.35">
      <c r="A219" s="200" t="s">
        <v>335</v>
      </c>
      <c r="B219" s="178">
        <v>4.9406564584124654E-324</v>
      </c>
      <c r="C219" s="178">
        <v>-4.2639999999999997E-2</v>
      </c>
      <c r="D219" s="179">
        <v>-4.2639999999999997E-2</v>
      </c>
      <c r="E219" s="188" t="s">
        <v>131</v>
      </c>
      <c r="F219" s="178">
        <v>0</v>
      </c>
      <c r="G219" s="179">
        <v>0</v>
      </c>
      <c r="H219" s="181">
        <v>4.9406564584124654E-324</v>
      </c>
      <c r="I219" s="178">
        <v>3.4584595208887258E-323</v>
      </c>
      <c r="J219" s="179">
        <v>3.4584595208887258E-323</v>
      </c>
      <c r="K219" s="189" t="s">
        <v>125</v>
      </c>
    </row>
    <row r="220" spans="1:11" ht="14.4" customHeight="1" thickBot="1" x14ac:dyDescent="0.35">
      <c r="A220" s="199" t="s">
        <v>336</v>
      </c>
      <c r="B220" s="183">
        <v>4.9406564584124654E-324</v>
      </c>
      <c r="C220" s="183">
        <v>101.431</v>
      </c>
      <c r="D220" s="184">
        <v>101.431</v>
      </c>
      <c r="E220" s="185" t="s">
        <v>131</v>
      </c>
      <c r="F220" s="183">
        <v>0</v>
      </c>
      <c r="G220" s="184">
        <v>0</v>
      </c>
      <c r="H220" s="186">
        <v>4.9406564584124654E-324</v>
      </c>
      <c r="I220" s="183">
        <v>3.4584595208887258E-323</v>
      </c>
      <c r="J220" s="184">
        <v>3.4584595208887258E-323</v>
      </c>
      <c r="K220" s="187" t="s">
        <v>125</v>
      </c>
    </row>
    <row r="221" spans="1:11" ht="14.4" customHeight="1" thickBot="1" x14ac:dyDescent="0.35">
      <c r="A221" s="200" t="s">
        <v>337</v>
      </c>
      <c r="B221" s="178">
        <v>4.9406564584124654E-324</v>
      </c>
      <c r="C221" s="178">
        <v>101.431</v>
      </c>
      <c r="D221" s="179">
        <v>101.431</v>
      </c>
      <c r="E221" s="188" t="s">
        <v>131</v>
      </c>
      <c r="F221" s="178">
        <v>0</v>
      </c>
      <c r="G221" s="179">
        <v>0</v>
      </c>
      <c r="H221" s="181">
        <v>4.9406564584124654E-324</v>
      </c>
      <c r="I221" s="178">
        <v>3.4584595208887258E-323</v>
      </c>
      <c r="J221" s="179">
        <v>3.4584595208887258E-323</v>
      </c>
      <c r="K221" s="189" t="s">
        <v>125</v>
      </c>
    </row>
    <row r="222" spans="1:11" ht="14.4" customHeight="1" thickBot="1" x14ac:dyDescent="0.35">
      <c r="A222" s="199" t="s">
        <v>338</v>
      </c>
      <c r="B222" s="183">
        <v>73.000075604580005</v>
      </c>
      <c r="C222" s="183">
        <v>116.405</v>
      </c>
      <c r="D222" s="184">
        <v>43.404924395419002</v>
      </c>
      <c r="E222" s="190">
        <v>1.5945873896139999</v>
      </c>
      <c r="F222" s="183">
        <v>0</v>
      </c>
      <c r="G222" s="184">
        <v>0</v>
      </c>
      <c r="H222" s="186">
        <v>4.9406564584124654E-324</v>
      </c>
      <c r="I222" s="183">
        <v>3.4584595208887258E-323</v>
      </c>
      <c r="J222" s="184">
        <v>3.4584595208887258E-323</v>
      </c>
      <c r="K222" s="187" t="s">
        <v>125</v>
      </c>
    </row>
    <row r="223" spans="1:11" ht="14.4" customHeight="1" thickBot="1" x14ac:dyDescent="0.35">
      <c r="A223" s="200" t="s">
        <v>339</v>
      </c>
      <c r="B223" s="178">
        <v>73.000075604580005</v>
      </c>
      <c r="C223" s="178">
        <v>93.63</v>
      </c>
      <c r="D223" s="179">
        <v>20.629924395419</v>
      </c>
      <c r="E223" s="180">
        <v>1.2826014113619999</v>
      </c>
      <c r="F223" s="178">
        <v>0</v>
      </c>
      <c r="G223" s="179">
        <v>0</v>
      </c>
      <c r="H223" s="181">
        <v>4.9406564584124654E-324</v>
      </c>
      <c r="I223" s="178">
        <v>3.4584595208887258E-323</v>
      </c>
      <c r="J223" s="179">
        <v>3.4584595208887258E-323</v>
      </c>
      <c r="K223" s="189" t="s">
        <v>125</v>
      </c>
    </row>
    <row r="224" spans="1:11" ht="14.4" customHeight="1" thickBot="1" x14ac:dyDescent="0.35">
      <c r="A224" s="200" t="s">
        <v>340</v>
      </c>
      <c r="B224" s="178">
        <v>4.9406564584124654E-324</v>
      </c>
      <c r="C224" s="178">
        <v>22.774999999999999</v>
      </c>
      <c r="D224" s="179">
        <v>22.774999999999999</v>
      </c>
      <c r="E224" s="188" t="s">
        <v>131</v>
      </c>
      <c r="F224" s="178">
        <v>0</v>
      </c>
      <c r="G224" s="179">
        <v>0</v>
      </c>
      <c r="H224" s="181">
        <v>4.9406564584124654E-324</v>
      </c>
      <c r="I224" s="178">
        <v>3.4584595208887258E-323</v>
      </c>
      <c r="J224" s="179">
        <v>3.4584595208887258E-323</v>
      </c>
      <c r="K224" s="189" t="s">
        <v>125</v>
      </c>
    </row>
    <row r="225" spans="1:11" ht="14.4" customHeight="1" thickBot="1" x14ac:dyDescent="0.35">
      <c r="A225" s="199" t="s">
        <v>341</v>
      </c>
      <c r="B225" s="183">
        <v>4.9406564584124654E-324</v>
      </c>
      <c r="C225" s="183">
        <v>164.04232999999999</v>
      </c>
      <c r="D225" s="184">
        <v>164.04232999999999</v>
      </c>
      <c r="E225" s="185" t="s">
        <v>131</v>
      </c>
      <c r="F225" s="183">
        <v>0</v>
      </c>
      <c r="G225" s="184">
        <v>0</v>
      </c>
      <c r="H225" s="186">
        <v>4.9406564584124654E-324</v>
      </c>
      <c r="I225" s="183">
        <v>3.4584595208887258E-323</v>
      </c>
      <c r="J225" s="184">
        <v>3.4584595208887258E-323</v>
      </c>
      <c r="K225" s="187" t="s">
        <v>125</v>
      </c>
    </row>
    <row r="226" spans="1:11" ht="14.4" customHeight="1" thickBot="1" x14ac:dyDescent="0.35">
      <c r="A226" s="200" t="s">
        <v>342</v>
      </c>
      <c r="B226" s="178">
        <v>4.9406564584124654E-324</v>
      </c>
      <c r="C226" s="178">
        <v>164.04232999999999</v>
      </c>
      <c r="D226" s="179">
        <v>164.04232999999999</v>
      </c>
      <c r="E226" s="188" t="s">
        <v>131</v>
      </c>
      <c r="F226" s="178">
        <v>0</v>
      </c>
      <c r="G226" s="179">
        <v>0</v>
      </c>
      <c r="H226" s="181">
        <v>4.9406564584124654E-324</v>
      </c>
      <c r="I226" s="178">
        <v>3.4584595208887258E-323</v>
      </c>
      <c r="J226" s="179">
        <v>3.4584595208887258E-323</v>
      </c>
      <c r="K226" s="189" t="s">
        <v>125</v>
      </c>
    </row>
    <row r="227" spans="1:11" ht="14.4" customHeight="1" thickBot="1" x14ac:dyDescent="0.35">
      <c r="A227" s="199" t="s">
        <v>343</v>
      </c>
      <c r="B227" s="183">
        <v>4.9406564584124654E-324</v>
      </c>
      <c r="C227" s="183">
        <v>47.502000000000002</v>
      </c>
      <c r="D227" s="184">
        <v>47.502000000000002</v>
      </c>
      <c r="E227" s="185" t="s">
        <v>131</v>
      </c>
      <c r="F227" s="183">
        <v>0</v>
      </c>
      <c r="G227" s="184">
        <v>0</v>
      </c>
      <c r="H227" s="186">
        <v>4.9406564584124654E-324</v>
      </c>
      <c r="I227" s="183">
        <v>2.4289999999999998</v>
      </c>
      <c r="J227" s="184">
        <v>2.4289999999999998</v>
      </c>
      <c r="K227" s="187" t="s">
        <v>125</v>
      </c>
    </row>
    <row r="228" spans="1:11" ht="14.4" customHeight="1" thickBot="1" x14ac:dyDescent="0.35">
      <c r="A228" s="200" t="s">
        <v>344</v>
      </c>
      <c r="B228" s="178">
        <v>4.9406564584124654E-324</v>
      </c>
      <c r="C228" s="178">
        <v>47.502000000000002</v>
      </c>
      <c r="D228" s="179">
        <v>47.502000000000002</v>
      </c>
      <c r="E228" s="188" t="s">
        <v>131</v>
      </c>
      <c r="F228" s="178">
        <v>0</v>
      </c>
      <c r="G228" s="179">
        <v>0</v>
      </c>
      <c r="H228" s="181">
        <v>4.9406564584124654E-324</v>
      </c>
      <c r="I228" s="178">
        <v>2.4289999999999998</v>
      </c>
      <c r="J228" s="179">
        <v>2.4289999999999998</v>
      </c>
      <c r="K228" s="189" t="s">
        <v>125</v>
      </c>
    </row>
    <row r="229" spans="1:11" ht="14.4" customHeight="1" thickBot="1" x14ac:dyDescent="0.35">
      <c r="A229" s="199" t="s">
        <v>345</v>
      </c>
      <c r="B229" s="183">
        <v>4.9406564584124654E-324</v>
      </c>
      <c r="C229" s="183">
        <v>4.2639999999999997E-2</v>
      </c>
      <c r="D229" s="184">
        <v>4.2639999999999997E-2</v>
      </c>
      <c r="E229" s="185" t="s">
        <v>131</v>
      </c>
      <c r="F229" s="183">
        <v>0</v>
      </c>
      <c r="G229" s="184">
        <v>0</v>
      </c>
      <c r="H229" s="186">
        <v>4.9406564584124654E-324</v>
      </c>
      <c r="I229" s="183">
        <v>3.4584595208887258E-323</v>
      </c>
      <c r="J229" s="184">
        <v>3.4584595208887258E-323</v>
      </c>
      <c r="K229" s="187" t="s">
        <v>125</v>
      </c>
    </row>
    <row r="230" spans="1:11" ht="14.4" customHeight="1" thickBot="1" x14ac:dyDescent="0.35">
      <c r="A230" s="200" t="s">
        <v>346</v>
      </c>
      <c r="B230" s="178">
        <v>4.9406564584124654E-324</v>
      </c>
      <c r="C230" s="178">
        <v>4.2639999999999997E-2</v>
      </c>
      <c r="D230" s="179">
        <v>4.2639999999999997E-2</v>
      </c>
      <c r="E230" s="188" t="s">
        <v>131</v>
      </c>
      <c r="F230" s="178">
        <v>0</v>
      </c>
      <c r="G230" s="179">
        <v>0</v>
      </c>
      <c r="H230" s="181">
        <v>4.9406564584124654E-324</v>
      </c>
      <c r="I230" s="178">
        <v>3.4584595208887258E-323</v>
      </c>
      <c r="J230" s="179">
        <v>3.4584595208887258E-323</v>
      </c>
      <c r="K230" s="189" t="s">
        <v>125</v>
      </c>
    </row>
    <row r="231" spans="1:11" ht="14.4" customHeight="1" thickBot="1" x14ac:dyDescent="0.35">
      <c r="A231" s="197" t="s">
        <v>347</v>
      </c>
      <c r="B231" s="178">
        <v>4.9406564584124654E-324</v>
      </c>
      <c r="C231" s="178">
        <v>13.730880000000001</v>
      </c>
      <c r="D231" s="179">
        <v>13.730880000000001</v>
      </c>
      <c r="E231" s="188" t="s">
        <v>131</v>
      </c>
      <c r="F231" s="178">
        <v>0</v>
      </c>
      <c r="G231" s="179">
        <v>0</v>
      </c>
      <c r="H231" s="181">
        <v>0.10764</v>
      </c>
      <c r="I231" s="178">
        <v>14.198270000000001</v>
      </c>
      <c r="J231" s="179">
        <v>14.198270000000001</v>
      </c>
      <c r="K231" s="189" t="s">
        <v>125</v>
      </c>
    </row>
    <row r="232" spans="1:11" ht="14.4" customHeight="1" thickBot="1" x14ac:dyDescent="0.35">
      <c r="A232" s="198" t="s">
        <v>348</v>
      </c>
      <c r="B232" s="178">
        <v>4.9406564584124654E-324</v>
      </c>
      <c r="C232" s="178">
        <v>13.730880000000001</v>
      </c>
      <c r="D232" s="179">
        <v>13.730880000000001</v>
      </c>
      <c r="E232" s="188" t="s">
        <v>131</v>
      </c>
      <c r="F232" s="178">
        <v>0</v>
      </c>
      <c r="G232" s="179">
        <v>0</v>
      </c>
      <c r="H232" s="181">
        <v>0.10764</v>
      </c>
      <c r="I232" s="178">
        <v>14.198270000000001</v>
      </c>
      <c r="J232" s="179">
        <v>14.198270000000001</v>
      </c>
      <c r="K232" s="189" t="s">
        <v>125</v>
      </c>
    </row>
    <row r="233" spans="1:11" ht="14.4" customHeight="1" thickBot="1" x14ac:dyDescent="0.35">
      <c r="A233" s="199" t="s">
        <v>349</v>
      </c>
      <c r="B233" s="183">
        <v>4.9406564584124654E-324</v>
      </c>
      <c r="C233" s="183">
        <v>4.9406564584124654E-324</v>
      </c>
      <c r="D233" s="184">
        <v>0</v>
      </c>
      <c r="E233" s="190">
        <v>1</v>
      </c>
      <c r="F233" s="183">
        <v>4.9406564584124654E-324</v>
      </c>
      <c r="G233" s="184">
        <v>0</v>
      </c>
      <c r="H233" s="186">
        <v>4.9406564584124654E-324</v>
      </c>
      <c r="I233" s="183">
        <v>-8.3499999999999998E-3</v>
      </c>
      <c r="J233" s="184">
        <v>-8.3499999999999998E-3</v>
      </c>
      <c r="K233" s="187" t="s">
        <v>131</v>
      </c>
    </row>
    <row r="234" spans="1:11" ht="14.4" customHeight="1" thickBot="1" x14ac:dyDescent="0.35">
      <c r="A234" s="200" t="s">
        <v>350</v>
      </c>
      <c r="B234" s="178">
        <v>4.9406564584124654E-324</v>
      </c>
      <c r="C234" s="178">
        <v>4.9406564584124654E-324</v>
      </c>
      <c r="D234" s="179">
        <v>0</v>
      </c>
      <c r="E234" s="180">
        <v>1</v>
      </c>
      <c r="F234" s="178">
        <v>4.9406564584124654E-324</v>
      </c>
      <c r="G234" s="179">
        <v>0</v>
      </c>
      <c r="H234" s="181">
        <v>4.9406564584124654E-324</v>
      </c>
      <c r="I234" s="178">
        <v>-8.3499999999999998E-3</v>
      </c>
      <c r="J234" s="179">
        <v>-8.3499999999999998E-3</v>
      </c>
      <c r="K234" s="189" t="s">
        <v>131</v>
      </c>
    </row>
    <row r="235" spans="1:11" ht="14.4" customHeight="1" thickBot="1" x14ac:dyDescent="0.35">
      <c r="A235" s="199" t="s">
        <v>351</v>
      </c>
      <c r="B235" s="183">
        <v>4.9406564584124654E-324</v>
      </c>
      <c r="C235" s="183">
        <v>13.730880000000001</v>
      </c>
      <c r="D235" s="184">
        <v>13.730880000000001</v>
      </c>
      <c r="E235" s="185" t="s">
        <v>131</v>
      </c>
      <c r="F235" s="183">
        <v>0</v>
      </c>
      <c r="G235" s="184">
        <v>0</v>
      </c>
      <c r="H235" s="186">
        <v>0.10764</v>
      </c>
      <c r="I235" s="183">
        <v>14.198270000000001</v>
      </c>
      <c r="J235" s="184">
        <v>14.198270000000001</v>
      </c>
      <c r="K235" s="187" t="s">
        <v>125</v>
      </c>
    </row>
    <row r="236" spans="1:11" ht="14.4" customHeight="1" thickBot="1" x14ac:dyDescent="0.35">
      <c r="A236" s="200" t="s">
        <v>352</v>
      </c>
      <c r="B236" s="178">
        <v>4.9406564584124654E-324</v>
      </c>
      <c r="C236" s="178">
        <v>13.730880000000001</v>
      </c>
      <c r="D236" s="179">
        <v>13.730880000000001</v>
      </c>
      <c r="E236" s="188" t="s">
        <v>131</v>
      </c>
      <c r="F236" s="178">
        <v>0</v>
      </c>
      <c r="G236" s="179">
        <v>0</v>
      </c>
      <c r="H236" s="181">
        <v>0.10764</v>
      </c>
      <c r="I236" s="178">
        <v>14.198270000000001</v>
      </c>
      <c r="J236" s="179">
        <v>14.198270000000001</v>
      </c>
      <c r="K236" s="189" t="s">
        <v>125</v>
      </c>
    </row>
    <row r="237" spans="1:11" ht="14.4" customHeight="1" thickBot="1" x14ac:dyDescent="0.35">
      <c r="A237" s="199" t="s">
        <v>353</v>
      </c>
      <c r="B237" s="183">
        <v>4.9406564584124654E-324</v>
      </c>
      <c r="C237" s="183">
        <v>4.9406564584124654E-324</v>
      </c>
      <c r="D237" s="184">
        <v>0</v>
      </c>
      <c r="E237" s="190">
        <v>1</v>
      </c>
      <c r="F237" s="183">
        <v>4.9406564584124654E-324</v>
      </c>
      <c r="G237" s="184">
        <v>0</v>
      </c>
      <c r="H237" s="186">
        <v>4.9406564584124654E-324</v>
      </c>
      <c r="I237" s="183">
        <v>8.3499999999999998E-3</v>
      </c>
      <c r="J237" s="184">
        <v>8.3499999999999998E-3</v>
      </c>
      <c r="K237" s="187" t="s">
        <v>131</v>
      </c>
    </row>
    <row r="238" spans="1:11" ht="14.4" customHeight="1" thickBot="1" x14ac:dyDescent="0.35">
      <c r="A238" s="200" t="s">
        <v>354</v>
      </c>
      <c r="B238" s="178">
        <v>4.9406564584124654E-324</v>
      </c>
      <c r="C238" s="178">
        <v>4.9406564584124654E-324</v>
      </c>
      <c r="D238" s="179">
        <v>0</v>
      </c>
      <c r="E238" s="180">
        <v>1</v>
      </c>
      <c r="F238" s="178">
        <v>4.9406564584124654E-324</v>
      </c>
      <c r="G238" s="179">
        <v>0</v>
      </c>
      <c r="H238" s="181">
        <v>4.9406564584124654E-324</v>
      </c>
      <c r="I238" s="178">
        <v>8.3499999999999998E-3</v>
      </c>
      <c r="J238" s="179">
        <v>8.3499999999999998E-3</v>
      </c>
      <c r="K238" s="189" t="s">
        <v>131</v>
      </c>
    </row>
    <row r="239" spans="1:11" ht="14.4" customHeight="1" thickBot="1" x14ac:dyDescent="0.35">
      <c r="A239" s="196" t="s">
        <v>355</v>
      </c>
      <c r="B239" s="178">
        <v>330767.453747363</v>
      </c>
      <c r="C239" s="178">
        <v>377954.12554473802</v>
      </c>
      <c r="D239" s="179">
        <v>47186.6717973751</v>
      </c>
      <c r="E239" s="180">
        <v>1.142658146267</v>
      </c>
      <c r="F239" s="178">
        <v>338450.18622487201</v>
      </c>
      <c r="G239" s="179">
        <v>197429.27529784199</v>
      </c>
      <c r="H239" s="181">
        <v>22299.703290000001</v>
      </c>
      <c r="I239" s="178">
        <v>179456.30906</v>
      </c>
      <c r="J239" s="179">
        <v>-17972.966237842</v>
      </c>
      <c r="K239" s="182">
        <v>0.53022960649399997</v>
      </c>
    </row>
    <row r="240" spans="1:11" ht="14.4" customHeight="1" thickBot="1" x14ac:dyDescent="0.35">
      <c r="A240" s="197" t="s">
        <v>356</v>
      </c>
      <c r="B240" s="178">
        <v>330560.01952531101</v>
      </c>
      <c r="C240" s="178">
        <v>374946.19068960898</v>
      </c>
      <c r="D240" s="179">
        <v>44386.171164297702</v>
      </c>
      <c r="E240" s="180">
        <v>1.1342756792790001</v>
      </c>
      <c r="F240" s="178">
        <v>337279.99999999697</v>
      </c>
      <c r="G240" s="179">
        <v>196746.666666665</v>
      </c>
      <c r="H240" s="181">
        <v>22290.896270000001</v>
      </c>
      <c r="I240" s="178">
        <v>178624.43257999999</v>
      </c>
      <c r="J240" s="179">
        <v>-18122.234086664899</v>
      </c>
      <c r="K240" s="182">
        <v>0.52960280058099996</v>
      </c>
    </row>
    <row r="241" spans="1:11" ht="14.4" customHeight="1" thickBot="1" x14ac:dyDescent="0.35">
      <c r="A241" s="198" t="s">
        <v>357</v>
      </c>
      <c r="B241" s="178">
        <v>6900.0004008853002</v>
      </c>
      <c r="C241" s="178">
        <v>7349.4372573692699</v>
      </c>
      <c r="D241" s="179">
        <v>449.43685648396502</v>
      </c>
      <c r="E241" s="180">
        <v>1.0651357725170001</v>
      </c>
      <c r="F241" s="178">
        <v>7299.99999999994</v>
      </c>
      <c r="G241" s="179">
        <v>4258.3333333333003</v>
      </c>
      <c r="H241" s="181">
        <v>506.685</v>
      </c>
      <c r="I241" s="178">
        <v>4251.2332999999999</v>
      </c>
      <c r="J241" s="179">
        <v>-7.1000333332950003</v>
      </c>
      <c r="K241" s="182">
        <v>0.58236072602699995</v>
      </c>
    </row>
    <row r="242" spans="1:11" ht="14.4" customHeight="1" thickBot="1" x14ac:dyDescent="0.35">
      <c r="A242" s="199" t="s">
        <v>358</v>
      </c>
      <c r="B242" s="183">
        <v>6900.0004008853002</v>
      </c>
      <c r="C242" s="183">
        <v>7349.4372573692699</v>
      </c>
      <c r="D242" s="184">
        <v>449.43685648396502</v>
      </c>
      <c r="E242" s="190">
        <v>1.0651357725170001</v>
      </c>
      <c r="F242" s="183">
        <v>7299.99999999994</v>
      </c>
      <c r="G242" s="184">
        <v>4258.3333333333003</v>
      </c>
      <c r="H242" s="186">
        <v>506.685</v>
      </c>
      <c r="I242" s="183">
        <v>4251.2332999999999</v>
      </c>
      <c r="J242" s="184">
        <v>-7.1000333332950003</v>
      </c>
      <c r="K242" s="191">
        <v>0.58236072602699995</v>
      </c>
    </row>
    <row r="243" spans="1:11" ht="14.4" customHeight="1" thickBot="1" x14ac:dyDescent="0.35">
      <c r="A243" s="200" t="s">
        <v>359</v>
      </c>
      <c r="B243" s="178">
        <v>3500.0002433476202</v>
      </c>
      <c r="C243" s="178">
        <v>3606.8915450046802</v>
      </c>
      <c r="D243" s="179">
        <v>106.89130165706</v>
      </c>
      <c r="E243" s="180">
        <v>1.030540369778</v>
      </c>
      <c r="F243" s="178">
        <v>3599.99999999997</v>
      </c>
      <c r="G243" s="179">
        <v>2099.99999999998</v>
      </c>
      <c r="H243" s="181">
        <v>231.70699999999999</v>
      </c>
      <c r="I243" s="178">
        <v>2072.7132999999999</v>
      </c>
      <c r="J243" s="179">
        <v>-27.286699999981</v>
      </c>
      <c r="K243" s="182">
        <v>0.57575369444400004</v>
      </c>
    </row>
    <row r="244" spans="1:11" ht="14.4" customHeight="1" thickBot="1" x14ac:dyDescent="0.35">
      <c r="A244" s="200" t="s">
        <v>360</v>
      </c>
      <c r="B244" s="178">
        <v>3400.00015753769</v>
      </c>
      <c r="C244" s="178">
        <v>3742.5457123645901</v>
      </c>
      <c r="D244" s="179">
        <v>342.54555482690398</v>
      </c>
      <c r="E244" s="180">
        <v>1.100748687928</v>
      </c>
      <c r="F244" s="178">
        <v>3699.99999999997</v>
      </c>
      <c r="G244" s="179">
        <v>2158.3333333333098</v>
      </c>
      <c r="H244" s="181">
        <v>274.97800000000001</v>
      </c>
      <c r="I244" s="178">
        <v>2178.52</v>
      </c>
      <c r="J244" s="179">
        <v>20.186666666684999</v>
      </c>
      <c r="K244" s="182">
        <v>0.58878918918900003</v>
      </c>
    </row>
    <row r="245" spans="1:11" ht="14.4" customHeight="1" thickBot="1" x14ac:dyDescent="0.35">
      <c r="A245" s="198" t="s">
        <v>361</v>
      </c>
      <c r="B245" s="178">
        <v>323660.01912442601</v>
      </c>
      <c r="C245" s="178">
        <v>367596.75343223999</v>
      </c>
      <c r="D245" s="179">
        <v>43936.734307813698</v>
      </c>
      <c r="E245" s="180">
        <v>1.1357496499769999</v>
      </c>
      <c r="F245" s="178">
        <v>329979.99999999697</v>
      </c>
      <c r="G245" s="179">
        <v>192488.333333332</v>
      </c>
      <c r="H245" s="181">
        <v>21784.21127</v>
      </c>
      <c r="I245" s="178">
        <v>174373.19928</v>
      </c>
      <c r="J245" s="179">
        <v>-18115.134053331702</v>
      </c>
      <c r="K245" s="182">
        <v>0.52843566058500002</v>
      </c>
    </row>
    <row r="246" spans="1:11" ht="14.4" customHeight="1" thickBot="1" x14ac:dyDescent="0.35">
      <c r="A246" s="199" t="s">
        <v>362</v>
      </c>
      <c r="B246" s="183">
        <v>323660.01912442601</v>
      </c>
      <c r="C246" s="183">
        <v>367596.75343223999</v>
      </c>
      <c r="D246" s="184">
        <v>43936.734307813698</v>
      </c>
      <c r="E246" s="190">
        <v>1.1357496499769999</v>
      </c>
      <c r="F246" s="183">
        <v>329979.99999999697</v>
      </c>
      <c r="G246" s="184">
        <v>192488.333333332</v>
      </c>
      <c r="H246" s="186">
        <v>21784.21127</v>
      </c>
      <c r="I246" s="183">
        <v>174373.19928</v>
      </c>
      <c r="J246" s="184">
        <v>-18115.134053331702</v>
      </c>
      <c r="K246" s="191">
        <v>0.52843566058500002</v>
      </c>
    </row>
    <row r="247" spans="1:11" ht="14.4" customHeight="1" thickBot="1" x14ac:dyDescent="0.35">
      <c r="A247" s="200" t="s">
        <v>363</v>
      </c>
      <c r="B247" s="178">
        <v>18000.001165787799</v>
      </c>
      <c r="C247" s="178">
        <v>21198.240130064602</v>
      </c>
      <c r="D247" s="179">
        <v>3198.2389642768799</v>
      </c>
      <c r="E247" s="180">
        <v>1.1776799309520001</v>
      </c>
      <c r="F247" s="178">
        <v>20119.9999999998</v>
      </c>
      <c r="G247" s="179">
        <v>11736.666666666601</v>
      </c>
      <c r="H247" s="181">
        <v>1512.00179</v>
      </c>
      <c r="I247" s="178">
        <v>11792.081029999999</v>
      </c>
      <c r="J247" s="179">
        <v>55.414363333433002</v>
      </c>
      <c r="K247" s="182">
        <v>0.58608752634100003</v>
      </c>
    </row>
    <row r="248" spans="1:11" ht="14.4" customHeight="1" thickBot="1" x14ac:dyDescent="0.35">
      <c r="A248" s="200" t="s">
        <v>364</v>
      </c>
      <c r="B248" s="178">
        <v>1760.00014225481</v>
      </c>
      <c r="C248" s="178">
        <v>2002.1499289043199</v>
      </c>
      <c r="D248" s="179">
        <v>242.14978664951701</v>
      </c>
      <c r="E248" s="180">
        <v>1.1375850949299999</v>
      </c>
      <c r="F248" s="178">
        <v>1899.99999999998</v>
      </c>
      <c r="G248" s="179">
        <v>1108.3333333333201</v>
      </c>
      <c r="H248" s="181">
        <v>166.67920000000001</v>
      </c>
      <c r="I248" s="178">
        <v>1376.1520700000001</v>
      </c>
      <c r="J248" s="179">
        <v>267.81873666667599</v>
      </c>
      <c r="K248" s="182">
        <v>0.72429056315700002</v>
      </c>
    </row>
    <row r="249" spans="1:11" ht="14.4" customHeight="1" thickBot="1" x14ac:dyDescent="0.35">
      <c r="A249" s="200" t="s">
        <v>365</v>
      </c>
      <c r="B249" s="178">
        <v>4500.0002614469404</v>
      </c>
      <c r="C249" s="178">
        <v>4146.0546293590496</v>
      </c>
      <c r="D249" s="179">
        <v>-353.94563208788799</v>
      </c>
      <c r="E249" s="180">
        <v>0.92134541966100003</v>
      </c>
      <c r="F249" s="178">
        <v>3459.99999999997</v>
      </c>
      <c r="G249" s="179">
        <v>2018.3333333333201</v>
      </c>
      <c r="H249" s="181">
        <v>316.26357000000002</v>
      </c>
      <c r="I249" s="178">
        <v>2262.8827200000001</v>
      </c>
      <c r="J249" s="179">
        <v>244.549386666684</v>
      </c>
      <c r="K249" s="182">
        <v>0.65401234681999998</v>
      </c>
    </row>
    <row r="250" spans="1:11" ht="14.4" customHeight="1" thickBot="1" x14ac:dyDescent="0.35">
      <c r="A250" s="200" t="s">
        <v>366</v>
      </c>
      <c r="B250" s="178">
        <v>13200.000766911</v>
      </c>
      <c r="C250" s="178">
        <v>6346.0427213468101</v>
      </c>
      <c r="D250" s="179">
        <v>-6853.9580455642099</v>
      </c>
      <c r="E250" s="180">
        <v>0.480760784291</v>
      </c>
      <c r="F250" s="178">
        <v>6379.99999999994</v>
      </c>
      <c r="G250" s="179">
        <v>3721.6666666666301</v>
      </c>
      <c r="H250" s="181">
        <v>432.76109000000002</v>
      </c>
      <c r="I250" s="178">
        <v>1570.25838</v>
      </c>
      <c r="J250" s="179">
        <v>-2151.4082866666299</v>
      </c>
      <c r="K250" s="182">
        <v>0.24612200313400001</v>
      </c>
    </row>
    <row r="251" spans="1:11" ht="14.4" customHeight="1" thickBot="1" x14ac:dyDescent="0.35">
      <c r="A251" s="200" t="s">
        <v>367</v>
      </c>
      <c r="B251" s="178">
        <v>72000.004183151003</v>
      </c>
      <c r="C251" s="178">
        <v>101301.702449041</v>
      </c>
      <c r="D251" s="179">
        <v>29301.698265890001</v>
      </c>
      <c r="E251" s="180">
        <v>1.4069680078260001</v>
      </c>
      <c r="F251" s="178">
        <v>102174.999999999</v>
      </c>
      <c r="G251" s="179">
        <v>59602.083333332797</v>
      </c>
      <c r="H251" s="181">
        <v>7563.4542300000003</v>
      </c>
      <c r="I251" s="178">
        <v>58252.324489999999</v>
      </c>
      <c r="J251" s="179">
        <v>-1349.7588433328101</v>
      </c>
      <c r="K251" s="182">
        <v>0.57012306816699998</v>
      </c>
    </row>
    <row r="252" spans="1:11" ht="14.4" customHeight="1" thickBot="1" x14ac:dyDescent="0.35">
      <c r="A252" s="200" t="s">
        <v>368</v>
      </c>
      <c r="B252" s="178">
        <v>73700.004291919904</v>
      </c>
      <c r="C252" s="178">
        <v>117916.405570847</v>
      </c>
      <c r="D252" s="179">
        <v>44216.4012789275</v>
      </c>
      <c r="E252" s="180">
        <v>1.5999511357389999</v>
      </c>
      <c r="F252" s="178">
        <v>116799.999999999</v>
      </c>
      <c r="G252" s="179">
        <v>68133.333333332703</v>
      </c>
      <c r="H252" s="181">
        <v>8500.9260900000008</v>
      </c>
      <c r="I252" s="178">
        <v>67608.003649999999</v>
      </c>
      <c r="J252" s="179">
        <v>-525.329683332733</v>
      </c>
      <c r="K252" s="182">
        <v>0.578835647688</v>
      </c>
    </row>
    <row r="253" spans="1:11" ht="14.4" customHeight="1" thickBot="1" x14ac:dyDescent="0.35">
      <c r="A253" s="200" t="s">
        <v>369</v>
      </c>
      <c r="B253" s="178">
        <v>2100.0001220085701</v>
      </c>
      <c r="C253" s="178">
        <v>2174.12776293358</v>
      </c>
      <c r="D253" s="179">
        <v>74.127640925012003</v>
      </c>
      <c r="E253" s="180">
        <v>1.03529887458</v>
      </c>
      <c r="F253" s="178">
        <v>2129.99999999998</v>
      </c>
      <c r="G253" s="179">
        <v>1242.49999999999</v>
      </c>
      <c r="H253" s="181">
        <v>176.90154999999999</v>
      </c>
      <c r="I253" s="178">
        <v>1339.6656700000001</v>
      </c>
      <c r="J253" s="179">
        <v>97.165670000011005</v>
      </c>
      <c r="K253" s="182">
        <v>0.62895101877899995</v>
      </c>
    </row>
    <row r="254" spans="1:11" ht="14.4" customHeight="1" thickBot="1" x14ac:dyDescent="0.35">
      <c r="A254" s="200" t="s">
        <v>370</v>
      </c>
      <c r="B254" s="178">
        <v>8000.0005047945597</v>
      </c>
      <c r="C254" s="178">
        <v>9967.8019534937994</v>
      </c>
      <c r="D254" s="179">
        <v>1967.8014486992399</v>
      </c>
      <c r="E254" s="180">
        <v>1.2459751655660001</v>
      </c>
      <c r="F254" s="178">
        <v>9989.9999999999109</v>
      </c>
      <c r="G254" s="179">
        <v>5827.49999999995</v>
      </c>
      <c r="H254" s="181">
        <v>894.92632000000003</v>
      </c>
      <c r="I254" s="178">
        <v>7723.6030199999996</v>
      </c>
      <c r="J254" s="179">
        <v>1896.10302000005</v>
      </c>
      <c r="K254" s="182">
        <v>0.77313343543500002</v>
      </c>
    </row>
    <row r="255" spans="1:11" ht="14.4" customHeight="1" thickBot="1" x14ac:dyDescent="0.35">
      <c r="A255" s="200" t="s">
        <v>371</v>
      </c>
      <c r="B255" s="178">
        <v>11000.000629092499</v>
      </c>
      <c r="C255" s="178">
        <v>11205.1496239022</v>
      </c>
      <c r="D255" s="179">
        <v>205.148994809713</v>
      </c>
      <c r="E255" s="180">
        <v>1.0186499075519999</v>
      </c>
      <c r="F255" s="178">
        <v>11159.9999999999</v>
      </c>
      <c r="G255" s="179">
        <v>6509.99999999994</v>
      </c>
      <c r="H255" s="181">
        <v>1210.5917899999999</v>
      </c>
      <c r="I255" s="178">
        <v>8597.9619600000005</v>
      </c>
      <c r="J255" s="179">
        <v>2087.9619600000601</v>
      </c>
      <c r="K255" s="182">
        <v>0.77042669892399995</v>
      </c>
    </row>
    <row r="256" spans="1:11" ht="14.4" customHeight="1" thickBot="1" x14ac:dyDescent="0.35">
      <c r="A256" s="200" t="s">
        <v>372</v>
      </c>
      <c r="B256" s="178">
        <v>4.9406564584124654E-324</v>
      </c>
      <c r="C256" s="178">
        <v>11.928809022753001</v>
      </c>
      <c r="D256" s="179">
        <v>11.928809022753001</v>
      </c>
      <c r="E256" s="188" t="s">
        <v>131</v>
      </c>
      <c r="F256" s="178">
        <v>0</v>
      </c>
      <c r="G256" s="179">
        <v>0</v>
      </c>
      <c r="H256" s="181">
        <v>0.90285000000000004</v>
      </c>
      <c r="I256" s="178">
        <v>5.2567199999999996</v>
      </c>
      <c r="J256" s="179">
        <v>5.2567199999999996</v>
      </c>
      <c r="K256" s="189" t="s">
        <v>125</v>
      </c>
    </row>
    <row r="257" spans="1:11" ht="14.4" customHeight="1" thickBot="1" x14ac:dyDescent="0.35">
      <c r="A257" s="200" t="s">
        <v>373</v>
      </c>
      <c r="B257" s="178">
        <v>4.9406564584124654E-324</v>
      </c>
      <c r="C257" s="178">
        <v>25.498188420304999</v>
      </c>
      <c r="D257" s="179">
        <v>25.498188420304999</v>
      </c>
      <c r="E257" s="188" t="s">
        <v>131</v>
      </c>
      <c r="F257" s="178">
        <v>0</v>
      </c>
      <c r="G257" s="179">
        <v>0</v>
      </c>
      <c r="H257" s="181">
        <v>2.5004</v>
      </c>
      <c r="I257" s="178">
        <v>7.9889799999999997</v>
      </c>
      <c r="J257" s="179">
        <v>7.9889799999999997</v>
      </c>
      <c r="K257" s="189" t="s">
        <v>125</v>
      </c>
    </row>
    <row r="258" spans="1:11" ht="14.4" customHeight="1" thickBot="1" x14ac:dyDescent="0.35">
      <c r="A258" s="200" t="s">
        <v>374</v>
      </c>
      <c r="B258" s="178">
        <v>4.9406564584124654E-324</v>
      </c>
      <c r="C258" s="178">
        <v>6.0912194422199999</v>
      </c>
      <c r="D258" s="179">
        <v>6.0912194422199999</v>
      </c>
      <c r="E258" s="188" t="s">
        <v>131</v>
      </c>
      <c r="F258" s="178">
        <v>0</v>
      </c>
      <c r="G258" s="179">
        <v>0</v>
      </c>
      <c r="H258" s="181">
        <v>4.9406564584124654E-324</v>
      </c>
      <c r="I258" s="178">
        <v>6.2511400000000004</v>
      </c>
      <c r="J258" s="179">
        <v>6.2511400000000004</v>
      </c>
      <c r="K258" s="189" t="s">
        <v>125</v>
      </c>
    </row>
    <row r="259" spans="1:11" ht="14.4" customHeight="1" thickBot="1" x14ac:dyDescent="0.35">
      <c r="A259" s="200" t="s">
        <v>375</v>
      </c>
      <c r="B259" s="178">
        <v>36200.002133195398</v>
      </c>
      <c r="C259" s="178">
        <v>37907.967826698899</v>
      </c>
      <c r="D259" s="179">
        <v>1707.96569350352</v>
      </c>
      <c r="E259" s="180">
        <v>1.0471813699679999</v>
      </c>
      <c r="F259" s="178">
        <v>19889.9999999998</v>
      </c>
      <c r="G259" s="179">
        <v>11602.4999999999</v>
      </c>
      <c r="H259" s="181">
        <v>81.387280000000004</v>
      </c>
      <c r="I259" s="178">
        <v>3315.0453200000002</v>
      </c>
      <c r="J259" s="179">
        <v>-8287.4546799999007</v>
      </c>
      <c r="K259" s="182">
        <v>0.16666894519799999</v>
      </c>
    </row>
    <row r="260" spans="1:11" ht="14.4" customHeight="1" thickBot="1" x14ac:dyDescent="0.35">
      <c r="A260" s="200" t="s">
        <v>376</v>
      </c>
      <c r="B260" s="178">
        <v>36200.002093195399</v>
      </c>
      <c r="C260" s="178">
        <v>39761.298049486701</v>
      </c>
      <c r="D260" s="179">
        <v>3561.2959562913202</v>
      </c>
      <c r="E260" s="180">
        <v>1.0983783356450001</v>
      </c>
      <c r="F260" s="178">
        <v>23129.9999999998</v>
      </c>
      <c r="G260" s="179">
        <v>13492.4999999999</v>
      </c>
      <c r="H260" s="181">
        <v>120.23764</v>
      </c>
      <c r="I260" s="178">
        <v>3097.85068</v>
      </c>
      <c r="J260" s="179">
        <v>-10394.6493199999</v>
      </c>
      <c r="K260" s="182">
        <v>0.133932152183</v>
      </c>
    </row>
    <row r="261" spans="1:11" ht="14.4" customHeight="1" thickBot="1" x14ac:dyDescent="0.35">
      <c r="A261" s="200" t="s">
        <v>377</v>
      </c>
      <c r="B261" s="178">
        <v>1350.00007843408</v>
      </c>
      <c r="C261" s="178">
        <v>1220.1350247339501</v>
      </c>
      <c r="D261" s="179">
        <v>-129.86505370012699</v>
      </c>
      <c r="E261" s="180">
        <v>0.90380366951400004</v>
      </c>
      <c r="F261" s="178">
        <v>1089.99999999999</v>
      </c>
      <c r="G261" s="179">
        <v>635.83333333332803</v>
      </c>
      <c r="H261" s="181">
        <v>14.773910000000001</v>
      </c>
      <c r="I261" s="178">
        <v>528.08987999999999</v>
      </c>
      <c r="J261" s="179">
        <v>-107.74345333332801</v>
      </c>
      <c r="K261" s="182">
        <v>0.48448612844</v>
      </c>
    </row>
    <row r="262" spans="1:11" ht="14.4" customHeight="1" thickBot="1" x14ac:dyDescent="0.35">
      <c r="A262" s="200" t="s">
        <v>378</v>
      </c>
      <c r="B262" s="178">
        <v>1050.00006100429</v>
      </c>
      <c r="C262" s="178">
        <v>851.78801515008399</v>
      </c>
      <c r="D262" s="179">
        <v>-198.21204585420199</v>
      </c>
      <c r="E262" s="180">
        <v>0.81122663396299999</v>
      </c>
      <c r="F262" s="178">
        <v>789.99999999999295</v>
      </c>
      <c r="G262" s="179">
        <v>460.83333333332899</v>
      </c>
      <c r="H262" s="181">
        <v>43.521740000000001</v>
      </c>
      <c r="I262" s="178">
        <v>444.27828</v>
      </c>
      <c r="J262" s="179">
        <v>-16.555053333328999</v>
      </c>
      <c r="K262" s="182">
        <v>0.56237756961999996</v>
      </c>
    </row>
    <row r="263" spans="1:11" ht="14.4" customHeight="1" thickBot="1" x14ac:dyDescent="0.35">
      <c r="A263" s="200" t="s">
        <v>379</v>
      </c>
      <c r="B263" s="178">
        <v>1400.0001213390501</v>
      </c>
      <c r="C263" s="178">
        <v>1500.2406412058399</v>
      </c>
      <c r="D263" s="179">
        <v>100.24051986678801</v>
      </c>
      <c r="E263" s="180">
        <v>1.0716003651270001</v>
      </c>
      <c r="F263" s="178">
        <v>1579.99999999999</v>
      </c>
      <c r="G263" s="179">
        <v>921.66666666665901</v>
      </c>
      <c r="H263" s="181">
        <v>20.840869999999999</v>
      </c>
      <c r="I263" s="178">
        <v>797.92998</v>
      </c>
      <c r="J263" s="179">
        <v>-123.736686666659</v>
      </c>
      <c r="K263" s="182">
        <v>0.50501897468300005</v>
      </c>
    </row>
    <row r="264" spans="1:11" ht="14.4" customHeight="1" thickBot="1" x14ac:dyDescent="0.35">
      <c r="A264" s="200" t="s">
        <v>380</v>
      </c>
      <c r="B264" s="178">
        <v>2000.00009619864</v>
      </c>
      <c r="C264" s="178">
        <v>3391.7365748918901</v>
      </c>
      <c r="D264" s="179">
        <v>1391.7364786932501</v>
      </c>
      <c r="E264" s="180">
        <v>1.6958682058750001</v>
      </c>
      <c r="F264" s="178">
        <v>3084.99999999997</v>
      </c>
      <c r="G264" s="179">
        <v>1799.5833333333201</v>
      </c>
      <c r="H264" s="181">
        <v>240.18259</v>
      </c>
      <c r="I264" s="178">
        <v>1919.1129900000001</v>
      </c>
      <c r="J264" s="179">
        <v>119.529656666682</v>
      </c>
      <c r="K264" s="182">
        <v>0.62207876499100001</v>
      </c>
    </row>
    <row r="265" spans="1:11" ht="14.4" customHeight="1" thickBot="1" x14ac:dyDescent="0.35">
      <c r="A265" s="200" t="s">
        <v>381</v>
      </c>
      <c r="B265" s="178">
        <v>6000.0003485959196</v>
      </c>
      <c r="C265" s="178">
        <v>6662.3943132939603</v>
      </c>
      <c r="D265" s="179">
        <v>662.39396469804501</v>
      </c>
      <c r="E265" s="180">
        <v>1.110398987702</v>
      </c>
      <c r="F265" s="178">
        <v>6299.99999999995</v>
      </c>
      <c r="G265" s="179">
        <v>3674.99999999997</v>
      </c>
      <c r="H265" s="181">
        <v>485.35836</v>
      </c>
      <c r="I265" s="178">
        <v>3728.4623200000001</v>
      </c>
      <c r="J265" s="179">
        <v>53.462320000030999</v>
      </c>
      <c r="K265" s="182">
        <v>0.59181941587300002</v>
      </c>
    </row>
    <row r="266" spans="1:11" ht="14.4" customHeight="1" thickBot="1" x14ac:dyDescent="0.35">
      <c r="A266" s="197" t="s">
        <v>382</v>
      </c>
      <c r="B266" s="178">
        <v>97.434175660858998</v>
      </c>
      <c r="C266" s="178">
        <v>2986.5089470913199</v>
      </c>
      <c r="D266" s="179">
        <v>2889.0747714304598</v>
      </c>
      <c r="E266" s="180">
        <v>30.651554517036001</v>
      </c>
      <c r="F266" s="178">
        <v>1170.1862248750499</v>
      </c>
      <c r="G266" s="179">
        <v>682.60863117711006</v>
      </c>
      <c r="H266" s="181">
        <v>8.8070199999999996</v>
      </c>
      <c r="I266" s="178">
        <v>831.31376</v>
      </c>
      <c r="J266" s="179">
        <v>148.70512882289</v>
      </c>
      <c r="K266" s="182">
        <v>0.71041150744000003</v>
      </c>
    </row>
    <row r="267" spans="1:11" ht="14.4" customHeight="1" thickBot="1" x14ac:dyDescent="0.35">
      <c r="A267" s="198" t="s">
        <v>383</v>
      </c>
      <c r="B267" s="178">
        <v>4.9406564584124654E-324</v>
      </c>
      <c r="C267" s="178">
        <v>73.375074888743001</v>
      </c>
      <c r="D267" s="179">
        <v>73.375074888743001</v>
      </c>
      <c r="E267" s="188" t="s">
        <v>131</v>
      </c>
      <c r="F267" s="178">
        <v>0</v>
      </c>
      <c r="G267" s="179">
        <v>0</v>
      </c>
      <c r="H267" s="181">
        <v>4.9406564584124654E-324</v>
      </c>
      <c r="I267" s="178">
        <v>1.8441700000000001</v>
      </c>
      <c r="J267" s="179">
        <v>1.8441700000000001</v>
      </c>
      <c r="K267" s="189" t="s">
        <v>125</v>
      </c>
    </row>
    <row r="268" spans="1:11" ht="14.4" customHeight="1" thickBot="1" x14ac:dyDescent="0.35">
      <c r="A268" s="199" t="s">
        <v>384</v>
      </c>
      <c r="B268" s="183">
        <v>4.9406564584124654E-324</v>
      </c>
      <c r="C268" s="183">
        <v>73.375074888743001</v>
      </c>
      <c r="D268" s="184">
        <v>73.375074888743001</v>
      </c>
      <c r="E268" s="185" t="s">
        <v>131</v>
      </c>
      <c r="F268" s="183">
        <v>0</v>
      </c>
      <c r="G268" s="184">
        <v>0</v>
      </c>
      <c r="H268" s="186">
        <v>4.9406564584124654E-324</v>
      </c>
      <c r="I268" s="183">
        <v>1.8441700000000001</v>
      </c>
      <c r="J268" s="184">
        <v>1.8441700000000001</v>
      </c>
      <c r="K268" s="187" t="s">
        <v>125</v>
      </c>
    </row>
    <row r="269" spans="1:11" ht="14.4" customHeight="1" thickBot="1" x14ac:dyDescent="0.35">
      <c r="A269" s="200" t="s">
        <v>385</v>
      </c>
      <c r="B269" s="178">
        <v>4.9406564584124654E-324</v>
      </c>
      <c r="C269" s="178">
        <v>73.375074888743001</v>
      </c>
      <c r="D269" s="179">
        <v>73.375074888743001</v>
      </c>
      <c r="E269" s="188" t="s">
        <v>131</v>
      </c>
      <c r="F269" s="178">
        <v>0</v>
      </c>
      <c r="G269" s="179">
        <v>0</v>
      </c>
      <c r="H269" s="181">
        <v>4.9406564584124654E-324</v>
      </c>
      <c r="I269" s="178">
        <v>1.8441700000000001</v>
      </c>
      <c r="J269" s="179">
        <v>1.8441700000000001</v>
      </c>
      <c r="K269" s="189" t="s">
        <v>125</v>
      </c>
    </row>
    <row r="270" spans="1:11" ht="14.4" customHeight="1" thickBot="1" x14ac:dyDescent="0.35">
      <c r="A270" s="198" t="s">
        <v>386</v>
      </c>
      <c r="B270" s="178">
        <v>96.000005577533997</v>
      </c>
      <c r="C270" s="178">
        <v>157.22490581496399</v>
      </c>
      <c r="D270" s="179">
        <v>61.224900237428997</v>
      </c>
      <c r="E270" s="180">
        <v>1.6377593404190001</v>
      </c>
      <c r="F270" s="178">
        <v>293.038017439241</v>
      </c>
      <c r="G270" s="179">
        <v>170.938843506224</v>
      </c>
      <c r="H270" s="181">
        <v>12.662509999999999</v>
      </c>
      <c r="I270" s="178">
        <v>205.78570999999999</v>
      </c>
      <c r="J270" s="179">
        <v>34.846866493775998</v>
      </c>
      <c r="K270" s="182">
        <v>0.70224918868300001</v>
      </c>
    </row>
    <row r="271" spans="1:11" ht="14.4" customHeight="1" thickBot="1" x14ac:dyDescent="0.35">
      <c r="A271" s="199" t="s">
        <v>387</v>
      </c>
      <c r="B271" s="183">
        <v>4.9406564584124654E-324</v>
      </c>
      <c r="C271" s="183">
        <v>6.0059994500230003</v>
      </c>
      <c r="D271" s="184">
        <v>6.0059994500230003</v>
      </c>
      <c r="E271" s="185" t="s">
        <v>131</v>
      </c>
      <c r="F271" s="183">
        <v>0</v>
      </c>
      <c r="G271" s="184">
        <v>0</v>
      </c>
      <c r="H271" s="186">
        <v>4.9406564584124654E-324</v>
      </c>
      <c r="I271" s="183">
        <v>3.4584595208887258E-323</v>
      </c>
      <c r="J271" s="184">
        <v>3.4584595208887258E-323</v>
      </c>
      <c r="K271" s="187" t="s">
        <v>125</v>
      </c>
    </row>
    <row r="272" spans="1:11" ht="14.4" customHeight="1" thickBot="1" x14ac:dyDescent="0.35">
      <c r="A272" s="200" t="s">
        <v>388</v>
      </c>
      <c r="B272" s="178">
        <v>4.9406564584124654E-324</v>
      </c>
      <c r="C272" s="178">
        <v>6.0059994500230003</v>
      </c>
      <c r="D272" s="179">
        <v>6.0059994500230003</v>
      </c>
      <c r="E272" s="188" t="s">
        <v>131</v>
      </c>
      <c r="F272" s="178">
        <v>0</v>
      </c>
      <c r="G272" s="179">
        <v>0</v>
      </c>
      <c r="H272" s="181">
        <v>4.9406564584124654E-324</v>
      </c>
      <c r="I272" s="178">
        <v>3.4584595208887258E-323</v>
      </c>
      <c r="J272" s="179">
        <v>3.4584595208887258E-323</v>
      </c>
      <c r="K272" s="189" t="s">
        <v>125</v>
      </c>
    </row>
    <row r="273" spans="1:11" ht="14.4" customHeight="1" thickBot="1" x14ac:dyDescent="0.35">
      <c r="A273" s="199" t="s">
        <v>389</v>
      </c>
      <c r="B273" s="183">
        <v>96.000005577533997</v>
      </c>
      <c r="C273" s="183">
        <v>151.21890636494001</v>
      </c>
      <c r="D273" s="184">
        <v>55.218900787404998</v>
      </c>
      <c r="E273" s="190">
        <v>1.575196849783</v>
      </c>
      <c r="F273" s="183">
        <v>293.038017439241</v>
      </c>
      <c r="G273" s="184">
        <v>170.938843506224</v>
      </c>
      <c r="H273" s="186">
        <v>12.662509999999999</v>
      </c>
      <c r="I273" s="183">
        <v>205.78570999999999</v>
      </c>
      <c r="J273" s="184">
        <v>34.846866493775998</v>
      </c>
      <c r="K273" s="191">
        <v>0.70224918868300001</v>
      </c>
    </row>
    <row r="274" spans="1:11" ht="14.4" customHeight="1" thickBot="1" x14ac:dyDescent="0.35">
      <c r="A274" s="200" t="s">
        <v>390</v>
      </c>
      <c r="B274" s="178">
        <v>96.000005577533997</v>
      </c>
      <c r="C274" s="178">
        <v>-269.71497529318901</v>
      </c>
      <c r="D274" s="179">
        <v>-365.71498087072399</v>
      </c>
      <c r="E274" s="180">
        <v>-2.8095308294049999</v>
      </c>
      <c r="F274" s="178">
        <v>293.038017439241</v>
      </c>
      <c r="G274" s="179">
        <v>170.938843506224</v>
      </c>
      <c r="H274" s="181">
        <v>4.9406564584124654E-324</v>
      </c>
      <c r="I274" s="178">
        <v>3.4584595208887258E-323</v>
      </c>
      <c r="J274" s="179">
        <v>-170.938843506224</v>
      </c>
      <c r="K274" s="182">
        <v>0</v>
      </c>
    </row>
    <row r="275" spans="1:11" ht="14.4" customHeight="1" thickBot="1" x14ac:dyDescent="0.35">
      <c r="A275" s="200" t="s">
        <v>391</v>
      </c>
      <c r="B275" s="178">
        <v>4.9406564584124654E-324</v>
      </c>
      <c r="C275" s="178">
        <v>35.857386716496997</v>
      </c>
      <c r="D275" s="179">
        <v>35.857386716496997</v>
      </c>
      <c r="E275" s="188" t="s">
        <v>131</v>
      </c>
      <c r="F275" s="178">
        <v>0</v>
      </c>
      <c r="G275" s="179">
        <v>0</v>
      </c>
      <c r="H275" s="181">
        <v>4.9406564584124654E-324</v>
      </c>
      <c r="I275" s="178">
        <v>3.4584595208887258E-323</v>
      </c>
      <c r="J275" s="179">
        <v>3.4584595208887258E-323</v>
      </c>
      <c r="K275" s="189" t="s">
        <v>125</v>
      </c>
    </row>
    <row r="276" spans="1:11" ht="14.4" customHeight="1" thickBot="1" x14ac:dyDescent="0.35">
      <c r="A276" s="200" t="s">
        <v>392</v>
      </c>
      <c r="B276" s="178">
        <v>4.9406564584124654E-324</v>
      </c>
      <c r="C276" s="178">
        <v>4.9406564584124654E-324</v>
      </c>
      <c r="D276" s="179">
        <v>0</v>
      </c>
      <c r="E276" s="180">
        <v>1</v>
      </c>
      <c r="F276" s="178">
        <v>4.9406564584124654E-324</v>
      </c>
      <c r="G276" s="179">
        <v>0</v>
      </c>
      <c r="H276" s="181">
        <v>4.9406564584124654E-324</v>
      </c>
      <c r="I276" s="178">
        <v>7.6529999999999996</v>
      </c>
      <c r="J276" s="179">
        <v>7.6529999999999996</v>
      </c>
      <c r="K276" s="189" t="s">
        <v>131</v>
      </c>
    </row>
    <row r="277" spans="1:11" ht="14.4" customHeight="1" thickBot="1" x14ac:dyDescent="0.35">
      <c r="A277" s="200" t="s">
        <v>393</v>
      </c>
      <c r="B277" s="178">
        <v>4.9406564584124654E-324</v>
      </c>
      <c r="C277" s="178">
        <v>74.310993195256003</v>
      </c>
      <c r="D277" s="179">
        <v>74.310993195256003</v>
      </c>
      <c r="E277" s="188" t="s">
        <v>131</v>
      </c>
      <c r="F277" s="178">
        <v>0</v>
      </c>
      <c r="G277" s="179">
        <v>0</v>
      </c>
      <c r="H277" s="181">
        <v>4.9406564584124654E-324</v>
      </c>
      <c r="I277" s="178">
        <v>123.71845</v>
      </c>
      <c r="J277" s="179">
        <v>123.71845</v>
      </c>
      <c r="K277" s="189" t="s">
        <v>125</v>
      </c>
    </row>
    <row r="278" spans="1:11" ht="14.4" customHeight="1" thickBot="1" x14ac:dyDescent="0.35">
      <c r="A278" s="200" t="s">
        <v>394</v>
      </c>
      <c r="B278" s="178">
        <v>4.9406564584124654E-324</v>
      </c>
      <c r="C278" s="178">
        <v>106.555190242618</v>
      </c>
      <c r="D278" s="179">
        <v>106.555190242618</v>
      </c>
      <c r="E278" s="188" t="s">
        <v>131</v>
      </c>
      <c r="F278" s="178">
        <v>0</v>
      </c>
      <c r="G278" s="179">
        <v>0</v>
      </c>
      <c r="H278" s="181">
        <v>4.9406564584124654E-324</v>
      </c>
      <c r="I278" s="178">
        <v>32.734479999999998</v>
      </c>
      <c r="J278" s="179">
        <v>32.734479999999998</v>
      </c>
      <c r="K278" s="189" t="s">
        <v>125</v>
      </c>
    </row>
    <row r="279" spans="1:11" ht="14.4" customHeight="1" thickBot="1" x14ac:dyDescent="0.35">
      <c r="A279" s="200" t="s">
        <v>395</v>
      </c>
      <c r="B279" s="178">
        <v>4.9406564584124654E-324</v>
      </c>
      <c r="C279" s="178">
        <v>154.53108584941</v>
      </c>
      <c r="D279" s="179">
        <v>154.53108584941</v>
      </c>
      <c r="E279" s="188" t="s">
        <v>131</v>
      </c>
      <c r="F279" s="178">
        <v>0</v>
      </c>
      <c r="G279" s="179">
        <v>0</v>
      </c>
      <c r="H279" s="181">
        <v>4.9406564584124654E-324</v>
      </c>
      <c r="I279" s="178">
        <v>11.20326</v>
      </c>
      <c r="J279" s="179">
        <v>11.20326</v>
      </c>
      <c r="K279" s="189" t="s">
        <v>125</v>
      </c>
    </row>
    <row r="280" spans="1:11" ht="14.4" customHeight="1" thickBot="1" x14ac:dyDescent="0.35">
      <c r="A280" s="200" t="s">
        <v>396</v>
      </c>
      <c r="B280" s="178">
        <v>4.9406564584124654E-324</v>
      </c>
      <c r="C280" s="178">
        <v>49.679225654345998</v>
      </c>
      <c r="D280" s="179">
        <v>49.679225654345998</v>
      </c>
      <c r="E280" s="188" t="s">
        <v>131</v>
      </c>
      <c r="F280" s="178">
        <v>0</v>
      </c>
      <c r="G280" s="179">
        <v>0</v>
      </c>
      <c r="H280" s="181">
        <v>12.662509999999999</v>
      </c>
      <c r="I280" s="178">
        <v>30.476520000000001</v>
      </c>
      <c r="J280" s="179">
        <v>30.476520000000001</v>
      </c>
      <c r="K280" s="189" t="s">
        <v>125</v>
      </c>
    </row>
    <row r="281" spans="1:11" ht="14.4" customHeight="1" thickBot="1" x14ac:dyDescent="0.35">
      <c r="A281" s="201" t="s">
        <v>397</v>
      </c>
      <c r="B281" s="183">
        <v>1.4341700833240001</v>
      </c>
      <c r="C281" s="183">
        <v>2755.9089663876098</v>
      </c>
      <c r="D281" s="184">
        <v>2754.4747963042901</v>
      </c>
      <c r="E281" s="190">
        <v>1921.6053928552301</v>
      </c>
      <c r="F281" s="183">
        <v>877.14820743580503</v>
      </c>
      <c r="G281" s="184">
        <v>511.66978767088602</v>
      </c>
      <c r="H281" s="186">
        <v>-3.8554900000000001</v>
      </c>
      <c r="I281" s="183">
        <v>623.68388000000004</v>
      </c>
      <c r="J281" s="184">
        <v>112.01409232911401</v>
      </c>
      <c r="K281" s="191">
        <v>0.71103591697799995</v>
      </c>
    </row>
    <row r="282" spans="1:11" ht="14.4" customHeight="1" thickBot="1" x14ac:dyDescent="0.35">
      <c r="A282" s="199" t="s">
        <v>398</v>
      </c>
      <c r="B282" s="183">
        <v>4.9406564584124654E-324</v>
      </c>
      <c r="C282" s="183">
        <v>12.378118866655001</v>
      </c>
      <c r="D282" s="184">
        <v>12.378118866655001</v>
      </c>
      <c r="E282" s="185" t="s">
        <v>131</v>
      </c>
      <c r="F282" s="183">
        <v>0</v>
      </c>
      <c r="G282" s="184">
        <v>0</v>
      </c>
      <c r="H282" s="186">
        <v>-4.2999999999999999E-4</v>
      </c>
      <c r="I282" s="183">
        <v>2.3000000000000001E-4</v>
      </c>
      <c r="J282" s="184">
        <v>2.3000000000000001E-4</v>
      </c>
      <c r="K282" s="187" t="s">
        <v>125</v>
      </c>
    </row>
    <row r="283" spans="1:11" ht="14.4" customHeight="1" thickBot="1" x14ac:dyDescent="0.35">
      <c r="A283" s="200" t="s">
        <v>399</v>
      </c>
      <c r="B283" s="178">
        <v>4.9406564584124654E-324</v>
      </c>
      <c r="C283" s="178">
        <v>7.1000007300000005E-4</v>
      </c>
      <c r="D283" s="179">
        <v>7.1000007300000005E-4</v>
      </c>
      <c r="E283" s="188" t="s">
        <v>131</v>
      </c>
      <c r="F283" s="178">
        <v>0</v>
      </c>
      <c r="G283" s="179">
        <v>0</v>
      </c>
      <c r="H283" s="181">
        <v>-4.2999999999999999E-4</v>
      </c>
      <c r="I283" s="178">
        <v>2.3000000000000001E-4</v>
      </c>
      <c r="J283" s="179">
        <v>2.3000000000000001E-4</v>
      </c>
      <c r="K283" s="189" t="s">
        <v>125</v>
      </c>
    </row>
    <row r="284" spans="1:11" ht="14.4" customHeight="1" thickBot="1" x14ac:dyDescent="0.35">
      <c r="A284" s="200" t="s">
        <v>400</v>
      </c>
      <c r="B284" s="178">
        <v>4.9406564584124654E-324</v>
      </c>
      <c r="C284" s="178">
        <v>0.51440995289000002</v>
      </c>
      <c r="D284" s="179">
        <v>0.51440995289000002</v>
      </c>
      <c r="E284" s="188" t="s">
        <v>131</v>
      </c>
      <c r="F284" s="178">
        <v>0</v>
      </c>
      <c r="G284" s="179">
        <v>0</v>
      </c>
      <c r="H284" s="181">
        <v>4.9406564584124654E-324</v>
      </c>
      <c r="I284" s="178">
        <v>3.4584595208887258E-323</v>
      </c>
      <c r="J284" s="179">
        <v>3.4584595208887258E-323</v>
      </c>
      <c r="K284" s="189" t="s">
        <v>125</v>
      </c>
    </row>
    <row r="285" spans="1:11" ht="14.4" customHeight="1" thickBot="1" x14ac:dyDescent="0.35">
      <c r="A285" s="200" t="s">
        <v>401</v>
      </c>
      <c r="B285" s="178">
        <v>4.9406564584124654E-324</v>
      </c>
      <c r="C285" s="178">
        <v>11.862998913690999</v>
      </c>
      <c r="D285" s="179">
        <v>11.862998913690999</v>
      </c>
      <c r="E285" s="188" t="s">
        <v>131</v>
      </c>
      <c r="F285" s="178">
        <v>0</v>
      </c>
      <c r="G285" s="179">
        <v>0</v>
      </c>
      <c r="H285" s="181">
        <v>4.9406564584124654E-324</v>
      </c>
      <c r="I285" s="178">
        <v>3.4584595208887258E-323</v>
      </c>
      <c r="J285" s="179">
        <v>3.4584595208887258E-323</v>
      </c>
      <c r="K285" s="189" t="s">
        <v>125</v>
      </c>
    </row>
    <row r="286" spans="1:11" ht="14.4" customHeight="1" thickBot="1" x14ac:dyDescent="0.35">
      <c r="A286" s="199" t="s">
        <v>402</v>
      </c>
      <c r="B286" s="183">
        <v>1.4341700833240001</v>
      </c>
      <c r="C286" s="183">
        <v>2743.5308475209599</v>
      </c>
      <c r="D286" s="184">
        <v>2742.0966774376302</v>
      </c>
      <c r="E286" s="190">
        <v>1912.97453448593</v>
      </c>
      <c r="F286" s="183">
        <v>877.14820743580503</v>
      </c>
      <c r="G286" s="184">
        <v>511.66978767088602</v>
      </c>
      <c r="H286" s="186">
        <v>-3.8550599999999999</v>
      </c>
      <c r="I286" s="183">
        <v>623.68364999999994</v>
      </c>
      <c r="J286" s="184">
        <v>112.013862329114</v>
      </c>
      <c r="K286" s="191">
        <v>0.71103565476399999</v>
      </c>
    </row>
    <row r="287" spans="1:11" ht="14.4" customHeight="1" thickBot="1" x14ac:dyDescent="0.35">
      <c r="A287" s="200" t="s">
        <v>403</v>
      </c>
      <c r="B287" s="178">
        <v>4.9406564584124654E-324</v>
      </c>
      <c r="C287" s="178">
        <v>1577.36624913435</v>
      </c>
      <c r="D287" s="179">
        <v>1577.36624913435</v>
      </c>
      <c r="E287" s="188" t="s">
        <v>131</v>
      </c>
      <c r="F287" s="178">
        <v>0</v>
      </c>
      <c r="G287" s="179">
        <v>0</v>
      </c>
      <c r="H287" s="181">
        <v>4.9406564584124654E-324</v>
      </c>
      <c r="I287" s="178">
        <v>3.4584595208887258E-323</v>
      </c>
      <c r="J287" s="179">
        <v>3.4584595208887258E-323</v>
      </c>
      <c r="K287" s="189" t="s">
        <v>125</v>
      </c>
    </row>
    <row r="288" spans="1:11" ht="14.4" customHeight="1" thickBot="1" x14ac:dyDescent="0.35">
      <c r="A288" s="200" t="s">
        <v>404</v>
      </c>
      <c r="B288" s="178">
        <v>4.9406564584124654E-324</v>
      </c>
      <c r="C288" s="178">
        <v>277.172177191956</v>
      </c>
      <c r="D288" s="179">
        <v>277.172177191956</v>
      </c>
      <c r="E288" s="188" t="s">
        <v>131</v>
      </c>
      <c r="F288" s="178">
        <v>0</v>
      </c>
      <c r="G288" s="179">
        <v>0</v>
      </c>
      <c r="H288" s="181">
        <v>4.9406564584124654E-324</v>
      </c>
      <c r="I288" s="178">
        <v>3.4584595208887258E-323</v>
      </c>
      <c r="J288" s="179">
        <v>3.4584595208887258E-323</v>
      </c>
      <c r="K288" s="189" t="s">
        <v>125</v>
      </c>
    </row>
    <row r="289" spans="1:11" ht="14.4" customHeight="1" thickBot="1" x14ac:dyDescent="0.35">
      <c r="A289" s="200" t="s">
        <v>405</v>
      </c>
      <c r="B289" s="178">
        <v>4.9406564584124654E-324</v>
      </c>
      <c r="C289" s="178">
        <v>48.417995566308001</v>
      </c>
      <c r="D289" s="179">
        <v>48.417995566308001</v>
      </c>
      <c r="E289" s="188" t="s">
        <v>131</v>
      </c>
      <c r="F289" s="178">
        <v>0</v>
      </c>
      <c r="G289" s="179">
        <v>0</v>
      </c>
      <c r="H289" s="181">
        <v>4.9406564584124654E-324</v>
      </c>
      <c r="I289" s="178">
        <v>3.4584595208887258E-323</v>
      </c>
      <c r="J289" s="179">
        <v>3.4584595208887258E-323</v>
      </c>
      <c r="K289" s="189" t="s">
        <v>125</v>
      </c>
    </row>
    <row r="290" spans="1:11" ht="14.4" customHeight="1" thickBot="1" x14ac:dyDescent="0.35">
      <c r="A290" s="200" t="s">
        <v>406</v>
      </c>
      <c r="B290" s="178">
        <v>4.9406564584124654E-324</v>
      </c>
      <c r="C290" s="178">
        <v>0.27299997500099998</v>
      </c>
      <c r="D290" s="179">
        <v>0.27299997500099998</v>
      </c>
      <c r="E290" s="188" t="s">
        <v>131</v>
      </c>
      <c r="F290" s="178">
        <v>0</v>
      </c>
      <c r="G290" s="179">
        <v>0</v>
      </c>
      <c r="H290" s="181">
        <v>4.9406564584124654E-324</v>
      </c>
      <c r="I290" s="178">
        <v>3.4584595208887258E-323</v>
      </c>
      <c r="J290" s="179">
        <v>3.4584595208887258E-323</v>
      </c>
      <c r="K290" s="189" t="s">
        <v>125</v>
      </c>
    </row>
    <row r="291" spans="1:11" ht="14.4" customHeight="1" thickBot="1" x14ac:dyDescent="0.35">
      <c r="A291" s="200" t="s">
        <v>407</v>
      </c>
      <c r="B291" s="178">
        <v>4.9406564584124654E-324</v>
      </c>
      <c r="C291" s="178">
        <v>837.02807595308695</v>
      </c>
      <c r="D291" s="179">
        <v>837.02807595308695</v>
      </c>
      <c r="E291" s="188" t="s">
        <v>131</v>
      </c>
      <c r="F291" s="178">
        <v>873.95534010708695</v>
      </c>
      <c r="G291" s="179">
        <v>509.80728172913399</v>
      </c>
      <c r="H291" s="181">
        <v>-3.8550599999999999</v>
      </c>
      <c r="I291" s="178">
        <v>620.79105000000004</v>
      </c>
      <c r="J291" s="179">
        <v>110.98376827086599</v>
      </c>
      <c r="K291" s="182">
        <v>0.71032353886999999</v>
      </c>
    </row>
    <row r="292" spans="1:11" ht="14.4" customHeight="1" thickBot="1" x14ac:dyDescent="0.35">
      <c r="A292" s="200" t="s">
        <v>408</v>
      </c>
      <c r="B292" s="178">
        <v>4.9406564584124654E-324</v>
      </c>
      <c r="C292" s="178">
        <v>0.56499994826199995</v>
      </c>
      <c r="D292" s="179">
        <v>0.56499994826199995</v>
      </c>
      <c r="E292" s="188" t="s">
        <v>131</v>
      </c>
      <c r="F292" s="178">
        <v>0.61187049656600001</v>
      </c>
      <c r="G292" s="179">
        <v>0.35692445632999997</v>
      </c>
      <c r="H292" s="181">
        <v>4.9406564584124654E-324</v>
      </c>
      <c r="I292" s="178">
        <v>3.4584595208887258E-323</v>
      </c>
      <c r="J292" s="179">
        <v>-0.35692445632999997</v>
      </c>
      <c r="K292" s="182">
        <v>5.434722104253712E-323</v>
      </c>
    </row>
    <row r="293" spans="1:11" ht="14.4" customHeight="1" thickBot="1" x14ac:dyDescent="0.35">
      <c r="A293" s="200" t="s">
        <v>409</v>
      </c>
      <c r="B293" s="178">
        <v>1.4341700833240001</v>
      </c>
      <c r="C293" s="178">
        <v>2.708349751993</v>
      </c>
      <c r="D293" s="179">
        <v>1.274179668668</v>
      </c>
      <c r="E293" s="180">
        <v>1.8884439045850001</v>
      </c>
      <c r="F293" s="178">
        <v>2.580996832151</v>
      </c>
      <c r="G293" s="179">
        <v>1.5055814854209999</v>
      </c>
      <c r="H293" s="181">
        <v>4.9406564584124654E-324</v>
      </c>
      <c r="I293" s="178">
        <v>2.8925999999999998</v>
      </c>
      <c r="J293" s="179">
        <v>1.3870185145780001</v>
      </c>
      <c r="K293" s="182">
        <v>1.120729775397</v>
      </c>
    </row>
    <row r="294" spans="1:11" ht="14.4" customHeight="1" thickBot="1" x14ac:dyDescent="0.35">
      <c r="A294" s="197" t="s">
        <v>410</v>
      </c>
      <c r="B294" s="178">
        <v>110.000046390927</v>
      </c>
      <c r="C294" s="178">
        <v>21.425908038004</v>
      </c>
      <c r="D294" s="179">
        <v>-88.574138352922006</v>
      </c>
      <c r="E294" s="180">
        <v>0.19478090001699999</v>
      </c>
      <c r="F294" s="178">
        <v>0</v>
      </c>
      <c r="G294" s="179">
        <v>0</v>
      </c>
      <c r="H294" s="181">
        <v>4.9406564584124654E-324</v>
      </c>
      <c r="I294" s="178">
        <v>0.56272</v>
      </c>
      <c r="J294" s="179">
        <v>0.56272</v>
      </c>
      <c r="K294" s="189" t="s">
        <v>125</v>
      </c>
    </row>
    <row r="295" spans="1:11" ht="14.4" customHeight="1" thickBot="1" x14ac:dyDescent="0.35">
      <c r="A295" s="201" t="s">
        <v>411</v>
      </c>
      <c r="B295" s="183">
        <v>110.000046390927</v>
      </c>
      <c r="C295" s="183">
        <v>20.540148119114001</v>
      </c>
      <c r="D295" s="184">
        <v>-89.459898271811994</v>
      </c>
      <c r="E295" s="190">
        <v>0.18672854051400001</v>
      </c>
      <c r="F295" s="183">
        <v>0</v>
      </c>
      <c r="G295" s="184">
        <v>0</v>
      </c>
      <c r="H295" s="186">
        <v>4.9406564584124654E-324</v>
      </c>
      <c r="I295" s="183">
        <v>3.4584595208887258E-323</v>
      </c>
      <c r="J295" s="184">
        <v>3.4584595208887258E-323</v>
      </c>
      <c r="K295" s="187" t="s">
        <v>125</v>
      </c>
    </row>
    <row r="296" spans="1:11" ht="14.4" customHeight="1" thickBot="1" x14ac:dyDescent="0.35">
      <c r="A296" s="199" t="s">
        <v>412</v>
      </c>
      <c r="B296" s="183">
        <v>110.000046390927</v>
      </c>
      <c r="C296" s="183">
        <v>20.540148119114001</v>
      </c>
      <c r="D296" s="184">
        <v>-89.459898271811994</v>
      </c>
      <c r="E296" s="190">
        <v>0.18672854051400001</v>
      </c>
      <c r="F296" s="183">
        <v>0</v>
      </c>
      <c r="G296" s="184">
        <v>0</v>
      </c>
      <c r="H296" s="186">
        <v>4.9406564584124654E-324</v>
      </c>
      <c r="I296" s="183">
        <v>3.4584595208887258E-323</v>
      </c>
      <c r="J296" s="184">
        <v>3.4584595208887258E-323</v>
      </c>
      <c r="K296" s="187" t="s">
        <v>125</v>
      </c>
    </row>
    <row r="297" spans="1:11" ht="14.4" customHeight="1" thickBot="1" x14ac:dyDescent="0.35">
      <c r="A297" s="200" t="s">
        <v>413</v>
      </c>
      <c r="B297" s="178">
        <v>110.000046390927</v>
      </c>
      <c r="C297" s="178">
        <v>20.540148119114001</v>
      </c>
      <c r="D297" s="179">
        <v>-89.459898271811994</v>
      </c>
      <c r="E297" s="180">
        <v>0.18672854051400001</v>
      </c>
      <c r="F297" s="178">
        <v>0</v>
      </c>
      <c r="G297" s="179">
        <v>0</v>
      </c>
      <c r="H297" s="181">
        <v>4.9406564584124654E-324</v>
      </c>
      <c r="I297" s="178">
        <v>3.4584595208887258E-323</v>
      </c>
      <c r="J297" s="179">
        <v>3.4584595208887258E-323</v>
      </c>
      <c r="K297" s="189" t="s">
        <v>125</v>
      </c>
    </row>
    <row r="298" spans="1:11" ht="14.4" customHeight="1" thickBot="1" x14ac:dyDescent="0.35">
      <c r="A298" s="201" t="s">
        <v>414</v>
      </c>
      <c r="B298" s="183">
        <v>4.9406564584124654E-324</v>
      </c>
      <c r="C298" s="183">
        <v>0.88575991888899996</v>
      </c>
      <c r="D298" s="184">
        <v>0.88575991888899996</v>
      </c>
      <c r="E298" s="185" t="s">
        <v>131</v>
      </c>
      <c r="F298" s="183">
        <v>0</v>
      </c>
      <c r="G298" s="184">
        <v>0</v>
      </c>
      <c r="H298" s="186">
        <v>4.9406564584124654E-324</v>
      </c>
      <c r="I298" s="183">
        <v>0.56272</v>
      </c>
      <c r="J298" s="184">
        <v>0.56272</v>
      </c>
      <c r="K298" s="187" t="s">
        <v>125</v>
      </c>
    </row>
    <row r="299" spans="1:11" ht="14.4" customHeight="1" thickBot="1" x14ac:dyDescent="0.35">
      <c r="A299" s="199" t="s">
        <v>415</v>
      </c>
      <c r="B299" s="183">
        <v>4.9406564584124654E-324</v>
      </c>
      <c r="C299" s="183">
        <v>0.88575991888899996</v>
      </c>
      <c r="D299" s="184">
        <v>0.88575991888899996</v>
      </c>
      <c r="E299" s="185" t="s">
        <v>131</v>
      </c>
      <c r="F299" s="183">
        <v>0</v>
      </c>
      <c r="G299" s="184">
        <v>0</v>
      </c>
      <c r="H299" s="186">
        <v>4.9406564584124654E-324</v>
      </c>
      <c r="I299" s="183">
        <v>0.56272</v>
      </c>
      <c r="J299" s="184">
        <v>0.56272</v>
      </c>
      <c r="K299" s="187" t="s">
        <v>125</v>
      </c>
    </row>
    <row r="300" spans="1:11" ht="14.4" customHeight="1" thickBot="1" x14ac:dyDescent="0.35">
      <c r="A300" s="200" t="s">
        <v>416</v>
      </c>
      <c r="B300" s="178">
        <v>4.9406564584124654E-324</v>
      </c>
      <c r="C300" s="178">
        <v>0.88575991888899996</v>
      </c>
      <c r="D300" s="179">
        <v>0.88575991888899996</v>
      </c>
      <c r="E300" s="188" t="s">
        <v>131</v>
      </c>
      <c r="F300" s="178">
        <v>0</v>
      </c>
      <c r="G300" s="179">
        <v>0</v>
      </c>
      <c r="H300" s="181">
        <v>4.9406564584124654E-324</v>
      </c>
      <c r="I300" s="178">
        <v>0.56272</v>
      </c>
      <c r="J300" s="179">
        <v>0.56272</v>
      </c>
      <c r="K300" s="189" t="s">
        <v>125</v>
      </c>
    </row>
    <row r="301" spans="1:11" ht="14.4" customHeight="1" thickBot="1" x14ac:dyDescent="0.35">
      <c r="A301" s="196" t="s">
        <v>417</v>
      </c>
      <c r="B301" s="178">
        <v>6720.9957849844805</v>
      </c>
      <c r="C301" s="178">
        <v>6267.5833024148296</v>
      </c>
      <c r="D301" s="179">
        <v>-453.41248256965002</v>
      </c>
      <c r="E301" s="180">
        <v>0.93253790106699996</v>
      </c>
      <c r="F301" s="178">
        <v>6887.1283806311003</v>
      </c>
      <c r="G301" s="179">
        <v>4017.4915553681399</v>
      </c>
      <c r="H301" s="181">
        <v>634.42646000000002</v>
      </c>
      <c r="I301" s="178">
        <v>3562.2252400000002</v>
      </c>
      <c r="J301" s="179">
        <v>-455.266315368145</v>
      </c>
      <c r="K301" s="182">
        <v>0.517229394186</v>
      </c>
    </row>
    <row r="302" spans="1:11" ht="14.4" customHeight="1" thickBot="1" x14ac:dyDescent="0.35">
      <c r="A302" s="202" t="s">
        <v>418</v>
      </c>
      <c r="B302" s="183">
        <v>6720.9957849844805</v>
      </c>
      <c r="C302" s="183">
        <v>6267.5833024148296</v>
      </c>
      <c r="D302" s="184">
        <v>-453.41248256965002</v>
      </c>
      <c r="E302" s="190">
        <v>0.93253790106699996</v>
      </c>
      <c r="F302" s="183">
        <v>6887.1283806311003</v>
      </c>
      <c r="G302" s="184">
        <v>4017.4915553681399</v>
      </c>
      <c r="H302" s="186">
        <v>634.42646000000002</v>
      </c>
      <c r="I302" s="183">
        <v>3562.2252400000002</v>
      </c>
      <c r="J302" s="184">
        <v>-455.266315368145</v>
      </c>
      <c r="K302" s="191">
        <v>0.517229394186</v>
      </c>
    </row>
    <row r="303" spans="1:11" ht="14.4" customHeight="1" thickBot="1" x14ac:dyDescent="0.35">
      <c r="A303" s="201" t="s">
        <v>58</v>
      </c>
      <c r="B303" s="183">
        <v>6720.9957849844805</v>
      </c>
      <c r="C303" s="183">
        <v>6267.5833024148296</v>
      </c>
      <c r="D303" s="184">
        <v>-453.41248256965002</v>
      </c>
      <c r="E303" s="190">
        <v>0.93253790106699996</v>
      </c>
      <c r="F303" s="183">
        <v>6887.1283806311003</v>
      </c>
      <c r="G303" s="184">
        <v>4017.4915553681399</v>
      </c>
      <c r="H303" s="186">
        <v>634.42646000000002</v>
      </c>
      <c r="I303" s="183">
        <v>3562.2252400000002</v>
      </c>
      <c r="J303" s="184">
        <v>-455.266315368145</v>
      </c>
      <c r="K303" s="191">
        <v>0.517229394186</v>
      </c>
    </row>
    <row r="304" spans="1:11" ht="14.4" customHeight="1" thickBot="1" x14ac:dyDescent="0.35">
      <c r="A304" s="199" t="s">
        <v>419</v>
      </c>
      <c r="B304" s="183">
        <v>4.9406564584124654E-324</v>
      </c>
      <c r="C304" s="183">
        <v>-31.829478075381999</v>
      </c>
      <c r="D304" s="184">
        <v>-31.829478075381999</v>
      </c>
      <c r="E304" s="185" t="s">
        <v>131</v>
      </c>
      <c r="F304" s="183">
        <v>0</v>
      </c>
      <c r="G304" s="184">
        <v>0</v>
      </c>
      <c r="H304" s="186">
        <v>4.9406564584124654E-324</v>
      </c>
      <c r="I304" s="183">
        <v>-12.04331</v>
      </c>
      <c r="J304" s="184">
        <v>-12.04331</v>
      </c>
      <c r="K304" s="187" t="s">
        <v>125</v>
      </c>
    </row>
    <row r="305" spans="1:11" ht="14.4" customHeight="1" thickBot="1" x14ac:dyDescent="0.35">
      <c r="A305" s="200" t="s">
        <v>420</v>
      </c>
      <c r="B305" s="178">
        <v>4.9406564584124654E-324</v>
      </c>
      <c r="C305" s="178">
        <v>-31.829478075381999</v>
      </c>
      <c r="D305" s="179">
        <v>-31.829478075381999</v>
      </c>
      <c r="E305" s="188" t="s">
        <v>131</v>
      </c>
      <c r="F305" s="178">
        <v>0</v>
      </c>
      <c r="G305" s="179">
        <v>0</v>
      </c>
      <c r="H305" s="181">
        <v>4.9406564584124654E-324</v>
      </c>
      <c r="I305" s="178">
        <v>-12.04331</v>
      </c>
      <c r="J305" s="179">
        <v>-12.04331</v>
      </c>
      <c r="K305" s="189" t="s">
        <v>125</v>
      </c>
    </row>
    <row r="306" spans="1:11" ht="14.4" customHeight="1" thickBot="1" x14ac:dyDescent="0.35">
      <c r="A306" s="199" t="s">
        <v>421</v>
      </c>
      <c r="B306" s="183">
        <v>83.000222513381004</v>
      </c>
      <c r="C306" s="183">
        <v>67.494355467372003</v>
      </c>
      <c r="D306" s="184">
        <v>-15.505867046007999</v>
      </c>
      <c r="E306" s="190">
        <v>0.81318282558199995</v>
      </c>
      <c r="F306" s="183">
        <v>16.999999999999002</v>
      </c>
      <c r="G306" s="184">
        <v>9.9166666666659999</v>
      </c>
      <c r="H306" s="186">
        <v>5.5324799999999996</v>
      </c>
      <c r="I306" s="183">
        <v>38.864759999999997</v>
      </c>
      <c r="J306" s="184">
        <v>28.948093333332999</v>
      </c>
      <c r="K306" s="191">
        <v>2.286162352941</v>
      </c>
    </row>
    <row r="307" spans="1:11" ht="14.4" customHeight="1" thickBot="1" x14ac:dyDescent="0.35">
      <c r="A307" s="200" t="s">
        <v>422</v>
      </c>
      <c r="B307" s="178">
        <v>83.000222513381004</v>
      </c>
      <c r="C307" s="178">
        <v>67.494355467372003</v>
      </c>
      <c r="D307" s="179">
        <v>-15.505867046007999</v>
      </c>
      <c r="E307" s="180">
        <v>0.81318282558199995</v>
      </c>
      <c r="F307" s="178">
        <v>16.999999999999002</v>
      </c>
      <c r="G307" s="179">
        <v>9.9166666666659999</v>
      </c>
      <c r="H307" s="181">
        <v>5.5324799999999996</v>
      </c>
      <c r="I307" s="178">
        <v>38.864759999999997</v>
      </c>
      <c r="J307" s="179">
        <v>28.948093333332999</v>
      </c>
      <c r="K307" s="182">
        <v>2.286162352941</v>
      </c>
    </row>
    <row r="308" spans="1:11" ht="14.4" customHeight="1" thickBot="1" x14ac:dyDescent="0.35">
      <c r="A308" s="199" t="s">
        <v>423</v>
      </c>
      <c r="B308" s="183">
        <v>1830.9986918356401</v>
      </c>
      <c r="C308" s="183">
        <v>1184.50292065912</v>
      </c>
      <c r="D308" s="184">
        <v>-646.49577117651597</v>
      </c>
      <c r="E308" s="190">
        <v>0.646916311814</v>
      </c>
      <c r="F308" s="183">
        <v>1484.59113458151</v>
      </c>
      <c r="G308" s="184">
        <v>866.01149517254896</v>
      </c>
      <c r="H308" s="186">
        <v>127.7</v>
      </c>
      <c r="I308" s="183">
        <v>839.173</v>
      </c>
      <c r="J308" s="184">
        <v>-26.838495172548999</v>
      </c>
      <c r="K308" s="191">
        <v>0.56525529517999995</v>
      </c>
    </row>
    <row r="309" spans="1:11" ht="14.4" customHeight="1" thickBot="1" x14ac:dyDescent="0.35">
      <c r="A309" s="200" t="s">
        <v>424</v>
      </c>
      <c r="B309" s="178">
        <v>1830.9986918356401</v>
      </c>
      <c r="C309" s="178">
        <v>1184.50292065912</v>
      </c>
      <c r="D309" s="179">
        <v>-646.49577117651597</v>
      </c>
      <c r="E309" s="180">
        <v>0.646916311814</v>
      </c>
      <c r="F309" s="178">
        <v>1484.59113458151</v>
      </c>
      <c r="G309" s="179">
        <v>866.01149517254896</v>
      </c>
      <c r="H309" s="181">
        <v>127.7</v>
      </c>
      <c r="I309" s="178">
        <v>839.173</v>
      </c>
      <c r="J309" s="179">
        <v>-26.838495172548999</v>
      </c>
      <c r="K309" s="182">
        <v>0.56525529517999995</v>
      </c>
    </row>
    <row r="310" spans="1:11" ht="14.4" customHeight="1" thickBot="1" x14ac:dyDescent="0.35">
      <c r="A310" s="199" t="s">
        <v>425</v>
      </c>
      <c r="B310" s="183">
        <v>162.999967104917</v>
      </c>
      <c r="C310" s="183">
        <v>195.40598681323499</v>
      </c>
      <c r="D310" s="184">
        <v>32.406019708316997</v>
      </c>
      <c r="E310" s="190">
        <v>1.198809976982</v>
      </c>
      <c r="F310" s="183">
        <v>196.53724604965899</v>
      </c>
      <c r="G310" s="184">
        <v>114.64672686230099</v>
      </c>
      <c r="H310" s="186">
        <v>20.2014</v>
      </c>
      <c r="I310" s="183">
        <v>129.68469999999999</v>
      </c>
      <c r="J310" s="184">
        <v>15.037973137699</v>
      </c>
      <c r="K310" s="191">
        <v>0.65984795557300002</v>
      </c>
    </row>
    <row r="311" spans="1:11" ht="14.4" customHeight="1" thickBot="1" x14ac:dyDescent="0.35">
      <c r="A311" s="200" t="s">
        <v>426</v>
      </c>
      <c r="B311" s="178">
        <v>162.999967104917</v>
      </c>
      <c r="C311" s="178">
        <v>195.40598681323499</v>
      </c>
      <c r="D311" s="179">
        <v>32.406019708316997</v>
      </c>
      <c r="E311" s="180">
        <v>1.198809976982</v>
      </c>
      <c r="F311" s="178">
        <v>196.53724604965899</v>
      </c>
      <c r="G311" s="179">
        <v>114.64672686230099</v>
      </c>
      <c r="H311" s="181">
        <v>20.2014</v>
      </c>
      <c r="I311" s="178">
        <v>129.68469999999999</v>
      </c>
      <c r="J311" s="179">
        <v>15.037973137699</v>
      </c>
      <c r="K311" s="182">
        <v>0.65984795557300002</v>
      </c>
    </row>
    <row r="312" spans="1:11" ht="14.4" customHeight="1" thickBot="1" x14ac:dyDescent="0.35">
      <c r="A312" s="199" t="s">
        <v>427</v>
      </c>
      <c r="B312" s="183">
        <v>969.99940817063896</v>
      </c>
      <c r="C312" s="183">
        <v>898.65007073166203</v>
      </c>
      <c r="D312" s="184">
        <v>-71.349337438977003</v>
      </c>
      <c r="E312" s="190">
        <v>0.92644393714200002</v>
      </c>
      <c r="F312" s="183">
        <v>897.99999999998897</v>
      </c>
      <c r="G312" s="184">
        <v>523.833333333327</v>
      </c>
      <c r="H312" s="186">
        <v>38.501750000000001</v>
      </c>
      <c r="I312" s="183">
        <v>481.88866999999999</v>
      </c>
      <c r="J312" s="184">
        <v>-41.944663333325998</v>
      </c>
      <c r="K312" s="191">
        <v>0.53662435411999998</v>
      </c>
    </row>
    <row r="313" spans="1:11" ht="14.4" customHeight="1" thickBot="1" x14ac:dyDescent="0.35">
      <c r="A313" s="200" t="s">
        <v>428</v>
      </c>
      <c r="B313" s="178">
        <v>969.99940817063896</v>
      </c>
      <c r="C313" s="178">
        <v>898.65007073166203</v>
      </c>
      <c r="D313" s="179">
        <v>-71.349337438977003</v>
      </c>
      <c r="E313" s="180">
        <v>0.92644393714200002</v>
      </c>
      <c r="F313" s="178">
        <v>897.99999999998897</v>
      </c>
      <c r="G313" s="179">
        <v>523.833333333327</v>
      </c>
      <c r="H313" s="181">
        <v>38.501750000000001</v>
      </c>
      <c r="I313" s="178">
        <v>481.88866999999999</v>
      </c>
      <c r="J313" s="179">
        <v>-41.944663333325998</v>
      </c>
      <c r="K313" s="182">
        <v>0.53662435411999998</v>
      </c>
    </row>
    <row r="314" spans="1:11" ht="14.4" customHeight="1" thickBot="1" x14ac:dyDescent="0.35">
      <c r="A314" s="199" t="s">
        <v>429</v>
      </c>
      <c r="B314" s="183">
        <v>4.9406564584124654E-324</v>
      </c>
      <c r="C314" s="183">
        <v>253.118463573654</v>
      </c>
      <c r="D314" s="184">
        <v>253.118463573654</v>
      </c>
      <c r="E314" s="185" t="s">
        <v>131</v>
      </c>
      <c r="F314" s="183">
        <v>0</v>
      </c>
      <c r="G314" s="184">
        <v>0</v>
      </c>
      <c r="H314" s="186">
        <v>4.9406564584124654E-324</v>
      </c>
      <c r="I314" s="183">
        <v>3.4584595208887258E-323</v>
      </c>
      <c r="J314" s="184">
        <v>3.4584595208887258E-323</v>
      </c>
      <c r="K314" s="187" t="s">
        <v>125</v>
      </c>
    </row>
    <row r="315" spans="1:11" ht="14.4" customHeight="1" thickBot="1" x14ac:dyDescent="0.35">
      <c r="A315" s="200" t="s">
        <v>430</v>
      </c>
      <c r="B315" s="178">
        <v>4.9406564584124654E-324</v>
      </c>
      <c r="C315" s="178">
        <v>253.118463573654</v>
      </c>
      <c r="D315" s="179">
        <v>253.118463573654</v>
      </c>
      <c r="E315" s="188" t="s">
        <v>131</v>
      </c>
      <c r="F315" s="178">
        <v>0</v>
      </c>
      <c r="G315" s="179">
        <v>0</v>
      </c>
      <c r="H315" s="181">
        <v>4.9406564584124654E-324</v>
      </c>
      <c r="I315" s="178">
        <v>3.4584595208887258E-323</v>
      </c>
      <c r="J315" s="179">
        <v>3.4584595208887258E-323</v>
      </c>
      <c r="K315" s="189" t="s">
        <v>125</v>
      </c>
    </row>
    <row r="316" spans="1:11" ht="14.4" customHeight="1" thickBot="1" x14ac:dyDescent="0.35">
      <c r="A316" s="199" t="s">
        <v>431</v>
      </c>
      <c r="B316" s="183">
        <v>3673.9974953598999</v>
      </c>
      <c r="C316" s="183">
        <v>3668.41150516978</v>
      </c>
      <c r="D316" s="184">
        <v>-5.5859901901209996</v>
      </c>
      <c r="E316" s="190">
        <v>0.99847958791500002</v>
      </c>
      <c r="F316" s="183">
        <v>4290.99999999994</v>
      </c>
      <c r="G316" s="184">
        <v>2503.0833333332998</v>
      </c>
      <c r="H316" s="186">
        <v>442.49083000000002</v>
      </c>
      <c r="I316" s="183">
        <v>2072.61411</v>
      </c>
      <c r="J316" s="184">
        <v>-430.46922333330201</v>
      </c>
      <c r="K316" s="191">
        <v>0.48301424143499999</v>
      </c>
    </row>
    <row r="317" spans="1:11" ht="14.4" customHeight="1" thickBot="1" x14ac:dyDescent="0.35">
      <c r="A317" s="200" t="s">
        <v>432</v>
      </c>
      <c r="B317" s="178">
        <v>3673.9974953598999</v>
      </c>
      <c r="C317" s="178">
        <v>3668.41150516978</v>
      </c>
      <c r="D317" s="179">
        <v>-5.5859901901209996</v>
      </c>
      <c r="E317" s="180">
        <v>0.99847958791500002</v>
      </c>
      <c r="F317" s="178">
        <v>4290.99999999994</v>
      </c>
      <c r="G317" s="179">
        <v>2503.0833333332998</v>
      </c>
      <c r="H317" s="181">
        <v>442.49083000000002</v>
      </c>
      <c r="I317" s="178">
        <v>2072.61411</v>
      </c>
      <c r="J317" s="179">
        <v>-430.46922333330201</v>
      </c>
      <c r="K317" s="182">
        <v>0.48301424143499999</v>
      </c>
    </row>
    <row r="318" spans="1:11" ht="14.4" customHeight="1" thickBot="1" x14ac:dyDescent="0.35">
      <c r="A318" s="199" t="s">
        <v>433</v>
      </c>
      <c r="B318" s="183">
        <v>4.9406564584124654E-324</v>
      </c>
      <c r="C318" s="183">
        <v>31.829478075381999</v>
      </c>
      <c r="D318" s="184">
        <v>31.829478075381999</v>
      </c>
      <c r="E318" s="185" t="s">
        <v>131</v>
      </c>
      <c r="F318" s="183">
        <v>0</v>
      </c>
      <c r="G318" s="184">
        <v>0</v>
      </c>
      <c r="H318" s="186">
        <v>4.9406564584124654E-324</v>
      </c>
      <c r="I318" s="183">
        <v>12.04331</v>
      </c>
      <c r="J318" s="184">
        <v>12.04331</v>
      </c>
      <c r="K318" s="187" t="s">
        <v>125</v>
      </c>
    </row>
    <row r="319" spans="1:11" ht="14.4" customHeight="1" thickBot="1" x14ac:dyDescent="0.35">
      <c r="A319" s="200" t="s">
        <v>434</v>
      </c>
      <c r="B319" s="178">
        <v>4.9406564584124654E-324</v>
      </c>
      <c r="C319" s="178">
        <v>0.10810999393200001</v>
      </c>
      <c r="D319" s="179">
        <v>0.10810999393200001</v>
      </c>
      <c r="E319" s="188" t="s">
        <v>131</v>
      </c>
      <c r="F319" s="178">
        <v>0</v>
      </c>
      <c r="G319" s="179">
        <v>0</v>
      </c>
      <c r="H319" s="181">
        <v>4.9406564584124654E-324</v>
      </c>
      <c r="I319" s="178">
        <v>7.6530000000000001E-2</v>
      </c>
      <c r="J319" s="179">
        <v>7.6530000000000001E-2</v>
      </c>
      <c r="K319" s="189" t="s">
        <v>125</v>
      </c>
    </row>
    <row r="320" spans="1:11" ht="14.4" customHeight="1" thickBot="1" x14ac:dyDescent="0.35">
      <c r="A320" s="200" t="s">
        <v>435</v>
      </c>
      <c r="B320" s="178">
        <v>4.9406564584124654E-324</v>
      </c>
      <c r="C320" s="178">
        <v>4.9406564584124654E-324</v>
      </c>
      <c r="D320" s="179">
        <v>0</v>
      </c>
      <c r="E320" s="180">
        <v>1</v>
      </c>
      <c r="F320" s="178">
        <v>4.9406564584124654E-324</v>
      </c>
      <c r="G320" s="179">
        <v>0</v>
      </c>
      <c r="H320" s="181">
        <v>4.9406564584124654E-324</v>
      </c>
      <c r="I320" s="178">
        <v>1.023E-2</v>
      </c>
      <c r="J320" s="179">
        <v>1.023E-2</v>
      </c>
      <c r="K320" s="189" t="s">
        <v>131</v>
      </c>
    </row>
    <row r="321" spans="1:11" ht="14.4" customHeight="1" thickBot="1" x14ac:dyDescent="0.35">
      <c r="A321" s="200" t="s">
        <v>436</v>
      </c>
      <c r="B321" s="178">
        <v>4.9406564584124654E-324</v>
      </c>
      <c r="C321" s="178">
        <v>4.7733497245669998</v>
      </c>
      <c r="D321" s="179">
        <v>4.7733497245669998</v>
      </c>
      <c r="E321" s="188" t="s">
        <v>131</v>
      </c>
      <c r="F321" s="178">
        <v>0</v>
      </c>
      <c r="G321" s="179">
        <v>0</v>
      </c>
      <c r="H321" s="181">
        <v>4.9406564584124654E-324</v>
      </c>
      <c r="I321" s="178">
        <v>3.3834900000000001</v>
      </c>
      <c r="J321" s="179">
        <v>3.3834900000000001</v>
      </c>
      <c r="K321" s="189" t="s">
        <v>125</v>
      </c>
    </row>
    <row r="322" spans="1:11" ht="14.4" customHeight="1" thickBot="1" x14ac:dyDescent="0.35">
      <c r="A322" s="200" t="s">
        <v>437</v>
      </c>
      <c r="B322" s="178">
        <v>4.9406564584124654E-324</v>
      </c>
      <c r="C322" s="178">
        <v>26.948018356881999</v>
      </c>
      <c r="D322" s="179">
        <v>26.948018356881999</v>
      </c>
      <c r="E322" s="188" t="s">
        <v>131</v>
      </c>
      <c r="F322" s="178">
        <v>0</v>
      </c>
      <c r="G322" s="179">
        <v>0</v>
      </c>
      <c r="H322" s="181">
        <v>4.9406564584124654E-324</v>
      </c>
      <c r="I322" s="178">
        <v>8.5730599999999999</v>
      </c>
      <c r="J322" s="179">
        <v>8.5730599999999999</v>
      </c>
      <c r="K322" s="189" t="s">
        <v>125</v>
      </c>
    </row>
    <row r="323" spans="1:11" ht="14.4" customHeight="1" thickBot="1" x14ac:dyDescent="0.35">
      <c r="A323" s="204" t="s">
        <v>438</v>
      </c>
      <c r="B323" s="183">
        <v>4.9406564584124654E-324</v>
      </c>
      <c r="C323" s="183">
        <v>2756.4197723196598</v>
      </c>
      <c r="D323" s="184">
        <v>2756.4197723196598</v>
      </c>
      <c r="E323" s="185" t="s">
        <v>131</v>
      </c>
      <c r="F323" s="183">
        <v>0</v>
      </c>
      <c r="G323" s="184">
        <v>0</v>
      </c>
      <c r="H323" s="186">
        <v>4.9406564584124654E-324</v>
      </c>
      <c r="I323" s="183">
        <v>153.19900000000001</v>
      </c>
      <c r="J323" s="184">
        <v>153.19900000000001</v>
      </c>
      <c r="K323" s="187" t="s">
        <v>125</v>
      </c>
    </row>
    <row r="324" spans="1:11" ht="14.4" customHeight="1" thickBot="1" x14ac:dyDescent="0.35">
      <c r="A324" s="202" t="s">
        <v>439</v>
      </c>
      <c r="B324" s="183">
        <v>4.9406564584124654E-324</v>
      </c>
      <c r="C324" s="183">
        <v>2756.4197723196598</v>
      </c>
      <c r="D324" s="184">
        <v>2756.4197723196598</v>
      </c>
      <c r="E324" s="185" t="s">
        <v>131</v>
      </c>
      <c r="F324" s="183">
        <v>0</v>
      </c>
      <c r="G324" s="184">
        <v>0</v>
      </c>
      <c r="H324" s="186">
        <v>4.9406564584124654E-324</v>
      </c>
      <c r="I324" s="183">
        <v>153.19900000000001</v>
      </c>
      <c r="J324" s="184">
        <v>153.19900000000001</v>
      </c>
      <c r="K324" s="187" t="s">
        <v>125</v>
      </c>
    </row>
    <row r="325" spans="1:11" ht="14.4" customHeight="1" thickBot="1" x14ac:dyDescent="0.35">
      <c r="A325" s="201" t="s">
        <v>440</v>
      </c>
      <c r="B325" s="183">
        <v>4.9406564584124654E-324</v>
      </c>
      <c r="C325" s="183">
        <v>2756.4197723196598</v>
      </c>
      <c r="D325" s="184">
        <v>2756.4197723196598</v>
      </c>
      <c r="E325" s="185" t="s">
        <v>131</v>
      </c>
      <c r="F325" s="183">
        <v>0</v>
      </c>
      <c r="G325" s="184">
        <v>0</v>
      </c>
      <c r="H325" s="186">
        <v>4.9406564584124654E-324</v>
      </c>
      <c r="I325" s="183">
        <v>153.19900000000001</v>
      </c>
      <c r="J325" s="184">
        <v>153.19900000000001</v>
      </c>
      <c r="K325" s="187" t="s">
        <v>125</v>
      </c>
    </row>
    <row r="326" spans="1:11" ht="14.4" customHeight="1" thickBot="1" x14ac:dyDescent="0.35">
      <c r="A326" s="199" t="s">
        <v>441</v>
      </c>
      <c r="B326" s="183">
        <v>4.9406564584124654E-324</v>
      </c>
      <c r="C326" s="183">
        <v>2756.4197723196598</v>
      </c>
      <c r="D326" s="184">
        <v>2756.4197723196598</v>
      </c>
      <c r="E326" s="185" t="s">
        <v>131</v>
      </c>
      <c r="F326" s="183">
        <v>0</v>
      </c>
      <c r="G326" s="184">
        <v>0</v>
      </c>
      <c r="H326" s="186">
        <v>4.9406564584124654E-324</v>
      </c>
      <c r="I326" s="183">
        <v>153.19900000000001</v>
      </c>
      <c r="J326" s="184">
        <v>153.19900000000001</v>
      </c>
      <c r="K326" s="187" t="s">
        <v>125</v>
      </c>
    </row>
    <row r="327" spans="1:11" ht="14.4" customHeight="1" thickBot="1" x14ac:dyDescent="0.35">
      <c r="A327" s="200" t="s">
        <v>442</v>
      </c>
      <c r="B327" s="178">
        <v>4.9406564584124654E-324</v>
      </c>
      <c r="C327" s="178">
        <v>2756.4197723196598</v>
      </c>
      <c r="D327" s="179">
        <v>2756.4197723196598</v>
      </c>
      <c r="E327" s="188" t="s">
        <v>131</v>
      </c>
      <c r="F327" s="178">
        <v>0</v>
      </c>
      <c r="G327" s="179">
        <v>0</v>
      </c>
      <c r="H327" s="181">
        <v>4.9406564584124654E-324</v>
      </c>
      <c r="I327" s="178">
        <v>153.19900000000001</v>
      </c>
      <c r="J327" s="179">
        <v>153.19900000000001</v>
      </c>
      <c r="K327" s="189" t="s">
        <v>125</v>
      </c>
    </row>
    <row r="328" spans="1:11" ht="14.4" customHeight="1" thickBot="1" x14ac:dyDescent="0.35">
      <c r="A328" s="205"/>
      <c r="B328" s="178">
        <v>4018.08976165782</v>
      </c>
      <c r="C328" s="178">
        <v>4.9406564584124654E-324</v>
      </c>
      <c r="D328" s="179">
        <v>-4018.08976165782</v>
      </c>
      <c r="E328" s="180">
        <v>0</v>
      </c>
      <c r="F328" s="178">
        <v>12553.058107434201</v>
      </c>
      <c r="G328" s="179">
        <v>7322.6172293366099</v>
      </c>
      <c r="H328" s="181">
        <v>185.723460000008</v>
      </c>
      <c r="I328" s="178">
        <v>6020.6237800000299</v>
      </c>
      <c r="J328" s="179">
        <v>-1301.9934493365799</v>
      </c>
      <c r="K328" s="182">
        <v>0.47961410904599999</v>
      </c>
    </row>
    <row r="329" spans="1:11" ht="14.4" customHeight="1" thickBot="1" x14ac:dyDescent="0.35">
      <c r="A329" s="206" t="s">
        <v>77</v>
      </c>
      <c r="B329" s="192">
        <v>4018.08976165782</v>
      </c>
      <c r="C329" s="192">
        <v>12176.288024643</v>
      </c>
      <c r="D329" s="193">
        <v>8158.1982629851</v>
      </c>
      <c r="E329" s="194" t="s">
        <v>131</v>
      </c>
      <c r="F329" s="192">
        <v>12553.058107434201</v>
      </c>
      <c r="G329" s="193">
        <v>7322.6172293366099</v>
      </c>
      <c r="H329" s="192">
        <v>185.723460000008</v>
      </c>
      <c r="I329" s="192">
        <v>6020.6237800000199</v>
      </c>
      <c r="J329" s="193">
        <v>-1301.9934493365799</v>
      </c>
      <c r="K329" s="195">
        <v>0.47961410904599999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4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159" t="s">
        <v>114</v>
      </c>
      <c r="B1" s="160"/>
      <c r="C1" s="160"/>
      <c r="D1" s="160"/>
      <c r="E1" s="160"/>
      <c r="F1" s="160"/>
      <c r="G1" s="134"/>
    </row>
    <row r="2" spans="1:8" ht="14.4" customHeight="1" thickBot="1" x14ac:dyDescent="0.35">
      <c r="A2" s="177" t="s">
        <v>124</v>
      </c>
      <c r="B2" s="91"/>
      <c r="C2" s="91"/>
      <c r="D2" s="91"/>
      <c r="E2" s="91"/>
      <c r="F2" s="91"/>
    </row>
    <row r="3" spans="1:8" ht="14.4" customHeight="1" thickBot="1" x14ac:dyDescent="0.35">
      <c r="A3" s="102" t="s">
        <v>0</v>
      </c>
      <c r="B3" s="103" t="s">
        <v>1</v>
      </c>
      <c r="C3" s="117" t="s">
        <v>2</v>
      </c>
      <c r="D3" s="118" t="s">
        <v>3</v>
      </c>
      <c r="E3" s="118" t="s">
        <v>4</v>
      </c>
      <c r="F3" s="118" t="s">
        <v>5</v>
      </c>
      <c r="G3" s="119" t="s">
        <v>119</v>
      </c>
    </row>
    <row r="4" spans="1:8" ht="14.4" customHeight="1" x14ac:dyDescent="0.3">
      <c r="A4" s="207" t="s">
        <v>443</v>
      </c>
      <c r="B4" s="208" t="s">
        <v>444</v>
      </c>
      <c r="C4" s="209" t="s">
        <v>445</v>
      </c>
      <c r="D4" s="209" t="s">
        <v>444</v>
      </c>
      <c r="E4" s="209" t="s">
        <v>444</v>
      </c>
      <c r="F4" s="210" t="s">
        <v>444</v>
      </c>
      <c r="G4" s="209" t="s">
        <v>444</v>
      </c>
      <c r="H4" s="209" t="s">
        <v>78</v>
      </c>
    </row>
    <row r="5" spans="1:8" ht="14.4" customHeight="1" x14ac:dyDescent="0.3">
      <c r="A5" s="207" t="s">
        <v>443</v>
      </c>
      <c r="B5" s="208" t="s">
        <v>446</v>
      </c>
      <c r="C5" s="209" t="s">
        <v>447</v>
      </c>
      <c r="D5" s="209">
        <v>540021.55421392445</v>
      </c>
      <c r="E5" s="209">
        <v>244204.21039225667</v>
      </c>
      <c r="F5" s="210">
        <v>0.4522119691087691</v>
      </c>
      <c r="G5" s="209">
        <v>-295817.34382166778</v>
      </c>
      <c r="H5" s="209" t="s">
        <v>2</v>
      </c>
    </row>
    <row r="6" spans="1:8" ht="14.4" customHeight="1" x14ac:dyDescent="0.3">
      <c r="A6" s="207" t="s">
        <v>443</v>
      </c>
      <c r="B6" s="208" t="s">
        <v>448</v>
      </c>
      <c r="C6" s="209" t="s">
        <v>449</v>
      </c>
      <c r="D6" s="209">
        <v>301.5786377020807</v>
      </c>
      <c r="E6" s="209">
        <v>409.49122316418317</v>
      </c>
      <c r="F6" s="210">
        <v>1.3578256944336544</v>
      </c>
      <c r="G6" s="209">
        <v>107.91258546210247</v>
      </c>
      <c r="H6" s="209" t="s">
        <v>2</v>
      </c>
    </row>
    <row r="7" spans="1:8" ht="14.4" customHeight="1" x14ac:dyDescent="0.3">
      <c r="A7" s="207" t="s">
        <v>443</v>
      </c>
      <c r="B7" s="208" t="s">
        <v>450</v>
      </c>
      <c r="C7" s="209" t="s">
        <v>451</v>
      </c>
      <c r="D7" s="209">
        <v>0</v>
      </c>
      <c r="E7" s="209">
        <v>1785.3640000091</v>
      </c>
      <c r="F7" s="210" t="e">
        <v>#DIV/0!</v>
      </c>
      <c r="G7" s="209">
        <v>1785.3640000091</v>
      </c>
      <c r="H7" s="209" t="s">
        <v>2</v>
      </c>
    </row>
    <row r="8" spans="1:8" ht="14.4" customHeight="1" x14ac:dyDescent="0.3">
      <c r="A8" s="207" t="s">
        <v>443</v>
      </c>
      <c r="B8" s="208" t="s">
        <v>452</v>
      </c>
      <c r="C8" s="209" t="s">
        <v>453</v>
      </c>
      <c r="D8" s="209">
        <v>20.215554352536667</v>
      </c>
      <c r="E8" s="209">
        <v>455.96</v>
      </c>
      <c r="F8" s="210">
        <v>22.554909553731118</v>
      </c>
      <c r="G8" s="209">
        <v>435.74444564746329</v>
      </c>
      <c r="H8" s="209" t="s">
        <v>2</v>
      </c>
    </row>
    <row r="9" spans="1:8" ht="14.4" customHeight="1" x14ac:dyDescent="0.3">
      <c r="A9" s="207" t="s">
        <v>443</v>
      </c>
      <c r="B9" s="208" t="s">
        <v>6</v>
      </c>
      <c r="C9" s="209" t="s">
        <v>445</v>
      </c>
      <c r="D9" s="209">
        <v>540343.54673931224</v>
      </c>
      <c r="E9" s="209">
        <v>246855.02561542997</v>
      </c>
      <c r="F9" s="210">
        <v>0.45684829050900971</v>
      </c>
      <c r="G9" s="209">
        <v>-293488.52112388227</v>
      </c>
      <c r="H9" s="209" t="s">
        <v>454</v>
      </c>
    </row>
    <row r="11" spans="1:8" ht="14.4" customHeight="1" x14ac:dyDescent="0.3">
      <c r="A11" s="207" t="s">
        <v>443</v>
      </c>
      <c r="B11" s="208" t="s">
        <v>444</v>
      </c>
      <c r="C11" s="209" t="s">
        <v>445</v>
      </c>
      <c r="D11" s="209" t="s">
        <v>444</v>
      </c>
      <c r="E11" s="209" t="s">
        <v>444</v>
      </c>
      <c r="F11" s="210" t="s">
        <v>444</v>
      </c>
      <c r="G11" s="209" t="s">
        <v>444</v>
      </c>
      <c r="H11" s="209" t="s">
        <v>78</v>
      </c>
    </row>
    <row r="12" spans="1:8" ht="14.4" customHeight="1" x14ac:dyDescent="0.3">
      <c r="A12" s="207" t="s">
        <v>455</v>
      </c>
      <c r="B12" s="208" t="s">
        <v>446</v>
      </c>
      <c r="C12" s="209" t="s">
        <v>447</v>
      </c>
      <c r="D12" s="209">
        <v>18149.542663282275</v>
      </c>
      <c r="E12" s="209">
        <v>100309.81025611921</v>
      </c>
      <c r="F12" s="210">
        <v>5.526850572331643</v>
      </c>
      <c r="G12" s="209">
        <v>82160.267592836928</v>
      </c>
      <c r="H12" s="209" t="s">
        <v>2</v>
      </c>
    </row>
    <row r="13" spans="1:8" ht="14.4" customHeight="1" x14ac:dyDescent="0.3">
      <c r="A13" s="207" t="s">
        <v>455</v>
      </c>
      <c r="B13" s="208" t="s">
        <v>450</v>
      </c>
      <c r="C13" s="209" t="s">
        <v>451</v>
      </c>
      <c r="D13" s="209">
        <v>0</v>
      </c>
      <c r="E13" s="209">
        <v>396.66999999999996</v>
      </c>
      <c r="F13" s="210" t="e">
        <v>#DIV/0!</v>
      </c>
      <c r="G13" s="209">
        <v>396.66999999999996</v>
      </c>
      <c r="H13" s="209" t="s">
        <v>2</v>
      </c>
    </row>
    <row r="14" spans="1:8" ht="14.4" customHeight="1" x14ac:dyDescent="0.3">
      <c r="A14" s="207" t="s">
        <v>455</v>
      </c>
      <c r="B14" s="208" t="s">
        <v>452</v>
      </c>
      <c r="C14" s="209" t="s">
        <v>453</v>
      </c>
      <c r="D14" s="209">
        <v>0</v>
      </c>
      <c r="E14" s="209">
        <v>383.08</v>
      </c>
      <c r="F14" s="210" t="e">
        <v>#DIV/0!</v>
      </c>
      <c r="G14" s="209">
        <v>383.08</v>
      </c>
      <c r="H14" s="209" t="s">
        <v>2</v>
      </c>
    </row>
    <row r="15" spans="1:8" ht="14.4" customHeight="1" x14ac:dyDescent="0.3">
      <c r="A15" s="207" t="s">
        <v>455</v>
      </c>
      <c r="B15" s="208" t="s">
        <v>6</v>
      </c>
      <c r="C15" s="209" t="s">
        <v>456</v>
      </c>
      <c r="D15" s="209">
        <v>18149.542663282275</v>
      </c>
      <c r="E15" s="209">
        <v>101089.56025611921</v>
      </c>
      <c r="F15" s="210">
        <v>5.5698130873914566</v>
      </c>
      <c r="G15" s="209">
        <v>82940.017592836928</v>
      </c>
      <c r="H15" s="209" t="s">
        <v>457</v>
      </c>
    </row>
    <row r="16" spans="1:8" ht="14.4" customHeight="1" x14ac:dyDescent="0.3">
      <c r="A16" s="207" t="s">
        <v>444</v>
      </c>
      <c r="B16" s="208" t="s">
        <v>444</v>
      </c>
      <c r="C16" s="209" t="s">
        <v>444</v>
      </c>
      <c r="D16" s="209" t="s">
        <v>444</v>
      </c>
      <c r="E16" s="209" t="s">
        <v>444</v>
      </c>
      <c r="F16" s="210" t="s">
        <v>444</v>
      </c>
      <c r="G16" s="209" t="s">
        <v>444</v>
      </c>
      <c r="H16" s="209" t="s">
        <v>458</v>
      </c>
    </row>
    <row r="17" spans="1:8" ht="14.4" customHeight="1" x14ac:dyDescent="0.3">
      <c r="A17" s="207" t="s">
        <v>459</v>
      </c>
      <c r="B17" s="208" t="s">
        <v>446</v>
      </c>
      <c r="C17" s="209" t="s">
        <v>447</v>
      </c>
      <c r="D17" s="209">
        <v>34658.421015827756</v>
      </c>
      <c r="E17" s="209">
        <v>17989.900389899653</v>
      </c>
      <c r="F17" s="210">
        <v>0.51906289619149271</v>
      </c>
      <c r="G17" s="209">
        <v>-16668.520625928104</v>
      </c>
      <c r="H17" s="209" t="s">
        <v>2</v>
      </c>
    </row>
    <row r="18" spans="1:8" ht="14.4" customHeight="1" x14ac:dyDescent="0.3">
      <c r="A18" s="207" t="s">
        <v>459</v>
      </c>
      <c r="B18" s="208" t="s">
        <v>450</v>
      </c>
      <c r="C18" s="209" t="s">
        <v>451</v>
      </c>
      <c r="D18" s="209">
        <v>0</v>
      </c>
      <c r="E18" s="209">
        <v>567.09799999999996</v>
      </c>
      <c r="F18" s="210" t="e">
        <v>#DIV/0!</v>
      </c>
      <c r="G18" s="209">
        <v>567.09799999999996</v>
      </c>
      <c r="H18" s="209" t="s">
        <v>2</v>
      </c>
    </row>
    <row r="19" spans="1:8" ht="14.4" customHeight="1" x14ac:dyDescent="0.3">
      <c r="A19" s="207" t="s">
        <v>459</v>
      </c>
      <c r="B19" s="208" t="s">
        <v>452</v>
      </c>
      <c r="C19" s="209" t="s">
        <v>453</v>
      </c>
      <c r="D19" s="209">
        <v>0</v>
      </c>
      <c r="E19" s="209">
        <v>72.88</v>
      </c>
      <c r="F19" s="210" t="e">
        <v>#DIV/0!</v>
      </c>
      <c r="G19" s="209">
        <v>72.88</v>
      </c>
      <c r="H19" s="209" t="s">
        <v>2</v>
      </c>
    </row>
    <row r="20" spans="1:8" ht="14.4" customHeight="1" x14ac:dyDescent="0.3">
      <c r="A20" s="207" t="s">
        <v>459</v>
      </c>
      <c r="B20" s="208" t="s">
        <v>6</v>
      </c>
      <c r="C20" s="209" t="s">
        <v>460</v>
      </c>
      <c r="D20" s="209">
        <v>34767.204894719318</v>
      </c>
      <c r="E20" s="209">
        <v>18629.878389899652</v>
      </c>
      <c r="F20" s="210">
        <v>0.53584630821815893</v>
      </c>
      <c r="G20" s="209">
        <v>-16137.326504819666</v>
      </c>
      <c r="H20" s="209" t="s">
        <v>457</v>
      </c>
    </row>
    <row r="21" spans="1:8" ht="14.4" customHeight="1" x14ac:dyDescent="0.3">
      <c r="A21" s="207" t="s">
        <v>444</v>
      </c>
      <c r="B21" s="208" t="s">
        <v>444</v>
      </c>
      <c r="C21" s="209" t="s">
        <v>444</v>
      </c>
      <c r="D21" s="209" t="s">
        <v>444</v>
      </c>
      <c r="E21" s="209" t="s">
        <v>444</v>
      </c>
      <c r="F21" s="210" t="s">
        <v>444</v>
      </c>
      <c r="G21" s="209" t="s">
        <v>444</v>
      </c>
      <c r="H21" s="209" t="s">
        <v>458</v>
      </c>
    </row>
    <row r="22" spans="1:8" ht="14.4" customHeight="1" x14ac:dyDescent="0.3">
      <c r="A22" s="207" t="s">
        <v>461</v>
      </c>
      <c r="B22" s="208" t="s">
        <v>446</v>
      </c>
      <c r="C22" s="209" t="s">
        <v>447</v>
      </c>
      <c r="D22" s="209">
        <v>40155.474191440531</v>
      </c>
      <c r="E22" s="209">
        <v>41487.503325968399</v>
      </c>
      <c r="F22" s="210">
        <v>1.0331717944153129</v>
      </c>
      <c r="G22" s="209">
        <v>1332.0291345278674</v>
      </c>
      <c r="H22" s="209" t="s">
        <v>2</v>
      </c>
    </row>
    <row r="23" spans="1:8" ht="14.4" customHeight="1" x14ac:dyDescent="0.3">
      <c r="A23" s="207" t="s">
        <v>461</v>
      </c>
      <c r="B23" s="208" t="s">
        <v>448</v>
      </c>
      <c r="C23" s="209" t="s">
        <v>449</v>
      </c>
      <c r="D23" s="209">
        <v>0</v>
      </c>
      <c r="E23" s="209">
        <v>409.49122316418317</v>
      </c>
      <c r="F23" s="210" t="e">
        <v>#DIV/0!</v>
      </c>
      <c r="G23" s="209">
        <v>409.49122316418317</v>
      </c>
      <c r="H23" s="209" t="s">
        <v>2</v>
      </c>
    </row>
    <row r="24" spans="1:8" ht="14.4" customHeight="1" x14ac:dyDescent="0.3">
      <c r="A24" s="207" t="s">
        <v>461</v>
      </c>
      <c r="B24" s="208" t="s">
        <v>450</v>
      </c>
      <c r="C24" s="209" t="s">
        <v>451</v>
      </c>
      <c r="D24" s="209">
        <v>0</v>
      </c>
      <c r="E24" s="209">
        <v>319.39600000910002</v>
      </c>
      <c r="F24" s="210" t="e">
        <v>#DIV/0!</v>
      </c>
      <c r="G24" s="209">
        <v>319.39600000910002</v>
      </c>
      <c r="H24" s="209" t="s">
        <v>2</v>
      </c>
    </row>
    <row r="25" spans="1:8" ht="14.4" customHeight="1" x14ac:dyDescent="0.3">
      <c r="A25" s="207" t="s">
        <v>461</v>
      </c>
      <c r="B25" s="208" t="s">
        <v>6</v>
      </c>
      <c r="C25" s="209" t="s">
        <v>462</v>
      </c>
      <c r="D25" s="209">
        <v>40155.474191440531</v>
      </c>
      <c r="E25" s="209">
        <v>42216.390549141688</v>
      </c>
      <c r="F25" s="210">
        <v>1.0513234222531098</v>
      </c>
      <c r="G25" s="209">
        <v>2060.9163577011568</v>
      </c>
      <c r="H25" s="209" t="s">
        <v>457</v>
      </c>
    </row>
    <row r="26" spans="1:8" ht="14.4" customHeight="1" x14ac:dyDescent="0.3">
      <c r="A26" s="207" t="s">
        <v>444</v>
      </c>
      <c r="B26" s="208" t="s">
        <v>444</v>
      </c>
      <c r="C26" s="209" t="s">
        <v>444</v>
      </c>
      <c r="D26" s="209" t="s">
        <v>444</v>
      </c>
      <c r="E26" s="209" t="s">
        <v>444</v>
      </c>
      <c r="F26" s="210" t="s">
        <v>444</v>
      </c>
      <c r="G26" s="209" t="s">
        <v>444</v>
      </c>
      <c r="H26" s="209" t="s">
        <v>458</v>
      </c>
    </row>
    <row r="27" spans="1:8" ht="14.4" customHeight="1" x14ac:dyDescent="0.3">
      <c r="A27" s="207" t="s">
        <v>463</v>
      </c>
      <c r="B27" s="208" t="s">
        <v>446</v>
      </c>
      <c r="C27" s="209" t="s">
        <v>447</v>
      </c>
      <c r="D27" s="209">
        <v>436482.83607324021</v>
      </c>
      <c r="E27" s="209">
        <v>60198.012353551661</v>
      </c>
      <c r="F27" s="210">
        <v>0.1379161043195079</v>
      </c>
      <c r="G27" s="209">
        <v>-376284.82371968857</v>
      </c>
      <c r="H27" s="209" t="s">
        <v>2</v>
      </c>
    </row>
    <row r="28" spans="1:8" ht="14.4" customHeight="1" x14ac:dyDescent="0.3">
      <c r="A28" s="207" t="s">
        <v>463</v>
      </c>
      <c r="B28" s="208" t="s">
        <v>6</v>
      </c>
      <c r="C28" s="209" t="s">
        <v>464</v>
      </c>
      <c r="D28" s="209">
        <v>436483.03440657351</v>
      </c>
      <c r="E28" s="209">
        <v>60198.012353551661</v>
      </c>
      <c r="F28" s="210">
        <v>0.13791604165187013</v>
      </c>
      <c r="G28" s="209">
        <v>-376285.02205302182</v>
      </c>
      <c r="H28" s="209" t="s">
        <v>457</v>
      </c>
    </row>
    <row r="29" spans="1:8" ht="14.4" customHeight="1" x14ac:dyDescent="0.3">
      <c r="A29" s="207" t="s">
        <v>444</v>
      </c>
      <c r="B29" s="208" t="s">
        <v>444</v>
      </c>
      <c r="C29" s="209" t="s">
        <v>444</v>
      </c>
      <c r="D29" s="209" t="s">
        <v>444</v>
      </c>
      <c r="E29" s="209" t="s">
        <v>444</v>
      </c>
      <c r="F29" s="210" t="s">
        <v>444</v>
      </c>
      <c r="G29" s="209" t="s">
        <v>444</v>
      </c>
      <c r="H29" s="209" t="s">
        <v>458</v>
      </c>
    </row>
    <row r="30" spans="1:8" ht="14.4" customHeight="1" x14ac:dyDescent="0.3">
      <c r="A30" s="207" t="s">
        <v>465</v>
      </c>
      <c r="B30" s="208" t="s">
        <v>446</v>
      </c>
      <c r="C30" s="209" t="s">
        <v>447</v>
      </c>
      <c r="D30" s="209">
        <v>169.07736048680516</v>
      </c>
      <c r="E30" s="209">
        <v>136.10731699612009</v>
      </c>
      <c r="F30" s="210">
        <v>0.80500024724919894</v>
      </c>
      <c r="G30" s="209">
        <v>-32.970043490685072</v>
      </c>
      <c r="H30" s="209" t="s">
        <v>2</v>
      </c>
    </row>
    <row r="31" spans="1:8" ht="14.4" customHeight="1" x14ac:dyDescent="0.3">
      <c r="A31" s="207" t="s">
        <v>465</v>
      </c>
      <c r="B31" s="208" t="s">
        <v>6</v>
      </c>
      <c r="C31" s="209" t="s">
        <v>466</v>
      </c>
      <c r="D31" s="209">
        <v>169.07736048680516</v>
      </c>
      <c r="E31" s="209">
        <v>136.10731699612009</v>
      </c>
      <c r="F31" s="210">
        <v>0.80500024724919894</v>
      </c>
      <c r="G31" s="209">
        <v>-32.970043490685072</v>
      </c>
      <c r="H31" s="209" t="s">
        <v>457</v>
      </c>
    </row>
    <row r="32" spans="1:8" ht="14.4" customHeight="1" x14ac:dyDescent="0.3">
      <c r="A32" s="207" t="s">
        <v>444</v>
      </c>
      <c r="B32" s="208" t="s">
        <v>444</v>
      </c>
      <c r="C32" s="209" t="s">
        <v>444</v>
      </c>
      <c r="D32" s="209" t="s">
        <v>444</v>
      </c>
      <c r="E32" s="209" t="s">
        <v>444</v>
      </c>
      <c r="F32" s="210" t="s">
        <v>444</v>
      </c>
      <c r="G32" s="209" t="s">
        <v>444</v>
      </c>
      <c r="H32" s="209" t="s">
        <v>458</v>
      </c>
    </row>
    <row r="33" spans="1:8" ht="14.4" customHeight="1" x14ac:dyDescent="0.3">
      <c r="A33" s="207" t="s">
        <v>467</v>
      </c>
      <c r="B33" s="208" t="s">
        <v>446</v>
      </c>
      <c r="C33" s="209" t="s">
        <v>447</v>
      </c>
      <c r="D33" s="209">
        <v>10406.202909646834</v>
      </c>
      <c r="E33" s="209">
        <v>24082.876749721578</v>
      </c>
      <c r="F33" s="210">
        <v>2.3142809109935856</v>
      </c>
      <c r="G33" s="209">
        <v>13676.673840074744</v>
      </c>
      <c r="H33" s="209" t="s">
        <v>2</v>
      </c>
    </row>
    <row r="34" spans="1:8" ht="14.4" customHeight="1" x14ac:dyDescent="0.3">
      <c r="A34" s="207" t="s">
        <v>467</v>
      </c>
      <c r="B34" s="208" t="s">
        <v>450</v>
      </c>
      <c r="C34" s="209" t="s">
        <v>451</v>
      </c>
      <c r="D34" s="209">
        <v>0</v>
      </c>
      <c r="E34" s="209">
        <v>502.2</v>
      </c>
      <c r="F34" s="210" t="e">
        <v>#DIV/0!</v>
      </c>
      <c r="G34" s="209">
        <v>502.2</v>
      </c>
      <c r="H34" s="209" t="s">
        <v>2</v>
      </c>
    </row>
    <row r="35" spans="1:8" ht="14.4" customHeight="1" x14ac:dyDescent="0.3">
      <c r="A35" s="207" t="s">
        <v>467</v>
      </c>
      <c r="B35" s="208" t="s">
        <v>6</v>
      </c>
      <c r="C35" s="209" t="s">
        <v>468</v>
      </c>
      <c r="D35" s="209">
        <v>10619.213222809891</v>
      </c>
      <c r="E35" s="209">
        <v>24585.076749721578</v>
      </c>
      <c r="F35" s="210">
        <v>2.3151504950398065</v>
      </c>
      <c r="G35" s="209">
        <v>13965.863526911688</v>
      </c>
      <c r="H35" s="209" t="s">
        <v>457</v>
      </c>
    </row>
    <row r="36" spans="1:8" ht="14.4" customHeight="1" x14ac:dyDescent="0.3">
      <c r="A36" s="207" t="s">
        <v>444</v>
      </c>
      <c r="B36" s="208" t="s">
        <v>444</v>
      </c>
      <c r="C36" s="209" t="s">
        <v>444</v>
      </c>
      <c r="D36" s="209" t="s">
        <v>444</v>
      </c>
      <c r="E36" s="209" t="s">
        <v>444</v>
      </c>
      <c r="F36" s="210" t="s">
        <v>444</v>
      </c>
      <c r="G36" s="209" t="s">
        <v>444</v>
      </c>
      <c r="H36" s="209" t="s">
        <v>458</v>
      </c>
    </row>
    <row r="37" spans="1:8" ht="14.4" customHeight="1" x14ac:dyDescent="0.3">
      <c r="A37" s="207" t="s">
        <v>469</v>
      </c>
      <c r="B37" s="208" t="s">
        <v>446</v>
      </c>
      <c r="C37" s="209" t="s">
        <v>447</v>
      </c>
      <c r="D37" s="209" t="s">
        <v>444</v>
      </c>
      <c r="E37" s="209">
        <v>0</v>
      </c>
      <c r="F37" s="210" t="s">
        <v>444</v>
      </c>
      <c r="G37" s="209">
        <v>0</v>
      </c>
      <c r="H37" s="209" t="s">
        <v>2</v>
      </c>
    </row>
    <row r="38" spans="1:8" ht="14.4" customHeight="1" x14ac:dyDescent="0.3">
      <c r="A38" s="207" t="s">
        <v>469</v>
      </c>
      <c r="B38" s="208" t="s">
        <v>6</v>
      </c>
      <c r="C38" s="209" t="s">
        <v>470</v>
      </c>
      <c r="D38" s="209" t="s">
        <v>444</v>
      </c>
      <c r="E38" s="209">
        <v>0</v>
      </c>
      <c r="F38" s="210" t="s">
        <v>444</v>
      </c>
      <c r="G38" s="209">
        <v>0</v>
      </c>
      <c r="H38" s="209" t="s">
        <v>457</v>
      </c>
    </row>
    <row r="39" spans="1:8" ht="14.4" customHeight="1" x14ac:dyDescent="0.3">
      <c r="A39" s="207" t="s">
        <v>444</v>
      </c>
      <c r="B39" s="208" t="s">
        <v>444</v>
      </c>
      <c r="C39" s="209" t="s">
        <v>444</v>
      </c>
      <c r="D39" s="209" t="s">
        <v>444</v>
      </c>
      <c r="E39" s="209" t="s">
        <v>444</v>
      </c>
      <c r="F39" s="210" t="s">
        <v>444</v>
      </c>
      <c r="G39" s="209" t="s">
        <v>444</v>
      </c>
      <c r="H39" s="209" t="s">
        <v>458</v>
      </c>
    </row>
    <row r="40" spans="1:8" ht="14.4" customHeight="1" x14ac:dyDescent="0.3">
      <c r="A40" s="207" t="s">
        <v>443</v>
      </c>
      <c r="B40" s="208" t="s">
        <v>6</v>
      </c>
      <c r="C40" s="209" t="s">
        <v>445</v>
      </c>
      <c r="D40" s="209">
        <v>540343.54673931224</v>
      </c>
      <c r="E40" s="209">
        <v>246855.02561542991</v>
      </c>
      <c r="F40" s="210">
        <v>0.4568482905090096</v>
      </c>
      <c r="G40" s="209">
        <v>-293488.52112388232</v>
      </c>
      <c r="H40" s="209" t="s">
        <v>454</v>
      </c>
    </row>
  </sheetData>
  <autoFilter ref="A3:G3"/>
  <mergeCells count="1">
    <mergeCell ref="A1:G1"/>
  </mergeCells>
  <conditionalFormatting sqref="F10 F41:F65536">
    <cfRule type="cellIs" dxfId="35" priority="15" stopIfTrue="1" operator="greaterThan">
      <formula>1</formula>
    </cfRule>
  </conditionalFormatting>
  <conditionalFormatting sqref="F4:F9">
    <cfRule type="cellIs" dxfId="34" priority="10" operator="greaterThan">
      <formula>1</formula>
    </cfRule>
  </conditionalFormatting>
  <conditionalFormatting sqref="B4:B9">
    <cfRule type="expression" dxfId="33" priority="14">
      <formula>AND(LEFT(H4,6)&lt;&gt;"mezera",H4&lt;&gt;"")</formula>
    </cfRule>
  </conditionalFormatting>
  <conditionalFormatting sqref="A4:A9">
    <cfRule type="expression" dxfId="32" priority="11">
      <formula>AND(H4&lt;&gt;"",H4&lt;&gt;"mezeraKL")</formula>
    </cfRule>
  </conditionalFormatting>
  <conditionalFormatting sqref="B4:G9">
    <cfRule type="expression" dxfId="31" priority="12">
      <formula>$H4="SumaNS"</formula>
    </cfRule>
    <cfRule type="expression" dxfId="30" priority="13">
      <formula>OR($H4="KL",$H4="SumaKL")</formula>
    </cfRule>
  </conditionalFormatting>
  <conditionalFormatting sqref="A4:G9">
    <cfRule type="expression" dxfId="29" priority="9">
      <formula>$H4&lt;&gt;""</formula>
    </cfRule>
  </conditionalFormatting>
  <conditionalFormatting sqref="G4:G9">
    <cfRule type="cellIs" dxfId="28" priority="8" operator="greaterThan">
      <formula>0</formula>
    </cfRule>
  </conditionalFormatting>
  <conditionalFormatting sqref="F11:F40">
    <cfRule type="cellIs" dxfId="27" priority="3" operator="greaterThan">
      <formula>1</formula>
    </cfRule>
  </conditionalFormatting>
  <conditionalFormatting sqref="B11:B40">
    <cfRule type="expression" dxfId="26" priority="7">
      <formula>AND(LEFT(H11,6)&lt;&gt;"mezera",H11&lt;&gt;"")</formula>
    </cfRule>
  </conditionalFormatting>
  <conditionalFormatting sqref="A11:A40">
    <cfRule type="expression" dxfId="25" priority="4">
      <formula>AND(H11&lt;&gt;"",H11&lt;&gt;"mezeraKL")</formula>
    </cfRule>
  </conditionalFormatting>
  <conditionalFormatting sqref="B11:G40">
    <cfRule type="expression" dxfId="24" priority="5">
      <formula>$H11="SumaNS"</formula>
    </cfRule>
    <cfRule type="expression" dxfId="23" priority="6">
      <formula>OR($H11="KL",$H11="SumaKL")</formula>
    </cfRule>
  </conditionalFormatting>
  <conditionalFormatting sqref="A11:G40">
    <cfRule type="expression" dxfId="22" priority="2">
      <formula>$H11&lt;&gt;""</formula>
    </cfRule>
  </conditionalFormatting>
  <conditionalFormatting sqref="G11:G40">
    <cfRule type="cellIs" dxfId="2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5" bestFit="1" customWidth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/>
    <col min="9" max="9" width="8.5546875" style="85" hidden="1" customWidth="1"/>
    <col min="10" max="10" width="25.77734375" style="85" customWidth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165" t="s">
        <v>113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4.4" customHeight="1" thickBot="1" x14ac:dyDescent="0.35">
      <c r="A2" s="177" t="s">
        <v>124</v>
      </c>
      <c r="B2" s="83"/>
      <c r="C2" s="120"/>
      <c r="D2" s="120"/>
      <c r="E2" s="120"/>
      <c r="F2" s="120"/>
      <c r="G2" s="120"/>
      <c r="H2" s="120"/>
      <c r="I2" s="120"/>
      <c r="J2" s="120"/>
      <c r="K2" s="120"/>
      <c r="L2" s="121"/>
      <c r="M2" s="121"/>
      <c r="N2" s="121"/>
    </row>
    <row r="3" spans="1:14" ht="14.4" customHeight="1" thickBot="1" x14ac:dyDescent="0.35">
      <c r="A3" s="83"/>
      <c r="B3" s="83"/>
      <c r="C3" s="161"/>
      <c r="D3" s="162"/>
      <c r="E3" s="162"/>
      <c r="F3" s="162"/>
      <c r="G3" s="162"/>
      <c r="H3" s="162"/>
      <c r="I3" s="162"/>
      <c r="J3" s="163" t="s">
        <v>100</v>
      </c>
      <c r="K3" s="164"/>
      <c r="L3" s="122">
        <f>IF(M3&lt;&gt;0,N3/M3,0)</f>
        <v>15.557990487755916</v>
      </c>
      <c r="M3" s="122">
        <f>SUBTOTAL(9,M5:M1048576)</f>
        <v>15866.768</v>
      </c>
      <c r="N3" s="123">
        <f>SUBTOTAL(9,N5:N1048576)</f>
        <v>246855.02561542997</v>
      </c>
    </row>
    <row r="4" spans="1:14" s="84" customFormat="1" ht="14.4" customHeight="1" thickBot="1" x14ac:dyDescent="0.35">
      <c r="A4" s="211" t="s">
        <v>7</v>
      </c>
      <c r="B4" s="212" t="s">
        <v>8</v>
      </c>
      <c r="C4" s="212" t="s">
        <v>0</v>
      </c>
      <c r="D4" s="212" t="s">
        <v>9</v>
      </c>
      <c r="E4" s="212" t="s">
        <v>10</v>
      </c>
      <c r="F4" s="212" t="s">
        <v>2</v>
      </c>
      <c r="G4" s="212" t="s">
        <v>11</v>
      </c>
      <c r="H4" s="212" t="s">
        <v>12</v>
      </c>
      <c r="I4" s="212" t="s">
        <v>13</v>
      </c>
      <c r="J4" s="213" t="s">
        <v>14</v>
      </c>
      <c r="K4" s="213" t="s">
        <v>15</v>
      </c>
      <c r="L4" s="214" t="s">
        <v>120</v>
      </c>
      <c r="M4" s="214" t="s">
        <v>16</v>
      </c>
      <c r="N4" s="215" t="s">
        <v>18</v>
      </c>
    </row>
    <row r="5" spans="1:14" ht="14.4" customHeight="1" x14ac:dyDescent="0.3">
      <c r="A5" s="216" t="s">
        <v>443</v>
      </c>
      <c r="B5" s="217" t="s">
        <v>445</v>
      </c>
      <c r="C5" s="218" t="s">
        <v>455</v>
      </c>
      <c r="D5" s="219" t="s">
        <v>456</v>
      </c>
      <c r="E5" s="218" t="s">
        <v>446</v>
      </c>
      <c r="F5" s="219" t="s">
        <v>447</v>
      </c>
      <c r="G5" s="218"/>
      <c r="H5" s="218">
        <v>115788</v>
      </c>
      <c r="I5" s="218">
        <v>15788</v>
      </c>
      <c r="J5" s="218" t="s">
        <v>471</v>
      </c>
      <c r="K5" s="218" t="s">
        <v>472</v>
      </c>
      <c r="L5" s="220">
        <v>214.04927360774801</v>
      </c>
      <c r="M5" s="220">
        <v>7</v>
      </c>
      <c r="N5" s="221">
        <v>1498.344915254236</v>
      </c>
    </row>
    <row r="6" spans="1:14" ht="14.4" customHeight="1" x14ac:dyDescent="0.3">
      <c r="A6" s="222" t="s">
        <v>443</v>
      </c>
      <c r="B6" s="223" t="s">
        <v>445</v>
      </c>
      <c r="C6" s="224" t="s">
        <v>455</v>
      </c>
      <c r="D6" s="225" t="s">
        <v>456</v>
      </c>
      <c r="E6" s="224" t="s">
        <v>446</v>
      </c>
      <c r="F6" s="225" t="s">
        <v>447</v>
      </c>
      <c r="G6" s="224"/>
      <c r="H6" s="224">
        <v>145275</v>
      </c>
      <c r="I6" s="224">
        <v>45275</v>
      </c>
      <c r="J6" s="224" t="s">
        <v>473</v>
      </c>
      <c r="K6" s="224" t="s">
        <v>474</v>
      </c>
      <c r="L6" s="226">
        <v>53.699948201655403</v>
      </c>
      <c r="M6" s="226">
        <v>10</v>
      </c>
      <c r="N6" s="227">
        <v>536.999482016554</v>
      </c>
    </row>
    <row r="7" spans="1:14" ht="14.4" customHeight="1" x14ac:dyDescent="0.3">
      <c r="A7" s="222" t="s">
        <v>443</v>
      </c>
      <c r="B7" s="223" t="s">
        <v>445</v>
      </c>
      <c r="C7" s="224" t="s">
        <v>455</v>
      </c>
      <c r="D7" s="225" t="s">
        <v>456</v>
      </c>
      <c r="E7" s="224" t="s">
        <v>446</v>
      </c>
      <c r="F7" s="225" t="s">
        <v>447</v>
      </c>
      <c r="G7" s="224"/>
      <c r="H7" s="224">
        <v>145560</v>
      </c>
      <c r="I7" s="224">
        <v>45560</v>
      </c>
      <c r="J7" s="224" t="s">
        <v>475</v>
      </c>
      <c r="K7" s="224" t="s">
        <v>476</v>
      </c>
      <c r="L7" s="226">
        <v>274.386666666667</v>
      </c>
      <c r="M7" s="226">
        <v>2</v>
      </c>
      <c r="N7" s="227">
        <v>548.77333333333399</v>
      </c>
    </row>
    <row r="8" spans="1:14" ht="14.4" customHeight="1" x14ac:dyDescent="0.3">
      <c r="A8" s="222" t="s">
        <v>443</v>
      </c>
      <c r="B8" s="223" t="s">
        <v>445</v>
      </c>
      <c r="C8" s="224" t="s">
        <v>455</v>
      </c>
      <c r="D8" s="225" t="s">
        <v>456</v>
      </c>
      <c r="E8" s="224" t="s">
        <v>446</v>
      </c>
      <c r="F8" s="225" t="s">
        <v>447</v>
      </c>
      <c r="G8" s="224"/>
      <c r="H8" s="224">
        <v>150983</v>
      </c>
      <c r="I8" s="224">
        <v>150983</v>
      </c>
      <c r="J8" s="224" t="s">
        <v>477</v>
      </c>
      <c r="K8" s="224" t="s">
        <v>478</v>
      </c>
      <c r="L8" s="226">
        <v>434.62001632040153</v>
      </c>
      <c r="M8" s="226">
        <v>2</v>
      </c>
      <c r="N8" s="227">
        <v>869.24003264080307</v>
      </c>
    </row>
    <row r="9" spans="1:14" ht="14.4" customHeight="1" x14ac:dyDescent="0.3">
      <c r="A9" s="222" t="s">
        <v>443</v>
      </c>
      <c r="B9" s="223" t="s">
        <v>445</v>
      </c>
      <c r="C9" s="224" t="s">
        <v>455</v>
      </c>
      <c r="D9" s="225" t="s">
        <v>456</v>
      </c>
      <c r="E9" s="224" t="s">
        <v>446</v>
      </c>
      <c r="F9" s="225" t="s">
        <v>447</v>
      </c>
      <c r="G9" s="224"/>
      <c r="H9" s="224">
        <v>151981</v>
      </c>
      <c r="I9" s="224">
        <v>51981</v>
      </c>
      <c r="J9" s="224" t="s">
        <v>479</v>
      </c>
      <c r="K9" s="224" t="s">
        <v>480</v>
      </c>
      <c r="L9" s="226">
        <v>99.66</v>
      </c>
      <c r="M9" s="226">
        <v>6</v>
      </c>
      <c r="N9" s="227">
        <v>597.96</v>
      </c>
    </row>
    <row r="10" spans="1:14" ht="14.4" customHeight="1" x14ac:dyDescent="0.3">
      <c r="A10" s="222" t="s">
        <v>443</v>
      </c>
      <c r="B10" s="223" t="s">
        <v>445</v>
      </c>
      <c r="C10" s="224" t="s">
        <v>455</v>
      </c>
      <c r="D10" s="225" t="s">
        <v>456</v>
      </c>
      <c r="E10" s="224" t="s">
        <v>446</v>
      </c>
      <c r="F10" s="225" t="s">
        <v>447</v>
      </c>
      <c r="G10" s="224"/>
      <c r="H10" s="224">
        <v>156843</v>
      </c>
      <c r="I10" s="224">
        <v>56843</v>
      </c>
      <c r="J10" s="224" t="s">
        <v>481</v>
      </c>
      <c r="K10" s="224" t="s">
        <v>482</v>
      </c>
      <c r="L10" s="226">
        <v>100.96799999999999</v>
      </c>
      <c r="M10" s="226">
        <v>2</v>
      </c>
      <c r="N10" s="227">
        <v>201.93599999999998</v>
      </c>
    </row>
    <row r="11" spans="1:14" ht="14.4" customHeight="1" x14ac:dyDescent="0.3">
      <c r="A11" s="222" t="s">
        <v>443</v>
      </c>
      <c r="B11" s="223" t="s">
        <v>445</v>
      </c>
      <c r="C11" s="224" t="s">
        <v>455</v>
      </c>
      <c r="D11" s="225" t="s">
        <v>456</v>
      </c>
      <c r="E11" s="224" t="s">
        <v>446</v>
      </c>
      <c r="F11" s="225" t="s">
        <v>447</v>
      </c>
      <c r="G11" s="224"/>
      <c r="H11" s="224">
        <v>156846</v>
      </c>
      <c r="I11" s="224">
        <v>56846</v>
      </c>
      <c r="J11" s="224" t="s">
        <v>483</v>
      </c>
      <c r="K11" s="224" t="s">
        <v>484</v>
      </c>
      <c r="L11" s="226">
        <v>134.62500581539598</v>
      </c>
      <c r="M11" s="226">
        <v>4</v>
      </c>
      <c r="N11" s="227">
        <v>543.31001163079202</v>
      </c>
    </row>
    <row r="12" spans="1:14" ht="14.4" customHeight="1" x14ac:dyDescent="0.3">
      <c r="A12" s="222" t="s">
        <v>443</v>
      </c>
      <c r="B12" s="223" t="s">
        <v>445</v>
      </c>
      <c r="C12" s="224" t="s">
        <v>455</v>
      </c>
      <c r="D12" s="225" t="s">
        <v>456</v>
      </c>
      <c r="E12" s="224" t="s">
        <v>446</v>
      </c>
      <c r="F12" s="225" t="s">
        <v>447</v>
      </c>
      <c r="G12" s="224"/>
      <c r="H12" s="224">
        <v>158404</v>
      </c>
      <c r="I12" s="224">
        <v>158404</v>
      </c>
      <c r="J12" s="224" t="s">
        <v>485</v>
      </c>
      <c r="K12" s="224" t="s">
        <v>486</v>
      </c>
      <c r="L12" s="226">
        <v>1212.18</v>
      </c>
      <c r="M12" s="226">
        <v>3</v>
      </c>
      <c r="N12" s="227">
        <v>3636.54</v>
      </c>
    </row>
    <row r="13" spans="1:14" ht="14.4" customHeight="1" x14ac:dyDescent="0.3">
      <c r="A13" s="222" t="s">
        <v>443</v>
      </c>
      <c r="B13" s="223" t="s">
        <v>445</v>
      </c>
      <c r="C13" s="224" t="s">
        <v>455</v>
      </c>
      <c r="D13" s="225" t="s">
        <v>456</v>
      </c>
      <c r="E13" s="224" t="s">
        <v>446</v>
      </c>
      <c r="F13" s="225" t="s">
        <v>447</v>
      </c>
      <c r="G13" s="224"/>
      <c r="H13" s="224">
        <v>167708</v>
      </c>
      <c r="I13" s="224">
        <v>167708</v>
      </c>
      <c r="J13" s="224" t="s">
        <v>487</v>
      </c>
      <c r="K13" s="224" t="s">
        <v>488</v>
      </c>
      <c r="L13" s="226">
        <v>5290.25</v>
      </c>
      <c r="M13" s="226">
        <v>4</v>
      </c>
      <c r="N13" s="227">
        <v>21161</v>
      </c>
    </row>
    <row r="14" spans="1:14" ht="14.4" customHeight="1" x14ac:dyDescent="0.3">
      <c r="A14" s="222" t="s">
        <v>443</v>
      </c>
      <c r="B14" s="223" t="s">
        <v>445</v>
      </c>
      <c r="C14" s="224" t="s">
        <v>455</v>
      </c>
      <c r="D14" s="225" t="s">
        <v>456</v>
      </c>
      <c r="E14" s="224" t="s">
        <v>446</v>
      </c>
      <c r="F14" s="225" t="s">
        <v>447</v>
      </c>
      <c r="G14" s="224"/>
      <c r="H14" s="224">
        <v>187218</v>
      </c>
      <c r="I14" s="224">
        <v>87218</v>
      </c>
      <c r="J14" s="224" t="s">
        <v>489</v>
      </c>
      <c r="K14" s="224" t="s">
        <v>490</v>
      </c>
      <c r="L14" s="226">
        <v>127.989746921294</v>
      </c>
      <c r="M14" s="226">
        <v>4</v>
      </c>
      <c r="N14" s="227">
        <v>511.958987685176</v>
      </c>
    </row>
    <row r="15" spans="1:14" ht="14.4" customHeight="1" x14ac:dyDescent="0.3">
      <c r="A15" s="222" t="s">
        <v>443</v>
      </c>
      <c r="B15" s="223" t="s">
        <v>445</v>
      </c>
      <c r="C15" s="224" t="s">
        <v>455</v>
      </c>
      <c r="D15" s="225" t="s">
        <v>456</v>
      </c>
      <c r="E15" s="224" t="s">
        <v>446</v>
      </c>
      <c r="F15" s="225" t="s">
        <v>447</v>
      </c>
      <c r="G15" s="224"/>
      <c r="H15" s="224">
        <v>191277</v>
      </c>
      <c r="I15" s="224">
        <v>91277</v>
      </c>
      <c r="J15" s="224" t="s">
        <v>491</v>
      </c>
      <c r="K15" s="224" t="s">
        <v>492</v>
      </c>
      <c r="L15" s="226">
        <v>269.76409999999998</v>
      </c>
      <c r="M15" s="226">
        <v>1</v>
      </c>
      <c r="N15" s="227">
        <v>269.76409999999998</v>
      </c>
    </row>
    <row r="16" spans="1:14" ht="14.4" customHeight="1" x14ac:dyDescent="0.3">
      <c r="A16" s="222" t="s">
        <v>443</v>
      </c>
      <c r="B16" s="223" t="s">
        <v>445</v>
      </c>
      <c r="C16" s="224" t="s">
        <v>455</v>
      </c>
      <c r="D16" s="225" t="s">
        <v>456</v>
      </c>
      <c r="E16" s="224" t="s">
        <v>446</v>
      </c>
      <c r="F16" s="225" t="s">
        <v>447</v>
      </c>
      <c r="G16" s="224"/>
      <c r="H16" s="224">
        <v>843911</v>
      </c>
      <c r="I16" s="224">
        <v>102492</v>
      </c>
      <c r="J16" s="224" t="s">
        <v>493</v>
      </c>
      <c r="K16" s="224" t="s">
        <v>494</v>
      </c>
      <c r="L16" s="226">
        <v>98.834999999999994</v>
      </c>
      <c r="M16" s="226">
        <v>2</v>
      </c>
      <c r="N16" s="227">
        <v>197.67</v>
      </c>
    </row>
    <row r="17" spans="1:14" ht="14.4" customHeight="1" x14ac:dyDescent="0.3">
      <c r="A17" s="222" t="s">
        <v>443</v>
      </c>
      <c r="B17" s="223" t="s">
        <v>445</v>
      </c>
      <c r="C17" s="224" t="s">
        <v>455</v>
      </c>
      <c r="D17" s="225" t="s">
        <v>456</v>
      </c>
      <c r="E17" s="224" t="s">
        <v>446</v>
      </c>
      <c r="F17" s="225" t="s">
        <v>447</v>
      </c>
      <c r="G17" s="224"/>
      <c r="H17" s="224">
        <v>848808</v>
      </c>
      <c r="I17" s="224">
        <v>0</v>
      </c>
      <c r="J17" s="224" t="s">
        <v>495</v>
      </c>
      <c r="K17" s="224"/>
      <c r="L17" s="226">
        <v>90.035454545454499</v>
      </c>
      <c r="M17" s="226">
        <v>4</v>
      </c>
      <c r="N17" s="227">
        <v>360.141818181818</v>
      </c>
    </row>
    <row r="18" spans="1:14" ht="14.4" customHeight="1" x14ac:dyDescent="0.3">
      <c r="A18" s="222" t="s">
        <v>443</v>
      </c>
      <c r="B18" s="223" t="s">
        <v>445</v>
      </c>
      <c r="C18" s="224" t="s">
        <v>455</v>
      </c>
      <c r="D18" s="225" t="s">
        <v>456</v>
      </c>
      <c r="E18" s="224" t="s">
        <v>446</v>
      </c>
      <c r="F18" s="225" t="s">
        <v>447</v>
      </c>
      <c r="G18" s="224"/>
      <c r="H18" s="224">
        <v>988436</v>
      </c>
      <c r="I18" s="224">
        <v>157715</v>
      </c>
      <c r="J18" s="224" t="s">
        <v>496</v>
      </c>
      <c r="K18" s="224" t="s">
        <v>497</v>
      </c>
      <c r="L18" s="226">
        <v>197.66</v>
      </c>
      <c r="M18" s="226">
        <v>3</v>
      </c>
      <c r="N18" s="227">
        <v>592.98</v>
      </c>
    </row>
    <row r="19" spans="1:14" ht="14.4" customHeight="1" x14ac:dyDescent="0.3">
      <c r="A19" s="222" t="s">
        <v>443</v>
      </c>
      <c r="B19" s="223" t="s">
        <v>445</v>
      </c>
      <c r="C19" s="224" t="s">
        <v>455</v>
      </c>
      <c r="D19" s="225" t="s">
        <v>456</v>
      </c>
      <c r="E19" s="224" t="s">
        <v>446</v>
      </c>
      <c r="F19" s="225" t="s">
        <v>447</v>
      </c>
      <c r="G19" s="224" t="s">
        <v>498</v>
      </c>
      <c r="H19" s="224">
        <v>109307</v>
      </c>
      <c r="I19" s="224">
        <v>9307</v>
      </c>
      <c r="J19" s="224" t="s">
        <v>499</v>
      </c>
      <c r="K19" s="224" t="s">
        <v>500</v>
      </c>
      <c r="L19" s="226">
        <v>57.848999999999997</v>
      </c>
      <c r="M19" s="226">
        <v>5</v>
      </c>
      <c r="N19" s="227">
        <v>289.245</v>
      </c>
    </row>
    <row r="20" spans="1:14" ht="14.4" customHeight="1" x14ac:dyDescent="0.3">
      <c r="A20" s="222" t="s">
        <v>443</v>
      </c>
      <c r="B20" s="223" t="s">
        <v>445</v>
      </c>
      <c r="C20" s="224" t="s">
        <v>455</v>
      </c>
      <c r="D20" s="225" t="s">
        <v>456</v>
      </c>
      <c r="E20" s="224" t="s">
        <v>446</v>
      </c>
      <c r="F20" s="225" t="s">
        <v>447</v>
      </c>
      <c r="G20" s="224" t="s">
        <v>498</v>
      </c>
      <c r="H20" s="224">
        <v>110854</v>
      </c>
      <c r="I20" s="224">
        <v>10854</v>
      </c>
      <c r="J20" s="224" t="s">
        <v>501</v>
      </c>
      <c r="K20" s="224" t="s">
        <v>502</v>
      </c>
      <c r="L20" s="226">
        <v>2069.06</v>
      </c>
      <c r="M20" s="226">
        <v>1</v>
      </c>
      <c r="N20" s="227">
        <v>2069.06</v>
      </c>
    </row>
    <row r="21" spans="1:14" ht="14.4" customHeight="1" x14ac:dyDescent="0.3">
      <c r="A21" s="222" t="s">
        <v>443</v>
      </c>
      <c r="B21" s="223" t="s">
        <v>445</v>
      </c>
      <c r="C21" s="224" t="s">
        <v>455</v>
      </c>
      <c r="D21" s="225" t="s">
        <v>456</v>
      </c>
      <c r="E21" s="224" t="s">
        <v>446</v>
      </c>
      <c r="F21" s="225" t="s">
        <v>447</v>
      </c>
      <c r="G21" s="224" t="s">
        <v>498</v>
      </c>
      <c r="H21" s="224">
        <v>114929</v>
      </c>
      <c r="I21" s="224">
        <v>14929</v>
      </c>
      <c r="J21" s="224" t="s">
        <v>503</v>
      </c>
      <c r="K21" s="224" t="s">
        <v>504</v>
      </c>
      <c r="L21" s="226">
        <v>119.768</v>
      </c>
      <c r="M21" s="226">
        <v>3</v>
      </c>
      <c r="N21" s="227">
        <v>359.30399999999997</v>
      </c>
    </row>
    <row r="22" spans="1:14" ht="14.4" customHeight="1" x14ac:dyDescent="0.3">
      <c r="A22" s="222" t="s">
        <v>443</v>
      </c>
      <c r="B22" s="223" t="s">
        <v>445</v>
      </c>
      <c r="C22" s="224" t="s">
        <v>455</v>
      </c>
      <c r="D22" s="225" t="s">
        <v>456</v>
      </c>
      <c r="E22" s="224" t="s">
        <v>446</v>
      </c>
      <c r="F22" s="225" t="s">
        <v>447</v>
      </c>
      <c r="G22" s="224" t="s">
        <v>498</v>
      </c>
      <c r="H22" s="224">
        <v>127035</v>
      </c>
      <c r="I22" s="224">
        <v>27035</v>
      </c>
      <c r="J22" s="224" t="s">
        <v>505</v>
      </c>
      <c r="K22" s="224" t="s">
        <v>506</v>
      </c>
      <c r="L22" s="226">
        <v>1643.059</v>
      </c>
      <c r="M22" s="226">
        <v>2</v>
      </c>
      <c r="N22" s="227">
        <v>3286.1179999999999</v>
      </c>
    </row>
    <row r="23" spans="1:14" ht="14.4" customHeight="1" x14ac:dyDescent="0.3">
      <c r="A23" s="222" t="s">
        <v>443</v>
      </c>
      <c r="B23" s="223" t="s">
        <v>445</v>
      </c>
      <c r="C23" s="224" t="s">
        <v>455</v>
      </c>
      <c r="D23" s="225" t="s">
        <v>456</v>
      </c>
      <c r="E23" s="224" t="s">
        <v>446</v>
      </c>
      <c r="F23" s="225" t="s">
        <v>447</v>
      </c>
      <c r="G23" s="224" t="s">
        <v>498</v>
      </c>
      <c r="H23" s="224">
        <v>128262</v>
      </c>
      <c r="I23" s="224">
        <v>28262</v>
      </c>
      <c r="J23" s="224" t="s">
        <v>507</v>
      </c>
      <c r="K23" s="224" t="s">
        <v>508</v>
      </c>
      <c r="L23" s="226">
        <v>1438.7894999999999</v>
      </c>
      <c r="M23" s="226">
        <v>3</v>
      </c>
      <c r="N23" s="227">
        <v>4316.3689999999997</v>
      </c>
    </row>
    <row r="24" spans="1:14" ht="14.4" customHeight="1" x14ac:dyDescent="0.3">
      <c r="A24" s="222" t="s">
        <v>443</v>
      </c>
      <c r="B24" s="223" t="s">
        <v>445</v>
      </c>
      <c r="C24" s="224" t="s">
        <v>455</v>
      </c>
      <c r="D24" s="225" t="s">
        <v>456</v>
      </c>
      <c r="E24" s="224" t="s">
        <v>446</v>
      </c>
      <c r="F24" s="225" t="s">
        <v>447</v>
      </c>
      <c r="G24" s="224" t="s">
        <v>498</v>
      </c>
      <c r="H24" s="224">
        <v>146270</v>
      </c>
      <c r="I24" s="224">
        <v>46270</v>
      </c>
      <c r="J24" s="224" t="s">
        <v>509</v>
      </c>
      <c r="K24" s="224" t="s">
        <v>510</v>
      </c>
      <c r="L24" s="226">
        <v>49.72</v>
      </c>
      <c r="M24" s="226">
        <v>1</v>
      </c>
      <c r="N24" s="227">
        <v>49.72</v>
      </c>
    </row>
    <row r="25" spans="1:14" ht="14.4" customHeight="1" x14ac:dyDescent="0.3">
      <c r="A25" s="222" t="s">
        <v>443</v>
      </c>
      <c r="B25" s="223" t="s">
        <v>445</v>
      </c>
      <c r="C25" s="224" t="s">
        <v>455</v>
      </c>
      <c r="D25" s="225" t="s">
        <v>456</v>
      </c>
      <c r="E25" s="224" t="s">
        <v>446</v>
      </c>
      <c r="F25" s="225" t="s">
        <v>447</v>
      </c>
      <c r="G25" s="224" t="s">
        <v>498</v>
      </c>
      <c r="H25" s="224">
        <v>155852</v>
      </c>
      <c r="I25" s="224">
        <v>55852</v>
      </c>
      <c r="J25" s="224" t="s">
        <v>511</v>
      </c>
      <c r="K25" s="224" t="s">
        <v>512</v>
      </c>
      <c r="L25" s="226">
        <v>248.179509265777</v>
      </c>
      <c r="M25" s="226">
        <v>2</v>
      </c>
      <c r="N25" s="227">
        <v>496.359018531554</v>
      </c>
    </row>
    <row r="26" spans="1:14" ht="14.4" customHeight="1" x14ac:dyDescent="0.3">
      <c r="A26" s="222" t="s">
        <v>443</v>
      </c>
      <c r="B26" s="223" t="s">
        <v>445</v>
      </c>
      <c r="C26" s="224" t="s">
        <v>455</v>
      </c>
      <c r="D26" s="225" t="s">
        <v>456</v>
      </c>
      <c r="E26" s="224" t="s">
        <v>446</v>
      </c>
      <c r="F26" s="225" t="s">
        <v>447</v>
      </c>
      <c r="G26" s="224" t="s">
        <v>498</v>
      </c>
      <c r="H26" s="224">
        <v>160087</v>
      </c>
      <c r="I26" s="224">
        <v>60087</v>
      </c>
      <c r="J26" s="224" t="s">
        <v>513</v>
      </c>
      <c r="K26" s="224" t="s">
        <v>514</v>
      </c>
      <c r="L26" s="226">
        <v>65.675000000000011</v>
      </c>
      <c r="M26" s="226">
        <v>2</v>
      </c>
      <c r="N26" s="227">
        <v>131.35000000000002</v>
      </c>
    </row>
    <row r="27" spans="1:14" ht="14.4" customHeight="1" x14ac:dyDescent="0.3">
      <c r="A27" s="222" t="s">
        <v>443</v>
      </c>
      <c r="B27" s="223" t="s">
        <v>445</v>
      </c>
      <c r="C27" s="224" t="s">
        <v>455</v>
      </c>
      <c r="D27" s="225" t="s">
        <v>456</v>
      </c>
      <c r="E27" s="224" t="s">
        <v>446</v>
      </c>
      <c r="F27" s="225" t="s">
        <v>447</v>
      </c>
      <c r="G27" s="224" t="s">
        <v>498</v>
      </c>
      <c r="H27" s="224">
        <v>167757</v>
      </c>
      <c r="I27" s="224">
        <v>167757</v>
      </c>
      <c r="J27" s="224" t="s">
        <v>515</v>
      </c>
      <c r="K27" s="224" t="s">
        <v>516</v>
      </c>
      <c r="L27" s="226">
        <v>688.91916556387696</v>
      </c>
      <c r="M27" s="226">
        <v>2</v>
      </c>
      <c r="N27" s="227">
        <v>1377.8383311277539</v>
      </c>
    </row>
    <row r="28" spans="1:14" ht="14.4" customHeight="1" x14ac:dyDescent="0.3">
      <c r="A28" s="222" t="s">
        <v>443</v>
      </c>
      <c r="B28" s="223" t="s">
        <v>445</v>
      </c>
      <c r="C28" s="224" t="s">
        <v>455</v>
      </c>
      <c r="D28" s="225" t="s">
        <v>456</v>
      </c>
      <c r="E28" s="224" t="s">
        <v>446</v>
      </c>
      <c r="F28" s="225" t="s">
        <v>447</v>
      </c>
      <c r="G28" s="224" t="s">
        <v>498</v>
      </c>
      <c r="H28" s="224">
        <v>183135</v>
      </c>
      <c r="I28" s="224">
        <v>83135</v>
      </c>
      <c r="J28" s="224" t="s">
        <v>517</v>
      </c>
      <c r="K28" s="224" t="s">
        <v>518</v>
      </c>
      <c r="L28" s="226">
        <v>1487</v>
      </c>
      <c r="M28" s="226">
        <v>1</v>
      </c>
      <c r="N28" s="227">
        <v>1487</v>
      </c>
    </row>
    <row r="29" spans="1:14" ht="14.4" customHeight="1" x14ac:dyDescent="0.3">
      <c r="A29" s="222" t="s">
        <v>443</v>
      </c>
      <c r="B29" s="223" t="s">
        <v>445</v>
      </c>
      <c r="C29" s="224" t="s">
        <v>455</v>
      </c>
      <c r="D29" s="225" t="s">
        <v>456</v>
      </c>
      <c r="E29" s="224" t="s">
        <v>446</v>
      </c>
      <c r="F29" s="225" t="s">
        <v>447</v>
      </c>
      <c r="G29" s="224" t="s">
        <v>498</v>
      </c>
      <c r="H29" s="224">
        <v>196490</v>
      </c>
      <c r="I29" s="224">
        <v>96490</v>
      </c>
      <c r="J29" s="224" t="s">
        <v>519</v>
      </c>
      <c r="K29" s="224" t="s">
        <v>520</v>
      </c>
      <c r="L29" s="226">
        <v>232.14400000000001</v>
      </c>
      <c r="M29" s="226">
        <v>1</v>
      </c>
      <c r="N29" s="227">
        <v>232.14400000000001</v>
      </c>
    </row>
    <row r="30" spans="1:14" ht="14.4" customHeight="1" x14ac:dyDescent="0.3">
      <c r="A30" s="222" t="s">
        <v>443</v>
      </c>
      <c r="B30" s="223" t="s">
        <v>445</v>
      </c>
      <c r="C30" s="224" t="s">
        <v>455</v>
      </c>
      <c r="D30" s="225" t="s">
        <v>456</v>
      </c>
      <c r="E30" s="224" t="s">
        <v>446</v>
      </c>
      <c r="F30" s="225" t="s">
        <v>447</v>
      </c>
      <c r="G30" s="224" t="s">
        <v>498</v>
      </c>
      <c r="H30" s="224">
        <v>394231</v>
      </c>
      <c r="I30" s="224">
        <v>0</v>
      </c>
      <c r="J30" s="224" t="s">
        <v>521</v>
      </c>
      <c r="K30" s="224"/>
      <c r="L30" s="226">
        <v>136.69</v>
      </c>
      <c r="M30" s="226">
        <v>1</v>
      </c>
      <c r="N30" s="227">
        <v>136.69</v>
      </c>
    </row>
    <row r="31" spans="1:14" ht="14.4" customHeight="1" x14ac:dyDescent="0.3">
      <c r="A31" s="222" t="s">
        <v>443</v>
      </c>
      <c r="B31" s="223" t="s">
        <v>445</v>
      </c>
      <c r="C31" s="224" t="s">
        <v>455</v>
      </c>
      <c r="D31" s="225" t="s">
        <v>456</v>
      </c>
      <c r="E31" s="224" t="s">
        <v>446</v>
      </c>
      <c r="F31" s="225" t="s">
        <v>447</v>
      </c>
      <c r="G31" s="224" t="s">
        <v>498</v>
      </c>
      <c r="H31" s="224">
        <v>501064</v>
      </c>
      <c r="I31" s="224">
        <v>0</v>
      </c>
      <c r="J31" s="224" t="s">
        <v>522</v>
      </c>
      <c r="K31" s="224" t="s">
        <v>523</v>
      </c>
      <c r="L31" s="226">
        <v>157.602483379137</v>
      </c>
      <c r="M31" s="226">
        <v>1</v>
      </c>
      <c r="N31" s="227">
        <v>157.602483379137</v>
      </c>
    </row>
    <row r="32" spans="1:14" ht="14.4" customHeight="1" x14ac:dyDescent="0.3">
      <c r="A32" s="222" t="s">
        <v>443</v>
      </c>
      <c r="B32" s="223" t="s">
        <v>445</v>
      </c>
      <c r="C32" s="224" t="s">
        <v>455</v>
      </c>
      <c r="D32" s="225" t="s">
        <v>456</v>
      </c>
      <c r="E32" s="224" t="s">
        <v>446</v>
      </c>
      <c r="F32" s="225" t="s">
        <v>447</v>
      </c>
      <c r="G32" s="224" t="s">
        <v>498</v>
      </c>
      <c r="H32" s="224">
        <v>841574</v>
      </c>
      <c r="I32" s="224">
        <v>0</v>
      </c>
      <c r="J32" s="224" t="s">
        <v>524</v>
      </c>
      <c r="K32" s="224"/>
      <c r="L32" s="226">
        <v>113.67</v>
      </c>
      <c r="M32" s="226">
        <v>1</v>
      </c>
      <c r="N32" s="227">
        <v>113.67</v>
      </c>
    </row>
    <row r="33" spans="1:14" ht="14.4" customHeight="1" x14ac:dyDescent="0.3">
      <c r="A33" s="222" t="s">
        <v>443</v>
      </c>
      <c r="B33" s="223" t="s">
        <v>445</v>
      </c>
      <c r="C33" s="224" t="s">
        <v>455</v>
      </c>
      <c r="D33" s="225" t="s">
        <v>456</v>
      </c>
      <c r="E33" s="224" t="s">
        <v>446</v>
      </c>
      <c r="F33" s="225" t="s">
        <v>447</v>
      </c>
      <c r="G33" s="224" t="s">
        <v>498</v>
      </c>
      <c r="H33" s="224">
        <v>843588</v>
      </c>
      <c r="I33" s="224">
        <v>0</v>
      </c>
      <c r="J33" s="224" t="s">
        <v>525</v>
      </c>
      <c r="K33" s="224" t="s">
        <v>526</v>
      </c>
      <c r="L33" s="226">
        <v>13.59</v>
      </c>
      <c r="M33" s="226">
        <v>2</v>
      </c>
      <c r="N33" s="227">
        <v>27.18</v>
      </c>
    </row>
    <row r="34" spans="1:14" ht="14.4" customHeight="1" x14ac:dyDescent="0.3">
      <c r="A34" s="222" t="s">
        <v>443</v>
      </c>
      <c r="B34" s="223" t="s">
        <v>445</v>
      </c>
      <c r="C34" s="224" t="s">
        <v>455</v>
      </c>
      <c r="D34" s="225" t="s">
        <v>456</v>
      </c>
      <c r="E34" s="224" t="s">
        <v>446</v>
      </c>
      <c r="F34" s="225" t="s">
        <v>447</v>
      </c>
      <c r="G34" s="224" t="s">
        <v>498</v>
      </c>
      <c r="H34" s="224">
        <v>844292</v>
      </c>
      <c r="I34" s="224">
        <v>0</v>
      </c>
      <c r="J34" s="224" t="s">
        <v>527</v>
      </c>
      <c r="K34" s="224"/>
      <c r="L34" s="226">
        <v>314.99599999999998</v>
      </c>
      <c r="M34" s="226">
        <v>3</v>
      </c>
      <c r="N34" s="227">
        <v>944.98799999999994</v>
      </c>
    </row>
    <row r="35" spans="1:14" ht="14.4" customHeight="1" x14ac:dyDescent="0.3">
      <c r="A35" s="222" t="s">
        <v>443</v>
      </c>
      <c r="B35" s="223" t="s">
        <v>445</v>
      </c>
      <c r="C35" s="224" t="s">
        <v>455</v>
      </c>
      <c r="D35" s="225" t="s">
        <v>456</v>
      </c>
      <c r="E35" s="224" t="s">
        <v>446</v>
      </c>
      <c r="F35" s="225" t="s">
        <v>447</v>
      </c>
      <c r="G35" s="224" t="s">
        <v>498</v>
      </c>
      <c r="H35" s="224">
        <v>845749</v>
      </c>
      <c r="I35" s="224">
        <v>29212</v>
      </c>
      <c r="J35" s="224" t="s">
        <v>528</v>
      </c>
      <c r="K35" s="224" t="s">
        <v>529</v>
      </c>
      <c r="L35" s="226">
        <v>75.14500000000001</v>
      </c>
      <c r="M35" s="226">
        <v>2</v>
      </c>
      <c r="N35" s="227">
        <v>150.29000000000002</v>
      </c>
    </row>
    <row r="36" spans="1:14" ht="14.4" customHeight="1" x14ac:dyDescent="0.3">
      <c r="A36" s="222" t="s">
        <v>443</v>
      </c>
      <c r="B36" s="223" t="s">
        <v>445</v>
      </c>
      <c r="C36" s="224" t="s">
        <v>455</v>
      </c>
      <c r="D36" s="225" t="s">
        <v>456</v>
      </c>
      <c r="E36" s="224" t="s">
        <v>446</v>
      </c>
      <c r="F36" s="225" t="s">
        <v>447</v>
      </c>
      <c r="G36" s="224" t="s">
        <v>498</v>
      </c>
      <c r="H36" s="224">
        <v>846133</v>
      </c>
      <c r="I36" s="224">
        <v>0</v>
      </c>
      <c r="J36" s="224" t="s">
        <v>530</v>
      </c>
      <c r="K36" s="224"/>
      <c r="L36" s="226">
        <v>75.59</v>
      </c>
      <c r="M36" s="226">
        <v>1</v>
      </c>
      <c r="N36" s="227">
        <v>75.59</v>
      </c>
    </row>
    <row r="37" spans="1:14" ht="14.4" customHeight="1" x14ac:dyDescent="0.3">
      <c r="A37" s="222" t="s">
        <v>443</v>
      </c>
      <c r="B37" s="223" t="s">
        <v>445</v>
      </c>
      <c r="C37" s="224" t="s">
        <v>455</v>
      </c>
      <c r="D37" s="225" t="s">
        <v>456</v>
      </c>
      <c r="E37" s="224" t="s">
        <v>446</v>
      </c>
      <c r="F37" s="225" t="s">
        <v>447</v>
      </c>
      <c r="G37" s="224" t="s">
        <v>498</v>
      </c>
      <c r="H37" s="224">
        <v>846801</v>
      </c>
      <c r="I37" s="224">
        <v>0</v>
      </c>
      <c r="J37" s="224" t="s">
        <v>531</v>
      </c>
      <c r="K37" s="224"/>
      <c r="L37" s="226">
        <v>79.7226</v>
      </c>
      <c r="M37" s="226">
        <v>1</v>
      </c>
      <c r="N37" s="227">
        <v>79.7226</v>
      </c>
    </row>
    <row r="38" spans="1:14" ht="14.4" customHeight="1" x14ac:dyDescent="0.3">
      <c r="A38" s="222" t="s">
        <v>443</v>
      </c>
      <c r="B38" s="223" t="s">
        <v>445</v>
      </c>
      <c r="C38" s="224" t="s">
        <v>455</v>
      </c>
      <c r="D38" s="225" t="s">
        <v>456</v>
      </c>
      <c r="E38" s="224" t="s">
        <v>446</v>
      </c>
      <c r="F38" s="225" t="s">
        <v>447</v>
      </c>
      <c r="G38" s="224" t="s">
        <v>498</v>
      </c>
      <c r="H38" s="224">
        <v>847637</v>
      </c>
      <c r="I38" s="224">
        <v>0</v>
      </c>
      <c r="J38" s="224" t="s">
        <v>532</v>
      </c>
      <c r="K38" s="224"/>
      <c r="L38" s="226">
        <v>372.053</v>
      </c>
      <c r="M38" s="226">
        <v>1</v>
      </c>
      <c r="N38" s="227">
        <v>372.053</v>
      </c>
    </row>
    <row r="39" spans="1:14" ht="14.4" customHeight="1" x14ac:dyDescent="0.3">
      <c r="A39" s="222" t="s">
        <v>443</v>
      </c>
      <c r="B39" s="223" t="s">
        <v>445</v>
      </c>
      <c r="C39" s="224" t="s">
        <v>455</v>
      </c>
      <c r="D39" s="225" t="s">
        <v>456</v>
      </c>
      <c r="E39" s="224" t="s">
        <v>446</v>
      </c>
      <c r="F39" s="225" t="s">
        <v>447</v>
      </c>
      <c r="G39" s="224" t="s">
        <v>498</v>
      </c>
      <c r="H39" s="224">
        <v>849667</v>
      </c>
      <c r="I39" s="224">
        <v>162030</v>
      </c>
      <c r="J39" s="224" t="s">
        <v>533</v>
      </c>
      <c r="K39" s="224" t="s">
        <v>534</v>
      </c>
      <c r="L39" s="226">
        <v>1785.135</v>
      </c>
      <c r="M39" s="226">
        <v>1</v>
      </c>
      <c r="N39" s="227">
        <v>1785.135</v>
      </c>
    </row>
    <row r="40" spans="1:14" ht="14.4" customHeight="1" x14ac:dyDescent="0.3">
      <c r="A40" s="222" t="s">
        <v>443</v>
      </c>
      <c r="B40" s="223" t="s">
        <v>445</v>
      </c>
      <c r="C40" s="224" t="s">
        <v>455</v>
      </c>
      <c r="D40" s="225" t="s">
        <v>456</v>
      </c>
      <c r="E40" s="224" t="s">
        <v>446</v>
      </c>
      <c r="F40" s="225" t="s">
        <v>447</v>
      </c>
      <c r="G40" s="224" t="s">
        <v>498</v>
      </c>
      <c r="H40" s="224">
        <v>849932</v>
      </c>
      <c r="I40" s="224">
        <v>149297</v>
      </c>
      <c r="J40" s="224" t="s">
        <v>535</v>
      </c>
      <c r="K40" s="224" t="s">
        <v>536</v>
      </c>
      <c r="L40" s="226">
        <v>5161.46</v>
      </c>
      <c r="M40" s="226">
        <v>1</v>
      </c>
      <c r="N40" s="227">
        <v>5161.46</v>
      </c>
    </row>
    <row r="41" spans="1:14" ht="14.4" customHeight="1" x14ac:dyDescent="0.3">
      <c r="A41" s="222" t="s">
        <v>443</v>
      </c>
      <c r="B41" s="223" t="s">
        <v>445</v>
      </c>
      <c r="C41" s="224" t="s">
        <v>455</v>
      </c>
      <c r="D41" s="225" t="s">
        <v>456</v>
      </c>
      <c r="E41" s="224" t="s">
        <v>446</v>
      </c>
      <c r="F41" s="225" t="s">
        <v>447</v>
      </c>
      <c r="G41" s="224" t="s">
        <v>498</v>
      </c>
      <c r="H41" s="224">
        <v>850125</v>
      </c>
      <c r="I41" s="224">
        <v>500983</v>
      </c>
      <c r="J41" s="224" t="s">
        <v>537</v>
      </c>
      <c r="K41" s="224" t="s">
        <v>538</v>
      </c>
      <c r="L41" s="226">
        <v>517.25978558452357</v>
      </c>
      <c r="M41" s="226">
        <v>5</v>
      </c>
      <c r="N41" s="227">
        <v>2586.299142338094</v>
      </c>
    </row>
    <row r="42" spans="1:14" ht="14.4" customHeight="1" x14ac:dyDescent="0.3">
      <c r="A42" s="222" t="s">
        <v>443</v>
      </c>
      <c r="B42" s="223" t="s">
        <v>445</v>
      </c>
      <c r="C42" s="224" t="s">
        <v>455</v>
      </c>
      <c r="D42" s="225" t="s">
        <v>456</v>
      </c>
      <c r="E42" s="224" t="s">
        <v>446</v>
      </c>
      <c r="F42" s="225" t="s">
        <v>447</v>
      </c>
      <c r="G42" s="224" t="s">
        <v>498</v>
      </c>
      <c r="H42" s="224">
        <v>850408</v>
      </c>
      <c r="I42" s="224">
        <v>149303</v>
      </c>
      <c r="J42" s="224" t="s">
        <v>539</v>
      </c>
      <c r="K42" s="224" t="s">
        <v>536</v>
      </c>
      <c r="L42" s="226">
        <v>5161.46</v>
      </c>
      <c r="M42" s="226">
        <v>2</v>
      </c>
      <c r="N42" s="227">
        <v>10322.92</v>
      </c>
    </row>
    <row r="43" spans="1:14" ht="14.4" customHeight="1" x14ac:dyDescent="0.3">
      <c r="A43" s="222" t="s">
        <v>443</v>
      </c>
      <c r="B43" s="223" t="s">
        <v>445</v>
      </c>
      <c r="C43" s="224" t="s">
        <v>455</v>
      </c>
      <c r="D43" s="225" t="s">
        <v>456</v>
      </c>
      <c r="E43" s="224" t="s">
        <v>446</v>
      </c>
      <c r="F43" s="225" t="s">
        <v>447</v>
      </c>
      <c r="G43" s="224" t="s">
        <v>540</v>
      </c>
      <c r="H43" s="224">
        <v>116555</v>
      </c>
      <c r="I43" s="224">
        <v>16555</v>
      </c>
      <c r="J43" s="224" t="s">
        <v>541</v>
      </c>
      <c r="K43" s="224" t="s">
        <v>542</v>
      </c>
      <c r="L43" s="226">
        <v>6410.11</v>
      </c>
      <c r="M43" s="226">
        <v>4</v>
      </c>
      <c r="N43" s="227">
        <v>25640.44</v>
      </c>
    </row>
    <row r="44" spans="1:14" ht="14.4" customHeight="1" x14ac:dyDescent="0.3">
      <c r="A44" s="222" t="s">
        <v>443</v>
      </c>
      <c r="B44" s="223" t="s">
        <v>445</v>
      </c>
      <c r="C44" s="224" t="s">
        <v>455</v>
      </c>
      <c r="D44" s="225" t="s">
        <v>456</v>
      </c>
      <c r="E44" s="224" t="s">
        <v>446</v>
      </c>
      <c r="F44" s="225" t="s">
        <v>447</v>
      </c>
      <c r="G44" s="224" t="s">
        <v>540</v>
      </c>
      <c r="H44" s="224">
        <v>144641</v>
      </c>
      <c r="I44" s="224">
        <v>44641</v>
      </c>
      <c r="J44" s="224" t="s">
        <v>543</v>
      </c>
      <c r="K44" s="224" t="s">
        <v>544</v>
      </c>
      <c r="L44" s="226">
        <v>1684.54</v>
      </c>
      <c r="M44" s="226">
        <v>4</v>
      </c>
      <c r="N44" s="227">
        <v>6738.16</v>
      </c>
    </row>
    <row r="45" spans="1:14" ht="14.4" customHeight="1" x14ac:dyDescent="0.3">
      <c r="A45" s="222" t="s">
        <v>443</v>
      </c>
      <c r="B45" s="223" t="s">
        <v>445</v>
      </c>
      <c r="C45" s="224" t="s">
        <v>455</v>
      </c>
      <c r="D45" s="225" t="s">
        <v>456</v>
      </c>
      <c r="E45" s="224" t="s">
        <v>446</v>
      </c>
      <c r="F45" s="225" t="s">
        <v>447</v>
      </c>
      <c r="G45" s="224" t="s">
        <v>540</v>
      </c>
      <c r="H45" s="224">
        <v>847766</v>
      </c>
      <c r="I45" s="224">
        <v>125520</v>
      </c>
      <c r="J45" s="224" t="s">
        <v>545</v>
      </c>
      <c r="K45" s="224" t="s">
        <v>546</v>
      </c>
      <c r="L45" s="226">
        <v>198.24200000000002</v>
      </c>
      <c r="M45" s="226">
        <v>2</v>
      </c>
      <c r="N45" s="227">
        <v>396.48400000000004</v>
      </c>
    </row>
    <row r="46" spans="1:14" ht="14.4" customHeight="1" x14ac:dyDescent="0.3">
      <c r="A46" s="222" t="s">
        <v>443</v>
      </c>
      <c r="B46" s="223" t="s">
        <v>445</v>
      </c>
      <c r="C46" s="224" t="s">
        <v>455</v>
      </c>
      <c r="D46" s="225" t="s">
        <v>456</v>
      </c>
      <c r="E46" s="224" t="s">
        <v>450</v>
      </c>
      <c r="F46" s="225" t="s">
        <v>451</v>
      </c>
      <c r="G46" s="224" t="s">
        <v>498</v>
      </c>
      <c r="H46" s="224">
        <v>189812</v>
      </c>
      <c r="I46" s="224">
        <v>89812</v>
      </c>
      <c r="J46" s="224" t="s">
        <v>547</v>
      </c>
      <c r="K46" s="224" t="s">
        <v>548</v>
      </c>
      <c r="L46" s="226">
        <v>23.91</v>
      </c>
      <c r="M46" s="226">
        <v>2</v>
      </c>
      <c r="N46" s="227">
        <v>47.82</v>
      </c>
    </row>
    <row r="47" spans="1:14" ht="14.4" customHeight="1" x14ac:dyDescent="0.3">
      <c r="A47" s="222" t="s">
        <v>443</v>
      </c>
      <c r="B47" s="223" t="s">
        <v>445</v>
      </c>
      <c r="C47" s="224" t="s">
        <v>455</v>
      </c>
      <c r="D47" s="225" t="s">
        <v>456</v>
      </c>
      <c r="E47" s="224" t="s">
        <v>450</v>
      </c>
      <c r="F47" s="225" t="s">
        <v>451</v>
      </c>
      <c r="G47" s="224" t="s">
        <v>540</v>
      </c>
      <c r="H47" s="224">
        <v>147718</v>
      </c>
      <c r="I47" s="224">
        <v>47718</v>
      </c>
      <c r="J47" s="224" t="s">
        <v>549</v>
      </c>
      <c r="K47" s="224" t="s">
        <v>548</v>
      </c>
      <c r="L47" s="226">
        <v>31.2</v>
      </c>
      <c r="M47" s="226">
        <v>1</v>
      </c>
      <c r="N47" s="227">
        <v>31.2</v>
      </c>
    </row>
    <row r="48" spans="1:14" ht="14.4" customHeight="1" x14ac:dyDescent="0.3">
      <c r="A48" s="222" t="s">
        <v>443</v>
      </c>
      <c r="B48" s="223" t="s">
        <v>445</v>
      </c>
      <c r="C48" s="224" t="s">
        <v>455</v>
      </c>
      <c r="D48" s="225" t="s">
        <v>456</v>
      </c>
      <c r="E48" s="224" t="s">
        <v>450</v>
      </c>
      <c r="F48" s="225" t="s">
        <v>451</v>
      </c>
      <c r="G48" s="224" t="s">
        <v>540</v>
      </c>
      <c r="H48" s="224">
        <v>153800</v>
      </c>
      <c r="I48" s="224">
        <v>53800</v>
      </c>
      <c r="J48" s="224" t="s">
        <v>550</v>
      </c>
      <c r="K48" s="224" t="s">
        <v>551</v>
      </c>
      <c r="L48" s="226">
        <v>317.64999999999998</v>
      </c>
      <c r="M48" s="226">
        <v>1</v>
      </c>
      <c r="N48" s="227">
        <v>317.64999999999998</v>
      </c>
    </row>
    <row r="49" spans="1:14" ht="14.4" customHeight="1" x14ac:dyDescent="0.3">
      <c r="A49" s="222" t="s">
        <v>443</v>
      </c>
      <c r="B49" s="223" t="s">
        <v>445</v>
      </c>
      <c r="C49" s="224" t="s">
        <v>455</v>
      </c>
      <c r="D49" s="225" t="s">
        <v>456</v>
      </c>
      <c r="E49" s="224" t="s">
        <v>452</v>
      </c>
      <c r="F49" s="225" t="s">
        <v>453</v>
      </c>
      <c r="G49" s="224" t="s">
        <v>498</v>
      </c>
      <c r="H49" s="224">
        <v>159074</v>
      </c>
      <c r="I49" s="224">
        <v>59074</v>
      </c>
      <c r="J49" s="224" t="s">
        <v>552</v>
      </c>
      <c r="K49" s="224" t="s">
        <v>553</v>
      </c>
      <c r="L49" s="226">
        <v>95.77</v>
      </c>
      <c r="M49" s="226">
        <v>4</v>
      </c>
      <c r="N49" s="227">
        <v>383.08</v>
      </c>
    </row>
    <row r="50" spans="1:14" ht="14.4" customHeight="1" x14ac:dyDescent="0.3">
      <c r="A50" s="222" t="s">
        <v>443</v>
      </c>
      <c r="B50" s="223" t="s">
        <v>445</v>
      </c>
      <c r="C50" s="224" t="s">
        <v>459</v>
      </c>
      <c r="D50" s="225" t="s">
        <v>460</v>
      </c>
      <c r="E50" s="224" t="s">
        <v>446</v>
      </c>
      <c r="F50" s="225" t="s">
        <v>447</v>
      </c>
      <c r="G50" s="224"/>
      <c r="H50" s="224">
        <v>142258</v>
      </c>
      <c r="I50" s="224">
        <v>0</v>
      </c>
      <c r="J50" s="224" t="s">
        <v>554</v>
      </c>
      <c r="K50" s="224" t="s">
        <v>555</v>
      </c>
      <c r="L50" s="226">
        <v>153.59299999999999</v>
      </c>
      <c r="M50" s="226">
        <v>2</v>
      </c>
      <c r="N50" s="227">
        <v>307.18599999999998</v>
      </c>
    </row>
    <row r="51" spans="1:14" ht="14.4" customHeight="1" x14ac:dyDescent="0.3">
      <c r="A51" s="222" t="s">
        <v>443</v>
      </c>
      <c r="B51" s="223" t="s">
        <v>445</v>
      </c>
      <c r="C51" s="224" t="s">
        <v>459</v>
      </c>
      <c r="D51" s="225" t="s">
        <v>460</v>
      </c>
      <c r="E51" s="224" t="s">
        <v>446</v>
      </c>
      <c r="F51" s="225" t="s">
        <v>447</v>
      </c>
      <c r="G51" s="224"/>
      <c r="H51" s="224">
        <v>150316</v>
      </c>
      <c r="I51" s="224">
        <v>50316</v>
      </c>
      <c r="J51" s="224" t="s">
        <v>556</v>
      </c>
      <c r="K51" s="224" t="s">
        <v>497</v>
      </c>
      <c r="L51" s="226">
        <v>203.98</v>
      </c>
      <c r="M51" s="226">
        <v>3</v>
      </c>
      <c r="N51" s="227">
        <v>611.93999999999994</v>
      </c>
    </row>
    <row r="52" spans="1:14" ht="14.4" customHeight="1" x14ac:dyDescent="0.3">
      <c r="A52" s="222" t="s">
        <v>443</v>
      </c>
      <c r="B52" s="223" t="s">
        <v>445</v>
      </c>
      <c r="C52" s="224" t="s">
        <v>459</v>
      </c>
      <c r="D52" s="225" t="s">
        <v>460</v>
      </c>
      <c r="E52" s="224" t="s">
        <v>446</v>
      </c>
      <c r="F52" s="225" t="s">
        <v>447</v>
      </c>
      <c r="G52" s="224"/>
      <c r="H52" s="224">
        <v>843911</v>
      </c>
      <c r="I52" s="224">
        <v>102492</v>
      </c>
      <c r="J52" s="224" t="s">
        <v>493</v>
      </c>
      <c r="K52" s="224" t="s">
        <v>494</v>
      </c>
      <c r="L52" s="226">
        <v>99.016109386664496</v>
      </c>
      <c r="M52" s="226">
        <v>2</v>
      </c>
      <c r="N52" s="227">
        <v>198.03221877332899</v>
      </c>
    </row>
    <row r="53" spans="1:14" ht="14.4" customHeight="1" x14ac:dyDescent="0.3">
      <c r="A53" s="222" t="s">
        <v>443</v>
      </c>
      <c r="B53" s="223" t="s">
        <v>445</v>
      </c>
      <c r="C53" s="224" t="s">
        <v>459</v>
      </c>
      <c r="D53" s="225" t="s">
        <v>460</v>
      </c>
      <c r="E53" s="224" t="s">
        <v>446</v>
      </c>
      <c r="F53" s="225" t="s">
        <v>447</v>
      </c>
      <c r="G53" s="224" t="s">
        <v>498</v>
      </c>
      <c r="H53" s="224">
        <v>58164</v>
      </c>
      <c r="I53" s="224">
        <v>58164</v>
      </c>
      <c r="J53" s="224" t="s">
        <v>557</v>
      </c>
      <c r="K53" s="224" t="s">
        <v>558</v>
      </c>
      <c r="L53" s="226">
        <v>350.74</v>
      </c>
      <c r="M53" s="226">
        <v>1</v>
      </c>
      <c r="N53" s="227">
        <v>350.74</v>
      </c>
    </row>
    <row r="54" spans="1:14" ht="14.4" customHeight="1" x14ac:dyDescent="0.3">
      <c r="A54" s="222" t="s">
        <v>443</v>
      </c>
      <c r="B54" s="223" t="s">
        <v>445</v>
      </c>
      <c r="C54" s="224" t="s">
        <v>459</v>
      </c>
      <c r="D54" s="225" t="s">
        <v>460</v>
      </c>
      <c r="E54" s="224" t="s">
        <v>446</v>
      </c>
      <c r="F54" s="225" t="s">
        <v>447</v>
      </c>
      <c r="G54" s="224" t="s">
        <v>498</v>
      </c>
      <c r="H54" s="224">
        <v>100231</v>
      </c>
      <c r="I54" s="224">
        <v>231</v>
      </c>
      <c r="J54" s="224" t="s">
        <v>559</v>
      </c>
      <c r="K54" s="224" t="s">
        <v>560</v>
      </c>
      <c r="L54" s="226">
        <v>22.240099149888898</v>
      </c>
      <c r="M54" s="226">
        <v>2</v>
      </c>
      <c r="N54" s="227">
        <v>44.480198299777797</v>
      </c>
    </row>
    <row r="55" spans="1:14" ht="14.4" customHeight="1" x14ac:dyDescent="0.3">
      <c r="A55" s="222" t="s">
        <v>443</v>
      </c>
      <c r="B55" s="223" t="s">
        <v>445</v>
      </c>
      <c r="C55" s="224" t="s">
        <v>459</v>
      </c>
      <c r="D55" s="225" t="s">
        <v>460</v>
      </c>
      <c r="E55" s="224" t="s">
        <v>446</v>
      </c>
      <c r="F55" s="225" t="s">
        <v>447</v>
      </c>
      <c r="G55" s="224" t="s">
        <v>498</v>
      </c>
      <c r="H55" s="224">
        <v>104343</v>
      </c>
      <c r="I55" s="224">
        <v>4343</v>
      </c>
      <c r="J55" s="224" t="s">
        <v>561</v>
      </c>
      <c r="K55" s="224" t="s">
        <v>562</v>
      </c>
      <c r="L55" s="226">
        <v>23.0502721664093</v>
      </c>
      <c r="M55" s="226">
        <v>1</v>
      </c>
      <c r="N55" s="227">
        <v>23.0502721664093</v>
      </c>
    </row>
    <row r="56" spans="1:14" ht="14.4" customHeight="1" x14ac:dyDescent="0.3">
      <c r="A56" s="222" t="s">
        <v>443</v>
      </c>
      <c r="B56" s="223" t="s">
        <v>445</v>
      </c>
      <c r="C56" s="224" t="s">
        <v>459</v>
      </c>
      <c r="D56" s="225" t="s">
        <v>460</v>
      </c>
      <c r="E56" s="224" t="s">
        <v>446</v>
      </c>
      <c r="F56" s="225" t="s">
        <v>447</v>
      </c>
      <c r="G56" s="224" t="s">
        <v>498</v>
      </c>
      <c r="H56" s="224">
        <v>104364</v>
      </c>
      <c r="I56" s="224">
        <v>4364</v>
      </c>
      <c r="J56" s="224" t="s">
        <v>563</v>
      </c>
      <c r="K56" s="224" t="s">
        <v>564</v>
      </c>
      <c r="L56" s="226">
        <v>38.357100000000003</v>
      </c>
      <c r="M56" s="226">
        <v>1</v>
      </c>
      <c r="N56" s="227">
        <v>38.357100000000003</v>
      </c>
    </row>
    <row r="57" spans="1:14" ht="14.4" customHeight="1" x14ac:dyDescent="0.3">
      <c r="A57" s="222" t="s">
        <v>443</v>
      </c>
      <c r="B57" s="223" t="s">
        <v>445</v>
      </c>
      <c r="C57" s="224" t="s">
        <v>459</v>
      </c>
      <c r="D57" s="225" t="s">
        <v>460</v>
      </c>
      <c r="E57" s="224" t="s">
        <v>446</v>
      </c>
      <c r="F57" s="225" t="s">
        <v>447</v>
      </c>
      <c r="G57" s="224" t="s">
        <v>498</v>
      </c>
      <c r="H57" s="224">
        <v>110852</v>
      </c>
      <c r="I57" s="224">
        <v>10852</v>
      </c>
      <c r="J57" s="224" t="s">
        <v>565</v>
      </c>
      <c r="K57" s="224" t="s">
        <v>502</v>
      </c>
      <c r="L57" s="226">
        <v>1907.4803642362999</v>
      </c>
      <c r="M57" s="226">
        <v>1</v>
      </c>
      <c r="N57" s="227">
        <v>1907.4803642362999</v>
      </c>
    </row>
    <row r="58" spans="1:14" ht="14.4" customHeight="1" x14ac:dyDescent="0.3">
      <c r="A58" s="222" t="s">
        <v>443</v>
      </c>
      <c r="B58" s="223" t="s">
        <v>445</v>
      </c>
      <c r="C58" s="224" t="s">
        <v>459</v>
      </c>
      <c r="D58" s="225" t="s">
        <v>460</v>
      </c>
      <c r="E58" s="224" t="s">
        <v>446</v>
      </c>
      <c r="F58" s="225" t="s">
        <v>447</v>
      </c>
      <c r="G58" s="224" t="s">
        <v>498</v>
      </c>
      <c r="H58" s="224">
        <v>114632</v>
      </c>
      <c r="I58" s="224">
        <v>14632</v>
      </c>
      <c r="J58" s="224" t="s">
        <v>566</v>
      </c>
      <c r="K58" s="224" t="s">
        <v>567</v>
      </c>
      <c r="L58" s="226">
        <v>201.76</v>
      </c>
      <c r="M58" s="226">
        <v>3</v>
      </c>
      <c r="N58" s="227">
        <v>605.28</v>
      </c>
    </row>
    <row r="59" spans="1:14" ht="14.4" customHeight="1" x14ac:dyDescent="0.3">
      <c r="A59" s="222" t="s">
        <v>443</v>
      </c>
      <c r="B59" s="223" t="s">
        <v>445</v>
      </c>
      <c r="C59" s="224" t="s">
        <v>459</v>
      </c>
      <c r="D59" s="225" t="s">
        <v>460</v>
      </c>
      <c r="E59" s="224" t="s">
        <v>446</v>
      </c>
      <c r="F59" s="225" t="s">
        <v>447</v>
      </c>
      <c r="G59" s="224" t="s">
        <v>498</v>
      </c>
      <c r="H59" s="224">
        <v>114693</v>
      </c>
      <c r="I59" s="224">
        <v>14693</v>
      </c>
      <c r="J59" s="224" t="s">
        <v>568</v>
      </c>
      <c r="K59" s="224" t="s">
        <v>569</v>
      </c>
      <c r="L59" s="226">
        <v>187.69</v>
      </c>
      <c r="M59" s="226">
        <v>3</v>
      </c>
      <c r="N59" s="227">
        <v>563.06999999999994</v>
      </c>
    </row>
    <row r="60" spans="1:14" ht="14.4" customHeight="1" x14ac:dyDescent="0.3">
      <c r="A60" s="222" t="s">
        <v>443</v>
      </c>
      <c r="B60" s="223" t="s">
        <v>445</v>
      </c>
      <c r="C60" s="224" t="s">
        <v>459</v>
      </c>
      <c r="D60" s="225" t="s">
        <v>460</v>
      </c>
      <c r="E60" s="224" t="s">
        <v>446</v>
      </c>
      <c r="F60" s="225" t="s">
        <v>447</v>
      </c>
      <c r="G60" s="224" t="s">
        <v>498</v>
      </c>
      <c r="H60" s="224">
        <v>117206</v>
      </c>
      <c r="I60" s="224">
        <v>17206</v>
      </c>
      <c r="J60" s="224" t="s">
        <v>570</v>
      </c>
      <c r="K60" s="224" t="s">
        <v>571</v>
      </c>
      <c r="L60" s="226">
        <v>162.69</v>
      </c>
      <c r="M60" s="226">
        <v>1</v>
      </c>
      <c r="N60" s="227">
        <v>162.69</v>
      </c>
    </row>
    <row r="61" spans="1:14" ht="14.4" customHeight="1" x14ac:dyDescent="0.3">
      <c r="A61" s="222" t="s">
        <v>443</v>
      </c>
      <c r="B61" s="223" t="s">
        <v>445</v>
      </c>
      <c r="C61" s="224" t="s">
        <v>459</v>
      </c>
      <c r="D61" s="225" t="s">
        <v>460</v>
      </c>
      <c r="E61" s="224" t="s">
        <v>446</v>
      </c>
      <c r="F61" s="225" t="s">
        <v>447</v>
      </c>
      <c r="G61" s="224" t="s">
        <v>498</v>
      </c>
      <c r="H61" s="224">
        <v>119303</v>
      </c>
      <c r="I61" s="224">
        <v>19303</v>
      </c>
      <c r="J61" s="224" t="s">
        <v>572</v>
      </c>
      <c r="K61" s="224" t="s">
        <v>573</v>
      </c>
      <c r="L61" s="226">
        <v>331.5</v>
      </c>
      <c r="M61" s="226">
        <v>1</v>
      </c>
      <c r="N61" s="227">
        <v>331.5</v>
      </c>
    </row>
    <row r="62" spans="1:14" ht="14.4" customHeight="1" x14ac:dyDescent="0.3">
      <c r="A62" s="222" t="s">
        <v>443</v>
      </c>
      <c r="B62" s="223" t="s">
        <v>445</v>
      </c>
      <c r="C62" s="224" t="s">
        <v>459</v>
      </c>
      <c r="D62" s="225" t="s">
        <v>460</v>
      </c>
      <c r="E62" s="224" t="s">
        <v>446</v>
      </c>
      <c r="F62" s="225" t="s">
        <v>447</v>
      </c>
      <c r="G62" s="224" t="s">
        <v>498</v>
      </c>
      <c r="H62" s="224">
        <v>120159</v>
      </c>
      <c r="I62" s="224">
        <v>20159</v>
      </c>
      <c r="J62" s="224" t="s">
        <v>574</v>
      </c>
      <c r="K62" s="224" t="s">
        <v>575</v>
      </c>
      <c r="L62" s="226">
        <v>27.7</v>
      </c>
      <c r="M62" s="226">
        <v>1</v>
      </c>
      <c r="N62" s="227">
        <v>27.7</v>
      </c>
    </row>
    <row r="63" spans="1:14" ht="14.4" customHeight="1" x14ac:dyDescent="0.3">
      <c r="A63" s="222" t="s">
        <v>443</v>
      </c>
      <c r="B63" s="223" t="s">
        <v>445</v>
      </c>
      <c r="C63" s="224" t="s">
        <v>459</v>
      </c>
      <c r="D63" s="225" t="s">
        <v>460</v>
      </c>
      <c r="E63" s="224" t="s">
        <v>446</v>
      </c>
      <c r="F63" s="225" t="s">
        <v>447</v>
      </c>
      <c r="G63" s="224" t="s">
        <v>498</v>
      </c>
      <c r="H63" s="224">
        <v>127543</v>
      </c>
      <c r="I63" s="224">
        <v>27543</v>
      </c>
      <c r="J63" s="224" t="s">
        <v>576</v>
      </c>
      <c r="K63" s="224" t="s">
        <v>577</v>
      </c>
      <c r="L63" s="226">
        <v>944.46</v>
      </c>
      <c r="M63" s="226">
        <v>4</v>
      </c>
      <c r="N63" s="227">
        <v>3766.5299999999997</v>
      </c>
    </row>
    <row r="64" spans="1:14" ht="14.4" customHeight="1" x14ac:dyDescent="0.3">
      <c r="A64" s="222" t="s">
        <v>443</v>
      </c>
      <c r="B64" s="223" t="s">
        <v>445</v>
      </c>
      <c r="C64" s="224" t="s">
        <v>459</v>
      </c>
      <c r="D64" s="225" t="s">
        <v>460</v>
      </c>
      <c r="E64" s="224" t="s">
        <v>446</v>
      </c>
      <c r="F64" s="225" t="s">
        <v>447</v>
      </c>
      <c r="G64" s="224" t="s">
        <v>498</v>
      </c>
      <c r="H64" s="224">
        <v>131334</v>
      </c>
      <c r="I64" s="224">
        <v>31334</v>
      </c>
      <c r="J64" s="224" t="s">
        <v>578</v>
      </c>
      <c r="K64" s="224" t="s">
        <v>579</v>
      </c>
      <c r="L64" s="226">
        <v>90.250276394388393</v>
      </c>
      <c r="M64" s="226">
        <v>1</v>
      </c>
      <c r="N64" s="227">
        <v>90.250276394388393</v>
      </c>
    </row>
    <row r="65" spans="1:14" ht="14.4" customHeight="1" x14ac:dyDescent="0.3">
      <c r="A65" s="222" t="s">
        <v>443</v>
      </c>
      <c r="B65" s="223" t="s">
        <v>445</v>
      </c>
      <c r="C65" s="224" t="s">
        <v>459</v>
      </c>
      <c r="D65" s="225" t="s">
        <v>460</v>
      </c>
      <c r="E65" s="224" t="s">
        <v>446</v>
      </c>
      <c r="F65" s="225" t="s">
        <v>447</v>
      </c>
      <c r="G65" s="224" t="s">
        <v>498</v>
      </c>
      <c r="H65" s="224">
        <v>144711</v>
      </c>
      <c r="I65" s="224">
        <v>44711</v>
      </c>
      <c r="J65" s="224" t="s">
        <v>580</v>
      </c>
      <c r="K65" s="224" t="s">
        <v>581</v>
      </c>
      <c r="L65" s="226">
        <v>77.033000000000001</v>
      </c>
      <c r="M65" s="226">
        <v>2</v>
      </c>
      <c r="N65" s="227">
        <v>154.066</v>
      </c>
    </row>
    <row r="66" spans="1:14" ht="14.4" customHeight="1" x14ac:dyDescent="0.3">
      <c r="A66" s="222" t="s">
        <v>443</v>
      </c>
      <c r="B66" s="223" t="s">
        <v>445</v>
      </c>
      <c r="C66" s="224" t="s">
        <v>459</v>
      </c>
      <c r="D66" s="225" t="s">
        <v>460</v>
      </c>
      <c r="E66" s="224" t="s">
        <v>446</v>
      </c>
      <c r="F66" s="225" t="s">
        <v>447</v>
      </c>
      <c r="G66" s="224" t="s">
        <v>498</v>
      </c>
      <c r="H66" s="224">
        <v>146645</v>
      </c>
      <c r="I66" s="224">
        <v>46645</v>
      </c>
      <c r="J66" s="224" t="s">
        <v>582</v>
      </c>
      <c r="K66" s="224" t="s">
        <v>583</v>
      </c>
      <c r="L66" s="226">
        <v>191.55</v>
      </c>
      <c r="M66" s="226">
        <v>1</v>
      </c>
      <c r="N66" s="227">
        <v>191.55</v>
      </c>
    </row>
    <row r="67" spans="1:14" ht="14.4" customHeight="1" x14ac:dyDescent="0.3">
      <c r="A67" s="222" t="s">
        <v>443</v>
      </c>
      <c r="B67" s="223" t="s">
        <v>445</v>
      </c>
      <c r="C67" s="224" t="s">
        <v>459</v>
      </c>
      <c r="D67" s="225" t="s">
        <v>460</v>
      </c>
      <c r="E67" s="224" t="s">
        <v>446</v>
      </c>
      <c r="F67" s="225" t="s">
        <v>447</v>
      </c>
      <c r="G67" s="224" t="s">
        <v>498</v>
      </c>
      <c r="H67" s="224">
        <v>149985</v>
      </c>
      <c r="I67" s="224">
        <v>49985</v>
      </c>
      <c r="J67" s="224" t="s">
        <v>584</v>
      </c>
      <c r="K67" s="224" t="s">
        <v>585</v>
      </c>
      <c r="L67" s="226">
        <v>75.790000000000006</v>
      </c>
      <c r="M67" s="226">
        <v>4</v>
      </c>
      <c r="N67" s="227">
        <v>303.16000000000003</v>
      </c>
    </row>
    <row r="68" spans="1:14" ht="14.4" customHeight="1" x14ac:dyDescent="0.3">
      <c r="A68" s="222" t="s">
        <v>443</v>
      </c>
      <c r="B68" s="223" t="s">
        <v>445</v>
      </c>
      <c r="C68" s="224" t="s">
        <v>459</v>
      </c>
      <c r="D68" s="225" t="s">
        <v>460</v>
      </c>
      <c r="E68" s="224" t="s">
        <v>446</v>
      </c>
      <c r="F68" s="225" t="s">
        <v>447</v>
      </c>
      <c r="G68" s="224" t="s">
        <v>498</v>
      </c>
      <c r="H68" s="224">
        <v>153506</v>
      </c>
      <c r="I68" s="224">
        <v>53506</v>
      </c>
      <c r="J68" s="224" t="s">
        <v>586</v>
      </c>
      <c r="K68" s="224" t="s">
        <v>474</v>
      </c>
      <c r="L68" s="226">
        <v>103.499</v>
      </c>
      <c r="M68" s="226">
        <v>4</v>
      </c>
      <c r="N68" s="227">
        <v>413.99599999999998</v>
      </c>
    </row>
    <row r="69" spans="1:14" ht="14.4" customHeight="1" x14ac:dyDescent="0.3">
      <c r="A69" s="222" t="s">
        <v>443</v>
      </c>
      <c r="B69" s="223" t="s">
        <v>445</v>
      </c>
      <c r="C69" s="224" t="s">
        <v>459</v>
      </c>
      <c r="D69" s="225" t="s">
        <v>460</v>
      </c>
      <c r="E69" s="224" t="s">
        <v>446</v>
      </c>
      <c r="F69" s="225" t="s">
        <v>447</v>
      </c>
      <c r="G69" s="224" t="s">
        <v>498</v>
      </c>
      <c r="H69" s="224">
        <v>175173</v>
      </c>
      <c r="I69" s="224">
        <v>75173</v>
      </c>
      <c r="J69" s="224" t="s">
        <v>587</v>
      </c>
      <c r="K69" s="224" t="s">
        <v>560</v>
      </c>
      <c r="L69" s="226">
        <v>53.115699999999997</v>
      </c>
      <c r="M69" s="226">
        <v>1</v>
      </c>
      <c r="N69" s="227">
        <v>53.115699999999997</v>
      </c>
    </row>
    <row r="70" spans="1:14" ht="14.4" customHeight="1" x14ac:dyDescent="0.3">
      <c r="A70" s="222" t="s">
        <v>443</v>
      </c>
      <c r="B70" s="223" t="s">
        <v>445</v>
      </c>
      <c r="C70" s="224" t="s">
        <v>459</v>
      </c>
      <c r="D70" s="225" t="s">
        <v>460</v>
      </c>
      <c r="E70" s="224" t="s">
        <v>446</v>
      </c>
      <c r="F70" s="225" t="s">
        <v>447</v>
      </c>
      <c r="G70" s="224" t="s">
        <v>498</v>
      </c>
      <c r="H70" s="224">
        <v>176155</v>
      </c>
      <c r="I70" s="224">
        <v>76155</v>
      </c>
      <c r="J70" s="224" t="s">
        <v>588</v>
      </c>
      <c r="K70" s="224" t="s">
        <v>589</v>
      </c>
      <c r="L70" s="226">
        <v>72.529823343587296</v>
      </c>
      <c r="M70" s="226">
        <v>2</v>
      </c>
      <c r="N70" s="227">
        <v>145.05964668717459</v>
      </c>
    </row>
    <row r="71" spans="1:14" ht="14.4" customHeight="1" x14ac:dyDescent="0.3">
      <c r="A71" s="222" t="s">
        <v>443</v>
      </c>
      <c r="B71" s="223" t="s">
        <v>445</v>
      </c>
      <c r="C71" s="224" t="s">
        <v>459</v>
      </c>
      <c r="D71" s="225" t="s">
        <v>460</v>
      </c>
      <c r="E71" s="224" t="s">
        <v>446</v>
      </c>
      <c r="F71" s="225" t="s">
        <v>447</v>
      </c>
      <c r="G71" s="224" t="s">
        <v>498</v>
      </c>
      <c r="H71" s="224">
        <v>178904</v>
      </c>
      <c r="I71" s="224">
        <v>78904</v>
      </c>
      <c r="J71" s="224" t="s">
        <v>590</v>
      </c>
      <c r="K71" s="224" t="s">
        <v>591</v>
      </c>
      <c r="L71" s="226">
        <v>70.94</v>
      </c>
      <c r="M71" s="226">
        <v>1</v>
      </c>
      <c r="N71" s="227">
        <v>70.94</v>
      </c>
    </row>
    <row r="72" spans="1:14" ht="14.4" customHeight="1" x14ac:dyDescent="0.3">
      <c r="A72" s="222" t="s">
        <v>443</v>
      </c>
      <c r="B72" s="223" t="s">
        <v>445</v>
      </c>
      <c r="C72" s="224" t="s">
        <v>459</v>
      </c>
      <c r="D72" s="225" t="s">
        <v>460</v>
      </c>
      <c r="E72" s="224" t="s">
        <v>446</v>
      </c>
      <c r="F72" s="225" t="s">
        <v>447</v>
      </c>
      <c r="G72" s="224" t="s">
        <v>498</v>
      </c>
      <c r="H72" s="224">
        <v>184098</v>
      </c>
      <c r="I72" s="224">
        <v>84098</v>
      </c>
      <c r="J72" s="224" t="s">
        <v>592</v>
      </c>
      <c r="K72" s="224" t="s">
        <v>593</v>
      </c>
      <c r="L72" s="226">
        <v>171.5</v>
      </c>
      <c r="M72" s="226">
        <v>1</v>
      </c>
      <c r="N72" s="227">
        <v>171.5</v>
      </c>
    </row>
    <row r="73" spans="1:14" ht="14.4" customHeight="1" x14ac:dyDescent="0.3">
      <c r="A73" s="222" t="s">
        <v>443</v>
      </c>
      <c r="B73" s="223" t="s">
        <v>445</v>
      </c>
      <c r="C73" s="224" t="s">
        <v>459</v>
      </c>
      <c r="D73" s="225" t="s">
        <v>460</v>
      </c>
      <c r="E73" s="224" t="s">
        <v>446</v>
      </c>
      <c r="F73" s="225" t="s">
        <v>447</v>
      </c>
      <c r="G73" s="224" t="s">
        <v>498</v>
      </c>
      <c r="H73" s="224">
        <v>187145</v>
      </c>
      <c r="I73" s="224">
        <v>87145</v>
      </c>
      <c r="J73" s="224" t="s">
        <v>594</v>
      </c>
      <c r="K73" s="224" t="s">
        <v>595</v>
      </c>
      <c r="L73" s="226">
        <v>36.046999999999997</v>
      </c>
      <c r="M73" s="226">
        <v>1</v>
      </c>
      <c r="N73" s="227">
        <v>36.046999999999997</v>
      </c>
    </row>
    <row r="74" spans="1:14" ht="14.4" customHeight="1" x14ac:dyDescent="0.3">
      <c r="A74" s="222" t="s">
        <v>443</v>
      </c>
      <c r="B74" s="223" t="s">
        <v>445</v>
      </c>
      <c r="C74" s="224" t="s">
        <v>459</v>
      </c>
      <c r="D74" s="225" t="s">
        <v>460</v>
      </c>
      <c r="E74" s="224" t="s">
        <v>446</v>
      </c>
      <c r="F74" s="225" t="s">
        <v>447</v>
      </c>
      <c r="G74" s="224" t="s">
        <v>498</v>
      </c>
      <c r="H74" s="224">
        <v>194958</v>
      </c>
      <c r="I74" s="224">
        <v>94958</v>
      </c>
      <c r="J74" s="224" t="s">
        <v>596</v>
      </c>
      <c r="K74" s="224" t="s">
        <v>597</v>
      </c>
      <c r="L74" s="226">
        <v>77.541747958010703</v>
      </c>
      <c r="M74" s="226">
        <v>2</v>
      </c>
      <c r="N74" s="227">
        <v>155.08349591602141</v>
      </c>
    </row>
    <row r="75" spans="1:14" ht="14.4" customHeight="1" x14ac:dyDescent="0.3">
      <c r="A75" s="222" t="s">
        <v>443</v>
      </c>
      <c r="B75" s="223" t="s">
        <v>445</v>
      </c>
      <c r="C75" s="224" t="s">
        <v>459</v>
      </c>
      <c r="D75" s="225" t="s">
        <v>460</v>
      </c>
      <c r="E75" s="224" t="s">
        <v>446</v>
      </c>
      <c r="F75" s="225" t="s">
        <v>447</v>
      </c>
      <c r="G75" s="224" t="s">
        <v>498</v>
      </c>
      <c r="H75" s="224">
        <v>196549</v>
      </c>
      <c r="I75" s="224">
        <v>96549</v>
      </c>
      <c r="J75" s="224" t="s">
        <v>598</v>
      </c>
      <c r="K75" s="224" t="s">
        <v>599</v>
      </c>
      <c r="L75" s="226">
        <v>459.36</v>
      </c>
      <c r="M75" s="226">
        <v>2</v>
      </c>
      <c r="N75" s="227">
        <v>918.72</v>
      </c>
    </row>
    <row r="76" spans="1:14" ht="14.4" customHeight="1" x14ac:dyDescent="0.3">
      <c r="A76" s="222" t="s">
        <v>443</v>
      </c>
      <c r="B76" s="223" t="s">
        <v>445</v>
      </c>
      <c r="C76" s="224" t="s">
        <v>459</v>
      </c>
      <c r="D76" s="225" t="s">
        <v>460</v>
      </c>
      <c r="E76" s="224" t="s">
        <v>446</v>
      </c>
      <c r="F76" s="225" t="s">
        <v>447</v>
      </c>
      <c r="G76" s="224" t="s">
        <v>498</v>
      </c>
      <c r="H76" s="224">
        <v>196994</v>
      </c>
      <c r="I76" s="224">
        <v>96994</v>
      </c>
      <c r="J76" s="224" t="s">
        <v>600</v>
      </c>
      <c r="K76" s="224" t="s">
        <v>601</v>
      </c>
      <c r="L76" s="226">
        <v>77.89</v>
      </c>
      <c r="M76" s="226">
        <v>3</v>
      </c>
      <c r="N76" s="227">
        <v>233.67000000000002</v>
      </c>
    </row>
    <row r="77" spans="1:14" ht="14.4" customHeight="1" x14ac:dyDescent="0.3">
      <c r="A77" s="222" t="s">
        <v>443</v>
      </c>
      <c r="B77" s="223" t="s">
        <v>445</v>
      </c>
      <c r="C77" s="224" t="s">
        <v>459</v>
      </c>
      <c r="D77" s="225" t="s">
        <v>460</v>
      </c>
      <c r="E77" s="224" t="s">
        <v>446</v>
      </c>
      <c r="F77" s="225" t="s">
        <v>447</v>
      </c>
      <c r="G77" s="224" t="s">
        <v>498</v>
      </c>
      <c r="H77" s="224">
        <v>394637</v>
      </c>
      <c r="I77" s="224">
        <v>119899</v>
      </c>
      <c r="J77" s="224" t="s">
        <v>602</v>
      </c>
      <c r="K77" s="224"/>
      <c r="L77" s="226">
        <v>150.59</v>
      </c>
      <c r="M77" s="226">
        <v>1</v>
      </c>
      <c r="N77" s="227">
        <v>150.59</v>
      </c>
    </row>
    <row r="78" spans="1:14" ht="14.4" customHeight="1" x14ac:dyDescent="0.3">
      <c r="A78" s="222" t="s">
        <v>443</v>
      </c>
      <c r="B78" s="223" t="s">
        <v>445</v>
      </c>
      <c r="C78" s="224" t="s">
        <v>459</v>
      </c>
      <c r="D78" s="225" t="s">
        <v>460</v>
      </c>
      <c r="E78" s="224" t="s">
        <v>446</v>
      </c>
      <c r="F78" s="225" t="s">
        <v>447</v>
      </c>
      <c r="G78" s="224" t="s">
        <v>498</v>
      </c>
      <c r="H78" s="224">
        <v>394650</v>
      </c>
      <c r="I78" s="224">
        <v>0</v>
      </c>
      <c r="J78" s="224" t="s">
        <v>603</v>
      </c>
      <c r="K78" s="224"/>
      <c r="L78" s="226">
        <v>191.25</v>
      </c>
      <c r="M78" s="226">
        <v>1</v>
      </c>
      <c r="N78" s="227">
        <v>191.25</v>
      </c>
    </row>
    <row r="79" spans="1:14" ht="14.4" customHeight="1" x14ac:dyDescent="0.3">
      <c r="A79" s="222" t="s">
        <v>443</v>
      </c>
      <c r="B79" s="223" t="s">
        <v>445</v>
      </c>
      <c r="C79" s="224" t="s">
        <v>459</v>
      </c>
      <c r="D79" s="225" t="s">
        <v>460</v>
      </c>
      <c r="E79" s="224" t="s">
        <v>446</v>
      </c>
      <c r="F79" s="225" t="s">
        <v>447</v>
      </c>
      <c r="G79" s="224" t="s">
        <v>498</v>
      </c>
      <c r="H79" s="224">
        <v>394968</v>
      </c>
      <c r="I79" s="224">
        <v>0</v>
      </c>
      <c r="J79" s="224" t="s">
        <v>604</v>
      </c>
      <c r="K79" s="224" t="s">
        <v>605</v>
      </c>
      <c r="L79" s="226">
        <v>38.954999999999998</v>
      </c>
      <c r="M79" s="226">
        <v>1</v>
      </c>
      <c r="N79" s="227">
        <v>38.954999999999998</v>
      </c>
    </row>
    <row r="80" spans="1:14" ht="14.4" customHeight="1" x14ac:dyDescent="0.3">
      <c r="A80" s="222" t="s">
        <v>443</v>
      </c>
      <c r="B80" s="223" t="s">
        <v>445</v>
      </c>
      <c r="C80" s="224" t="s">
        <v>459</v>
      </c>
      <c r="D80" s="225" t="s">
        <v>460</v>
      </c>
      <c r="E80" s="224" t="s">
        <v>446</v>
      </c>
      <c r="F80" s="225" t="s">
        <v>447</v>
      </c>
      <c r="G80" s="224" t="s">
        <v>498</v>
      </c>
      <c r="H80" s="224">
        <v>500575</v>
      </c>
      <c r="I80" s="224">
        <v>0</v>
      </c>
      <c r="J80" s="224" t="s">
        <v>606</v>
      </c>
      <c r="K80" s="224" t="s">
        <v>607</v>
      </c>
      <c r="L80" s="226">
        <v>28.94</v>
      </c>
      <c r="M80" s="226">
        <v>3</v>
      </c>
      <c r="N80" s="227">
        <v>86.820000000000007</v>
      </c>
    </row>
    <row r="81" spans="1:14" ht="14.4" customHeight="1" x14ac:dyDescent="0.3">
      <c r="A81" s="222" t="s">
        <v>443</v>
      </c>
      <c r="B81" s="223" t="s">
        <v>445</v>
      </c>
      <c r="C81" s="224" t="s">
        <v>459</v>
      </c>
      <c r="D81" s="225" t="s">
        <v>460</v>
      </c>
      <c r="E81" s="224" t="s">
        <v>446</v>
      </c>
      <c r="F81" s="225" t="s">
        <v>447</v>
      </c>
      <c r="G81" s="224" t="s">
        <v>498</v>
      </c>
      <c r="H81" s="224">
        <v>842877</v>
      </c>
      <c r="I81" s="224">
        <v>0</v>
      </c>
      <c r="J81" s="224" t="s">
        <v>608</v>
      </c>
      <c r="K81" s="224"/>
      <c r="L81" s="226">
        <v>59.95</v>
      </c>
      <c r="M81" s="226">
        <v>1</v>
      </c>
      <c r="N81" s="227">
        <v>59.95</v>
      </c>
    </row>
    <row r="82" spans="1:14" ht="14.4" customHeight="1" x14ac:dyDescent="0.3">
      <c r="A82" s="222" t="s">
        <v>443</v>
      </c>
      <c r="B82" s="223" t="s">
        <v>445</v>
      </c>
      <c r="C82" s="224" t="s">
        <v>459</v>
      </c>
      <c r="D82" s="225" t="s">
        <v>460</v>
      </c>
      <c r="E82" s="224" t="s">
        <v>446</v>
      </c>
      <c r="F82" s="225" t="s">
        <v>447</v>
      </c>
      <c r="G82" s="224" t="s">
        <v>498</v>
      </c>
      <c r="H82" s="224">
        <v>842948</v>
      </c>
      <c r="I82" s="224">
        <v>0</v>
      </c>
      <c r="J82" s="224" t="s">
        <v>609</v>
      </c>
      <c r="K82" s="224"/>
      <c r="L82" s="226">
        <v>12.42</v>
      </c>
      <c r="M82" s="226">
        <v>3</v>
      </c>
      <c r="N82" s="227">
        <v>37.26</v>
      </c>
    </row>
    <row r="83" spans="1:14" ht="14.4" customHeight="1" x14ac:dyDescent="0.3">
      <c r="A83" s="222" t="s">
        <v>443</v>
      </c>
      <c r="B83" s="223" t="s">
        <v>445</v>
      </c>
      <c r="C83" s="224" t="s">
        <v>459</v>
      </c>
      <c r="D83" s="225" t="s">
        <v>460</v>
      </c>
      <c r="E83" s="224" t="s">
        <v>446</v>
      </c>
      <c r="F83" s="225" t="s">
        <v>447</v>
      </c>
      <c r="G83" s="224" t="s">
        <v>498</v>
      </c>
      <c r="H83" s="224">
        <v>843786</v>
      </c>
      <c r="I83" s="224">
        <v>0</v>
      </c>
      <c r="J83" s="224" t="s">
        <v>610</v>
      </c>
      <c r="K83" s="224"/>
      <c r="L83" s="226">
        <v>30.276666666666667</v>
      </c>
      <c r="M83" s="226">
        <v>10</v>
      </c>
      <c r="N83" s="227">
        <v>303.10000000000002</v>
      </c>
    </row>
    <row r="84" spans="1:14" ht="14.4" customHeight="1" x14ac:dyDescent="0.3">
      <c r="A84" s="222" t="s">
        <v>443</v>
      </c>
      <c r="B84" s="223" t="s">
        <v>445</v>
      </c>
      <c r="C84" s="224" t="s">
        <v>459</v>
      </c>
      <c r="D84" s="225" t="s">
        <v>460</v>
      </c>
      <c r="E84" s="224" t="s">
        <v>446</v>
      </c>
      <c r="F84" s="225" t="s">
        <v>447</v>
      </c>
      <c r="G84" s="224" t="s">
        <v>498</v>
      </c>
      <c r="H84" s="224">
        <v>845097</v>
      </c>
      <c r="I84" s="224">
        <v>0</v>
      </c>
      <c r="J84" s="224" t="s">
        <v>611</v>
      </c>
      <c r="K84" s="224"/>
      <c r="L84" s="226">
        <v>25.19</v>
      </c>
      <c r="M84" s="226">
        <v>1</v>
      </c>
      <c r="N84" s="227">
        <v>25.19</v>
      </c>
    </row>
    <row r="85" spans="1:14" ht="14.4" customHeight="1" x14ac:dyDescent="0.3">
      <c r="A85" s="222" t="s">
        <v>443</v>
      </c>
      <c r="B85" s="223" t="s">
        <v>445</v>
      </c>
      <c r="C85" s="224" t="s">
        <v>459</v>
      </c>
      <c r="D85" s="225" t="s">
        <v>460</v>
      </c>
      <c r="E85" s="224" t="s">
        <v>446</v>
      </c>
      <c r="F85" s="225" t="s">
        <v>447</v>
      </c>
      <c r="G85" s="224" t="s">
        <v>498</v>
      </c>
      <c r="H85" s="224">
        <v>845486</v>
      </c>
      <c r="I85" s="224">
        <v>0</v>
      </c>
      <c r="J85" s="224" t="s">
        <v>612</v>
      </c>
      <c r="K85" s="224"/>
      <c r="L85" s="226">
        <v>81.516000000000005</v>
      </c>
      <c r="M85" s="226">
        <v>3</v>
      </c>
      <c r="N85" s="227">
        <v>244.548</v>
      </c>
    </row>
    <row r="86" spans="1:14" ht="14.4" customHeight="1" x14ac:dyDescent="0.3">
      <c r="A86" s="222" t="s">
        <v>443</v>
      </c>
      <c r="B86" s="223" t="s">
        <v>445</v>
      </c>
      <c r="C86" s="224" t="s">
        <v>459</v>
      </c>
      <c r="D86" s="225" t="s">
        <v>460</v>
      </c>
      <c r="E86" s="224" t="s">
        <v>446</v>
      </c>
      <c r="F86" s="225" t="s">
        <v>447</v>
      </c>
      <c r="G86" s="224" t="s">
        <v>498</v>
      </c>
      <c r="H86" s="224">
        <v>845532</v>
      </c>
      <c r="I86" s="224">
        <v>125117</v>
      </c>
      <c r="J86" s="224" t="s">
        <v>613</v>
      </c>
      <c r="K86" s="224" t="s">
        <v>614</v>
      </c>
      <c r="L86" s="226">
        <v>32.01</v>
      </c>
      <c r="M86" s="226">
        <v>1</v>
      </c>
      <c r="N86" s="227">
        <v>32.01</v>
      </c>
    </row>
    <row r="87" spans="1:14" ht="14.4" customHeight="1" x14ac:dyDescent="0.3">
      <c r="A87" s="222" t="s">
        <v>443</v>
      </c>
      <c r="B87" s="223" t="s">
        <v>445</v>
      </c>
      <c r="C87" s="224" t="s">
        <v>459</v>
      </c>
      <c r="D87" s="225" t="s">
        <v>460</v>
      </c>
      <c r="E87" s="224" t="s">
        <v>446</v>
      </c>
      <c r="F87" s="225" t="s">
        <v>447</v>
      </c>
      <c r="G87" s="224" t="s">
        <v>498</v>
      </c>
      <c r="H87" s="224">
        <v>846585</v>
      </c>
      <c r="I87" s="224">
        <v>0</v>
      </c>
      <c r="J87" s="224" t="s">
        <v>615</v>
      </c>
      <c r="K87" s="224"/>
      <c r="L87" s="226">
        <v>32.027999999999999</v>
      </c>
      <c r="M87" s="226">
        <v>2</v>
      </c>
      <c r="N87" s="227">
        <v>64.055999999999997</v>
      </c>
    </row>
    <row r="88" spans="1:14" ht="14.4" customHeight="1" x14ac:dyDescent="0.3">
      <c r="A88" s="222" t="s">
        <v>443</v>
      </c>
      <c r="B88" s="223" t="s">
        <v>445</v>
      </c>
      <c r="C88" s="224" t="s">
        <v>459</v>
      </c>
      <c r="D88" s="225" t="s">
        <v>460</v>
      </c>
      <c r="E88" s="224" t="s">
        <v>446</v>
      </c>
      <c r="F88" s="225" t="s">
        <v>447</v>
      </c>
      <c r="G88" s="224" t="s">
        <v>498</v>
      </c>
      <c r="H88" s="224">
        <v>846603</v>
      </c>
      <c r="I88" s="224">
        <v>0</v>
      </c>
      <c r="J88" s="224" t="s">
        <v>616</v>
      </c>
      <c r="K88" s="224"/>
      <c r="L88" s="226">
        <v>59.18</v>
      </c>
      <c r="M88" s="226">
        <v>1</v>
      </c>
      <c r="N88" s="227">
        <v>59.18</v>
      </c>
    </row>
    <row r="89" spans="1:14" ht="14.4" customHeight="1" x14ac:dyDescent="0.3">
      <c r="A89" s="222" t="s">
        <v>443</v>
      </c>
      <c r="B89" s="223" t="s">
        <v>445</v>
      </c>
      <c r="C89" s="224" t="s">
        <v>459</v>
      </c>
      <c r="D89" s="225" t="s">
        <v>460</v>
      </c>
      <c r="E89" s="224" t="s">
        <v>446</v>
      </c>
      <c r="F89" s="225" t="s">
        <v>447</v>
      </c>
      <c r="G89" s="224" t="s">
        <v>498</v>
      </c>
      <c r="H89" s="224">
        <v>846945</v>
      </c>
      <c r="I89" s="224">
        <v>0</v>
      </c>
      <c r="J89" s="224" t="s">
        <v>617</v>
      </c>
      <c r="K89" s="224"/>
      <c r="L89" s="226">
        <v>165.42</v>
      </c>
      <c r="M89" s="226">
        <v>3</v>
      </c>
      <c r="N89" s="227">
        <v>496.26</v>
      </c>
    </row>
    <row r="90" spans="1:14" ht="14.4" customHeight="1" x14ac:dyDescent="0.3">
      <c r="A90" s="222" t="s">
        <v>443</v>
      </c>
      <c r="B90" s="223" t="s">
        <v>445</v>
      </c>
      <c r="C90" s="224" t="s">
        <v>459</v>
      </c>
      <c r="D90" s="225" t="s">
        <v>460</v>
      </c>
      <c r="E90" s="224" t="s">
        <v>446</v>
      </c>
      <c r="F90" s="225" t="s">
        <v>447</v>
      </c>
      <c r="G90" s="224" t="s">
        <v>498</v>
      </c>
      <c r="H90" s="224">
        <v>847010</v>
      </c>
      <c r="I90" s="224">
        <v>0</v>
      </c>
      <c r="J90" s="224" t="s">
        <v>618</v>
      </c>
      <c r="K90" s="224"/>
      <c r="L90" s="226">
        <v>97.908000000000001</v>
      </c>
      <c r="M90" s="226">
        <v>1</v>
      </c>
      <c r="N90" s="227">
        <v>97.908000000000001</v>
      </c>
    </row>
    <row r="91" spans="1:14" ht="14.4" customHeight="1" x14ac:dyDescent="0.3">
      <c r="A91" s="222" t="s">
        <v>443</v>
      </c>
      <c r="B91" s="223" t="s">
        <v>445</v>
      </c>
      <c r="C91" s="224" t="s">
        <v>459</v>
      </c>
      <c r="D91" s="225" t="s">
        <v>460</v>
      </c>
      <c r="E91" s="224" t="s">
        <v>446</v>
      </c>
      <c r="F91" s="225" t="s">
        <v>447</v>
      </c>
      <c r="G91" s="224" t="s">
        <v>498</v>
      </c>
      <c r="H91" s="224">
        <v>847829</v>
      </c>
      <c r="I91" s="224">
        <v>0</v>
      </c>
      <c r="J91" s="224" t="s">
        <v>619</v>
      </c>
      <c r="K91" s="224"/>
      <c r="L91" s="226">
        <v>207.6</v>
      </c>
      <c r="M91" s="226">
        <v>1</v>
      </c>
      <c r="N91" s="227">
        <v>207.6</v>
      </c>
    </row>
    <row r="92" spans="1:14" ht="14.4" customHeight="1" x14ac:dyDescent="0.3">
      <c r="A92" s="222" t="s">
        <v>443</v>
      </c>
      <c r="B92" s="223" t="s">
        <v>445</v>
      </c>
      <c r="C92" s="224" t="s">
        <v>459</v>
      </c>
      <c r="D92" s="225" t="s">
        <v>460</v>
      </c>
      <c r="E92" s="224" t="s">
        <v>446</v>
      </c>
      <c r="F92" s="225" t="s">
        <v>447</v>
      </c>
      <c r="G92" s="224" t="s">
        <v>498</v>
      </c>
      <c r="H92" s="224">
        <v>848484</v>
      </c>
      <c r="I92" s="224">
        <v>0</v>
      </c>
      <c r="J92" s="224" t="s">
        <v>620</v>
      </c>
      <c r="K92" s="224" t="s">
        <v>621</v>
      </c>
      <c r="L92" s="226">
        <v>275.08999999999997</v>
      </c>
      <c r="M92" s="226">
        <v>1</v>
      </c>
      <c r="N92" s="227">
        <v>275.08999999999997</v>
      </c>
    </row>
    <row r="93" spans="1:14" ht="14.4" customHeight="1" x14ac:dyDescent="0.3">
      <c r="A93" s="222" t="s">
        <v>443</v>
      </c>
      <c r="B93" s="223" t="s">
        <v>445</v>
      </c>
      <c r="C93" s="224" t="s">
        <v>459</v>
      </c>
      <c r="D93" s="225" t="s">
        <v>460</v>
      </c>
      <c r="E93" s="224" t="s">
        <v>446</v>
      </c>
      <c r="F93" s="225" t="s">
        <v>447</v>
      </c>
      <c r="G93" s="224" t="s">
        <v>498</v>
      </c>
      <c r="H93" s="224">
        <v>849002</v>
      </c>
      <c r="I93" s="224">
        <v>0</v>
      </c>
      <c r="J93" s="224" t="s">
        <v>622</v>
      </c>
      <c r="K93" s="224"/>
      <c r="L93" s="226">
        <v>235.98</v>
      </c>
      <c r="M93" s="226">
        <v>1</v>
      </c>
      <c r="N93" s="227">
        <v>235.98</v>
      </c>
    </row>
    <row r="94" spans="1:14" ht="14.4" customHeight="1" x14ac:dyDescent="0.3">
      <c r="A94" s="222" t="s">
        <v>443</v>
      </c>
      <c r="B94" s="223" t="s">
        <v>445</v>
      </c>
      <c r="C94" s="224" t="s">
        <v>459</v>
      </c>
      <c r="D94" s="225" t="s">
        <v>460</v>
      </c>
      <c r="E94" s="224" t="s">
        <v>446</v>
      </c>
      <c r="F94" s="225" t="s">
        <v>447</v>
      </c>
      <c r="G94" s="224" t="s">
        <v>498</v>
      </c>
      <c r="H94" s="224">
        <v>849298</v>
      </c>
      <c r="I94" s="224">
        <v>0</v>
      </c>
      <c r="J94" s="224" t="s">
        <v>623</v>
      </c>
      <c r="K94" s="224"/>
      <c r="L94" s="226">
        <v>61.14</v>
      </c>
      <c r="M94" s="226">
        <v>2</v>
      </c>
      <c r="N94" s="227">
        <v>122.28</v>
      </c>
    </row>
    <row r="95" spans="1:14" ht="14.4" customHeight="1" x14ac:dyDescent="0.3">
      <c r="A95" s="222" t="s">
        <v>443</v>
      </c>
      <c r="B95" s="223" t="s">
        <v>445</v>
      </c>
      <c r="C95" s="224" t="s">
        <v>459</v>
      </c>
      <c r="D95" s="225" t="s">
        <v>460</v>
      </c>
      <c r="E95" s="224" t="s">
        <v>446</v>
      </c>
      <c r="F95" s="225" t="s">
        <v>447</v>
      </c>
      <c r="G95" s="224" t="s">
        <v>498</v>
      </c>
      <c r="H95" s="224">
        <v>849344</v>
      </c>
      <c r="I95" s="224">
        <v>0</v>
      </c>
      <c r="J95" s="224" t="s">
        <v>624</v>
      </c>
      <c r="K95" s="224"/>
      <c r="L95" s="226">
        <v>103.05</v>
      </c>
      <c r="M95" s="226">
        <v>1</v>
      </c>
      <c r="N95" s="227">
        <v>103.05</v>
      </c>
    </row>
    <row r="96" spans="1:14" ht="14.4" customHeight="1" x14ac:dyDescent="0.3">
      <c r="A96" s="222" t="s">
        <v>443</v>
      </c>
      <c r="B96" s="223" t="s">
        <v>445</v>
      </c>
      <c r="C96" s="224" t="s">
        <v>459</v>
      </c>
      <c r="D96" s="225" t="s">
        <v>460</v>
      </c>
      <c r="E96" s="224" t="s">
        <v>446</v>
      </c>
      <c r="F96" s="225" t="s">
        <v>447</v>
      </c>
      <c r="G96" s="224" t="s">
        <v>498</v>
      </c>
      <c r="H96" s="224">
        <v>849361</v>
      </c>
      <c r="I96" s="224">
        <v>65926</v>
      </c>
      <c r="J96" s="224" t="s">
        <v>625</v>
      </c>
      <c r="K96" s="224" t="s">
        <v>626</v>
      </c>
      <c r="L96" s="226">
        <v>124.75</v>
      </c>
      <c r="M96" s="226">
        <v>1</v>
      </c>
      <c r="N96" s="227">
        <v>124.75</v>
      </c>
    </row>
    <row r="97" spans="1:14" ht="14.4" customHeight="1" x14ac:dyDescent="0.3">
      <c r="A97" s="222" t="s">
        <v>443</v>
      </c>
      <c r="B97" s="223" t="s">
        <v>445</v>
      </c>
      <c r="C97" s="224" t="s">
        <v>459</v>
      </c>
      <c r="D97" s="225" t="s">
        <v>460</v>
      </c>
      <c r="E97" s="224" t="s">
        <v>446</v>
      </c>
      <c r="F97" s="225" t="s">
        <v>447</v>
      </c>
      <c r="G97" s="224" t="s">
        <v>498</v>
      </c>
      <c r="H97" s="224">
        <v>849544</v>
      </c>
      <c r="I97" s="224">
        <v>0</v>
      </c>
      <c r="J97" s="224" t="s">
        <v>627</v>
      </c>
      <c r="K97" s="224" t="s">
        <v>628</v>
      </c>
      <c r="L97" s="226">
        <v>207.17</v>
      </c>
      <c r="M97" s="226">
        <v>1</v>
      </c>
      <c r="N97" s="227">
        <v>207.17</v>
      </c>
    </row>
    <row r="98" spans="1:14" ht="14.4" customHeight="1" x14ac:dyDescent="0.3">
      <c r="A98" s="222" t="s">
        <v>443</v>
      </c>
      <c r="B98" s="223" t="s">
        <v>445</v>
      </c>
      <c r="C98" s="224" t="s">
        <v>459</v>
      </c>
      <c r="D98" s="225" t="s">
        <v>460</v>
      </c>
      <c r="E98" s="224" t="s">
        <v>446</v>
      </c>
      <c r="F98" s="225" t="s">
        <v>447</v>
      </c>
      <c r="G98" s="224" t="s">
        <v>498</v>
      </c>
      <c r="H98" s="224">
        <v>849763</v>
      </c>
      <c r="I98" s="224">
        <v>0</v>
      </c>
      <c r="J98" s="224" t="s">
        <v>629</v>
      </c>
      <c r="K98" s="224"/>
      <c r="L98" s="226">
        <v>151.5</v>
      </c>
      <c r="M98" s="226">
        <v>1</v>
      </c>
      <c r="N98" s="227">
        <v>151.5</v>
      </c>
    </row>
    <row r="99" spans="1:14" ht="14.4" customHeight="1" x14ac:dyDescent="0.3">
      <c r="A99" s="222" t="s">
        <v>443</v>
      </c>
      <c r="B99" s="223" t="s">
        <v>445</v>
      </c>
      <c r="C99" s="224" t="s">
        <v>459</v>
      </c>
      <c r="D99" s="225" t="s">
        <v>460</v>
      </c>
      <c r="E99" s="224" t="s">
        <v>446</v>
      </c>
      <c r="F99" s="225" t="s">
        <v>447</v>
      </c>
      <c r="G99" s="224" t="s">
        <v>498</v>
      </c>
      <c r="H99" s="224">
        <v>850166</v>
      </c>
      <c r="I99" s="224">
        <v>0</v>
      </c>
      <c r="J99" s="224" t="s">
        <v>630</v>
      </c>
      <c r="K99" s="224"/>
      <c r="L99" s="226">
        <v>283.70999999999998</v>
      </c>
      <c r="M99" s="226">
        <v>1</v>
      </c>
      <c r="N99" s="227">
        <v>283.70999999999998</v>
      </c>
    </row>
    <row r="100" spans="1:14" ht="14.4" customHeight="1" x14ac:dyDescent="0.3">
      <c r="A100" s="222" t="s">
        <v>443</v>
      </c>
      <c r="B100" s="223" t="s">
        <v>445</v>
      </c>
      <c r="C100" s="224" t="s">
        <v>459</v>
      </c>
      <c r="D100" s="225" t="s">
        <v>460</v>
      </c>
      <c r="E100" s="224" t="s">
        <v>446</v>
      </c>
      <c r="F100" s="225" t="s">
        <v>447</v>
      </c>
      <c r="G100" s="224" t="s">
        <v>498</v>
      </c>
      <c r="H100" s="224">
        <v>930600</v>
      </c>
      <c r="I100" s="224">
        <v>0</v>
      </c>
      <c r="J100" s="224" t="s">
        <v>631</v>
      </c>
      <c r="K100" s="224" t="s">
        <v>632</v>
      </c>
      <c r="L100" s="226">
        <v>112.035</v>
      </c>
      <c r="M100" s="226">
        <v>1</v>
      </c>
      <c r="N100" s="227">
        <v>112.035</v>
      </c>
    </row>
    <row r="101" spans="1:14" ht="14.4" customHeight="1" x14ac:dyDescent="0.3">
      <c r="A101" s="222" t="s">
        <v>443</v>
      </c>
      <c r="B101" s="223" t="s">
        <v>445</v>
      </c>
      <c r="C101" s="224" t="s">
        <v>459</v>
      </c>
      <c r="D101" s="225" t="s">
        <v>460</v>
      </c>
      <c r="E101" s="224" t="s">
        <v>446</v>
      </c>
      <c r="F101" s="225" t="s">
        <v>447</v>
      </c>
      <c r="G101" s="224" t="s">
        <v>498</v>
      </c>
      <c r="H101" s="224">
        <v>930618</v>
      </c>
      <c r="I101" s="224">
        <v>0</v>
      </c>
      <c r="J101" s="224" t="s">
        <v>633</v>
      </c>
      <c r="K101" s="224"/>
      <c r="L101" s="226">
        <v>84.196117426253906</v>
      </c>
      <c r="M101" s="226">
        <v>1</v>
      </c>
      <c r="N101" s="227">
        <v>84.196117426253906</v>
      </c>
    </row>
    <row r="102" spans="1:14" ht="14.4" customHeight="1" x14ac:dyDescent="0.3">
      <c r="A102" s="222" t="s">
        <v>443</v>
      </c>
      <c r="B102" s="223" t="s">
        <v>445</v>
      </c>
      <c r="C102" s="224" t="s">
        <v>459</v>
      </c>
      <c r="D102" s="225" t="s">
        <v>460</v>
      </c>
      <c r="E102" s="224" t="s">
        <v>446</v>
      </c>
      <c r="F102" s="225" t="s">
        <v>447</v>
      </c>
      <c r="G102" s="224" t="s">
        <v>540</v>
      </c>
      <c r="H102" s="224">
        <v>156102</v>
      </c>
      <c r="I102" s="224">
        <v>56102</v>
      </c>
      <c r="J102" s="224" t="s">
        <v>634</v>
      </c>
      <c r="K102" s="224" t="s">
        <v>635</v>
      </c>
      <c r="L102" s="226">
        <v>67.408000000000001</v>
      </c>
      <c r="M102" s="226">
        <v>1</v>
      </c>
      <c r="N102" s="227">
        <v>67.408000000000001</v>
      </c>
    </row>
    <row r="103" spans="1:14" ht="14.4" customHeight="1" x14ac:dyDescent="0.3">
      <c r="A103" s="222" t="s">
        <v>443</v>
      </c>
      <c r="B103" s="223" t="s">
        <v>445</v>
      </c>
      <c r="C103" s="224" t="s">
        <v>459</v>
      </c>
      <c r="D103" s="225" t="s">
        <v>460</v>
      </c>
      <c r="E103" s="224" t="s">
        <v>446</v>
      </c>
      <c r="F103" s="225" t="s">
        <v>447</v>
      </c>
      <c r="G103" s="224" t="s">
        <v>540</v>
      </c>
      <c r="H103" s="224">
        <v>165988</v>
      </c>
      <c r="I103" s="224">
        <v>65988</v>
      </c>
      <c r="J103" s="224" t="s">
        <v>636</v>
      </c>
      <c r="K103" s="224" t="s">
        <v>597</v>
      </c>
      <c r="L103" s="226">
        <v>281.18399999999997</v>
      </c>
      <c r="M103" s="226">
        <v>4</v>
      </c>
      <c r="N103" s="227">
        <v>1259.248</v>
      </c>
    </row>
    <row r="104" spans="1:14" ht="14.4" customHeight="1" x14ac:dyDescent="0.3">
      <c r="A104" s="222" t="s">
        <v>443</v>
      </c>
      <c r="B104" s="223" t="s">
        <v>445</v>
      </c>
      <c r="C104" s="224" t="s">
        <v>459</v>
      </c>
      <c r="D104" s="225" t="s">
        <v>460</v>
      </c>
      <c r="E104" s="224" t="s">
        <v>446</v>
      </c>
      <c r="F104" s="225" t="s">
        <v>447</v>
      </c>
      <c r="G104" s="224" t="s">
        <v>540</v>
      </c>
      <c r="H104" s="224">
        <v>845492</v>
      </c>
      <c r="I104" s="224">
        <v>114068</v>
      </c>
      <c r="J104" s="224" t="s">
        <v>637</v>
      </c>
      <c r="K104" s="224" t="s">
        <v>638</v>
      </c>
      <c r="L104" s="226">
        <v>129.63</v>
      </c>
      <c r="M104" s="226">
        <v>1</v>
      </c>
      <c r="N104" s="227">
        <v>129.63</v>
      </c>
    </row>
    <row r="105" spans="1:14" ht="14.4" customHeight="1" x14ac:dyDescent="0.3">
      <c r="A105" s="222" t="s">
        <v>443</v>
      </c>
      <c r="B105" s="223" t="s">
        <v>445</v>
      </c>
      <c r="C105" s="224" t="s">
        <v>459</v>
      </c>
      <c r="D105" s="225" t="s">
        <v>460</v>
      </c>
      <c r="E105" s="224" t="s">
        <v>446</v>
      </c>
      <c r="F105" s="225" t="s">
        <v>447</v>
      </c>
      <c r="G105" s="224" t="s">
        <v>540</v>
      </c>
      <c r="H105" s="224">
        <v>847766</v>
      </c>
      <c r="I105" s="224">
        <v>125520</v>
      </c>
      <c r="J105" s="224" t="s">
        <v>545</v>
      </c>
      <c r="K105" s="224" t="s">
        <v>546</v>
      </c>
      <c r="L105" s="226">
        <v>161.4855</v>
      </c>
      <c r="M105" s="226">
        <v>4</v>
      </c>
      <c r="N105" s="227">
        <v>645.94200000000001</v>
      </c>
    </row>
    <row r="106" spans="1:14" ht="14.4" customHeight="1" x14ac:dyDescent="0.3">
      <c r="A106" s="222" t="s">
        <v>443</v>
      </c>
      <c r="B106" s="223" t="s">
        <v>445</v>
      </c>
      <c r="C106" s="224" t="s">
        <v>459</v>
      </c>
      <c r="D106" s="225" t="s">
        <v>460</v>
      </c>
      <c r="E106" s="224" t="s">
        <v>446</v>
      </c>
      <c r="F106" s="225" t="s">
        <v>447</v>
      </c>
      <c r="G106" s="224" t="s">
        <v>540</v>
      </c>
      <c r="H106" s="224">
        <v>850214</v>
      </c>
      <c r="I106" s="224">
        <v>126013</v>
      </c>
      <c r="J106" s="224" t="s">
        <v>639</v>
      </c>
      <c r="K106" s="224" t="s">
        <v>640</v>
      </c>
      <c r="L106" s="226">
        <v>72.680000000000007</v>
      </c>
      <c r="M106" s="226">
        <v>3</v>
      </c>
      <c r="N106" s="227">
        <v>218.04000000000002</v>
      </c>
    </row>
    <row r="107" spans="1:14" ht="14.4" customHeight="1" x14ac:dyDescent="0.3">
      <c r="A107" s="222" t="s">
        <v>443</v>
      </c>
      <c r="B107" s="223" t="s">
        <v>445</v>
      </c>
      <c r="C107" s="224" t="s">
        <v>459</v>
      </c>
      <c r="D107" s="225" t="s">
        <v>460</v>
      </c>
      <c r="E107" s="224" t="s">
        <v>450</v>
      </c>
      <c r="F107" s="225" t="s">
        <v>451</v>
      </c>
      <c r="G107" s="224" t="s">
        <v>498</v>
      </c>
      <c r="H107" s="224">
        <v>189812</v>
      </c>
      <c r="I107" s="224">
        <v>89812</v>
      </c>
      <c r="J107" s="224" t="s">
        <v>547</v>
      </c>
      <c r="K107" s="224" t="s">
        <v>548</v>
      </c>
      <c r="L107" s="226">
        <v>23.86</v>
      </c>
      <c r="M107" s="226">
        <v>1</v>
      </c>
      <c r="N107" s="227">
        <v>23.86</v>
      </c>
    </row>
    <row r="108" spans="1:14" ht="14.4" customHeight="1" x14ac:dyDescent="0.3">
      <c r="A108" s="222" t="s">
        <v>443</v>
      </c>
      <c r="B108" s="223" t="s">
        <v>445</v>
      </c>
      <c r="C108" s="224" t="s">
        <v>459</v>
      </c>
      <c r="D108" s="225" t="s">
        <v>460</v>
      </c>
      <c r="E108" s="224" t="s">
        <v>450</v>
      </c>
      <c r="F108" s="225" t="s">
        <v>451</v>
      </c>
      <c r="G108" s="224" t="s">
        <v>498</v>
      </c>
      <c r="H108" s="224">
        <v>198069</v>
      </c>
      <c r="I108" s="224">
        <v>98069</v>
      </c>
      <c r="J108" s="224" t="s">
        <v>641</v>
      </c>
      <c r="K108" s="224" t="s">
        <v>642</v>
      </c>
      <c r="L108" s="226">
        <v>112.794</v>
      </c>
      <c r="M108" s="226">
        <v>2</v>
      </c>
      <c r="N108" s="227">
        <v>225.58799999999999</v>
      </c>
    </row>
    <row r="109" spans="1:14" ht="14.4" customHeight="1" x14ac:dyDescent="0.3">
      <c r="A109" s="222" t="s">
        <v>443</v>
      </c>
      <c r="B109" s="223" t="s">
        <v>445</v>
      </c>
      <c r="C109" s="224" t="s">
        <v>459</v>
      </c>
      <c r="D109" s="225" t="s">
        <v>460</v>
      </c>
      <c r="E109" s="224" t="s">
        <v>450</v>
      </c>
      <c r="F109" s="225" t="s">
        <v>451</v>
      </c>
      <c r="G109" s="224" t="s">
        <v>540</v>
      </c>
      <c r="H109" s="224">
        <v>153800</v>
      </c>
      <c r="I109" s="224">
        <v>53800</v>
      </c>
      <c r="J109" s="224" t="s">
        <v>550</v>
      </c>
      <c r="K109" s="224" t="s">
        <v>551</v>
      </c>
      <c r="L109" s="226">
        <v>317.64999999999998</v>
      </c>
      <c r="M109" s="226">
        <v>1</v>
      </c>
      <c r="N109" s="227">
        <v>317.64999999999998</v>
      </c>
    </row>
    <row r="110" spans="1:14" ht="14.4" customHeight="1" x14ac:dyDescent="0.3">
      <c r="A110" s="222" t="s">
        <v>443</v>
      </c>
      <c r="B110" s="223" t="s">
        <v>445</v>
      </c>
      <c r="C110" s="224" t="s">
        <v>459</v>
      </c>
      <c r="D110" s="225" t="s">
        <v>460</v>
      </c>
      <c r="E110" s="224" t="s">
        <v>452</v>
      </c>
      <c r="F110" s="225" t="s">
        <v>453</v>
      </c>
      <c r="G110" s="224" t="s">
        <v>498</v>
      </c>
      <c r="H110" s="224">
        <v>158076</v>
      </c>
      <c r="I110" s="224">
        <v>58076</v>
      </c>
      <c r="J110" s="224" t="s">
        <v>643</v>
      </c>
      <c r="K110" s="224" t="s">
        <v>644</v>
      </c>
      <c r="L110" s="226">
        <v>72.88</v>
      </c>
      <c r="M110" s="226">
        <v>1</v>
      </c>
      <c r="N110" s="227">
        <v>72.88</v>
      </c>
    </row>
    <row r="111" spans="1:14" ht="14.4" customHeight="1" x14ac:dyDescent="0.3">
      <c r="A111" s="222" t="s">
        <v>443</v>
      </c>
      <c r="B111" s="223" t="s">
        <v>445</v>
      </c>
      <c r="C111" s="224" t="s">
        <v>461</v>
      </c>
      <c r="D111" s="225" t="s">
        <v>462</v>
      </c>
      <c r="E111" s="224" t="s">
        <v>446</v>
      </c>
      <c r="F111" s="225" t="s">
        <v>447</v>
      </c>
      <c r="G111" s="224"/>
      <c r="H111" s="224">
        <v>29295</v>
      </c>
      <c r="I111" s="224">
        <v>29295</v>
      </c>
      <c r="J111" s="224" t="s">
        <v>645</v>
      </c>
      <c r="K111" s="224" t="s">
        <v>646</v>
      </c>
      <c r="L111" s="226">
        <v>7.45</v>
      </c>
      <c r="M111" s="226">
        <v>27</v>
      </c>
      <c r="N111" s="227">
        <v>201.15</v>
      </c>
    </row>
    <row r="112" spans="1:14" ht="14.4" customHeight="1" x14ac:dyDescent="0.3">
      <c r="A112" s="222" t="s">
        <v>443</v>
      </c>
      <c r="B112" s="223" t="s">
        <v>445</v>
      </c>
      <c r="C112" s="224" t="s">
        <v>461</v>
      </c>
      <c r="D112" s="225" t="s">
        <v>462</v>
      </c>
      <c r="E112" s="224" t="s">
        <v>446</v>
      </c>
      <c r="F112" s="225" t="s">
        <v>447</v>
      </c>
      <c r="G112" s="224"/>
      <c r="H112" s="224">
        <v>29299</v>
      </c>
      <c r="I112" s="224">
        <v>29299</v>
      </c>
      <c r="J112" s="224" t="s">
        <v>647</v>
      </c>
      <c r="K112" s="224" t="s">
        <v>648</v>
      </c>
      <c r="L112" s="226">
        <v>7.45</v>
      </c>
      <c r="M112" s="226">
        <v>31</v>
      </c>
      <c r="N112" s="227">
        <v>230.95000000000002</v>
      </c>
    </row>
    <row r="113" spans="1:14" ht="14.4" customHeight="1" x14ac:dyDescent="0.3">
      <c r="A113" s="222" t="s">
        <v>443</v>
      </c>
      <c r="B113" s="223" t="s">
        <v>445</v>
      </c>
      <c r="C113" s="224" t="s">
        <v>461</v>
      </c>
      <c r="D113" s="225" t="s">
        <v>462</v>
      </c>
      <c r="E113" s="224" t="s">
        <v>446</v>
      </c>
      <c r="F113" s="225" t="s">
        <v>447</v>
      </c>
      <c r="G113" s="224"/>
      <c r="H113" s="224">
        <v>47675</v>
      </c>
      <c r="I113" s="224">
        <v>47675</v>
      </c>
      <c r="J113" s="224" t="s">
        <v>649</v>
      </c>
      <c r="K113" s="224" t="s">
        <v>650</v>
      </c>
      <c r="L113" s="226">
        <v>137.50967509976201</v>
      </c>
      <c r="M113" s="226">
        <v>3</v>
      </c>
      <c r="N113" s="227">
        <v>412.52902529928599</v>
      </c>
    </row>
    <row r="114" spans="1:14" ht="14.4" customHeight="1" x14ac:dyDescent="0.3">
      <c r="A114" s="222" t="s">
        <v>443</v>
      </c>
      <c r="B114" s="223" t="s">
        <v>445</v>
      </c>
      <c r="C114" s="224" t="s">
        <v>461</v>
      </c>
      <c r="D114" s="225" t="s">
        <v>462</v>
      </c>
      <c r="E114" s="224" t="s">
        <v>446</v>
      </c>
      <c r="F114" s="225" t="s">
        <v>447</v>
      </c>
      <c r="G114" s="224"/>
      <c r="H114" s="224">
        <v>500441</v>
      </c>
      <c r="I114" s="224">
        <v>46327</v>
      </c>
      <c r="J114" s="224" t="s">
        <v>651</v>
      </c>
      <c r="K114" s="224"/>
      <c r="L114" s="226">
        <v>45.02</v>
      </c>
      <c r="M114" s="226">
        <v>2</v>
      </c>
      <c r="N114" s="227">
        <v>90.04</v>
      </c>
    </row>
    <row r="115" spans="1:14" ht="14.4" customHeight="1" x14ac:dyDescent="0.3">
      <c r="A115" s="222" t="s">
        <v>443</v>
      </c>
      <c r="B115" s="223" t="s">
        <v>445</v>
      </c>
      <c r="C115" s="224" t="s">
        <v>461</v>
      </c>
      <c r="D115" s="225" t="s">
        <v>462</v>
      </c>
      <c r="E115" s="224" t="s">
        <v>446</v>
      </c>
      <c r="F115" s="225" t="s">
        <v>447</v>
      </c>
      <c r="G115" s="224"/>
      <c r="H115" s="224">
        <v>844667</v>
      </c>
      <c r="I115" s="224">
        <v>107173</v>
      </c>
      <c r="J115" s="224" t="s">
        <v>652</v>
      </c>
      <c r="K115" s="224" t="s">
        <v>653</v>
      </c>
      <c r="L115" s="226">
        <v>82.995000000000005</v>
      </c>
      <c r="M115" s="226">
        <v>2</v>
      </c>
      <c r="N115" s="227">
        <v>165.99</v>
      </c>
    </row>
    <row r="116" spans="1:14" ht="14.4" customHeight="1" x14ac:dyDescent="0.3">
      <c r="A116" s="222" t="s">
        <v>443</v>
      </c>
      <c r="B116" s="223" t="s">
        <v>445</v>
      </c>
      <c r="C116" s="224" t="s">
        <v>461</v>
      </c>
      <c r="D116" s="225" t="s">
        <v>462</v>
      </c>
      <c r="E116" s="224" t="s">
        <v>446</v>
      </c>
      <c r="F116" s="225" t="s">
        <v>447</v>
      </c>
      <c r="G116" s="224"/>
      <c r="H116" s="224">
        <v>848807</v>
      </c>
      <c r="I116" s="224">
        <v>0</v>
      </c>
      <c r="J116" s="224" t="s">
        <v>654</v>
      </c>
      <c r="K116" s="224"/>
      <c r="L116" s="226">
        <v>146.41999999000001</v>
      </c>
      <c r="M116" s="226">
        <v>4</v>
      </c>
      <c r="N116" s="227">
        <v>585.67999996000003</v>
      </c>
    </row>
    <row r="117" spans="1:14" ht="14.4" customHeight="1" x14ac:dyDescent="0.3">
      <c r="A117" s="222" t="s">
        <v>443</v>
      </c>
      <c r="B117" s="223" t="s">
        <v>445</v>
      </c>
      <c r="C117" s="224" t="s">
        <v>461</v>
      </c>
      <c r="D117" s="225" t="s">
        <v>462</v>
      </c>
      <c r="E117" s="224" t="s">
        <v>446</v>
      </c>
      <c r="F117" s="225" t="s">
        <v>447</v>
      </c>
      <c r="G117" s="224" t="s">
        <v>498</v>
      </c>
      <c r="H117" s="224">
        <v>27421</v>
      </c>
      <c r="I117" s="224">
        <v>27421</v>
      </c>
      <c r="J117" s="224" t="s">
        <v>655</v>
      </c>
      <c r="K117" s="224" t="s">
        <v>656</v>
      </c>
      <c r="L117" s="226">
        <v>4765.53</v>
      </c>
      <c r="M117" s="226">
        <v>2</v>
      </c>
      <c r="N117" s="227">
        <v>9531.06</v>
      </c>
    </row>
    <row r="118" spans="1:14" ht="14.4" customHeight="1" x14ac:dyDescent="0.3">
      <c r="A118" s="222" t="s">
        <v>443</v>
      </c>
      <c r="B118" s="223" t="s">
        <v>445</v>
      </c>
      <c r="C118" s="224" t="s">
        <v>461</v>
      </c>
      <c r="D118" s="225" t="s">
        <v>462</v>
      </c>
      <c r="E118" s="224" t="s">
        <v>446</v>
      </c>
      <c r="F118" s="225" t="s">
        <v>447</v>
      </c>
      <c r="G118" s="224" t="s">
        <v>498</v>
      </c>
      <c r="H118" s="224">
        <v>100725</v>
      </c>
      <c r="I118" s="224">
        <v>725</v>
      </c>
      <c r="J118" s="224" t="s">
        <v>657</v>
      </c>
      <c r="K118" s="224" t="s">
        <v>658</v>
      </c>
      <c r="L118" s="226">
        <v>20.68</v>
      </c>
      <c r="M118" s="226">
        <v>1</v>
      </c>
      <c r="N118" s="227">
        <v>20.68</v>
      </c>
    </row>
    <row r="119" spans="1:14" ht="14.4" customHeight="1" x14ac:dyDescent="0.3">
      <c r="A119" s="222" t="s">
        <v>443</v>
      </c>
      <c r="B119" s="223" t="s">
        <v>445</v>
      </c>
      <c r="C119" s="224" t="s">
        <v>461</v>
      </c>
      <c r="D119" s="225" t="s">
        <v>462</v>
      </c>
      <c r="E119" s="224" t="s">
        <v>446</v>
      </c>
      <c r="F119" s="225" t="s">
        <v>447</v>
      </c>
      <c r="G119" s="224" t="s">
        <v>498</v>
      </c>
      <c r="H119" s="224">
        <v>103575</v>
      </c>
      <c r="I119" s="224">
        <v>3575</v>
      </c>
      <c r="J119" s="224" t="s">
        <v>659</v>
      </c>
      <c r="K119" s="224" t="s">
        <v>660</v>
      </c>
      <c r="L119" s="226">
        <v>67.47</v>
      </c>
      <c r="M119" s="226">
        <v>1</v>
      </c>
      <c r="N119" s="227">
        <v>67.47</v>
      </c>
    </row>
    <row r="120" spans="1:14" ht="14.4" customHeight="1" x14ac:dyDescent="0.3">
      <c r="A120" s="222" t="s">
        <v>443</v>
      </c>
      <c r="B120" s="223" t="s">
        <v>445</v>
      </c>
      <c r="C120" s="224" t="s">
        <v>461</v>
      </c>
      <c r="D120" s="225" t="s">
        <v>462</v>
      </c>
      <c r="E120" s="224" t="s">
        <v>446</v>
      </c>
      <c r="F120" s="225" t="s">
        <v>447</v>
      </c>
      <c r="G120" s="224" t="s">
        <v>498</v>
      </c>
      <c r="H120" s="224">
        <v>105994</v>
      </c>
      <c r="I120" s="224">
        <v>5994</v>
      </c>
      <c r="J120" s="224" t="s">
        <v>661</v>
      </c>
      <c r="K120" s="224" t="s">
        <v>662</v>
      </c>
      <c r="L120" s="226">
        <v>22.54</v>
      </c>
      <c r="M120" s="226">
        <v>3</v>
      </c>
      <c r="N120" s="227">
        <v>67.62</v>
      </c>
    </row>
    <row r="121" spans="1:14" ht="14.4" customHeight="1" x14ac:dyDescent="0.3">
      <c r="A121" s="222" t="s">
        <v>443</v>
      </c>
      <c r="B121" s="223" t="s">
        <v>445</v>
      </c>
      <c r="C121" s="224" t="s">
        <v>461</v>
      </c>
      <c r="D121" s="225" t="s">
        <v>462</v>
      </c>
      <c r="E121" s="224" t="s">
        <v>446</v>
      </c>
      <c r="F121" s="225" t="s">
        <v>447</v>
      </c>
      <c r="G121" s="224" t="s">
        <v>498</v>
      </c>
      <c r="H121" s="224">
        <v>111063</v>
      </c>
      <c r="I121" s="224">
        <v>11063</v>
      </c>
      <c r="J121" s="224" t="s">
        <v>663</v>
      </c>
      <c r="K121" s="224" t="s">
        <v>664</v>
      </c>
      <c r="L121" s="226">
        <v>68.23</v>
      </c>
      <c r="M121" s="226">
        <v>1</v>
      </c>
      <c r="N121" s="227">
        <v>68.23</v>
      </c>
    </row>
    <row r="122" spans="1:14" ht="14.4" customHeight="1" x14ac:dyDescent="0.3">
      <c r="A122" s="222" t="s">
        <v>443</v>
      </c>
      <c r="B122" s="223" t="s">
        <v>445</v>
      </c>
      <c r="C122" s="224" t="s">
        <v>461</v>
      </c>
      <c r="D122" s="225" t="s">
        <v>462</v>
      </c>
      <c r="E122" s="224" t="s">
        <v>446</v>
      </c>
      <c r="F122" s="225" t="s">
        <v>447</v>
      </c>
      <c r="G122" s="224" t="s">
        <v>498</v>
      </c>
      <c r="H122" s="224">
        <v>114632</v>
      </c>
      <c r="I122" s="224">
        <v>14632</v>
      </c>
      <c r="J122" s="224" t="s">
        <v>566</v>
      </c>
      <c r="K122" s="224" t="s">
        <v>567</v>
      </c>
      <c r="L122" s="226">
        <v>201.76</v>
      </c>
      <c r="M122" s="226">
        <v>14</v>
      </c>
      <c r="N122" s="227">
        <v>2824.64</v>
      </c>
    </row>
    <row r="123" spans="1:14" ht="14.4" customHeight="1" x14ac:dyDescent="0.3">
      <c r="A123" s="222" t="s">
        <v>443</v>
      </c>
      <c r="B123" s="223" t="s">
        <v>445</v>
      </c>
      <c r="C123" s="224" t="s">
        <v>461</v>
      </c>
      <c r="D123" s="225" t="s">
        <v>462</v>
      </c>
      <c r="E123" s="224" t="s">
        <v>446</v>
      </c>
      <c r="F123" s="225" t="s">
        <v>447</v>
      </c>
      <c r="G123" s="224" t="s">
        <v>498</v>
      </c>
      <c r="H123" s="224">
        <v>121450</v>
      </c>
      <c r="I123" s="224">
        <v>21450</v>
      </c>
      <c r="J123" s="224" t="s">
        <v>665</v>
      </c>
      <c r="K123" s="224" t="s">
        <v>666</v>
      </c>
      <c r="L123" s="226">
        <v>138.16999999999999</v>
      </c>
      <c r="M123" s="226">
        <v>1</v>
      </c>
      <c r="N123" s="227">
        <v>138.16999999999999</v>
      </c>
    </row>
    <row r="124" spans="1:14" ht="14.4" customHeight="1" x14ac:dyDescent="0.3">
      <c r="A124" s="222" t="s">
        <v>443</v>
      </c>
      <c r="B124" s="223" t="s">
        <v>445</v>
      </c>
      <c r="C124" s="224" t="s">
        <v>461</v>
      </c>
      <c r="D124" s="225" t="s">
        <v>462</v>
      </c>
      <c r="E124" s="224" t="s">
        <v>446</v>
      </c>
      <c r="F124" s="225" t="s">
        <v>447</v>
      </c>
      <c r="G124" s="224" t="s">
        <v>498</v>
      </c>
      <c r="H124" s="224">
        <v>122101</v>
      </c>
      <c r="I124" s="224">
        <v>22101</v>
      </c>
      <c r="J124" s="224" t="s">
        <v>667</v>
      </c>
      <c r="K124" s="224" t="s">
        <v>668</v>
      </c>
      <c r="L124" s="226">
        <v>165.73118669594399</v>
      </c>
      <c r="M124" s="226">
        <v>1</v>
      </c>
      <c r="N124" s="227">
        <v>165.73118669594399</v>
      </c>
    </row>
    <row r="125" spans="1:14" ht="14.4" customHeight="1" x14ac:dyDescent="0.3">
      <c r="A125" s="222" t="s">
        <v>443</v>
      </c>
      <c r="B125" s="223" t="s">
        <v>445</v>
      </c>
      <c r="C125" s="224" t="s">
        <v>461</v>
      </c>
      <c r="D125" s="225" t="s">
        <v>462</v>
      </c>
      <c r="E125" s="224" t="s">
        <v>446</v>
      </c>
      <c r="F125" s="225" t="s">
        <v>447</v>
      </c>
      <c r="G125" s="224" t="s">
        <v>498</v>
      </c>
      <c r="H125" s="224">
        <v>123787</v>
      </c>
      <c r="I125" s="224">
        <v>23787</v>
      </c>
      <c r="J125" s="224" t="s">
        <v>669</v>
      </c>
      <c r="K125" s="224" t="s">
        <v>670</v>
      </c>
      <c r="L125" s="226">
        <v>127.05999998999999</v>
      </c>
      <c r="M125" s="226">
        <v>1</v>
      </c>
      <c r="N125" s="227">
        <v>127.05999998999999</v>
      </c>
    </row>
    <row r="126" spans="1:14" ht="14.4" customHeight="1" x14ac:dyDescent="0.3">
      <c r="A126" s="222" t="s">
        <v>443</v>
      </c>
      <c r="B126" s="223" t="s">
        <v>445</v>
      </c>
      <c r="C126" s="224" t="s">
        <v>461</v>
      </c>
      <c r="D126" s="225" t="s">
        <v>462</v>
      </c>
      <c r="E126" s="224" t="s">
        <v>446</v>
      </c>
      <c r="F126" s="225" t="s">
        <v>447</v>
      </c>
      <c r="G126" s="224" t="s">
        <v>498</v>
      </c>
      <c r="H126" s="224">
        <v>126769</v>
      </c>
      <c r="I126" s="224">
        <v>26769</v>
      </c>
      <c r="J126" s="224" t="s">
        <v>671</v>
      </c>
      <c r="K126" s="224" t="s">
        <v>672</v>
      </c>
      <c r="L126" s="226">
        <v>409.59</v>
      </c>
      <c r="M126" s="226">
        <v>1</v>
      </c>
      <c r="N126" s="227">
        <v>409.59</v>
      </c>
    </row>
    <row r="127" spans="1:14" ht="14.4" customHeight="1" x14ac:dyDescent="0.3">
      <c r="A127" s="222" t="s">
        <v>443</v>
      </c>
      <c r="B127" s="223" t="s">
        <v>445</v>
      </c>
      <c r="C127" s="224" t="s">
        <v>461</v>
      </c>
      <c r="D127" s="225" t="s">
        <v>462</v>
      </c>
      <c r="E127" s="224" t="s">
        <v>446</v>
      </c>
      <c r="F127" s="225" t="s">
        <v>447</v>
      </c>
      <c r="G127" s="224" t="s">
        <v>498</v>
      </c>
      <c r="H127" s="224">
        <v>146125</v>
      </c>
      <c r="I127" s="224">
        <v>46125</v>
      </c>
      <c r="J127" s="224" t="s">
        <v>673</v>
      </c>
      <c r="K127" s="224" t="s">
        <v>674</v>
      </c>
      <c r="L127" s="226">
        <v>177.8</v>
      </c>
      <c r="M127" s="226">
        <v>3</v>
      </c>
      <c r="N127" s="227">
        <v>533.40000000000009</v>
      </c>
    </row>
    <row r="128" spans="1:14" ht="14.4" customHeight="1" x14ac:dyDescent="0.3">
      <c r="A128" s="222" t="s">
        <v>443</v>
      </c>
      <c r="B128" s="223" t="s">
        <v>445</v>
      </c>
      <c r="C128" s="224" t="s">
        <v>461</v>
      </c>
      <c r="D128" s="225" t="s">
        <v>462</v>
      </c>
      <c r="E128" s="224" t="s">
        <v>446</v>
      </c>
      <c r="F128" s="225" t="s">
        <v>447</v>
      </c>
      <c r="G128" s="224" t="s">
        <v>498</v>
      </c>
      <c r="H128" s="224">
        <v>155429</v>
      </c>
      <c r="I128" s="224">
        <v>55429</v>
      </c>
      <c r="J128" s="224" t="s">
        <v>675</v>
      </c>
      <c r="K128" s="224" t="s">
        <v>676</v>
      </c>
      <c r="L128" s="226">
        <v>75.309982766938106</v>
      </c>
      <c r="M128" s="226">
        <v>2</v>
      </c>
      <c r="N128" s="227">
        <v>150.61996553387621</v>
      </c>
    </row>
    <row r="129" spans="1:14" ht="14.4" customHeight="1" x14ac:dyDescent="0.3">
      <c r="A129" s="222" t="s">
        <v>443</v>
      </c>
      <c r="B129" s="223" t="s">
        <v>445</v>
      </c>
      <c r="C129" s="224" t="s">
        <v>461</v>
      </c>
      <c r="D129" s="225" t="s">
        <v>462</v>
      </c>
      <c r="E129" s="224" t="s">
        <v>446</v>
      </c>
      <c r="F129" s="225" t="s">
        <v>447</v>
      </c>
      <c r="G129" s="224" t="s">
        <v>498</v>
      </c>
      <c r="H129" s="224">
        <v>155947</v>
      </c>
      <c r="I129" s="224">
        <v>55947</v>
      </c>
      <c r="J129" s="224" t="s">
        <v>677</v>
      </c>
      <c r="K129" s="224"/>
      <c r="L129" s="226">
        <v>102.01</v>
      </c>
      <c r="M129" s="226">
        <v>1</v>
      </c>
      <c r="N129" s="227">
        <v>102.01</v>
      </c>
    </row>
    <row r="130" spans="1:14" ht="14.4" customHeight="1" x14ac:dyDescent="0.3">
      <c r="A130" s="222" t="s">
        <v>443</v>
      </c>
      <c r="B130" s="223" t="s">
        <v>445</v>
      </c>
      <c r="C130" s="224" t="s">
        <v>461</v>
      </c>
      <c r="D130" s="225" t="s">
        <v>462</v>
      </c>
      <c r="E130" s="224" t="s">
        <v>446</v>
      </c>
      <c r="F130" s="225" t="s">
        <v>447</v>
      </c>
      <c r="G130" s="224" t="s">
        <v>498</v>
      </c>
      <c r="H130" s="224">
        <v>158230</v>
      </c>
      <c r="I130" s="224">
        <v>58230</v>
      </c>
      <c r="J130" s="224" t="s">
        <v>678</v>
      </c>
      <c r="K130" s="224" t="s">
        <v>679</v>
      </c>
      <c r="L130" s="226">
        <v>82.660002034400605</v>
      </c>
      <c r="M130" s="226">
        <v>8</v>
      </c>
      <c r="N130" s="227">
        <v>661.28001627520484</v>
      </c>
    </row>
    <row r="131" spans="1:14" ht="14.4" customHeight="1" x14ac:dyDescent="0.3">
      <c r="A131" s="222" t="s">
        <v>443</v>
      </c>
      <c r="B131" s="223" t="s">
        <v>445</v>
      </c>
      <c r="C131" s="224" t="s">
        <v>461</v>
      </c>
      <c r="D131" s="225" t="s">
        <v>462</v>
      </c>
      <c r="E131" s="224" t="s">
        <v>446</v>
      </c>
      <c r="F131" s="225" t="s">
        <v>447</v>
      </c>
      <c r="G131" s="224" t="s">
        <v>498</v>
      </c>
      <c r="H131" s="224">
        <v>160087</v>
      </c>
      <c r="I131" s="224">
        <v>60087</v>
      </c>
      <c r="J131" s="224" t="s">
        <v>513</v>
      </c>
      <c r="K131" s="224" t="s">
        <v>514</v>
      </c>
      <c r="L131" s="226">
        <v>65.319999999999993</v>
      </c>
      <c r="M131" s="226">
        <v>1</v>
      </c>
      <c r="N131" s="227">
        <v>65.319999999999993</v>
      </c>
    </row>
    <row r="132" spans="1:14" ht="14.4" customHeight="1" x14ac:dyDescent="0.3">
      <c r="A132" s="222" t="s">
        <v>443</v>
      </c>
      <c r="B132" s="223" t="s">
        <v>445</v>
      </c>
      <c r="C132" s="224" t="s">
        <v>461</v>
      </c>
      <c r="D132" s="225" t="s">
        <v>462</v>
      </c>
      <c r="E132" s="224" t="s">
        <v>446</v>
      </c>
      <c r="F132" s="225" t="s">
        <v>447</v>
      </c>
      <c r="G132" s="224" t="s">
        <v>498</v>
      </c>
      <c r="H132" s="224">
        <v>160091</v>
      </c>
      <c r="I132" s="224">
        <v>60091</v>
      </c>
      <c r="J132" s="224" t="s">
        <v>680</v>
      </c>
      <c r="K132" s="224" t="s">
        <v>514</v>
      </c>
      <c r="L132" s="226">
        <v>72.517000000500005</v>
      </c>
      <c r="M132" s="226">
        <v>12</v>
      </c>
      <c r="N132" s="227">
        <v>861.91000000600002</v>
      </c>
    </row>
    <row r="133" spans="1:14" ht="14.4" customHeight="1" x14ac:dyDescent="0.3">
      <c r="A133" s="222" t="s">
        <v>443</v>
      </c>
      <c r="B133" s="223" t="s">
        <v>445</v>
      </c>
      <c r="C133" s="224" t="s">
        <v>461</v>
      </c>
      <c r="D133" s="225" t="s">
        <v>462</v>
      </c>
      <c r="E133" s="224" t="s">
        <v>446</v>
      </c>
      <c r="F133" s="225" t="s">
        <v>447</v>
      </c>
      <c r="G133" s="224" t="s">
        <v>498</v>
      </c>
      <c r="H133" s="224">
        <v>169789</v>
      </c>
      <c r="I133" s="224">
        <v>69789</v>
      </c>
      <c r="J133" s="224" t="s">
        <v>681</v>
      </c>
      <c r="K133" s="224" t="s">
        <v>682</v>
      </c>
      <c r="L133" s="226">
        <v>23.078856987122549</v>
      </c>
      <c r="M133" s="226">
        <v>24</v>
      </c>
      <c r="N133" s="227">
        <v>553.89256769094118</v>
      </c>
    </row>
    <row r="134" spans="1:14" ht="14.4" customHeight="1" x14ac:dyDescent="0.3">
      <c r="A134" s="222" t="s">
        <v>443</v>
      </c>
      <c r="B134" s="223" t="s">
        <v>445</v>
      </c>
      <c r="C134" s="224" t="s">
        <v>461</v>
      </c>
      <c r="D134" s="225" t="s">
        <v>462</v>
      </c>
      <c r="E134" s="224" t="s">
        <v>446</v>
      </c>
      <c r="F134" s="225" t="s">
        <v>447</v>
      </c>
      <c r="G134" s="224" t="s">
        <v>498</v>
      </c>
      <c r="H134" s="224">
        <v>188143</v>
      </c>
      <c r="I134" s="224">
        <v>88143</v>
      </c>
      <c r="J134" s="224" t="s">
        <v>683</v>
      </c>
      <c r="K134" s="224" t="s">
        <v>684</v>
      </c>
      <c r="L134" s="226">
        <v>196.815</v>
      </c>
      <c r="M134" s="226">
        <v>4</v>
      </c>
      <c r="N134" s="227">
        <v>765.56999999999994</v>
      </c>
    </row>
    <row r="135" spans="1:14" ht="14.4" customHeight="1" x14ac:dyDescent="0.3">
      <c r="A135" s="222" t="s">
        <v>443</v>
      </c>
      <c r="B135" s="223" t="s">
        <v>445</v>
      </c>
      <c r="C135" s="224" t="s">
        <v>461</v>
      </c>
      <c r="D135" s="225" t="s">
        <v>462</v>
      </c>
      <c r="E135" s="224" t="s">
        <v>446</v>
      </c>
      <c r="F135" s="225" t="s">
        <v>447</v>
      </c>
      <c r="G135" s="224" t="s">
        <v>498</v>
      </c>
      <c r="H135" s="224">
        <v>189831</v>
      </c>
      <c r="I135" s="224">
        <v>89831</v>
      </c>
      <c r="J135" s="224" t="s">
        <v>685</v>
      </c>
      <c r="K135" s="224" t="s">
        <v>686</v>
      </c>
      <c r="L135" s="226">
        <v>74.700019431187343</v>
      </c>
      <c r="M135" s="226">
        <v>5</v>
      </c>
      <c r="N135" s="227">
        <v>372.16007772474939</v>
      </c>
    </row>
    <row r="136" spans="1:14" ht="14.4" customHeight="1" x14ac:dyDescent="0.3">
      <c r="A136" s="222" t="s">
        <v>443</v>
      </c>
      <c r="B136" s="223" t="s">
        <v>445</v>
      </c>
      <c r="C136" s="224" t="s">
        <v>461</v>
      </c>
      <c r="D136" s="225" t="s">
        <v>462</v>
      </c>
      <c r="E136" s="224" t="s">
        <v>446</v>
      </c>
      <c r="F136" s="225" t="s">
        <v>447</v>
      </c>
      <c r="G136" s="224" t="s">
        <v>498</v>
      </c>
      <c r="H136" s="224">
        <v>192087</v>
      </c>
      <c r="I136" s="224">
        <v>92087</v>
      </c>
      <c r="J136" s="224" t="s">
        <v>687</v>
      </c>
      <c r="K136" s="224" t="s">
        <v>658</v>
      </c>
      <c r="L136" s="226">
        <v>110.099999987</v>
      </c>
      <c r="M136" s="226">
        <v>1</v>
      </c>
      <c r="N136" s="227">
        <v>110.099999987</v>
      </c>
    </row>
    <row r="137" spans="1:14" ht="14.4" customHeight="1" x14ac:dyDescent="0.3">
      <c r="A137" s="222" t="s">
        <v>443</v>
      </c>
      <c r="B137" s="223" t="s">
        <v>445</v>
      </c>
      <c r="C137" s="224" t="s">
        <v>461</v>
      </c>
      <c r="D137" s="225" t="s">
        <v>462</v>
      </c>
      <c r="E137" s="224" t="s">
        <v>446</v>
      </c>
      <c r="F137" s="225" t="s">
        <v>447</v>
      </c>
      <c r="G137" s="224" t="s">
        <v>498</v>
      </c>
      <c r="H137" s="224">
        <v>198106</v>
      </c>
      <c r="I137" s="224">
        <v>98106</v>
      </c>
      <c r="J137" s="224" t="s">
        <v>688</v>
      </c>
      <c r="K137" s="224" t="s">
        <v>689</v>
      </c>
      <c r="L137" s="226">
        <v>89.55</v>
      </c>
      <c r="M137" s="226">
        <v>1</v>
      </c>
      <c r="N137" s="227">
        <v>89.55</v>
      </c>
    </row>
    <row r="138" spans="1:14" ht="14.4" customHeight="1" x14ac:dyDescent="0.3">
      <c r="A138" s="222" t="s">
        <v>443</v>
      </c>
      <c r="B138" s="223" t="s">
        <v>445</v>
      </c>
      <c r="C138" s="224" t="s">
        <v>461</v>
      </c>
      <c r="D138" s="225" t="s">
        <v>462</v>
      </c>
      <c r="E138" s="224" t="s">
        <v>446</v>
      </c>
      <c r="F138" s="225" t="s">
        <v>447</v>
      </c>
      <c r="G138" s="224" t="s">
        <v>498</v>
      </c>
      <c r="H138" s="224">
        <v>199333</v>
      </c>
      <c r="I138" s="224">
        <v>99333</v>
      </c>
      <c r="J138" s="224" t="s">
        <v>690</v>
      </c>
      <c r="K138" s="224" t="s">
        <v>691</v>
      </c>
      <c r="L138" s="226">
        <v>213.242955571327</v>
      </c>
      <c r="M138" s="226">
        <v>0.1</v>
      </c>
      <c r="N138" s="227">
        <v>21.3242955571327</v>
      </c>
    </row>
    <row r="139" spans="1:14" ht="14.4" customHeight="1" x14ac:dyDescent="0.3">
      <c r="A139" s="222" t="s">
        <v>443</v>
      </c>
      <c r="B139" s="223" t="s">
        <v>445</v>
      </c>
      <c r="C139" s="224" t="s">
        <v>461</v>
      </c>
      <c r="D139" s="225" t="s">
        <v>462</v>
      </c>
      <c r="E139" s="224" t="s">
        <v>446</v>
      </c>
      <c r="F139" s="225" t="s">
        <v>447</v>
      </c>
      <c r="G139" s="224" t="s">
        <v>498</v>
      </c>
      <c r="H139" s="224">
        <v>381465</v>
      </c>
      <c r="I139" s="224">
        <v>81465</v>
      </c>
      <c r="J139" s="224" t="s">
        <v>692</v>
      </c>
      <c r="K139" s="224" t="s">
        <v>693</v>
      </c>
      <c r="L139" s="226">
        <v>269.93</v>
      </c>
      <c r="M139" s="226">
        <v>2</v>
      </c>
      <c r="N139" s="227">
        <v>539.86</v>
      </c>
    </row>
    <row r="140" spans="1:14" ht="14.4" customHeight="1" x14ac:dyDescent="0.3">
      <c r="A140" s="222" t="s">
        <v>443</v>
      </c>
      <c r="B140" s="223" t="s">
        <v>445</v>
      </c>
      <c r="C140" s="224" t="s">
        <v>461</v>
      </c>
      <c r="D140" s="225" t="s">
        <v>462</v>
      </c>
      <c r="E140" s="224" t="s">
        <v>446</v>
      </c>
      <c r="F140" s="225" t="s">
        <v>447</v>
      </c>
      <c r="G140" s="224" t="s">
        <v>498</v>
      </c>
      <c r="H140" s="224">
        <v>395294</v>
      </c>
      <c r="I140" s="224">
        <v>180306</v>
      </c>
      <c r="J140" s="224" t="s">
        <v>694</v>
      </c>
      <c r="K140" s="224" t="s">
        <v>695</v>
      </c>
      <c r="L140" s="226">
        <v>159.4</v>
      </c>
      <c r="M140" s="226">
        <v>1</v>
      </c>
      <c r="N140" s="227">
        <v>159.4</v>
      </c>
    </row>
    <row r="141" spans="1:14" ht="14.4" customHeight="1" x14ac:dyDescent="0.3">
      <c r="A141" s="222" t="s">
        <v>443</v>
      </c>
      <c r="B141" s="223" t="s">
        <v>445</v>
      </c>
      <c r="C141" s="224" t="s">
        <v>461</v>
      </c>
      <c r="D141" s="225" t="s">
        <v>462</v>
      </c>
      <c r="E141" s="224" t="s">
        <v>446</v>
      </c>
      <c r="F141" s="225" t="s">
        <v>447</v>
      </c>
      <c r="G141" s="224" t="s">
        <v>498</v>
      </c>
      <c r="H141" s="224">
        <v>396541</v>
      </c>
      <c r="I141" s="224">
        <v>0</v>
      </c>
      <c r="J141" s="224" t="s">
        <v>696</v>
      </c>
      <c r="K141" s="224" t="s">
        <v>697</v>
      </c>
      <c r="L141" s="226">
        <v>0.224000000000001</v>
      </c>
      <c r="M141" s="226">
        <v>500</v>
      </c>
      <c r="N141" s="227">
        <v>112.0000000000005</v>
      </c>
    </row>
    <row r="142" spans="1:14" ht="14.4" customHeight="1" x14ac:dyDescent="0.3">
      <c r="A142" s="222" t="s">
        <v>443</v>
      </c>
      <c r="B142" s="223" t="s">
        <v>445</v>
      </c>
      <c r="C142" s="224" t="s">
        <v>461</v>
      </c>
      <c r="D142" s="225" t="s">
        <v>462</v>
      </c>
      <c r="E142" s="224" t="s">
        <v>446</v>
      </c>
      <c r="F142" s="225" t="s">
        <v>447</v>
      </c>
      <c r="G142" s="224" t="s">
        <v>498</v>
      </c>
      <c r="H142" s="224">
        <v>396547</v>
      </c>
      <c r="I142" s="224">
        <v>0</v>
      </c>
      <c r="J142" s="224" t="s">
        <v>698</v>
      </c>
      <c r="K142" s="224"/>
      <c r="L142" s="226">
        <v>0.5585</v>
      </c>
      <c r="M142" s="226">
        <v>100</v>
      </c>
      <c r="N142" s="227">
        <v>55.85</v>
      </c>
    </row>
    <row r="143" spans="1:14" ht="14.4" customHeight="1" x14ac:dyDescent="0.3">
      <c r="A143" s="222" t="s">
        <v>443</v>
      </c>
      <c r="B143" s="223" t="s">
        <v>445</v>
      </c>
      <c r="C143" s="224" t="s">
        <v>461</v>
      </c>
      <c r="D143" s="225" t="s">
        <v>462</v>
      </c>
      <c r="E143" s="224" t="s">
        <v>446</v>
      </c>
      <c r="F143" s="225" t="s">
        <v>447</v>
      </c>
      <c r="G143" s="224" t="s">
        <v>498</v>
      </c>
      <c r="H143" s="224">
        <v>500117</v>
      </c>
      <c r="I143" s="224">
        <v>0</v>
      </c>
      <c r="J143" s="224" t="s">
        <v>699</v>
      </c>
      <c r="K143" s="224" t="s">
        <v>700</v>
      </c>
      <c r="L143" s="226">
        <v>33.07</v>
      </c>
      <c r="M143" s="226">
        <v>4</v>
      </c>
      <c r="N143" s="227">
        <v>132.28</v>
      </c>
    </row>
    <row r="144" spans="1:14" ht="14.4" customHeight="1" x14ac:dyDescent="0.3">
      <c r="A144" s="222" t="s">
        <v>443</v>
      </c>
      <c r="B144" s="223" t="s">
        <v>445</v>
      </c>
      <c r="C144" s="224" t="s">
        <v>461</v>
      </c>
      <c r="D144" s="225" t="s">
        <v>462</v>
      </c>
      <c r="E144" s="224" t="s">
        <v>446</v>
      </c>
      <c r="F144" s="225" t="s">
        <v>447</v>
      </c>
      <c r="G144" s="224" t="s">
        <v>498</v>
      </c>
      <c r="H144" s="224">
        <v>500408</v>
      </c>
      <c r="I144" s="224">
        <v>0</v>
      </c>
      <c r="J144" s="224" t="s">
        <v>701</v>
      </c>
      <c r="K144" s="224"/>
      <c r="L144" s="226">
        <v>219.349767956758</v>
      </c>
      <c r="M144" s="226">
        <v>1</v>
      </c>
      <c r="N144" s="227">
        <v>219.349767956758</v>
      </c>
    </row>
    <row r="145" spans="1:14" ht="14.4" customHeight="1" x14ac:dyDescent="0.3">
      <c r="A145" s="222" t="s">
        <v>443</v>
      </c>
      <c r="B145" s="223" t="s">
        <v>445</v>
      </c>
      <c r="C145" s="224" t="s">
        <v>461</v>
      </c>
      <c r="D145" s="225" t="s">
        <v>462</v>
      </c>
      <c r="E145" s="224" t="s">
        <v>446</v>
      </c>
      <c r="F145" s="225" t="s">
        <v>447</v>
      </c>
      <c r="G145" s="224" t="s">
        <v>498</v>
      </c>
      <c r="H145" s="224">
        <v>500600</v>
      </c>
      <c r="I145" s="224">
        <v>500600</v>
      </c>
      <c r="J145" s="224" t="s">
        <v>702</v>
      </c>
      <c r="K145" s="224" t="s">
        <v>703</v>
      </c>
      <c r="L145" s="226">
        <v>1307.5250000000001</v>
      </c>
      <c r="M145" s="226">
        <v>4</v>
      </c>
      <c r="N145" s="227">
        <v>5230.1000000000004</v>
      </c>
    </row>
    <row r="146" spans="1:14" ht="14.4" customHeight="1" x14ac:dyDescent="0.3">
      <c r="A146" s="222" t="s">
        <v>443</v>
      </c>
      <c r="B146" s="223" t="s">
        <v>445</v>
      </c>
      <c r="C146" s="224" t="s">
        <v>461</v>
      </c>
      <c r="D146" s="225" t="s">
        <v>462</v>
      </c>
      <c r="E146" s="224" t="s">
        <v>446</v>
      </c>
      <c r="F146" s="225" t="s">
        <v>447</v>
      </c>
      <c r="G146" s="224" t="s">
        <v>498</v>
      </c>
      <c r="H146" s="224">
        <v>500942</v>
      </c>
      <c r="I146" s="224">
        <v>0</v>
      </c>
      <c r="J146" s="224" t="s">
        <v>704</v>
      </c>
      <c r="K146" s="224"/>
      <c r="L146" s="226">
        <v>5.4122976644590501</v>
      </c>
      <c r="M146" s="226">
        <v>50</v>
      </c>
      <c r="N146" s="227">
        <v>270.61488322295253</v>
      </c>
    </row>
    <row r="147" spans="1:14" ht="14.4" customHeight="1" x14ac:dyDescent="0.3">
      <c r="A147" s="222" t="s">
        <v>443</v>
      </c>
      <c r="B147" s="223" t="s">
        <v>445</v>
      </c>
      <c r="C147" s="224" t="s">
        <v>461</v>
      </c>
      <c r="D147" s="225" t="s">
        <v>462</v>
      </c>
      <c r="E147" s="224" t="s">
        <v>446</v>
      </c>
      <c r="F147" s="225" t="s">
        <v>447</v>
      </c>
      <c r="G147" s="224" t="s">
        <v>498</v>
      </c>
      <c r="H147" s="224">
        <v>610034</v>
      </c>
      <c r="I147" s="224">
        <v>0</v>
      </c>
      <c r="J147" s="224" t="s">
        <v>705</v>
      </c>
      <c r="K147" s="224"/>
      <c r="L147" s="226">
        <v>20.41</v>
      </c>
      <c r="M147" s="226">
        <v>1</v>
      </c>
      <c r="N147" s="227">
        <v>20.41</v>
      </c>
    </row>
    <row r="148" spans="1:14" ht="14.4" customHeight="1" x14ac:dyDescent="0.3">
      <c r="A148" s="222" t="s">
        <v>443</v>
      </c>
      <c r="B148" s="223" t="s">
        <v>445</v>
      </c>
      <c r="C148" s="224" t="s">
        <v>461</v>
      </c>
      <c r="D148" s="225" t="s">
        <v>462</v>
      </c>
      <c r="E148" s="224" t="s">
        <v>446</v>
      </c>
      <c r="F148" s="225" t="s">
        <v>447</v>
      </c>
      <c r="G148" s="224" t="s">
        <v>498</v>
      </c>
      <c r="H148" s="224">
        <v>611199</v>
      </c>
      <c r="I148" s="224">
        <v>0</v>
      </c>
      <c r="J148" s="224" t="s">
        <v>706</v>
      </c>
      <c r="K148" s="224"/>
      <c r="L148" s="226">
        <v>66</v>
      </c>
      <c r="M148" s="226">
        <v>80</v>
      </c>
      <c r="N148" s="227">
        <v>5280</v>
      </c>
    </row>
    <row r="149" spans="1:14" ht="14.4" customHeight="1" x14ac:dyDescent="0.3">
      <c r="A149" s="222" t="s">
        <v>443</v>
      </c>
      <c r="B149" s="223" t="s">
        <v>445</v>
      </c>
      <c r="C149" s="224" t="s">
        <v>461</v>
      </c>
      <c r="D149" s="225" t="s">
        <v>462</v>
      </c>
      <c r="E149" s="224" t="s">
        <v>446</v>
      </c>
      <c r="F149" s="225" t="s">
        <v>447</v>
      </c>
      <c r="G149" s="224" t="s">
        <v>498</v>
      </c>
      <c r="H149" s="224">
        <v>840169</v>
      </c>
      <c r="I149" s="224">
        <v>0</v>
      </c>
      <c r="J149" s="224" t="s">
        <v>707</v>
      </c>
      <c r="K149" s="224"/>
      <c r="L149" s="226">
        <v>36.340067422732197</v>
      </c>
      <c r="M149" s="226">
        <v>2</v>
      </c>
      <c r="N149" s="227">
        <v>72.680134845464394</v>
      </c>
    </row>
    <row r="150" spans="1:14" ht="14.4" customHeight="1" x14ac:dyDescent="0.3">
      <c r="A150" s="222" t="s">
        <v>443</v>
      </c>
      <c r="B150" s="223" t="s">
        <v>445</v>
      </c>
      <c r="C150" s="224" t="s">
        <v>461</v>
      </c>
      <c r="D150" s="225" t="s">
        <v>462</v>
      </c>
      <c r="E150" s="224" t="s">
        <v>446</v>
      </c>
      <c r="F150" s="225" t="s">
        <v>447</v>
      </c>
      <c r="G150" s="224" t="s">
        <v>498</v>
      </c>
      <c r="H150" s="224">
        <v>840635</v>
      </c>
      <c r="I150" s="224">
        <v>0</v>
      </c>
      <c r="J150" s="224" t="s">
        <v>708</v>
      </c>
      <c r="K150" s="224"/>
      <c r="L150" s="226">
        <v>25.35</v>
      </c>
      <c r="M150" s="226">
        <v>2</v>
      </c>
      <c r="N150" s="227">
        <v>50.7</v>
      </c>
    </row>
    <row r="151" spans="1:14" ht="14.4" customHeight="1" x14ac:dyDescent="0.3">
      <c r="A151" s="222" t="s">
        <v>443</v>
      </c>
      <c r="B151" s="223" t="s">
        <v>445</v>
      </c>
      <c r="C151" s="224" t="s">
        <v>461</v>
      </c>
      <c r="D151" s="225" t="s">
        <v>462</v>
      </c>
      <c r="E151" s="224" t="s">
        <v>446</v>
      </c>
      <c r="F151" s="225" t="s">
        <v>447</v>
      </c>
      <c r="G151" s="224" t="s">
        <v>498</v>
      </c>
      <c r="H151" s="224">
        <v>841059</v>
      </c>
      <c r="I151" s="224">
        <v>0</v>
      </c>
      <c r="J151" s="224" t="s">
        <v>709</v>
      </c>
      <c r="K151" s="224"/>
      <c r="L151" s="226">
        <v>39.89</v>
      </c>
      <c r="M151" s="226">
        <v>4</v>
      </c>
      <c r="N151" s="227">
        <v>159.56</v>
      </c>
    </row>
    <row r="152" spans="1:14" ht="14.4" customHeight="1" x14ac:dyDescent="0.3">
      <c r="A152" s="222" t="s">
        <v>443</v>
      </c>
      <c r="B152" s="223" t="s">
        <v>445</v>
      </c>
      <c r="C152" s="224" t="s">
        <v>461</v>
      </c>
      <c r="D152" s="225" t="s">
        <v>462</v>
      </c>
      <c r="E152" s="224" t="s">
        <v>446</v>
      </c>
      <c r="F152" s="225" t="s">
        <v>447</v>
      </c>
      <c r="G152" s="224" t="s">
        <v>498</v>
      </c>
      <c r="H152" s="224">
        <v>841232</v>
      </c>
      <c r="I152" s="224">
        <v>0</v>
      </c>
      <c r="J152" s="224" t="s">
        <v>710</v>
      </c>
      <c r="K152" s="224"/>
      <c r="L152" s="226">
        <v>81.755000003999996</v>
      </c>
      <c r="M152" s="226">
        <v>1</v>
      </c>
      <c r="N152" s="227">
        <v>81.755000003999996</v>
      </c>
    </row>
    <row r="153" spans="1:14" ht="14.4" customHeight="1" x14ac:dyDescent="0.3">
      <c r="A153" s="222" t="s">
        <v>443</v>
      </c>
      <c r="B153" s="223" t="s">
        <v>445</v>
      </c>
      <c r="C153" s="224" t="s">
        <v>461</v>
      </c>
      <c r="D153" s="225" t="s">
        <v>462</v>
      </c>
      <c r="E153" s="224" t="s">
        <v>446</v>
      </c>
      <c r="F153" s="225" t="s">
        <v>447</v>
      </c>
      <c r="G153" s="224" t="s">
        <v>498</v>
      </c>
      <c r="H153" s="224">
        <v>841783</v>
      </c>
      <c r="I153" s="224">
        <v>0</v>
      </c>
      <c r="J153" s="224" t="s">
        <v>711</v>
      </c>
      <c r="K153" s="224"/>
      <c r="L153" s="226">
        <v>21.89</v>
      </c>
      <c r="M153" s="226">
        <v>1</v>
      </c>
      <c r="N153" s="227">
        <v>21.89</v>
      </c>
    </row>
    <row r="154" spans="1:14" ht="14.4" customHeight="1" x14ac:dyDescent="0.3">
      <c r="A154" s="222" t="s">
        <v>443</v>
      </c>
      <c r="B154" s="223" t="s">
        <v>445</v>
      </c>
      <c r="C154" s="224" t="s">
        <v>461</v>
      </c>
      <c r="D154" s="225" t="s">
        <v>462</v>
      </c>
      <c r="E154" s="224" t="s">
        <v>446</v>
      </c>
      <c r="F154" s="225" t="s">
        <v>447</v>
      </c>
      <c r="G154" s="224" t="s">
        <v>498</v>
      </c>
      <c r="H154" s="224">
        <v>841881</v>
      </c>
      <c r="I154" s="224">
        <v>0</v>
      </c>
      <c r="J154" s="224" t="s">
        <v>712</v>
      </c>
      <c r="K154" s="224"/>
      <c r="L154" s="226">
        <v>230.02</v>
      </c>
      <c r="M154" s="226">
        <v>1</v>
      </c>
      <c r="N154" s="227">
        <v>230.02</v>
      </c>
    </row>
    <row r="155" spans="1:14" ht="14.4" customHeight="1" x14ac:dyDescent="0.3">
      <c r="A155" s="222" t="s">
        <v>443</v>
      </c>
      <c r="B155" s="223" t="s">
        <v>445</v>
      </c>
      <c r="C155" s="224" t="s">
        <v>461</v>
      </c>
      <c r="D155" s="225" t="s">
        <v>462</v>
      </c>
      <c r="E155" s="224" t="s">
        <v>446</v>
      </c>
      <c r="F155" s="225" t="s">
        <v>447</v>
      </c>
      <c r="G155" s="224" t="s">
        <v>498</v>
      </c>
      <c r="H155" s="224">
        <v>842640</v>
      </c>
      <c r="I155" s="224">
        <v>0</v>
      </c>
      <c r="J155" s="224" t="s">
        <v>713</v>
      </c>
      <c r="K155" s="224"/>
      <c r="L155" s="226">
        <v>4.6100000000000003</v>
      </c>
      <c r="M155" s="226">
        <v>5</v>
      </c>
      <c r="N155" s="227">
        <v>23.05</v>
      </c>
    </row>
    <row r="156" spans="1:14" ht="14.4" customHeight="1" x14ac:dyDescent="0.3">
      <c r="A156" s="222" t="s">
        <v>443</v>
      </c>
      <c r="B156" s="223" t="s">
        <v>445</v>
      </c>
      <c r="C156" s="224" t="s">
        <v>461</v>
      </c>
      <c r="D156" s="225" t="s">
        <v>462</v>
      </c>
      <c r="E156" s="224" t="s">
        <v>446</v>
      </c>
      <c r="F156" s="225" t="s">
        <v>447</v>
      </c>
      <c r="G156" s="224" t="s">
        <v>498</v>
      </c>
      <c r="H156" s="224">
        <v>842671</v>
      </c>
      <c r="I156" s="224">
        <v>0</v>
      </c>
      <c r="J156" s="224" t="s">
        <v>714</v>
      </c>
      <c r="K156" s="224"/>
      <c r="L156" s="226">
        <v>100.88</v>
      </c>
      <c r="M156" s="226">
        <v>5</v>
      </c>
      <c r="N156" s="227">
        <v>504.4</v>
      </c>
    </row>
    <row r="157" spans="1:14" ht="14.4" customHeight="1" x14ac:dyDescent="0.3">
      <c r="A157" s="222" t="s">
        <v>443</v>
      </c>
      <c r="B157" s="223" t="s">
        <v>445</v>
      </c>
      <c r="C157" s="224" t="s">
        <v>461</v>
      </c>
      <c r="D157" s="225" t="s">
        <v>462</v>
      </c>
      <c r="E157" s="224" t="s">
        <v>446</v>
      </c>
      <c r="F157" s="225" t="s">
        <v>447</v>
      </c>
      <c r="G157" s="224" t="s">
        <v>498</v>
      </c>
      <c r="H157" s="224">
        <v>843037</v>
      </c>
      <c r="I157" s="224">
        <v>0</v>
      </c>
      <c r="J157" s="224" t="s">
        <v>715</v>
      </c>
      <c r="K157" s="224"/>
      <c r="L157" s="226">
        <v>32.44</v>
      </c>
      <c r="M157" s="226">
        <v>2</v>
      </c>
      <c r="N157" s="227">
        <v>64.88</v>
      </c>
    </row>
    <row r="158" spans="1:14" ht="14.4" customHeight="1" x14ac:dyDescent="0.3">
      <c r="A158" s="222" t="s">
        <v>443</v>
      </c>
      <c r="B158" s="223" t="s">
        <v>445</v>
      </c>
      <c r="C158" s="224" t="s">
        <v>461</v>
      </c>
      <c r="D158" s="225" t="s">
        <v>462</v>
      </c>
      <c r="E158" s="224" t="s">
        <v>446</v>
      </c>
      <c r="F158" s="225" t="s">
        <v>447</v>
      </c>
      <c r="G158" s="224" t="s">
        <v>498</v>
      </c>
      <c r="H158" s="224">
        <v>844414</v>
      </c>
      <c r="I158" s="224">
        <v>0</v>
      </c>
      <c r="J158" s="224" t="s">
        <v>716</v>
      </c>
      <c r="K158" s="224"/>
      <c r="L158" s="226">
        <v>126.04</v>
      </c>
      <c r="M158" s="226">
        <v>1</v>
      </c>
      <c r="N158" s="227">
        <v>126.04</v>
      </c>
    </row>
    <row r="159" spans="1:14" ht="14.4" customHeight="1" x14ac:dyDescent="0.3">
      <c r="A159" s="222" t="s">
        <v>443</v>
      </c>
      <c r="B159" s="223" t="s">
        <v>445</v>
      </c>
      <c r="C159" s="224" t="s">
        <v>461</v>
      </c>
      <c r="D159" s="225" t="s">
        <v>462</v>
      </c>
      <c r="E159" s="224" t="s">
        <v>446</v>
      </c>
      <c r="F159" s="225" t="s">
        <v>447</v>
      </c>
      <c r="G159" s="224" t="s">
        <v>498</v>
      </c>
      <c r="H159" s="224">
        <v>844639</v>
      </c>
      <c r="I159" s="224">
        <v>0</v>
      </c>
      <c r="J159" s="224" t="s">
        <v>717</v>
      </c>
      <c r="K159" s="224"/>
      <c r="L159" s="226">
        <v>124.820714418335</v>
      </c>
      <c r="M159" s="226">
        <v>1</v>
      </c>
      <c r="N159" s="227">
        <v>124.820714418335</v>
      </c>
    </row>
    <row r="160" spans="1:14" ht="14.4" customHeight="1" x14ac:dyDescent="0.3">
      <c r="A160" s="222" t="s">
        <v>443</v>
      </c>
      <c r="B160" s="223" t="s">
        <v>445</v>
      </c>
      <c r="C160" s="224" t="s">
        <v>461</v>
      </c>
      <c r="D160" s="225" t="s">
        <v>462</v>
      </c>
      <c r="E160" s="224" t="s">
        <v>446</v>
      </c>
      <c r="F160" s="225" t="s">
        <v>447</v>
      </c>
      <c r="G160" s="224" t="s">
        <v>498</v>
      </c>
      <c r="H160" s="224">
        <v>845593</v>
      </c>
      <c r="I160" s="224">
        <v>100304</v>
      </c>
      <c r="J160" s="224" t="s">
        <v>718</v>
      </c>
      <c r="K160" s="224" t="s">
        <v>719</v>
      </c>
      <c r="L160" s="226">
        <v>65.529310543087902</v>
      </c>
      <c r="M160" s="226">
        <v>1</v>
      </c>
      <c r="N160" s="227">
        <v>65.529310543087902</v>
      </c>
    </row>
    <row r="161" spans="1:14" ht="14.4" customHeight="1" x14ac:dyDescent="0.3">
      <c r="A161" s="222" t="s">
        <v>443</v>
      </c>
      <c r="B161" s="223" t="s">
        <v>445</v>
      </c>
      <c r="C161" s="224" t="s">
        <v>461</v>
      </c>
      <c r="D161" s="225" t="s">
        <v>462</v>
      </c>
      <c r="E161" s="224" t="s">
        <v>446</v>
      </c>
      <c r="F161" s="225" t="s">
        <v>447</v>
      </c>
      <c r="G161" s="224" t="s">
        <v>498</v>
      </c>
      <c r="H161" s="224">
        <v>845770</v>
      </c>
      <c r="I161" s="224">
        <v>0</v>
      </c>
      <c r="J161" s="224" t="s">
        <v>720</v>
      </c>
      <c r="K161" s="224"/>
      <c r="L161" s="226">
        <v>64.78</v>
      </c>
      <c r="M161" s="226">
        <v>2</v>
      </c>
      <c r="N161" s="227">
        <v>129.56</v>
      </c>
    </row>
    <row r="162" spans="1:14" ht="14.4" customHeight="1" x14ac:dyDescent="0.3">
      <c r="A162" s="222" t="s">
        <v>443</v>
      </c>
      <c r="B162" s="223" t="s">
        <v>445</v>
      </c>
      <c r="C162" s="224" t="s">
        <v>461</v>
      </c>
      <c r="D162" s="225" t="s">
        <v>462</v>
      </c>
      <c r="E162" s="224" t="s">
        <v>446</v>
      </c>
      <c r="F162" s="225" t="s">
        <v>447</v>
      </c>
      <c r="G162" s="224" t="s">
        <v>498</v>
      </c>
      <c r="H162" s="224">
        <v>846341</v>
      </c>
      <c r="I162" s="224">
        <v>0</v>
      </c>
      <c r="J162" s="224" t="s">
        <v>721</v>
      </c>
      <c r="K162" s="224" t="s">
        <v>722</v>
      </c>
      <c r="L162" s="226">
        <v>40.660008879613798</v>
      </c>
      <c r="M162" s="226">
        <v>3</v>
      </c>
      <c r="N162" s="227">
        <v>121.98001775922759</v>
      </c>
    </row>
    <row r="163" spans="1:14" ht="14.4" customHeight="1" x14ac:dyDescent="0.3">
      <c r="A163" s="222" t="s">
        <v>443</v>
      </c>
      <c r="B163" s="223" t="s">
        <v>445</v>
      </c>
      <c r="C163" s="224" t="s">
        <v>461</v>
      </c>
      <c r="D163" s="225" t="s">
        <v>462</v>
      </c>
      <c r="E163" s="224" t="s">
        <v>446</v>
      </c>
      <c r="F163" s="225" t="s">
        <v>447</v>
      </c>
      <c r="G163" s="224" t="s">
        <v>498</v>
      </c>
      <c r="H163" s="224">
        <v>846629</v>
      </c>
      <c r="I163" s="224">
        <v>100013</v>
      </c>
      <c r="J163" s="224" t="s">
        <v>723</v>
      </c>
      <c r="K163" s="224" t="s">
        <v>724</v>
      </c>
      <c r="L163" s="226">
        <v>37.560002881896601</v>
      </c>
      <c r="M163" s="226">
        <v>1</v>
      </c>
      <c r="N163" s="227">
        <v>37.560002881896601</v>
      </c>
    </row>
    <row r="164" spans="1:14" ht="14.4" customHeight="1" x14ac:dyDescent="0.3">
      <c r="A164" s="222" t="s">
        <v>443</v>
      </c>
      <c r="B164" s="223" t="s">
        <v>445</v>
      </c>
      <c r="C164" s="224" t="s">
        <v>461</v>
      </c>
      <c r="D164" s="225" t="s">
        <v>462</v>
      </c>
      <c r="E164" s="224" t="s">
        <v>446</v>
      </c>
      <c r="F164" s="225" t="s">
        <v>447</v>
      </c>
      <c r="G164" s="224" t="s">
        <v>498</v>
      </c>
      <c r="H164" s="224">
        <v>847623</v>
      </c>
      <c r="I164" s="224">
        <v>155051</v>
      </c>
      <c r="J164" s="224" t="s">
        <v>725</v>
      </c>
      <c r="K164" s="224" t="s">
        <v>726</v>
      </c>
      <c r="L164" s="226">
        <v>112</v>
      </c>
      <c r="M164" s="226">
        <v>3</v>
      </c>
      <c r="N164" s="227">
        <v>336</v>
      </c>
    </row>
    <row r="165" spans="1:14" ht="14.4" customHeight="1" x14ac:dyDescent="0.3">
      <c r="A165" s="222" t="s">
        <v>443</v>
      </c>
      <c r="B165" s="223" t="s">
        <v>445</v>
      </c>
      <c r="C165" s="224" t="s">
        <v>461</v>
      </c>
      <c r="D165" s="225" t="s">
        <v>462</v>
      </c>
      <c r="E165" s="224" t="s">
        <v>446</v>
      </c>
      <c r="F165" s="225" t="s">
        <v>447</v>
      </c>
      <c r="G165" s="224" t="s">
        <v>498</v>
      </c>
      <c r="H165" s="224">
        <v>847636</v>
      </c>
      <c r="I165" s="224">
        <v>0</v>
      </c>
      <c r="J165" s="224" t="s">
        <v>727</v>
      </c>
      <c r="K165" s="224"/>
      <c r="L165" s="226">
        <v>205.51033079187201</v>
      </c>
      <c r="M165" s="226">
        <v>1</v>
      </c>
      <c r="N165" s="227">
        <v>205.51033079187201</v>
      </c>
    </row>
    <row r="166" spans="1:14" ht="14.4" customHeight="1" x14ac:dyDescent="0.3">
      <c r="A166" s="222" t="s">
        <v>443</v>
      </c>
      <c r="B166" s="223" t="s">
        <v>445</v>
      </c>
      <c r="C166" s="224" t="s">
        <v>461</v>
      </c>
      <c r="D166" s="225" t="s">
        <v>462</v>
      </c>
      <c r="E166" s="224" t="s">
        <v>446</v>
      </c>
      <c r="F166" s="225" t="s">
        <v>447</v>
      </c>
      <c r="G166" s="224" t="s">
        <v>498</v>
      </c>
      <c r="H166" s="224">
        <v>847641</v>
      </c>
      <c r="I166" s="224">
        <v>0</v>
      </c>
      <c r="J166" s="224" t="s">
        <v>728</v>
      </c>
      <c r="K166" s="224"/>
      <c r="L166" s="226">
        <v>104.55</v>
      </c>
      <c r="M166" s="226">
        <v>1</v>
      </c>
      <c r="N166" s="227">
        <v>104.55</v>
      </c>
    </row>
    <row r="167" spans="1:14" ht="14.4" customHeight="1" x14ac:dyDescent="0.3">
      <c r="A167" s="222" t="s">
        <v>443</v>
      </c>
      <c r="B167" s="223" t="s">
        <v>445</v>
      </c>
      <c r="C167" s="224" t="s">
        <v>461</v>
      </c>
      <c r="D167" s="225" t="s">
        <v>462</v>
      </c>
      <c r="E167" s="224" t="s">
        <v>446</v>
      </c>
      <c r="F167" s="225" t="s">
        <v>447</v>
      </c>
      <c r="G167" s="224" t="s">
        <v>498</v>
      </c>
      <c r="H167" s="224">
        <v>847778</v>
      </c>
      <c r="I167" s="224">
        <v>0</v>
      </c>
      <c r="J167" s="224" t="s">
        <v>729</v>
      </c>
      <c r="K167" s="224" t="s">
        <v>730</v>
      </c>
      <c r="L167" s="226">
        <v>166.584</v>
      </c>
      <c r="M167" s="226">
        <v>1</v>
      </c>
      <c r="N167" s="227">
        <v>166.584</v>
      </c>
    </row>
    <row r="168" spans="1:14" ht="14.4" customHeight="1" x14ac:dyDescent="0.3">
      <c r="A168" s="222" t="s">
        <v>443</v>
      </c>
      <c r="B168" s="223" t="s">
        <v>445</v>
      </c>
      <c r="C168" s="224" t="s">
        <v>461</v>
      </c>
      <c r="D168" s="225" t="s">
        <v>462</v>
      </c>
      <c r="E168" s="224" t="s">
        <v>446</v>
      </c>
      <c r="F168" s="225" t="s">
        <v>447</v>
      </c>
      <c r="G168" s="224" t="s">
        <v>498</v>
      </c>
      <c r="H168" s="224">
        <v>848480</v>
      </c>
      <c r="I168" s="224">
        <v>140975</v>
      </c>
      <c r="J168" s="224" t="s">
        <v>731</v>
      </c>
      <c r="K168" s="224" t="s">
        <v>732</v>
      </c>
      <c r="L168" s="226">
        <v>45.584000000000003</v>
      </c>
      <c r="M168" s="226">
        <v>2</v>
      </c>
      <c r="N168" s="227">
        <v>91.168000000000006</v>
      </c>
    </row>
    <row r="169" spans="1:14" ht="14.4" customHeight="1" x14ac:dyDescent="0.3">
      <c r="A169" s="222" t="s">
        <v>443</v>
      </c>
      <c r="B169" s="223" t="s">
        <v>445</v>
      </c>
      <c r="C169" s="224" t="s">
        <v>461</v>
      </c>
      <c r="D169" s="225" t="s">
        <v>462</v>
      </c>
      <c r="E169" s="224" t="s">
        <v>446</v>
      </c>
      <c r="F169" s="225" t="s">
        <v>447</v>
      </c>
      <c r="G169" s="224" t="s">
        <v>498</v>
      </c>
      <c r="H169" s="224">
        <v>849803</v>
      </c>
      <c r="I169" s="224">
        <v>107918</v>
      </c>
      <c r="J169" s="224" t="s">
        <v>733</v>
      </c>
      <c r="K169" s="224" t="s">
        <v>734</v>
      </c>
      <c r="L169" s="226">
        <v>141.58000000000001</v>
      </c>
      <c r="M169" s="226">
        <v>2</v>
      </c>
      <c r="N169" s="227">
        <v>283.16000000000003</v>
      </c>
    </row>
    <row r="170" spans="1:14" ht="14.4" customHeight="1" x14ac:dyDescent="0.3">
      <c r="A170" s="222" t="s">
        <v>443</v>
      </c>
      <c r="B170" s="223" t="s">
        <v>445</v>
      </c>
      <c r="C170" s="224" t="s">
        <v>461</v>
      </c>
      <c r="D170" s="225" t="s">
        <v>462</v>
      </c>
      <c r="E170" s="224" t="s">
        <v>446</v>
      </c>
      <c r="F170" s="225" t="s">
        <v>447</v>
      </c>
      <c r="G170" s="224" t="s">
        <v>498</v>
      </c>
      <c r="H170" s="224">
        <v>849941</v>
      </c>
      <c r="I170" s="224">
        <v>162142</v>
      </c>
      <c r="J170" s="224" t="s">
        <v>735</v>
      </c>
      <c r="K170" s="224" t="s">
        <v>736</v>
      </c>
      <c r="L170" s="226">
        <v>28.22</v>
      </c>
      <c r="M170" s="226">
        <v>1</v>
      </c>
      <c r="N170" s="227">
        <v>28.22</v>
      </c>
    </row>
    <row r="171" spans="1:14" ht="14.4" customHeight="1" x14ac:dyDescent="0.3">
      <c r="A171" s="222" t="s">
        <v>443</v>
      </c>
      <c r="B171" s="223" t="s">
        <v>445</v>
      </c>
      <c r="C171" s="224" t="s">
        <v>461</v>
      </c>
      <c r="D171" s="225" t="s">
        <v>462</v>
      </c>
      <c r="E171" s="224" t="s">
        <v>446</v>
      </c>
      <c r="F171" s="225" t="s">
        <v>447</v>
      </c>
      <c r="G171" s="224" t="s">
        <v>498</v>
      </c>
      <c r="H171" s="224">
        <v>850177</v>
      </c>
      <c r="I171" s="224">
        <v>0</v>
      </c>
      <c r="J171" s="224" t="s">
        <v>737</v>
      </c>
      <c r="K171" s="224"/>
      <c r="L171" s="226">
        <v>201.14</v>
      </c>
      <c r="M171" s="226">
        <v>1</v>
      </c>
      <c r="N171" s="227">
        <v>201.14</v>
      </c>
    </row>
    <row r="172" spans="1:14" ht="14.4" customHeight="1" x14ac:dyDescent="0.3">
      <c r="A172" s="222" t="s">
        <v>443</v>
      </c>
      <c r="B172" s="223" t="s">
        <v>445</v>
      </c>
      <c r="C172" s="224" t="s">
        <v>461</v>
      </c>
      <c r="D172" s="225" t="s">
        <v>462</v>
      </c>
      <c r="E172" s="224" t="s">
        <v>446</v>
      </c>
      <c r="F172" s="225" t="s">
        <v>447</v>
      </c>
      <c r="G172" s="224" t="s">
        <v>498</v>
      </c>
      <c r="H172" s="224">
        <v>850515</v>
      </c>
      <c r="I172" s="224">
        <v>0</v>
      </c>
      <c r="J172" s="224" t="s">
        <v>738</v>
      </c>
      <c r="K172" s="224"/>
      <c r="L172" s="226">
        <v>76.539999997999999</v>
      </c>
      <c r="M172" s="226">
        <v>1</v>
      </c>
      <c r="N172" s="227">
        <v>76.539999997999999</v>
      </c>
    </row>
    <row r="173" spans="1:14" ht="14.4" customHeight="1" x14ac:dyDescent="0.3">
      <c r="A173" s="222" t="s">
        <v>443</v>
      </c>
      <c r="B173" s="223" t="s">
        <v>445</v>
      </c>
      <c r="C173" s="224" t="s">
        <v>461</v>
      </c>
      <c r="D173" s="225" t="s">
        <v>462</v>
      </c>
      <c r="E173" s="224" t="s">
        <v>446</v>
      </c>
      <c r="F173" s="225" t="s">
        <v>447</v>
      </c>
      <c r="G173" s="224" t="s">
        <v>498</v>
      </c>
      <c r="H173" s="224">
        <v>900267</v>
      </c>
      <c r="I173" s="224">
        <v>0</v>
      </c>
      <c r="J173" s="224" t="s">
        <v>739</v>
      </c>
      <c r="K173" s="224"/>
      <c r="L173" s="226">
        <v>0.75229985065791205</v>
      </c>
      <c r="M173" s="226">
        <v>100</v>
      </c>
      <c r="N173" s="227">
        <v>75.229985065791212</v>
      </c>
    </row>
    <row r="174" spans="1:14" ht="14.4" customHeight="1" x14ac:dyDescent="0.3">
      <c r="A174" s="222" t="s">
        <v>443</v>
      </c>
      <c r="B174" s="223" t="s">
        <v>445</v>
      </c>
      <c r="C174" s="224" t="s">
        <v>461</v>
      </c>
      <c r="D174" s="225" t="s">
        <v>462</v>
      </c>
      <c r="E174" s="224" t="s">
        <v>446</v>
      </c>
      <c r="F174" s="225" t="s">
        <v>447</v>
      </c>
      <c r="G174" s="224" t="s">
        <v>498</v>
      </c>
      <c r="H174" s="224">
        <v>900268</v>
      </c>
      <c r="I174" s="224">
        <v>0</v>
      </c>
      <c r="J174" s="224" t="s">
        <v>740</v>
      </c>
      <c r="K174" s="224"/>
      <c r="L174" s="226">
        <v>0.1857</v>
      </c>
      <c r="M174" s="226">
        <v>500</v>
      </c>
      <c r="N174" s="227">
        <v>92.850000000000009</v>
      </c>
    </row>
    <row r="175" spans="1:14" ht="14.4" customHeight="1" x14ac:dyDescent="0.3">
      <c r="A175" s="222" t="s">
        <v>443</v>
      </c>
      <c r="B175" s="223" t="s">
        <v>445</v>
      </c>
      <c r="C175" s="224" t="s">
        <v>461</v>
      </c>
      <c r="D175" s="225" t="s">
        <v>462</v>
      </c>
      <c r="E175" s="224" t="s">
        <v>446</v>
      </c>
      <c r="F175" s="225" t="s">
        <v>447</v>
      </c>
      <c r="G175" s="224" t="s">
        <v>498</v>
      </c>
      <c r="H175" s="224">
        <v>900315</v>
      </c>
      <c r="I175" s="224">
        <v>0</v>
      </c>
      <c r="J175" s="224" t="s">
        <v>741</v>
      </c>
      <c r="K175" s="224"/>
      <c r="L175" s="226">
        <v>6.4154</v>
      </c>
      <c r="M175" s="226">
        <v>50</v>
      </c>
      <c r="N175" s="227">
        <v>320.77</v>
      </c>
    </row>
    <row r="176" spans="1:14" ht="14.4" customHeight="1" x14ac:dyDescent="0.3">
      <c r="A176" s="222" t="s">
        <v>443</v>
      </c>
      <c r="B176" s="223" t="s">
        <v>445</v>
      </c>
      <c r="C176" s="224" t="s">
        <v>461</v>
      </c>
      <c r="D176" s="225" t="s">
        <v>462</v>
      </c>
      <c r="E176" s="224" t="s">
        <v>446</v>
      </c>
      <c r="F176" s="225" t="s">
        <v>447</v>
      </c>
      <c r="G176" s="224" t="s">
        <v>498</v>
      </c>
      <c r="H176" s="224">
        <v>900323</v>
      </c>
      <c r="I176" s="224">
        <v>0</v>
      </c>
      <c r="J176" s="224" t="s">
        <v>742</v>
      </c>
      <c r="K176" s="224"/>
      <c r="L176" s="226">
        <v>2.4711275428656201</v>
      </c>
      <c r="M176" s="226">
        <v>22.843</v>
      </c>
      <c r="N176" s="227">
        <v>56.447966461679357</v>
      </c>
    </row>
    <row r="177" spans="1:14" ht="14.4" customHeight="1" x14ac:dyDescent="0.3">
      <c r="A177" s="222" t="s">
        <v>443</v>
      </c>
      <c r="B177" s="223" t="s">
        <v>445</v>
      </c>
      <c r="C177" s="224" t="s">
        <v>461</v>
      </c>
      <c r="D177" s="225" t="s">
        <v>462</v>
      </c>
      <c r="E177" s="224" t="s">
        <v>446</v>
      </c>
      <c r="F177" s="225" t="s">
        <v>447</v>
      </c>
      <c r="G177" s="224" t="s">
        <v>498</v>
      </c>
      <c r="H177" s="224">
        <v>900354</v>
      </c>
      <c r="I177" s="224">
        <v>0</v>
      </c>
      <c r="J177" s="224" t="s">
        <v>743</v>
      </c>
      <c r="K177" s="224" t="s">
        <v>744</v>
      </c>
      <c r="L177" s="226">
        <v>13.343890797396</v>
      </c>
      <c r="M177" s="226">
        <v>50</v>
      </c>
      <c r="N177" s="227">
        <v>667.1945398698</v>
      </c>
    </row>
    <row r="178" spans="1:14" ht="14.4" customHeight="1" x14ac:dyDescent="0.3">
      <c r="A178" s="222" t="s">
        <v>443</v>
      </c>
      <c r="B178" s="223" t="s">
        <v>445</v>
      </c>
      <c r="C178" s="224" t="s">
        <v>461</v>
      </c>
      <c r="D178" s="225" t="s">
        <v>462</v>
      </c>
      <c r="E178" s="224" t="s">
        <v>446</v>
      </c>
      <c r="F178" s="225" t="s">
        <v>447</v>
      </c>
      <c r="G178" s="224" t="s">
        <v>498</v>
      </c>
      <c r="H178" s="224">
        <v>900368</v>
      </c>
      <c r="I178" s="224">
        <v>0</v>
      </c>
      <c r="J178" s="224" t="s">
        <v>745</v>
      </c>
      <c r="K178" s="224" t="s">
        <v>746</v>
      </c>
      <c r="L178" s="226">
        <v>0.54429955300610255</v>
      </c>
      <c r="M178" s="226">
        <v>60</v>
      </c>
      <c r="N178" s="227">
        <v>32.601747341927563</v>
      </c>
    </row>
    <row r="179" spans="1:14" ht="14.4" customHeight="1" x14ac:dyDescent="0.3">
      <c r="A179" s="222" t="s">
        <v>443</v>
      </c>
      <c r="B179" s="223" t="s">
        <v>445</v>
      </c>
      <c r="C179" s="224" t="s">
        <v>461</v>
      </c>
      <c r="D179" s="225" t="s">
        <v>462</v>
      </c>
      <c r="E179" s="224" t="s">
        <v>446</v>
      </c>
      <c r="F179" s="225" t="s">
        <v>447</v>
      </c>
      <c r="G179" s="224" t="s">
        <v>498</v>
      </c>
      <c r="H179" s="224">
        <v>900371</v>
      </c>
      <c r="I179" s="224">
        <v>0</v>
      </c>
      <c r="J179" s="224" t="s">
        <v>747</v>
      </c>
      <c r="K179" s="224" t="s">
        <v>748</v>
      </c>
      <c r="L179" s="226">
        <v>10.6176753668041</v>
      </c>
      <c r="M179" s="226">
        <v>5</v>
      </c>
      <c r="N179" s="227">
        <v>53.088376834020501</v>
      </c>
    </row>
    <row r="180" spans="1:14" ht="14.4" customHeight="1" x14ac:dyDescent="0.3">
      <c r="A180" s="222" t="s">
        <v>443</v>
      </c>
      <c r="B180" s="223" t="s">
        <v>445</v>
      </c>
      <c r="C180" s="224" t="s">
        <v>461</v>
      </c>
      <c r="D180" s="225" t="s">
        <v>462</v>
      </c>
      <c r="E180" s="224" t="s">
        <v>446</v>
      </c>
      <c r="F180" s="225" t="s">
        <v>447</v>
      </c>
      <c r="G180" s="224" t="s">
        <v>498</v>
      </c>
      <c r="H180" s="224">
        <v>900409</v>
      </c>
      <c r="I180" s="224">
        <v>0</v>
      </c>
      <c r="J180" s="224" t="s">
        <v>749</v>
      </c>
      <c r="K180" s="224" t="s">
        <v>750</v>
      </c>
      <c r="L180" s="226">
        <v>0.13159999999999999</v>
      </c>
      <c r="M180" s="226">
        <v>330</v>
      </c>
      <c r="N180" s="227">
        <v>43.427999999999997</v>
      </c>
    </row>
    <row r="181" spans="1:14" ht="14.4" customHeight="1" x14ac:dyDescent="0.3">
      <c r="A181" s="222" t="s">
        <v>443</v>
      </c>
      <c r="B181" s="223" t="s">
        <v>445</v>
      </c>
      <c r="C181" s="224" t="s">
        <v>461</v>
      </c>
      <c r="D181" s="225" t="s">
        <v>462</v>
      </c>
      <c r="E181" s="224" t="s">
        <v>446</v>
      </c>
      <c r="F181" s="225" t="s">
        <v>447</v>
      </c>
      <c r="G181" s="224" t="s">
        <v>498</v>
      </c>
      <c r="H181" s="224">
        <v>900441</v>
      </c>
      <c r="I181" s="224">
        <v>0</v>
      </c>
      <c r="J181" s="224" t="s">
        <v>751</v>
      </c>
      <c r="K181" s="224" t="s">
        <v>752</v>
      </c>
      <c r="L181" s="226">
        <v>162.45458890795899</v>
      </c>
      <c r="M181" s="226">
        <v>1</v>
      </c>
      <c r="N181" s="227">
        <v>162.45458890795899</v>
      </c>
    </row>
    <row r="182" spans="1:14" ht="14.4" customHeight="1" x14ac:dyDescent="0.3">
      <c r="A182" s="222" t="s">
        <v>443</v>
      </c>
      <c r="B182" s="223" t="s">
        <v>445</v>
      </c>
      <c r="C182" s="224" t="s">
        <v>461</v>
      </c>
      <c r="D182" s="225" t="s">
        <v>462</v>
      </c>
      <c r="E182" s="224" t="s">
        <v>446</v>
      </c>
      <c r="F182" s="225" t="s">
        <v>447</v>
      </c>
      <c r="G182" s="224" t="s">
        <v>498</v>
      </c>
      <c r="H182" s="224">
        <v>900481</v>
      </c>
      <c r="I182" s="224">
        <v>0</v>
      </c>
      <c r="J182" s="224" t="s">
        <v>753</v>
      </c>
      <c r="K182" s="224" t="s">
        <v>754</v>
      </c>
      <c r="L182" s="226">
        <v>0.23420022428588999</v>
      </c>
      <c r="M182" s="226">
        <v>60</v>
      </c>
      <c r="N182" s="227">
        <v>14.0520134571534</v>
      </c>
    </row>
    <row r="183" spans="1:14" ht="14.4" customHeight="1" x14ac:dyDescent="0.3">
      <c r="A183" s="222" t="s">
        <v>443</v>
      </c>
      <c r="B183" s="223" t="s">
        <v>445</v>
      </c>
      <c r="C183" s="224" t="s">
        <v>461</v>
      </c>
      <c r="D183" s="225" t="s">
        <v>462</v>
      </c>
      <c r="E183" s="224" t="s">
        <v>446</v>
      </c>
      <c r="F183" s="225" t="s">
        <v>447</v>
      </c>
      <c r="G183" s="224" t="s">
        <v>498</v>
      </c>
      <c r="H183" s="224">
        <v>900486</v>
      </c>
      <c r="I183" s="224">
        <v>0</v>
      </c>
      <c r="J183" s="224" t="s">
        <v>755</v>
      </c>
      <c r="K183" s="224"/>
      <c r="L183" s="226">
        <v>1.2693111970922799</v>
      </c>
      <c r="M183" s="226">
        <v>100</v>
      </c>
      <c r="N183" s="227">
        <v>126.93111970922799</v>
      </c>
    </row>
    <row r="184" spans="1:14" ht="14.4" customHeight="1" x14ac:dyDescent="0.3">
      <c r="A184" s="222" t="s">
        <v>443</v>
      </c>
      <c r="B184" s="223" t="s">
        <v>445</v>
      </c>
      <c r="C184" s="224" t="s">
        <v>461</v>
      </c>
      <c r="D184" s="225" t="s">
        <v>462</v>
      </c>
      <c r="E184" s="224" t="s">
        <v>446</v>
      </c>
      <c r="F184" s="225" t="s">
        <v>447</v>
      </c>
      <c r="G184" s="224" t="s">
        <v>498</v>
      </c>
      <c r="H184" s="224">
        <v>900569</v>
      </c>
      <c r="I184" s="224">
        <v>0</v>
      </c>
      <c r="J184" s="224" t="s">
        <v>756</v>
      </c>
      <c r="K184" s="224" t="s">
        <v>757</v>
      </c>
      <c r="L184" s="226">
        <v>0.1952000662015585</v>
      </c>
      <c r="M184" s="226">
        <v>5000</v>
      </c>
      <c r="N184" s="227">
        <v>981.00039720935092</v>
      </c>
    </row>
    <row r="185" spans="1:14" ht="14.4" customHeight="1" x14ac:dyDescent="0.3">
      <c r="A185" s="222" t="s">
        <v>443</v>
      </c>
      <c r="B185" s="223" t="s">
        <v>445</v>
      </c>
      <c r="C185" s="224" t="s">
        <v>461</v>
      </c>
      <c r="D185" s="225" t="s">
        <v>462</v>
      </c>
      <c r="E185" s="224" t="s">
        <v>446</v>
      </c>
      <c r="F185" s="225" t="s">
        <v>447</v>
      </c>
      <c r="G185" s="224" t="s">
        <v>498</v>
      </c>
      <c r="H185" s="224">
        <v>911935</v>
      </c>
      <c r="I185" s="224">
        <v>0</v>
      </c>
      <c r="J185" s="224" t="s">
        <v>758</v>
      </c>
      <c r="K185" s="224"/>
      <c r="L185" s="226">
        <v>0.29470000000000002</v>
      </c>
      <c r="M185" s="226">
        <v>1200</v>
      </c>
      <c r="N185" s="227">
        <v>353.64000000000004</v>
      </c>
    </row>
    <row r="186" spans="1:14" ht="14.4" customHeight="1" x14ac:dyDescent="0.3">
      <c r="A186" s="222" t="s">
        <v>443</v>
      </c>
      <c r="B186" s="223" t="s">
        <v>445</v>
      </c>
      <c r="C186" s="224" t="s">
        <v>461</v>
      </c>
      <c r="D186" s="225" t="s">
        <v>462</v>
      </c>
      <c r="E186" s="224" t="s">
        <v>446</v>
      </c>
      <c r="F186" s="225" t="s">
        <v>447</v>
      </c>
      <c r="G186" s="224" t="s">
        <v>498</v>
      </c>
      <c r="H186" s="224">
        <v>920072</v>
      </c>
      <c r="I186" s="224">
        <v>0</v>
      </c>
      <c r="J186" s="224" t="s">
        <v>759</v>
      </c>
      <c r="K186" s="224" t="s">
        <v>760</v>
      </c>
      <c r="L186" s="226">
        <v>0.1202</v>
      </c>
      <c r="M186" s="226">
        <v>1200</v>
      </c>
      <c r="N186" s="227">
        <v>144.24</v>
      </c>
    </row>
    <row r="187" spans="1:14" ht="14.4" customHeight="1" x14ac:dyDescent="0.3">
      <c r="A187" s="222" t="s">
        <v>443</v>
      </c>
      <c r="B187" s="223" t="s">
        <v>445</v>
      </c>
      <c r="C187" s="224" t="s">
        <v>461</v>
      </c>
      <c r="D187" s="225" t="s">
        <v>462</v>
      </c>
      <c r="E187" s="224" t="s">
        <v>446</v>
      </c>
      <c r="F187" s="225" t="s">
        <v>447</v>
      </c>
      <c r="G187" s="224" t="s">
        <v>498</v>
      </c>
      <c r="H187" s="224">
        <v>920088</v>
      </c>
      <c r="I187" s="224">
        <v>0</v>
      </c>
      <c r="J187" s="224" t="s">
        <v>761</v>
      </c>
      <c r="K187" s="224"/>
      <c r="L187" s="226">
        <v>201.42852111682299</v>
      </c>
      <c r="M187" s="226">
        <v>5</v>
      </c>
      <c r="N187" s="227">
        <v>1007.142605584115</v>
      </c>
    </row>
    <row r="188" spans="1:14" ht="14.4" customHeight="1" x14ac:dyDescent="0.3">
      <c r="A188" s="222" t="s">
        <v>443</v>
      </c>
      <c r="B188" s="223" t="s">
        <v>445</v>
      </c>
      <c r="C188" s="224" t="s">
        <v>461</v>
      </c>
      <c r="D188" s="225" t="s">
        <v>462</v>
      </c>
      <c r="E188" s="224" t="s">
        <v>446</v>
      </c>
      <c r="F188" s="225" t="s">
        <v>447</v>
      </c>
      <c r="G188" s="224" t="s">
        <v>498</v>
      </c>
      <c r="H188" s="224">
        <v>920275</v>
      </c>
      <c r="I188" s="224">
        <v>0</v>
      </c>
      <c r="J188" s="224" t="s">
        <v>762</v>
      </c>
      <c r="K188" s="224"/>
      <c r="L188" s="226">
        <v>1.6224000000000001</v>
      </c>
      <c r="M188" s="226">
        <v>50</v>
      </c>
      <c r="N188" s="227">
        <v>81.12</v>
      </c>
    </row>
    <row r="189" spans="1:14" ht="14.4" customHeight="1" x14ac:dyDescent="0.3">
      <c r="A189" s="222" t="s">
        <v>443</v>
      </c>
      <c r="B189" s="223" t="s">
        <v>445</v>
      </c>
      <c r="C189" s="224" t="s">
        <v>461</v>
      </c>
      <c r="D189" s="225" t="s">
        <v>462</v>
      </c>
      <c r="E189" s="224" t="s">
        <v>446</v>
      </c>
      <c r="F189" s="225" t="s">
        <v>447</v>
      </c>
      <c r="G189" s="224" t="s">
        <v>498</v>
      </c>
      <c r="H189" s="224">
        <v>930225</v>
      </c>
      <c r="I189" s="224">
        <v>0</v>
      </c>
      <c r="J189" s="224" t="s">
        <v>763</v>
      </c>
      <c r="K189" s="224"/>
      <c r="L189" s="226">
        <v>23.056575292335001</v>
      </c>
      <c r="M189" s="226">
        <v>2</v>
      </c>
      <c r="N189" s="227">
        <v>46.113150584670002</v>
      </c>
    </row>
    <row r="190" spans="1:14" ht="14.4" customHeight="1" x14ac:dyDescent="0.3">
      <c r="A190" s="222" t="s">
        <v>443</v>
      </c>
      <c r="B190" s="223" t="s">
        <v>445</v>
      </c>
      <c r="C190" s="224" t="s">
        <v>461</v>
      </c>
      <c r="D190" s="225" t="s">
        <v>462</v>
      </c>
      <c r="E190" s="224" t="s">
        <v>446</v>
      </c>
      <c r="F190" s="225" t="s">
        <v>447</v>
      </c>
      <c r="G190" s="224" t="s">
        <v>498</v>
      </c>
      <c r="H190" s="224">
        <v>930702</v>
      </c>
      <c r="I190" s="224">
        <v>1000</v>
      </c>
      <c r="J190" s="224" t="s">
        <v>764</v>
      </c>
      <c r="K190" s="224"/>
      <c r="L190" s="226">
        <v>73.151296514565004</v>
      </c>
      <c r="M190" s="226">
        <v>3.5</v>
      </c>
      <c r="N190" s="227">
        <v>256.02953780097749</v>
      </c>
    </row>
    <row r="191" spans="1:14" ht="14.4" customHeight="1" x14ac:dyDescent="0.3">
      <c r="A191" s="222" t="s">
        <v>443</v>
      </c>
      <c r="B191" s="223" t="s">
        <v>445</v>
      </c>
      <c r="C191" s="224" t="s">
        <v>461</v>
      </c>
      <c r="D191" s="225" t="s">
        <v>462</v>
      </c>
      <c r="E191" s="224" t="s">
        <v>446</v>
      </c>
      <c r="F191" s="225" t="s">
        <v>447</v>
      </c>
      <c r="G191" s="224" t="s">
        <v>540</v>
      </c>
      <c r="H191" s="224">
        <v>114784</v>
      </c>
      <c r="I191" s="224">
        <v>14784</v>
      </c>
      <c r="J191" s="224" t="s">
        <v>765</v>
      </c>
      <c r="K191" s="224" t="s">
        <v>766</v>
      </c>
      <c r="L191" s="226">
        <v>101.8</v>
      </c>
      <c r="M191" s="226">
        <v>1</v>
      </c>
      <c r="N191" s="227">
        <v>101.8</v>
      </c>
    </row>
    <row r="192" spans="1:14" ht="14.4" customHeight="1" x14ac:dyDescent="0.3">
      <c r="A192" s="222" t="s">
        <v>443</v>
      </c>
      <c r="B192" s="223" t="s">
        <v>445</v>
      </c>
      <c r="C192" s="224" t="s">
        <v>461</v>
      </c>
      <c r="D192" s="225" t="s">
        <v>462</v>
      </c>
      <c r="E192" s="224" t="s">
        <v>446</v>
      </c>
      <c r="F192" s="225" t="s">
        <v>447</v>
      </c>
      <c r="G192" s="224" t="s">
        <v>540</v>
      </c>
      <c r="H192" s="224">
        <v>140851</v>
      </c>
      <c r="I192" s="224">
        <v>40851</v>
      </c>
      <c r="J192" s="224" t="s">
        <v>767</v>
      </c>
      <c r="K192" s="224" t="s">
        <v>768</v>
      </c>
      <c r="L192" s="226">
        <v>918.43</v>
      </c>
      <c r="M192" s="226">
        <v>1</v>
      </c>
      <c r="N192" s="227">
        <v>918.43</v>
      </c>
    </row>
    <row r="193" spans="1:14" ht="14.4" customHeight="1" x14ac:dyDescent="0.3">
      <c r="A193" s="222" t="s">
        <v>443</v>
      </c>
      <c r="B193" s="223" t="s">
        <v>445</v>
      </c>
      <c r="C193" s="224" t="s">
        <v>461</v>
      </c>
      <c r="D193" s="225" t="s">
        <v>462</v>
      </c>
      <c r="E193" s="224" t="s">
        <v>446</v>
      </c>
      <c r="F193" s="225" t="s">
        <v>447</v>
      </c>
      <c r="G193" s="224" t="s">
        <v>540</v>
      </c>
      <c r="H193" s="224">
        <v>180071</v>
      </c>
      <c r="I193" s="224">
        <v>180071</v>
      </c>
      <c r="J193" s="224" t="s">
        <v>769</v>
      </c>
      <c r="K193" s="224" t="s">
        <v>770</v>
      </c>
      <c r="L193" s="226">
        <v>125.72</v>
      </c>
      <c r="M193" s="226">
        <v>2</v>
      </c>
      <c r="N193" s="227">
        <v>251.44</v>
      </c>
    </row>
    <row r="194" spans="1:14" ht="14.4" customHeight="1" x14ac:dyDescent="0.3">
      <c r="A194" s="222" t="s">
        <v>443</v>
      </c>
      <c r="B194" s="223" t="s">
        <v>445</v>
      </c>
      <c r="C194" s="224" t="s">
        <v>461</v>
      </c>
      <c r="D194" s="225" t="s">
        <v>462</v>
      </c>
      <c r="E194" s="224" t="s">
        <v>446</v>
      </c>
      <c r="F194" s="225" t="s">
        <v>447</v>
      </c>
      <c r="G194" s="224" t="s">
        <v>540</v>
      </c>
      <c r="H194" s="224">
        <v>850396</v>
      </c>
      <c r="I194" s="224">
        <v>131507</v>
      </c>
      <c r="J194" s="224" t="s">
        <v>771</v>
      </c>
      <c r="K194" s="224" t="s">
        <v>516</v>
      </c>
      <c r="L194" s="226">
        <v>980.61</v>
      </c>
      <c r="M194" s="226">
        <v>1</v>
      </c>
      <c r="N194" s="227">
        <v>980.61</v>
      </c>
    </row>
    <row r="195" spans="1:14" ht="14.4" customHeight="1" x14ac:dyDescent="0.3">
      <c r="A195" s="222" t="s">
        <v>443</v>
      </c>
      <c r="B195" s="223" t="s">
        <v>445</v>
      </c>
      <c r="C195" s="224" t="s">
        <v>461</v>
      </c>
      <c r="D195" s="225" t="s">
        <v>462</v>
      </c>
      <c r="E195" s="224" t="s">
        <v>448</v>
      </c>
      <c r="F195" s="225" t="s">
        <v>449</v>
      </c>
      <c r="G195" s="224" t="s">
        <v>540</v>
      </c>
      <c r="H195" s="224">
        <v>33769</v>
      </c>
      <c r="I195" s="224">
        <v>33769</v>
      </c>
      <c r="J195" s="224" t="s">
        <v>772</v>
      </c>
      <c r="K195" s="224" t="s">
        <v>773</v>
      </c>
      <c r="L195" s="226">
        <v>56.83</v>
      </c>
      <c r="M195" s="226">
        <v>2</v>
      </c>
      <c r="N195" s="227">
        <v>113.66</v>
      </c>
    </row>
    <row r="196" spans="1:14" ht="14.4" customHeight="1" x14ac:dyDescent="0.3">
      <c r="A196" s="222" t="s">
        <v>443</v>
      </c>
      <c r="B196" s="223" t="s">
        <v>445</v>
      </c>
      <c r="C196" s="224" t="s">
        <v>461</v>
      </c>
      <c r="D196" s="225" t="s">
        <v>462</v>
      </c>
      <c r="E196" s="224" t="s">
        <v>448</v>
      </c>
      <c r="F196" s="225" t="s">
        <v>449</v>
      </c>
      <c r="G196" s="224" t="s">
        <v>540</v>
      </c>
      <c r="H196" s="224">
        <v>133200</v>
      </c>
      <c r="I196" s="224">
        <v>33200</v>
      </c>
      <c r="J196" s="224" t="s">
        <v>774</v>
      </c>
      <c r="K196" s="224" t="s">
        <v>775</v>
      </c>
      <c r="L196" s="226">
        <v>161.49</v>
      </c>
      <c r="M196" s="226">
        <v>1</v>
      </c>
      <c r="N196" s="227">
        <v>161.49</v>
      </c>
    </row>
    <row r="197" spans="1:14" ht="14.4" customHeight="1" x14ac:dyDescent="0.3">
      <c r="A197" s="222" t="s">
        <v>443</v>
      </c>
      <c r="B197" s="223" t="s">
        <v>445</v>
      </c>
      <c r="C197" s="224" t="s">
        <v>461</v>
      </c>
      <c r="D197" s="225" t="s">
        <v>462</v>
      </c>
      <c r="E197" s="224" t="s">
        <v>448</v>
      </c>
      <c r="F197" s="225" t="s">
        <v>449</v>
      </c>
      <c r="G197" s="224" t="s">
        <v>540</v>
      </c>
      <c r="H197" s="224">
        <v>133325</v>
      </c>
      <c r="I197" s="224">
        <v>33325</v>
      </c>
      <c r="J197" s="224" t="s">
        <v>776</v>
      </c>
      <c r="K197" s="224" t="s">
        <v>773</v>
      </c>
      <c r="L197" s="226">
        <v>44.780407721394397</v>
      </c>
      <c r="M197" s="226">
        <v>3</v>
      </c>
      <c r="N197" s="227">
        <v>134.34122316418319</v>
      </c>
    </row>
    <row r="198" spans="1:14" ht="14.4" customHeight="1" x14ac:dyDescent="0.3">
      <c r="A198" s="222" t="s">
        <v>443</v>
      </c>
      <c r="B198" s="223" t="s">
        <v>445</v>
      </c>
      <c r="C198" s="224" t="s">
        <v>461</v>
      </c>
      <c r="D198" s="225" t="s">
        <v>462</v>
      </c>
      <c r="E198" s="224" t="s">
        <v>450</v>
      </c>
      <c r="F198" s="225" t="s">
        <v>451</v>
      </c>
      <c r="G198" s="224" t="s">
        <v>498</v>
      </c>
      <c r="H198" s="224">
        <v>189812</v>
      </c>
      <c r="I198" s="224">
        <v>89812</v>
      </c>
      <c r="J198" s="224" t="s">
        <v>547</v>
      </c>
      <c r="K198" s="224" t="s">
        <v>548</v>
      </c>
      <c r="L198" s="226">
        <v>22.814000000349999</v>
      </c>
      <c r="M198" s="226">
        <v>14</v>
      </c>
      <c r="N198" s="227">
        <v>319.39600000910002</v>
      </c>
    </row>
    <row r="199" spans="1:14" ht="14.4" customHeight="1" x14ac:dyDescent="0.3">
      <c r="A199" s="222" t="s">
        <v>443</v>
      </c>
      <c r="B199" s="223" t="s">
        <v>445</v>
      </c>
      <c r="C199" s="224" t="s">
        <v>463</v>
      </c>
      <c r="D199" s="225" t="s">
        <v>464</v>
      </c>
      <c r="E199" s="224" t="s">
        <v>446</v>
      </c>
      <c r="F199" s="225" t="s">
        <v>447</v>
      </c>
      <c r="G199" s="224" t="s">
        <v>498</v>
      </c>
      <c r="H199" s="224">
        <v>107812</v>
      </c>
      <c r="I199" s="224">
        <v>107812</v>
      </c>
      <c r="J199" s="224" t="s">
        <v>777</v>
      </c>
      <c r="K199" s="224" t="s">
        <v>778</v>
      </c>
      <c r="L199" s="226">
        <v>107.73</v>
      </c>
      <c r="M199" s="226">
        <v>1</v>
      </c>
      <c r="N199" s="227">
        <v>107.73</v>
      </c>
    </row>
    <row r="200" spans="1:14" ht="14.4" customHeight="1" x14ac:dyDescent="0.3">
      <c r="A200" s="222" t="s">
        <v>443</v>
      </c>
      <c r="B200" s="223" t="s">
        <v>445</v>
      </c>
      <c r="C200" s="224" t="s">
        <v>463</v>
      </c>
      <c r="D200" s="225" t="s">
        <v>464</v>
      </c>
      <c r="E200" s="224" t="s">
        <v>446</v>
      </c>
      <c r="F200" s="225" t="s">
        <v>447</v>
      </c>
      <c r="G200" s="224" t="s">
        <v>498</v>
      </c>
      <c r="H200" s="224">
        <v>158319</v>
      </c>
      <c r="I200" s="224">
        <v>1</v>
      </c>
      <c r="J200" s="224" t="s">
        <v>779</v>
      </c>
      <c r="K200" s="224" t="s">
        <v>780</v>
      </c>
      <c r="L200" s="226">
        <v>21588.965</v>
      </c>
      <c r="M200" s="226">
        <v>0.7</v>
      </c>
      <c r="N200" s="227">
        <v>15083.992999999999</v>
      </c>
    </row>
    <row r="201" spans="1:14" ht="14.4" customHeight="1" x14ac:dyDescent="0.3">
      <c r="A201" s="222" t="s">
        <v>443</v>
      </c>
      <c r="B201" s="223" t="s">
        <v>445</v>
      </c>
      <c r="C201" s="224" t="s">
        <v>463</v>
      </c>
      <c r="D201" s="225" t="s">
        <v>464</v>
      </c>
      <c r="E201" s="224" t="s">
        <v>446</v>
      </c>
      <c r="F201" s="225" t="s">
        <v>447</v>
      </c>
      <c r="G201" s="224" t="s">
        <v>498</v>
      </c>
      <c r="H201" s="224">
        <v>166555</v>
      </c>
      <c r="I201" s="224">
        <v>66555</v>
      </c>
      <c r="J201" s="224" t="s">
        <v>781</v>
      </c>
      <c r="K201" s="224" t="s">
        <v>782</v>
      </c>
      <c r="L201" s="226">
        <v>122.98</v>
      </c>
      <c r="M201" s="226">
        <v>1</v>
      </c>
      <c r="N201" s="227">
        <v>122.98</v>
      </c>
    </row>
    <row r="202" spans="1:14" ht="14.4" customHeight="1" x14ac:dyDescent="0.3">
      <c r="A202" s="222" t="s">
        <v>443</v>
      </c>
      <c r="B202" s="223" t="s">
        <v>445</v>
      </c>
      <c r="C202" s="224" t="s">
        <v>463</v>
      </c>
      <c r="D202" s="225" t="s">
        <v>464</v>
      </c>
      <c r="E202" s="224" t="s">
        <v>446</v>
      </c>
      <c r="F202" s="225" t="s">
        <v>447</v>
      </c>
      <c r="G202" s="224" t="s">
        <v>498</v>
      </c>
      <c r="H202" s="224">
        <v>395084</v>
      </c>
      <c r="I202" s="224">
        <v>0</v>
      </c>
      <c r="J202" s="224" t="s">
        <v>783</v>
      </c>
      <c r="K202" s="224"/>
      <c r="L202" s="226">
        <v>7.7439920712684804</v>
      </c>
      <c r="M202" s="226">
        <v>20</v>
      </c>
      <c r="N202" s="227">
        <v>154.87984142536962</v>
      </c>
    </row>
    <row r="203" spans="1:14" ht="14.4" customHeight="1" x14ac:dyDescent="0.3">
      <c r="A203" s="222" t="s">
        <v>443</v>
      </c>
      <c r="B203" s="223" t="s">
        <v>445</v>
      </c>
      <c r="C203" s="224" t="s">
        <v>463</v>
      </c>
      <c r="D203" s="225" t="s">
        <v>464</v>
      </c>
      <c r="E203" s="224" t="s">
        <v>446</v>
      </c>
      <c r="F203" s="225" t="s">
        <v>447</v>
      </c>
      <c r="G203" s="224" t="s">
        <v>498</v>
      </c>
      <c r="H203" s="224">
        <v>840144</v>
      </c>
      <c r="I203" s="224">
        <v>1</v>
      </c>
      <c r="J203" s="224" t="s">
        <v>784</v>
      </c>
      <c r="K203" s="224" t="s">
        <v>785</v>
      </c>
      <c r="L203" s="226">
        <v>4976.3900000000003</v>
      </c>
      <c r="M203" s="226">
        <v>1</v>
      </c>
      <c r="N203" s="227">
        <v>4976.3900000000003</v>
      </c>
    </row>
    <row r="204" spans="1:14" ht="14.4" customHeight="1" x14ac:dyDescent="0.3">
      <c r="A204" s="222" t="s">
        <v>443</v>
      </c>
      <c r="B204" s="223" t="s">
        <v>445</v>
      </c>
      <c r="C204" s="224" t="s">
        <v>463</v>
      </c>
      <c r="D204" s="225" t="s">
        <v>464</v>
      </c>
      <c r="E204" s="224" t="s">
        <v>446</v>
      </c>
      <c r="F204" s="225" t="s">
        <v>447</v>
      </c>
      <c r="G204" s="224" t="s">
        <v>498</v>
      </c>
      <c r="H204" s="224">
        <v>840169</v>
      </c>
      <c r="I204" s="224">
        <v>0</v>
      </c>
      <c r="J204" s="224" t="s">
        <v>707</v>
      </c>
      <c r="K204" s="224"/>
      <c r="L204" s="226">
        <v>36.340000000000003</v>
      </c>
      <c r="M204" s="226">
        <v>1</v>
      </c>
      <c r="N204" s="227">
        <v>36.340000000000003</v>
      </c>
    </row>
    <row r="205" spans="1:14" ht="14.4" customHeight="1" x14ac:dyDescent="0.3">
      <c r="A205" s="222" t="s">
        <v>443</v>
      </c>
      <c r="B205" s="223" t="s">
        <v>445</v>
      </c>
      <c r="C205" s="224" t="s">
        <v>463</v>
      </c>
      <c r="D205" s="225" t="s">
        <v>464</v>
      </c>
      <c r="E205" s="224" t="s">
        <v>446</v>
      </c>
      <c r="F205" s="225" t="s">
        <v>447</v>
      </c>
      <c r="G205" s="224" t="s">
        <v>498</v>
      </c>
      <c r="H205" s="224">
        <v>841059</v>
      </c>
      <c r="I205" s="224">
        <v>0</v>
      </c>
      <c r="J205" s="224" t="s">
        <v>709</v>
      </c>
      <c r="K205" s="224"/>
      <c r="L205" s="226">
        <v>39.89</v>
      </c>
      <c r="M205" s="226">
        <v>1</v>
      </c>
      <c r="N205" s="227">
        <v>39.89</v>
      </c>
    </row>
    <row r="206" spans="1:14" ht="14.4" customHeight="1" x14ac:dyDescent="0.3">
      <c r="A206" s="222" t="s">
        <v>443</v>
      </c>
      <c r="B206" s="223" t="s">
        <v>445</v>
      </c>
      <c r="C206" s="224" t="s">
        <v>463</v>
      </c>
      <c r="D206" s="225" t="s">
        <v>464</v>
      </c>
      <c r="E206" s="224" t="s">
        <v>446</v>
      </c>
      <c r="F206" s="225" t="s">
        <v>447</v>
      </c>
      <c r="G206" s="224" t="s">
        <v>498</v>
      </c>
      <c r="H206" s="224">
        <v>841560</v>
      </c>
      <c r="I206" s="224">
        <v>0</v>
      </c>
      <c r="J206" s="224" t="s">
        <v>786</v>
      </c>
      <c r="K206" s="224"/>
      <c r="L206" s="226">
        <v>508.96660358317899</v>
      </c>
      <c r="M206" s="226">
        <v>4</v>
      </c>
      <c r="N206" s="227">
        <v>2035.866414332716</v>
      </c>
    </row>
    <row r="207" spans="1:14" ht="14.4" customHeight="1" x14ac:dyDescent="0.3">
      <c r="A207" s="222" t="s">
        <v>443</v>
      </c>
      <c r="B207" s="223" t="s">
        <v>445</v>
      </c>
      <c r="C207" s="224" t="s">
        <v>463</v>
      </c>
      <c r="D207" s="225" t="s">
        <v>464</v>
      </c>
      <c r="E207" s="224" t="s">
        <v>446</v>
      </c>
      <c r="F207" s="225" t="s">
        <v>447</v>
      </c>
      <c r="G207" s="224" t="s">
        <v>498</v>
      </c>
      <c r="H207" s="224">
        <v>846341</v>
      </c>
      <c r="I207" s="224">
        <v>0</v>
      </c>
      <c r="J207" s="224" t="s">
        <v>721</v>
      </c>
      <c r="K207" s="224" t="s">
        <v>722</v>
      </c>
      <c r="L207" s="226">
        <v>40.659872050492503</v>
      </c>
      <c r="M207" s="226">
        <v>1</v>
      </c>
      <c r="N207" s="227">
        <v>40.659872050492503</v>
      </c>
    </row>
    <row r="208" spans="1:14" ht="14.4" customHeight="1" x14ac:dyDescent="0.3">
      <c r="A208" s="222" t="s">
        <v>443</v>
      </c>
      <c r="B208" s="223" t="s">
        <v>445</v>
      </c>
      <c r="C208" s="224" t="s">
        <v>463</v>
      </c>
      <c r="D208" s="225" t="s">
        <v>464</v>
      </c>
      <c r="E208" s="224" t="s">
        <v>446</v>
      </c>
      <c r="F208" s="225" t="s">
        <v>447</v>
      </c>
      <c r="G208" s="224" t="s">
        <v>498</v>
      </c>
      <c r="H208" s="224">
        <v>900349</v>
      </c>
      <c r="I208" s="224">
        <v>0</v>
      </c>
      <c r="J208" s="224" t="s">
        <v>787</v>
      </c>
      <c r="K208" s="224"/>
      <c r="L208" s="226">
        <v>1.7308153707248237</v>
      </c>
      <c r="M208" s="226">
        <v>46.625</v>
      </c>
      <c r="N208" s="227">
        <v>80.724537211330372</v>
      </c>
    </row>
    <row r="209" spans="1:14" ht="14.4" customHeight="1" x14ac:dyDescent="0.3">
      <c r="A209" s="222" t="s">
        <v>443</v>
      </c>
      <c r="B209" s="223" t="s">
        <v>445</v>
      </c>
      <c r="C209" s="224" t="s">
        <v>463</v>
      </c>
      <c r="D209" s="225" t="s">
        <v>464</v>
      </c>
      <c r="E209" s="224" t="s">
        <v>446</v>
      </c>
      <c r="F209" s="225" t="s">
        <v>447</v>
      </c>
      <c r="G209" s="224" t="s">
        <v>498</v>
      </c>
      <c r="H209" s="224">
        <v>900409</v>
      </c>
      <c r="I209" s="224">
        <v>0</v>
      </c>
      <c r="J209" s="224" t="s">
        <v>749</v>
      </c>
      <c r="K209" s="224" t="s">
        <v>750</v>
      </c>
      <c r="L209" s="226">
        <v>0.13159999999999999</v>
      </c>
      <c r="M209" s="226">
        <v>134</v>
      </c>
      <c r="N209" s="227">
        <v>17.634399999999999</v>
      </c>
    </row>
    <row r="210" spans="1:14" ht="14.4" customHeight="1" x14ac:dyDescent="0.3">
      <c r="A210" s="222" t="s">
        <v>443</v>
      </c>
      <c r="B210" s="223" t="s">
        <v>445</v>
      </c>
      <c r="C210" s="224" t="s">
        <v>463</v>
      </c>
      <c r="D210" s="225" t="s">
        <v>464</v>
      </c>
      <c r="E210" s="224" t="s">
        <v>446</v>
      </c>
      <c r="F210" s="225" t="s">
        <v>447</v>
      </c>
      <c r="G210" s="224" t="s">
        <v>498</v>
      </c>
      <c r="H210" s="224">
        <v>920056</v>
      </c>
      <c r="I210" s="224">
        <v>0</v>
      </c>
      <c r="J210" s="224" t="s">
        <v>788</v>
      </c>
      <c r="K210" s="224"/>
      <c r="L210" s="226">
        <v>421.43855652909014</v>
      </c>
      <c r="M210" s="226">
        <v>80</v>
      </c>
      <c r="N210" s="227">
        <v>33923.300290823841</v>
      </c>
    </row>
    <row r="211" spans="1:14" ht="14.4" customHeight="1" x14ac:dyDescent="0.3">
      <c r="A211" s="222" t="s">
        <v>443</v>
      </c>
      <c r="B211" s="223" t="s">
        <v>445</v>
      </c>
      <c r="C211" s="224" t="s">
        <v>463</v>
      </c>
      <c r="D211" s="225" t="s">
        <v>464</v>
      </c>
      <c r="E211" s="224" t="s">
        <v>446</v>
      </c>
      <c r="F211" s="225" t="s">
        <v>447</v>
      </c>
      <c r="G211" s="224" t="s">
        <v>498</v>
      </c>
      <c r="H211" s="224">
        <v>930054</v>
      </c>
      <c r="I211" s="224">
        <v>0</v>
      </c>
      <c r="J211" s="224" t="s">
        <v>789</v>
      </c>
      <c r="K211" s="224"/>
      <c r="L211" s="226">
        <v>16.711575053727074</v>
      </c>
      <c r="M211" s="226">
        <v>30</v>
      </c>
      <c r="N211" s="227">
        <v>496.32863181342987</v>
      </c>
    </row>
    <row r="212" spans="1:14" ht="14.4" customHeight="1" x14ac:dyDescent="0.3">
      <c r="A212" s="222" t="s">
        <v>443</v>
      </c>
      <c r="B212" s="223" t="s">
        <v>445</v>
      </c>
      <c r="C212" s="224" t="s">
        <v>463</v>
      </c>
      <c r="D212" s="225" t="s">
        <v>464</v>
      </c>
      <c r="E212" s="224" t="s">
        <v>446</v>
      </c>
      <c r="F212" s="225" t="s">
        <v>447</v>
      </c>
      <c r="G212" s="224" t="s">
        <v>498</v>
      </c>
      <c r="H212" s="224">
        <v>930055</v>
      </c>
      <c r="I212" s="224">
        <v>0</v>
      </c>
      <c r="J212" s="224" t="s">
        <v>790</v>
      </c>
      <c r="K212" s="224"/>
      <c r="L212" s="226">
        <v>11.352497331539633</v>
      </c>
      <c r="M212" s="226">
        <v>57</v>
      </c>
      <c r="N212" s="227">
        <v>645.58402991928301</v>
      </c>
    </row>
    <row r="213" spans="1:14" ht="14.4" customHeight="1" x14ac:dyDescent="0.3">
      <c r="A213" s="222" t="s">
        <v>443</v>
      </c>
      <c r="B213" s="223" t="s">
        <v>445</v>
      </c>
      <c r="C213" s="224" t="s">
        <v>463</v>
      </c>
      <c r="D213" s="225" t="s">
        <v>464</v>
      </c>
      <c r="E213" s="224" t="s">
        <v>446</v>
      </c>
      <c r="F213" s="225" t="s">
        <v>447</v>
      </c>
      <c r="G213" s="224" t="s">
        <v>498</v>
      </c>
      <c r="H213" s="224">
        <v>930183</v>
      </c>
      <c r="I213" s="224">
        <v>0</v>
      </c>
      <c r="J213" s="224" t="s">
        <v>791</v>
      </c>
      <c r="K213" s="224"/>
      <c r="L213" s="226">
        <v>0.81414945652173953</v>
      </c>
      <c r="M213" s="226">
        <v>92</v>
      </c>
      <c r="N213" s="227">
        <v>76.445538043478308</v>
      </c>
    </row>
    <row r="214" spans="1:14" ht="14.4" customHeight="1" x14ac:dyDescent="0.3">
      <c r="A214" s="222" t="s">
        <v>443</v>
      </c>
      <c r="B214" s="223" t="s">
        <v>445</v>
      </c>
      <c r="C214" s="224" t="s">
        <v>463</v>
      </c>
      <c r="D214" s="225" t="s">
        <v>464</v>
      </c>
      <c r="E214" s="224" t="s">
        <v>446</v>
      </c>
      <c r="F214" s="225" t="s">
        <v>447</v>
      </c>
      <c r="G214" s="224" t="s">
        <v>498</v>
      </c>
      <c r="H214" s="224">
        <v>930201</v>
      </c>
      <c r="I214" s="224">
        <v>0</v>
      </c>
      <c r="J214" s="224" t="s">
        <v>792</v>
      </c>
      <c r="K214" s="224"/>
      <c r="L214" s="226">
        <v>13.400700000000001</v>
      </c>
      <c r="M214" s="226">
        <v>8</v>
      </c>
      <c r="N214" s="227">
        <v>107.2056</v>
      </c>
    </row>
    <row r="215" spans="1:14" ht="14.4" customHeight="1" x14ac:dyDescent="0.3">
      <c r="A215" s="222" t="s">
        <v>443</v>
      </c>
      <c r="B215" s="223" t="s">
        <v>445</v>
      </c>
      <c r="C215" s="224" t="s">
        <v>463</v>
      </c>
      <c r="D215" s="225" t="s">
        <v>464</v>
      </c>
      <c r="E215" s="224" t="s">
        <v>446</v>
      </c>
      <c r="F215" s="225" t="s">
        <v>447</v>
      </c>
      <c r="G215" s="224" t="s">
        <v>498</v>
      </c>
      <c r="H215" s="224">
        <v>930238</v>
      </c>
      <c r="I215" s="224">
        <v>0</v>
      </c>
      <c r="J215" s="224" t="s">
        <v>793</v>
      </c>
      <c r="K215" s="224"/>
      <c r="L215" s="226">
        <v>1.0907986577181199</v>
      </c>
      <c r="M215" s="226">
        <v>30</v>
      </c>
      <c r="N215" s="227">
        <v>32.723959731543594</v>
      </c>
    </row>
    <row r="216" spans="1:14" ht="14.4" customHeight="1" x14ac:dyDescent="0.3">
      <c r="A216" s="222" t="s">
        <v>443</v>
      </c>
      <c r="B216" s="223" t="s">
        <v>445</v>
      </c>
      <c r="C216" s="224" t="s">
        <v>463</v>
      </c>
      <c r="D216" s="225" t="s">
        <v>464</v>
      </c>
      <c r="E216" s="224" t="s">
        <v>446</v>
      </c>
      <c r="F216" s="225" t="s">
        <v>447</v>
      </c>
      <c r="G216" s="224" t="s">
        <v>498</v>
      </c>
      <c r="H216" s="224">
        <v>930265</v>
      </c>
      <c r="I216" s="224">
        <v>0</v>
      </c>
      <c r="J216" s="224" t="s">
        <v>794</v>
      </c>
      <c r="K216" s="224"/>
      <c r="L216" s="226">
        <v>0.90466700413431</v>
      </c>
      <c r="M216" s="226">
        <v>120</v>
      </c>
      <c r="N216" s="227">
        <v>107.69503543410255</v>
      </c>
    </row>
    <row r="217" spans="1:14" ht="14.4" customHeight="1" x14ac:dyDescent="0.3">
      <c r="A217" s="222" t="s">
        <v>443</v>
      </c>
      <c r="B217" s="223" t="s">
        <v>445</v>
      </c>
      <c r="C217" s="224" t="s">
        <v>463</v>
      </c>
      <c r="D217" s="225" t="s">
        <v>464</v>
      </c>
      <c r="E217" s="224" t="s">
        <v>446</v>
      </c>
      <c r="F217" s="225" t="s">
        <v>447</v>
      </c>
      <c r="G217" s="224" t="s">
        <v>498</v>
      </c>
      <c r="H217" s="224">
        <v>930574</v>
      </c>
      <c r="I217" s="224">
        <v>0</v>
      </c>
      <c r="J217" s="224" t="s">
        <v>795</v>
      </c>
      <c r="K217" s="224" t="s">
        <v>796</v>
      </c>
      <c r="L217" s="226">
        <v>2.9350004546189901</v>
      </c>
      <c r="M217" s="226">
        <v>600</v>
      </c>
      <c r="N217" s="227">
        <v>1761.001076988309</v>
      </c>
    </row>
    <row r="218" spans="1:14" ht="14.4" customHeight="1" x14ac:dyDescent="0.3">
      <c r="A218" s="222" t="s">
        <v>443</v>
      </c>
      <c r="B218" s="223" t="s">
        <v>445</v>
      </c>
      <c r="C218" s="224" t="s">
        <v>463</v>
      </c>
      <c r="D218" s="225" t="s">
        <v>464</v>
      </c>
      <c r="E218" s="224" t="s">
        <v>446</v>
      </c>
      <c r="F218" s="225" t="s">
        <v>447</v>
      </c>
      <c r="G218" s="224" t="s">
        <v>498</v>
      </c>
      <c r="H218" s="224">
        <v>930610</v>
      </c>
      <c r="I218" s="224">
        <v>0</v>
      </c>
      <c r="J218" s="224" t="s">
        <v>797</v>
      </c>
      <c r="K218" s="224"/>
      <c r="L218" s="226">
        <v>17.532006288888599</v>
      </c>
      <c r="M218" s="226">
        <v>20</v>
      </c>
      <c r="N218" s="227">
        <v>350.64012577777197</v>
      </c>
    </row>
    <row r="219" spans="1:14" ht="14.4" customHeight="1" x14ac:dyDescent="0.3">
      <c r="A219" s="222" t="s">
        <v>443</v>
      </c>
      <c r="B219" s="223" t="s">
        <v>445</v>
      </c>
      <c r="C219" s="224" t="s">
        <v>465</v>
      </c>
      <c r="D219" s="225" t="s">
        <v>466</v>
      </c>
      <c r="E219" s="224" t="s">
        <v>446</v>
      </c>
      <c r="F219" s="225" t="s">
        <v>447</v>
      </c>
      <c r="G219" s="224" t="s">
        <v>498</v>
      </c>
      <c r="H219" s="224">
        <v>155947</v>
      </c>
      <c r="I219" s="224">
        <v>55947</v>
      </c>
      <c r="J219" s="224" t="s">
        <v>677</v>
      </c>
      <c r="K219" s="224"/>
      <c r="L219" s="226">
        <v>102.009907265428</v>
      </c>
      <c r="M219" s="226">
        <v>1</v>
      </c>
      <c r="N219" s="227">
        <v>102.009907265428</v>
      </c>
    </row>
    <row r="220" spans="1:14" ht="14.4" customHeight="1" x14ac:dyDescent="0.3">
      <c r="A220" s="222" t="s">
        <v>443</v>
      </c>
      <c r="B220" s="223" t="s">
        <v>445</v>
      </c>
      <c r="C220" s="224" t="s">
        <v>465</v>
      </c>
      <c r="D220" s="225" t="s">
        <v>466</v>
      </c>
      <c r="E220" s="224" t="s">
        <v>446</v>
      </c>
      <c r="F220" s="225" t="s">
        <v>447</v>
      </c>
      <c r="G220" s="224" t="s">
        <v>498</v>
      </c>
      <c r="H220" s="224">
        <v>395301</v>
      </c>
      <c r="I220" s="224">
        <v>0</v>
      </c>
      <c r="J220" s="224" t="s">
        <v>798</v>
      </c>
      <c r="K220" s="224"/>
      <c r="L220" s="226">
        <v>34.0974097306921</v>
      </c>
      <c r="M220" s="226">
        <v>1</v>
      </c>
      <c r="N220" s="227">
        <v>34.0974097306921</v>
      </c>
    </row>
    <row r="221" spans="1:14" ht="14.4" customHeight="1" x14ac:dyDescent="0.3">
      <c r="A221" s="222" t="s">
        <v>443</v>
      </c>
      <c r="B221" s="223" t="s">
        <v>445</v>
      </c>
      <c r="C221" s="224" t="s">
        <v>467</v>
      </c>
      <c r="D221" s="225" t="s">
        <v>468</v>
      </c>
      <c r="E221" s="224" t="s">
        <v>446</v>
      </c>
      <c r="F221" s="225" t="s">
        <v>447</v>
      </c>
      <c r="G221" s="224"/>
      <c r="H221" s="224">
        <v>102710</v>
      </c>
      <c r="I221" s="224">
        <v>2710</v>
      </c>
      <c r="J221" s="224" t="s">
        <v>799</v>
      </c>
      <c r="K221" s="224" t="s">
        <v>800</v>
      </c>
      <c r="L221" s="226">
        <v>102.047</v>
      </c>
      <c r="M221" s="226">
        <v>1</v>
      </c>
      <c r="N221" s="227">
        <v>102.047</v>
      </c>
    </row>
    <row r="222" spans="1:14" ht="14.4" customHeight="1" x14ac:dyDescent="0.3">
      <c r="A222" s="222" t="s">
        <v>443</v>
      </c>
      <c r="B222" s="223" t="s">
        <v>445</v>
      </c>
      <c r="C222" s="224" t="s">
        <v>467</v>
      </c>
      <c r="D222" s="225" t="s">
        <v>468</v>
      </c>
      <c r="E222" s="224" t="s">
        <v>446</v>
      </c>
      <c r="F222" s="225" t="s">
        <v>447</v>
      </c>
      <c r="G222" s="224"/>
      <c r="H222" s="224">
        <v>117839</v>
      </c>
      <c r="I222" s="224">
        <v>17839</v>
      </c>
      <c r="J222" s="224" t="s">
        <v>801</v>
      </c>
      <c r="K222" s="224" t="s">
        <v>802</v>
      </c>
      <c r="L222" s="226">
        <v>84.84</v>
      </c>
      <c r="M222" s="226">
        <v>1</v>
      </c>
      <c r="N222" s="227">
        <v>84.84</v>
      </c>
    </row>
    <row r="223" spans="1:14" ht="14.4" customHeight="1" x14ac:dyDescent="0.3">
      <c r="A223" s="222" t="s">
        <v>443</v>
      </c>
      <c r="B223" s="223" t="s">
        <v>445</v>
      </c>
      <c r="C223" s="224" t="s">
        <v>467</v>
      </c>
      <c r="D223" s="225" t="s">
        <v>468</v>
      </c>
      <c r="E223" s="224" t="s">
        <v>446</v>
      </c>
      <c r="F223" s="225" t="s">
        <v>447</v>
      </c>
      <c r="G223" s="224"/>
      <c r="H223" s="224">
        <v>127796</v>
      </c>
      <c r="I223" s="224">
        <v>127796</v>
      </c>
      <c r="J223" s="224" t="s">
        <v>803</v>
      </c>
      <c r="K223" s="224" t="s">
        <v>804</v>
      </c>
      <c r="L223" s="226">
        <v>186.1299868958705</v>
      </c>
      <c r="M223" s="226">
        <v>3</v>
      </c>
      <c r="N223" s="227">
        <v>559.03997379174098</v>
      </c>
    </row>
    <row r="224" spans="1:14" ht="14.4" customHeight="1" x14ac:dyDescent="0.3">
      <c r="A224" s="222" t="s">
        <v>443</v>
      </c>
      <c r="B224" s="223" t="s">
        <v>445</v>
      </c>
      <c r="C224" s="224" t="s">
        <v>467</v>
      </c>
      <c r="D224" s="225" t="s">
        <v>468</v>
      </c>
      <c r="E224" s="224" t="s">
        <v>446</v>
      </c>
      <c r="F224" s="225" t="s">
        <v>447</v>
      </c>
      <c r="G224" s="224"/>
      <c r="H224" s="224">
        <v>140968</v>
      </c>
      <c r="I224" s="224">
        <v>40968</v>
      </c>
      <c r="J224" s="224" t="s">
        <v>805</v>
      </c>
      <c r="K224" s="224" t="s">
        <v>806</v>
      </c>
      <c r="L224" s="226">
        <v>55.14</v>
      </c>
      <c r="M224" s="226">
        <v>1</v>
      </c>
      <c r="N224" s="227">
        <v>55.14</v>
      </c>
    </row>
    <row r="225" spans="1:14" ht="14.4" customHeight="1" x14ac:dyDescent="0.3">
      <c r="A225" s="222" t="s">
        <v>443</v>
      </c>
      <c r="B225" s="223" t="s">
        <v>445</v>
      </c>
      <c r="C225" s="224" t="s">
        <v>467</v>
      </c>
      <c r="D225" s="225" t="s">
        <v>468</v>
      </c>
      <c r="E225" s="224" t="s">
        <v>446</v>
      </c>
      <c r="F225" s="225" t="s">
        <v>447</v>
      </c>
      <c r="G225" s="224"/>
      <c r="H225" s="224">
        <v>140975</v>
      </c>
      <c r="I225" s="224">
        <v>40975</v>
      </c>
      <c r="J225" s="224" t="s">
        <v>807</v>
      </c>
      <c r="K225" s="224" t="s">
        <v>808</v>
      </c>
      <c r="L225" s="226">
        <v>65.23</v>
      </c>
      <c r="M225" s="226">
        <v>1</v>
      </c>
      <c r="N225" s="227">
        <v>65.23</v>
      </c>
    </row>
    <row r="226" spans="1:14" ht="14.4" customHeight="1" x14ac:dyDescent="0.3">
      <c r="A226" s="222" t="s">
        <v>443</v>
      </c>
      <c r="B226" s="223" t="s">
        <v>445</v>
      </c>
      <c r="C226" s="224" t="s">
        <v>467</v>
      </c>
      <c r="D226" s="225" t="s">
        <v>468</v>
      </c>
      <c r="E226" s="224" t="s">
        <v>446</v>
      </c>
      <c r="F226" s="225" t="s">
        <v>447</v>
      </c>
      <c r="G226" s="224"/>
      <c r="H226" s="224">
        <v>140998</v>
      </c>
      <c r="I226" s="224">
        <v>40998</v>
      </c>
      <c r="J226" s="224" t="s">
        <v>809</v>
      </c>
      <c r="K226" s="224" t="s">
        <v>810</v>
      </c>
      <c r="L226" s="226">
        <v>73.510000000000005</v>
      </c>
      <c r="M226" s="226">
        <v>1</v>
      </c>
      <c r="N226" s="227">
        <v>73.510000000000005</v>
      </c>
    </row>
    <row r="227" spans="1:14" ht="14.4" customHeight="1" x14ac:dyDescent="0.3">
      <c r="A227" s="222" t="s">
        <v>443</v>
      </c>
      <c r="B227" s="223" t="s">
        <v>445</v>
      </c>
      <c r="C227" s="224" t="s">
        <v>467</v>
      </c>
      <c r="D227" s="225" t="s">
        <v>468</v>
      </c>
      <c r="E227" s="224" t="s">
        <v>446</v>
      </c>
      <c r="F227" s="225" t="s">
        <v>447</v>
      </c>
      <c r="G227" s="224"/>
      <c r="H227" s="224">
        <v>145275</v>
      </c>
      <c r="I227" s="224">
        <v>45275</v>
      </c>
      <c r="J227" s="224" t="s">
        <v>473</v>
      </c>
      <c r="K227" s="224" t="s">
        <v>474</v>
      </c>
      <c r="L227" s="226">
        <v>53.35</v>
      </c>
      <c r="M227" s="226">
        <v>3</v>
      </c>
      <c r="N227" s="227">
        <v>160.05000000000001</v>
      </c>
    </row>
    <row r="228" spans="1:14" ht="14.4" customHeight="1" x14ac:dyDescent="0.3">
      <c r="A228" s="222" t="s">
        <v>443</v>
      </c>
      <c r="B228" s="223" t="s">
        <v>445</v>
      </c>
      <c r="C228" s="224" t="s">
        <v>467</v>
      </c>
      <c r="D228" s="225" t="s">
        <v>468</v>
      </c>
      <c r="E228" s="224" t="s">
        <v>446</v>
      </c>
      <c r="F228" s="225" t="s">
        <v>447</v>
      </c>
      <c r="G228" s="224"/>
      <c r="H228" s="224">
        <v>153779</v>
      </c>
      <c r="I228" s="224">
        <v>53779</v>
      </c>
      <c r="J228" s="224" t="s">
        <v>811</v>
      </c>
      <c r="K228" s="224" t="s">
        <v>812</v>
      </c>
      <c r="L228" s="226">
        <v>168.94900000000001</v>
      </c>
      <c r="M228" s="226">
        <v>2</v>
      </c>
      <c r="N228" s="227">
        <v>337.89800000000002</v>
      </c>
    </row>
    <row r="229" spans="1:14" ht="14.4" customHeight="1" x14ac:dyDescent="0.3">
      <c r="A229" s="222" t="s">
        <v>443</v>
      </c>
      <c r="B229" s="223" t="s">
        <v>445</v>
      </c>
      <c r="C229" s="224" t="s">
        <v>467</v>
      </c>
      <c r="D229" s="225" t="s">
        <v>468</v>
      </c>
      <c r="E229" s="224" t="s">
        <v>446</v>
      </c>
      <c r="F229" s="225" t="s">
        <v>447</v>
      </c>
      <c r="G229" s="224"/>
      <c r="H229" s="224">
        <v>158705</v>
      </c>
      <c r="I229" s="224">
        <v>158705</v>
      </c>
      <c r="J229" s="224" t="s">
        <v>813</v>
      </c>
      <c r="K229" s="224" t="s">
        <v>814</v>
      </c>
      <c r="L229" s="226">
        <v>111.39</v>
      </c>
      <c r="M229" s="226">
        <v>1</v>
      </c>
      <c r="N229" s="227">
        <v>111.39</v>
      </c>
    </row>
    <row r="230" spans="1:14" ht="14.4" customHeight="1" x14ac:dyDescent="0.3">
      <c r="A230" s="222" t="s">
        <v>443</v>
      </c>
      <c r="B230" s="223" t="s">
        <v>445</v>
      </c>
      <c r="C230" s="224" t="s">
        <v>467</v>
      </c>
      <c r="D230" s="225" t="s">
        <v>468</v>
      </c>
      <c r="E230" s="224" t="s">
        <v>446</v>
      </c>
      <c r="F230" s="225" t="s">
        <v>447</v>
      </c>
      <c r="G230" s="224"/>
      <c r="H230" s="224">
        <v>159893</v>
      </c>
      <c r="I230" s="224">
        <v>59893</v>
      </c>
      <c r="J230" s="224" t="s">
        <v>815</v>
      </c>
      <c r="K230" s="224" t="s">
        <v>816</v>
      </c>
      <c r="L230" s="226">
        <v>102.97810000000001</v>
      </c>
      <c r="M230" s="226">
        <v>2</v>
      </c>
      <c r="N230" s="227">
        <v>205.95620000000002</v>
      </c>
    </row>
    <row r="231" spans="1:14" ht="14.4" customHeight="1" x14ac:dyDescent="0.3">
      <c r="A231" s="222" t="s">
        <v>443</v>
      </c>
      <c r="B231" s="223" t="s">
        <v>445</v>
      </c>
      <c r="C231" s="224" t="s">
        <v>467</v>
      </c>
      <c r="D231" s="225" t="s">
        <v>468</v>
      </c>
      <c r="E231" s="224" t="s">
        <v>446</v>
      </c>
      <c r="F231" s="225" t="s">
        <v>447</v>
      </c>
      <c r="G231" s="224"/>
      <c r="H231" s="224">
        <v>198629</v>
      </c>
      <c r="I231" s="224">
        <v>164997</v>
      </c>
      <c r="J231" s="224" t="s">
        <v>817</v>
      </c>
      <c r="K231" s="224" t="s">
        <v>818</v>
      </c>
      <c r="L231" s="226">
        <v>92.168999999999997</v>
      </c>
      <c r="M231" s="226">
        <v>1</v>
      </c>
      <c r="N231" s="227">
        <v>92.168999999999997</v>
      </c>
    </row>
    <row r="232" spans="1:14" ht="14.4" customHeight="1" x14ac:dyDescent="0.3">
      <c r="A232" s="222" t="s">
        <v>443</v>
      </c>
      <c r="B232" s="223" t="s">
        <v>445</v>
      </c>
      <c r="C232" s="224" t="s">
        <v>467</v>
      </c>
      <c r="D232" s="225" t="s">
        <v>468</v>
      </c>
      <c r="E232" s="224" t="s">
        <v>446</v>
      </c>
      <c r="F232" s="225" t="s">
        <v>447</v>
      </c>
      <c r="G232" s="224"/>
      <c r="H232" s="224">
        <v>850328</v>
      </c>
      <c r="I232" s="224">
        <v>162942</v>
      </c>
      <c r="J232" s="224" t="s">
        <v>819</v>
      </c>
      <c r="K232" s="224" t="s">
        <v>820</v>
      </c>
      <c r="L232" s="226">
        <v>240.81200000000001</v>
      </c>
      <c r="M232" s="226">
        <v>2</v>
      </c>
      <c r="N232" s="227">
        <v>481.62400000000002</v>
      </c>
    </row>
    <row r="233" spans="1:14" ht="14.4" customHeight="1" x14ac:dyDescent="0.3">
      <c r="A233" s="222" t="s">
        <v>443</v>
      </c>
      <c r="B233" s="223" t="s">
        <v>445</v>
      </c>
      <c r="C233" s="224" t="s">
        <v>467</v>
      </c>
      <c r="D233" s="225" t="s">
        <v>468</v>
      </c>
      <c r="E233" s="224" t="s">
        <v>446</v>
      </c>
      <c r="F233" s="225" t="s">
        <v>447</v>
      </c>
      <c r="G233" s="224" t="s">
        <v>498</v>
      </c>
      <c r="H233" s="224">
        <v>28949</v>
      </c>
      <c r="I233" s="224">
        <v>28949</v>
      </c>
      <c r="J233" s="224" t="s">
        <v>821</v>
      </c>
      <c r="K233" s="224" t="s">
        <v>822</v>
      </c>
      <c r="L233" s="226">
        <v>2426.5500000000002</v>
      </c>
      <c r="M233" s="226">
        <v>1</v>
      </c>
      <c r="N233" s="227">
        <v>2426.5500000000002</v>
      </c>
    </row>
    <row r="234" spans="1:14" ht="14.4" customHeight="1" x14ac:dyDescent="0.3">
      <c r="A234" s="222" t="s">
        <v>443</v>
      </c>
      <c r="B234" s="223" t="s">
        <v>445</v>
      </c>
      <c r="C234" s="224" t="s">
        <v>467</v>
      </c>
      <c r="D234" s="225" t="s">
        <v>468</v>
      </c>
      <c r="E234" s="224" t="s">
        <v>446</v>
      </c>
      <c r="F234" s="225" t="s">
        <v>447</v>
      </c>
      <c r="G234" s="224" t="s">
        <v>498</v>
      </c>
      <c r="H234" s="224">
        <v>100231</v>
      </c>
      <c r="I234" s="224">
        <v>231</v>
      </c>
      <c r="J234" s="224" t="s">
        <v>559</v>
      </c>
      <c r="K234" s="224" t="s">
        <v>560</v>
      </c>
      <c r="L234" s="226">
        <v>22.24</v>
      </c>
      <c r="M234" s="226">
        <v>2</v>
      </c>
      <c r="N234" s="227">
        <v>44.48</v>
      </c>
    </row>
    <row r="235" spans="1:14" ht="14.4" customHeight="1" x14ac:dyDescent="0.3">
      <c r="A235" s="222" t="s">
        <v>443</v>
      </c>
      <c r="B235" s="223" t="s">
        <v>445</v>
      </c>
      <c r="C235" s="224" t="s">
        <v>467</v>
      </c>
      <c r="D235" s="225" t="s">
        <v>468</v>
      </c>
      <c r="E235" s="224" t="s">
        <v>446</v>
      </c>
      <c r="F235" s="225" t="s">
        <v>447</v>
      </c>
      <c r="G235" s="224" t="s">
        <v>498</v>
      </c>
      <c r="H235" s="224">
        <v>102479</v>
      </c>
      <c r="I235" s="224">
        <v>2479</v>
      </c>
      <c r="J235" s="224" t="s">
        <v>823</v>
      </c>
      <c r="K235" s="224" t="s">
        <v>824</v>
      </c>
      <c r="L235" s="226">
        <v>60.58</v>
      </c>
      <c r="M235" s="226">
        <v>1</v>
      </c>
      <c r="N235" s="227">
        <v>60.58</v>
      </c>
    </row>
    <row r="236" spans="1:14" ht="14.4" customHeight="1" x14ac:dyDescent="0.3">
      <c r="A236" s="222" t="s">
        <v>443</v>
      </c>
      <c r="B236" s="223" t="s">
        <v>445</v>
      </c>
      <c r="C236" s="224" t="s">
        <v>467</v>
      </c>
      <c r="D236" s="225" t="s">
        <v>468</v>
      </c>
      <c r="E236" s="224" t="s">
        <v>446</v>
      </c>
      <c r="F236" s="225" t="s">
        <v>447</v>
      </c>
      <c r="G236" s="224" t="s">
        <v>498</v>
      </c>
      <c r="H236" s="224">
        <v>109205</v>
      </c>
      <c r="I236" s="224">
        <v>9205</v>
      </c>
      <c r="J236" s="224" t="s">
        <v>825</v>
      </c>
      <c r="K236" s="224" t="s">
        <v>826</v>
      </c>
      <c r="L236" s="226">
        <v>82.873999999999995</v>
      </c>
      <c r="M236" s="226">
        <v>3</v>
      </c>
      <c r="N236" s="227">
        <v>248.62199999999999</v>
      </c>
    </row>
    <row r="237" spans="1:14" ht="14.4" customHeight="1" x14ac:dyDescent="0.3">
      <c r="A237" s="222" t="s">
        <v>443</v>
      </c>
      <c r="B237" s="223" t="s">
        <v>445</v>
      </c>
      <c r="C237" s="224" t="s">
        <v>467</v>
      </c>
      <c r="D237" s="225" t="s">
        <v>468</v>
      </c>
      <c r="E237" s="224" t="s">
        <v>446</v>
      </c>
      <c r="F237" s="225" t="s">
        <v>447</v>
      </c>
      <c r="G237" s="224" t="s">
        <v>498</v>
      </c>
      <c r="H237" s="224">
        <v>110598</v>
      </c>
      <c r="I237" s="224">
        <v>10598</v>
      </c>
      <c r="J237" s="224" t="s">
        <v>827</v>
      </c>
      <c r="K237" s="224" t="s">
        <v>828</v>
      </c>
      <c r="L237" s="226">
        <v>69.459999999999994</v>
      </c>
      <c r="M237" s="226">
        <v>1</v>
      </c>
      <c r="N237" s="227">
        <v>69.459999999999994</v>
      </c>
    </row>
    <row r="238" spans="1:14" ht="14.4" customHeight="1" x14ac:dyDescent="0.3">
      <c r="A238" s="222" t="s">
        <v>443</v>
      </c>
      <c r="B238" s="223" t="s">
        <v>445</v>
      </c>
      <c r="C238" s="224" t="s">
        <v>467</v>
      </c>
      <c r="D238" s="225" t="s">
        <v>468</v>
      </c>
      <c r="E238" s="224" t="s">
        <v>446</v>
      </c>
      <c r="F238" s="225" t="s">
        <v>447</v>
      </c>
      <c r="G238" s="224" t="s">
        <v>498</v>
      </c>
      <c r="H238" s="224">
        <v>114676</v>
      </c>
      <c r="I238" s="224">
        <v>14676</v>
      </c>
      <c r="J238" s="224" t="s">
        <v>829</v>
      </c>
      <c r="K238" s="224" t="s">
        <v>830</v>
      </c>
      <c r="L238" s="226">
        <v>39.375</v>
      </c>
      <c r="M238" s="226">
        <v>3</v>
      </c>
      <c r="N238" s="227">
        <v>118.3</v>
      </c>
    </row>
    <row r="239" spans="1:14" ht="14.4" customHeight="1" x14ac:dyDescent="0.3">
      <c r="A239" s="222" t="s">
        <v>443</v>
      </c>
      <c r="B239" s="223" t="s">
        <v>445</v>
      </c>
      <c r="C239" s="224" t="s">
        <v>467</v>
      </c>
      <c r="D239" s="225" t="s">
        <v>468</v>
      </c>
      <c r="E239" s="224" t="s">
        <v>446</v>
      </c>
      <c r="F239" s="225" t="s">
        <v>447</v>
      </c>
      <c r="G239" s="224" t="s">
        <v>498</v>
      </c>
      <c r="H239" s="224">
        <v>114929</v>
      </c>
      <c r="I239" s="224">
        <v>14929</v>
      </c>
      <c r="J239" s="224" t="s">
        <v>503</v>
      </c>
      <c r="K239" s="224" t="s">
        <v>504</v>
      </c>
      <c r="L239" s="226">
        <v>119.988</v>
      </c>
      <c r="M239" s="226">
        <v>1</v>
      </c>
      <c r="N239" s="227">
        <v>119.988</v>
      </c>
    </row>
    <row r="240" spans="1:14" ht="14.4" customHeight="1" x14ac:dyDescent="0.3">
      <c r="A240" s="222" t="s">
        <v>443</v>
      </c>
      <c r="B240" s="223" t="s">
        <v>445</v>
      </c>
      <c r="C240" s="224" t="s">
        <v>467</v>
      </c>
      <c r="D240" s="225" t="s">
        <v>468</v>
      </c>
      <c r="E240" s="224" t="s">
        <v>446</v>
      </c>
      <c r="F240" s="225" t="s">
        <v>447</v>
      </c>
      <c r="G240" s="224" t="s">
        <v>498</v>
      </c>
      <c r="H240" s="224">
        <v>114933</v>
      </c>
      <c r="I240" s="224">
        <v>14933</v>
      </c>
      <c r="J240" s="224" t="s">
        <v>831</v>
      </c>
      <c r="K240" s="224" t="s">
        <v>832</v>
      </c>
      <c r="L240" s="226">
        <v>153.274</v>
      </c>
      <c r="M240" s="226">
        <v>2</v>
      </c>
      <c r="N240" s="227">
        <v>306.548</v>
      </c>
    </row>
    <row r="241" spans="1:14" ht="14.4" customHeight="1" x14ac:dyDescent="0.3">
      <c r="A241" s="222" t="s">
        <v>443</v>
      </c>
      <c r="B241" s="223" t="s">
        <v>445</v>
      </c>
      <c r="C241" s="224" t="s">
        <v>467</v>
      </c>
      <c r="D241" s="225" t="s">
        <v>468</v>
      </c>
      <c r="E241" s="224" t="s">
        <v>446</v>
      </c>
      <c r="F241" s="225" t="s">
        <v>447</v>
      </c>
      <c r="G241" s="224" t="s">
        <v>498</v>
      </c>
      <c r="H241" s="224">
        <v>115341</v>
      </c>
      <c r="I241" s="224">
        <v>15341</v>
      </c>
      <c r="J241" s="224" t="s">
        <v>833</v>
      </c>
      <c r="K241" s="224" t="s">
        <v>834</v>
      </c>
      <c r="L241" s="226">
        <v>122.331</v>
      </c>
      <c r="M241" s="226">
        <v>2</v>
      </c>
      <c r="N241" s="227">
        <v>244.66200000000001</v>
      </c>
    </row>
    <row r="242" spans="1:14" ht="14.4" customHeight="1" x14ac:dyDescent="0.3">
      <c r="A242" s="222" t="s">
        <v>443</v>
      </c>
      <c r="B242" s="223" t="s">
        <v>445</v>
      </c>
      <c r="C242" s="224" t="s">
        <v>467</v>
      </c>
      <c r="D242" s="225" t="s">
        <v>468</v>
      </c>
      <c r="E242" s="224" t="s">
        <v>446</v>
      </c>
      <c r="F242" s="225" t="s">
        <v>447</v>
      </c>
      <c r="G242" s="224" t="s">
        <v>498</v>
      </c>
      <c r="H242" s="224">
        <v>125414</v>
      </c>
      <c r="I242" s="224">
        <v>25414</v>
      </c>
      <c r="J242" s="224" t="s">
        <v>835</v>
      </c>
      <c r="K242" s="224" t="s">
        <v>836</v>
      </c>
      <c r="L242" s="226">
        <v>450.98</v>
      </c>
      <c r="M242" s="226">
        <v>1</v>
      </c>
      <c r="N242" s="227">
        <v>450.98</v>
      </c>
    </row>
    <row r="243" spans="1:14" ht="14.4" customHeight="1" x14ac:dyDescent="0.3">
      <c r="A243" s="222" t="s">
        <v>443</v>
      </c>
      <c r="B243" s="223" t="s">
        <v>445</v>
      </c>
      <c r="C243" s="224" t="s">
        <v>467</v>
      </c>
      <c r="D243" s="225" t="s">
        <v>468</v>
      </c>
      <c r="E243" s="224" t="s">
        <v>446</v>
      </c>
      <c r="F243" s="225" t="s">
        <v>447</v>
      </c>
      <c r="G243" s="224" t="s">
        <v>498</v>
      </c>
      <c r="H243" s="224">
        <v>128162</v>
      </c>
      <c r="I243" s="224">
        <v>28162</v>
      </c>
      <c r="J243" s="224" t="s">
        <v>837</v>
      </c>
      <c r="K243" s="224" t="s">
        <v>838</v>
      </c>
      <c r="L243" s="226">
        <v>2283.33</v>
      </c>
      <c r="M243" s="226">
        <v>1</v>
      </c>
      <c r="N243" s="227">
        <v>2283.33</v>
      </c>
    </row>
    <row r="244" spans="1:14" ht="14.4" customHeight="1" x14ac:dyDescent="0.3">
      <c r="A244" s="222" t="s">
        <v>443</v>
      </c>
      <c r="B244" s="223" t="s">
        <v>445</v>
      </c>
      <c r="C244" s="224" t="s">
        <v>467</v>
      </c>
      <c r="D244" s="225" t="s">
        <v>468</v>
      </c>
      <c r="E244" s="224" t="s">
        <v>446</v>
      </c>
      <c r="F244" s="225" t="s">
        <v>447</v>
      </c>
      <c r="G244" s="224" t="s">
        <v>498</v>
      </c>
      <c r="H244" s="224">
        <v>128262</v>
      </c>
      <c r="I244" s="224">
        <v>28262</v>
      </c>
      <c r="J244" s="224" t="s">
        <v>507</v>
      </c>
      <c r="K244" s="224" t="s">
        <v>508</v>
      </c>
      <c r="L244" s="226">
        <v>1435.3074999999999</v>
      </c>
      <c r="M244" s="226">
        <v>3</v>
      </c>
      <c r="N244" s="227">
        <v>4309.4040000000005</v>
      </c>
    </row>
    <row r="245" spans="1:14" ht="14.4" customHeight="1" x14ac:dyDescent="0.3">
      <c r="A245" s="222" t="s">
        <v>443</v>
      </c>
      <c r="B245" s="223" t="s">
        <v>445</v>
      </c>
      <c r="C245" s="224" t="s">
        <v>467</v>
      </c>
      <c r="D245" s="225" t="s">
        <v>468</v>
      </c>
      <c r="E245" s="224" t="s">
        <v>446</v>
      </c>
      <c r="F245" s="225" t="s">
        <v>447</v>
      </c>
      <c r="G245" s="224" t="s">
        <v>498</v>
      </c>
      <c r="H245" s="224">
        <v>142309</v>
      </c>
      <c r="I245" s="224">
        <v>42309</v>
      </c>
      <c r="J245" s="224" t="s">
        <v>839</v>
      </c>
      <c r="K245" s="224"/>
      <c r="L245" s="226">
        <v>39.945</v>
      </c>
      <c r="M245" s="226">
        <v>3</v>
      </c>
      <c r="N245" s="227">
        <v>119.7</v>
      </c>
    </row>
    <row r="246" spans="1:14" ht="14.4" customHeight="1" x14ac:dyDescent="0.3">
      <c r="A246" s="222" t="s">
        <v>443</v>
      </c>
      <c r="B246" s="223" t="s">
        <v>445</v>
      </c>
      <c r="C246" s="224" t="s">
        <v>467</v>
      </c>
      <c r="D246" s="225" t="s">
        <v>468</v>
      </c>
      <c r="E246" s="224" t="s">
        <v>446</v>
      </c>
      <c r="F246" s="225" t="s">
        <v>447</v>
      </c>
      <c r="G246" s="224" t="s">
        <v>498</v>
      </c>
      <c r="H246" s="224">
        <v>142771</v>
      </c>
      <c r="I246" s="224">
        <v>42771</v>
      </c>
      <c r="J246" s="224" t="s">
        <v>840</v>
      </c>
      <c r="K246" s="224" t="s">
        <v>841</v>
      </c>
      <c r="L246" s="226">
        <v>42.19</v>
      </c>
      <c r="M246" s="226">
        <v>2</v>
      </c>
      <c r="N246" s="227">
        <v>84.38</v>
      </c>
    </row>
    <row r="247" spans="1:14" ht="14.4" customHeight="1" x14ac:dyDescent="0.3">
      <c r="A247" s="222" t="s">
        <v>443</v>
      </c>
      <c r="B247" s="223" t="s">
        <v>445</v>
      </c>
      <c r="C247" s="224" t="s">
        <v>467</v>
      </c>
      <c r="D247" s="225" t="s">
        <v>468</v>
      </c>
      <c r="E247" s="224" t="s">
        <v>446</v>
      </c>
      <c r="F247" s="225" t="s">
        <v>447</v>
      </c>
      <c r="G247" s="224" t="s">
        <v>498</v>
      </c>
      <c r="H247" s="224">
        <v>154432</v>
      </c>
      <c r="I247" s="224">
        <v>54432</v>
      </c>
      <c r="J247" s="224" t="s">
        <v>842</v>
      </c>
      <c r="K247" s="224" t="s">
        <v>843</v>
      </c>
      <c r="L247" s="226">
        <v>61.24</v>
      </c>
      <c r="M247" s="226">
        <v>1</v>
      </c>
      <c r="N247" s="227">
        <v>61.24</v>
      </c>
    </row>
    <row r="248" spans="1:14" ht="14.4" customHeight="1" x14ac:dyDescent="0.3">
      <c r="A248" s="222" t="s">
        <v>443</v>
      </c>
      <c r="B248" s="223" t="s">
        <v>445</v>
      </c>
      <c r="C248" s="224" t="s">
        <v>467</v>
      </c>
      <c r="D248" s="225" t="s">
        <v>468</v>
      </c>
      <c r="E248" s="224" t="s">
        <v>446</v>
      </c>
      <c r="F248" s="225" t="s">
        <v>447</v>
      </c>
      <c r="G248" s="224" t="s">
        <v>498</v>
      </c>
      <c r="H248" s="224">
        <v>155947</v>
      </c>
      <c r="I248" s="224">
        <v>55947</v>
      </c>
      <c r="J248" s="224" t="s">
        <v>677</v>
      </c>
      <c r="K248" s="224"/>
      <c r="L248" s="226">
        <v>102.01</v>
      </c>
      <c r="M248" s="226">
        <v>1</v>
      </c>
      <c r="N248" s="227">
        <v>102.01</v>
      </c>
    </row>
    <row r="249" spans="1:14" ht="14.4" customHeight="1" x14ac:dyDescent="0.3">
      <c r="A249" s="222" t="s">
        <v>443</v>
      </c>
      <c r="B249" s="223" t="s">
        <v>445</v>
      </c>
      <c r="C249" s="224" t="s">
        <v>467</v>
      </c>
      <c r="D249" s="225" t="s">
        <v>468</v>
      </c>
      <c r="E249" s="224" t="s">
        <v>446</v>
      </c>
      <c r="F249" s="225" t="s">
        <v>447</v>
      </c>
      <c r="G249" s="224" t="s">
        <v>498</v>
      </c>
      <c r="H249" s="224">
        <v>156118</v>
      </c>
      <c r="I249" s="224">
        <v>56118</v>
      </c>
      <c r="J249" s="224" t="s">
        <v>844</v>
      </c>
      <c r="K249" s="224" t="s">
        <v>845</v>
      </c>
      <c r="L249" s="226">
        <v>45.594999999999999</v>
      </c>
      <c r="M249" s="226">
        <v>1</v>
      </c>
      <c r="N249" s="227">
        <v>45.594999999999999</v>
      </c>
    </row>
    <row r="250" spans="1:14" ht="14.4" customHeight="1" x14ac:dyDescent="0.3">
      <c r="A250" s="222" t="s">
        <v>443</v>
      </c>
      <c r="B250" s="223" t="s">
        <v>445</v>
      </c>
      <c r="C250" s="224" t="s">
        <v>467</v>
      </c>
      <c r="D250" s="225" t="s">
        <v>468</v>
      </c>
      <c r="E250" s="224" t="s">
        <v>446</v>
      </c>
      <c r="F250" s="225" t="s">
        <v>447</v>
      </c>
      <c r="G250" s="224" t="s">
        <v>498</v>
      </c>
      <c r="H250" s="224">
        <v>157121</v>
      </c>
      <c r="I250" s="224">
        <v>157121</v>
      </c>
      <c r="J250" s="224" t="s">
        <v>846</v>
      </c>
      <c r="K250" s="224" t="s">
        <v>847</v>
      </c>
      <c r="L250" s="226">
        <v>129.38</v>
      </c>
      <c r="M250" s="226">
        <v>1</v>
      </c>
      <c r="N250" s="227">
        <v>129.38</v>
      </c>
    </row>
    <row r="251" spans="1:14" ht="14.4" customHeight="1" x14ac:dyDescent="0.3">
      <c r="A251" s="222" t="s">
        <v>443</v>
      </c>
      <c r="B251" s="223" t="s">
        <v>445</v>
      </c>
      <c r="C251" s="224" t="s">
        <v>467</v>
      </c>
      <c r="D251" s="225" t="s">
        <v>468</v>
      </c>
      <c r="E251" s="224" t="s">
        <v>446</v>
      </c>
      <c r="F251" s="225" t="s">
        <v>447</v>
      </c>
      <c r="G251" s="224" t="s">
        <v>498</v>
      </c>
      <c r="H251" s="224">
        <v>158408</v>
      </c>
      <c r="I251" s="224">
        <v>58408</v>
      </c>
      <c r="J251" s="224" t="s">
        <v>848</v>
      </c>
      <c r="K251" s="224" t="s">
        <v>849</v>
      </c>
      <c r="L251" s="226">
        <v>75.329899999999995</v>
      </c>
      <c r="M251" s="226">
        <v>6</v>
      </c>
      <c r="N251" s="227">
        <v>451.97939999999994</v>
      </c>
    </row>
    <row r="252" spans="1:14" ht="14.4" customHeight="1" x14ac:dyDescent="0.3">
      <c r="A252" s="222" t="s">
        <v>443</v>
      </c>
      <c r="B252" s="223" t="s">
        <v>445</v>
      </c>
      <c r="C252" s="224" t="s">
        <v>467</v>
      </c>
      <c r="D252" s="225" t="s">
        <v>468</v>
      </c>
      <c r="E252" s="224" t="s">
        <v>446</v>
      </c>
      <c r="F252" s="225" t="s">
        <v>447</v>
      </c>
      <c r="G252" s="224" t="s">
        <v>498</v>
      </c>
      <c r="H252" s="224">
        <v>159768</v>
      </c>
      <c r="I252" s="224">
        <v>59768</v>
      </c>
      <c r="J252" s="224" t="s">
        <v>850</v>
      </c>
      <c r="K252" s="224" t="s">
        <v>851</v>
      </c>
      <c r="L252" s="226">
        <v>305.096</v>
      </c>
      <c r="M252" s="226">
        <v>1</v>
      </c>
      <c r="N252" s="227">
        <v>305.096</v>
      </c>
    </row>
    <row r="253" spans="1:14" ht="14.4" customHeight="1" x14ac:dyDescent="0.3">
      <c r="A253" s="222" t="s">
        <v>443</v>
      </c>
      <c r="B253" s="223" t="s">
        <v>445</v>
      </c>
      <c r="C253" s="224" t="s">
        <v>467</v>
      </c>
      <c r="D253" s="225" t="s">
        <v>468</v>
      </c>
      <c r="E253" s="224" t="s">
        <v>446</v>
      </c>
      <c r="F253" s="225" t="s">
        <v>447</v>
      </c>
      <c r="G253" s="224" t="s">
        <v>498</v>
      </c>
      <c r="H253" s="224">
        <v>160413</v>
      </c>
      <c r="I253" s="224">
        <v>60413</v>
      </c>
      <c r="J253" s="224" t="s">
        <v>852</v>
      </c>
      <c r="K253" s="224" t="s">
        <v>853</v>
      </c>
      <c r="L253" s="226">
        <v>267.65199999999999</v>
      </c>
      <c r="M253" s="226">
        <v>2</v>
      </c>
      <c r="N253" s="227">
        <v>535.30399999999997</v>
      </c>
    </row>
    <row r="254" spans="1:14" ht="14.4" customHeight="1" x14ac:dyDescent="0.3">
      <c r="A254" s="222" t="s">
        <v>443</v>
      </c>
      <c r="B254" s="223" t="s">
        <v>445</v>
      </c>
      <c r="C254" s="224" t="s">
        <v>467</v>
      </c>
      <c r="D254" s="225" t="s">
        <v>468</v>
      </c>
      <c r="E254" s="224" t="s">
        <v>446</v>
      </c>
      <c r="F254" s="225" t="s">
        <v>447</v>
      </c>
      <c r="G254" s="224" t="s">
        <v>498</v>
      </c>
      <c r="H254" s="224">
        <v>188690</v>
      </c>
      <c r="I254" s="224">
        <v>88690</v>
      </c>
      <c r="J254" s="224" t="s">
        <v>854</v>
      </c>
      <c r="K254" s="224" t="s">
        <v>855</v>
      </c>
      <c r="L254" s="226">
        <v>26.25</v>
      </c>
      <c r="M254" s="226">
        <v>2</v>
      </c>
      <c r="N254" s="227">
        <v>52.5</v>
      </c>
    </row>
    <row r="255" spans="1:14" ht="14.4" customHeight="1" x14ac:dyDescent="0.3">
      <c r="A255" s="222" t="s">
        <v>443</v>
      </c>
      <c r="B255" s="223" t="s">
        <v>445</v>
      </c>
      <c r="C255" s="224" t="s">
        <v>467</v>
      </c>
      <c r="D255" s="225" t="s">
        <v>468</v>
      </c>
      <c r="E255" s="224" t="s">
        <v>446</v>
      </c>
      <c r="F255" s="225" t="s">
        <v>447</v>
      </c>
      <c r="G255" s="224" t="s">
        <v>498</v>
      </c>
      <c r="H255" s="224">
        <v>191681</v>
      </c>
      <c r="I255" s="224">
        <v>91681</v>
      </c>
      <c r="J255" s="224" t="s">
        <v>856</v>
      </c>
      <c r="K255" s="224" t="s">
        <v>857</v>
      </c>
      <c r="L255" s="226">
        <v>131.16399999999999</v>
      </c>
      <c r="M255" s="226">
        <v>2</v>
      </c>
      <c r="N255" s="227">
        <v>262.32799999999997</v>
      </c>
    </row>
    <row r="256" spans="1:14" ht="14.4" customHeight="1" x14ac:dyDescent="0.3">
      <c r="A256" s="222" t="s">
        <v>443</v>
      </c>
      <c r="B256" s="223" t="s">
        <v>445</v>
      </c>
      <c r="C256" s="224" t="s">
        <v>467</v>
      </c>
      <c r="D256" s="225" t="s">
        <v>468</v>
      </c>
      <c r="E256" s="224" t="s">
        <v>446</v>
      </c>
      <c r="F256" s="225" t="s">
        <v>447</v>
      </c>
      <c r="G256" s="224" t="s">
        <v>498</v>
      </c>
      <c r="H256" s="224">
        <v>192204</v>
      </c>
      <c r="I256" s="224">
        <v>192204</v>
      </c>
      <c r="J256" s="224" t="s">
        <v>858</v>
      </c>
      <c r="K256" s="224" t="s">
        <v>859</v>
      </c>
      <c r="L256" s="226">
        <v>78.069999999999993</v>
      </c>
      <c r="M256" s="226">
        <v>2</v>
      </c>
      <c r="N256" s="227">
        <v>156.13999999999999</v>
      </c>
    </row>
    <row r="257" spans="1:14" ht="14.4" customHeight="1" x14ac:dyDescent="0.3">
      <c r="A257" s="222" t="s">
        <v>443</v>
      </c>
      <c r="B257" s="223" t="s">
        <v>445</v>
      </c>
      <c r="C257" s="224" t="s">
        <v>467</v>
      </c>
      <c r="D257" s="225" t="s">
        <v>468</v>
      </c>
      <c r="E257" s="224" t="s">
        <v>446</v>
      </c>
      <c r="F257" s="225" t="s">
        <v>447</v>
      </c>
      <c r="G257" s="224" t="s">
        <v>498</v>
      </c>
      <c r="H257" s="224">
        <v>197138</v>
      </c>
      <c r="I257" s="224">
        <v>97138</v>
      </c>
      <c r="J257" s="224" t="s">
        <v>860</v>
      </c>
      <c r="K257" s="224" t="s">
        <v>861</v>
      </c>
      <c r="L257" s="226">
        <v>80.19</v>
      </c>
      <c r="M257" s="226">
        <v>1</v>
      </c>
      <c r="N257" s="227">
        <v>80.19</v>
      </c>
    </row>
    <row r="258" spans="1:14" ht="14.4" customHeight="1" x14ac:dyDescent="0.3">
      <c r="A258" s="222" t="s">
        <v>443</v>
      </c>
      <c r="B258" s="223" t="s">
        <v>445</v>
      </c>
      <c r="C258" s="224" t="s">
        <v>467</v>
      </c>
      <c r="D258" s="225" t="s">
        <v>468</v>
      </c>
      <c r="E258" s="224" t="s">
        <v>446</v>
      </c>
      <c r="F258" s="225" t="s">
        <v>447</v>
      </c>
      <c r="G258" s="224" t="s">
        <v>498</v>
      </c>
      <c r="H258" s="224">
        <v>198072</v>
      </c>
      <c r="I258" s="224">
        <v>98072</v>
      </c>
      <c r="J258" s="224" t="s">
        <v>578</v>
      </c>
      <c r="K258" s="224" t="s">
        <v>862</v>
      </c>
      <c r="L258" s="226">
        <v>54.816099999999999</v>
      </c>
      <c r="M258" s="226">
        <v>5</v>
      </c>
      <c r="N258" s="227">
        <v>274.08049999999997</v>
      </c>
    </row>
    <row r="259" spans="1:14" ht="14.4" customHeight="1" x14ac:dyDescent="0.3">
      <c r="A259" s="222" t="s">
        <v>443</v>
      </c>
      <c r="B259" s="223" t="s">
        <v>445</v>
      </c>
      <c r="C259" s="224" t="s">
        <v>467</v>
      </c>
      <c r="D259" s="225" t="s">
        <v>468</v>
      </c>
      <c r="E259" s="224" t="s">
        <v>446</v>
      </c>
      <c r="F259" s="225" t="s">
        <v>447</v>
      </c>
      <c r="G259" s="224" t="s">
        <v>498</v>
      </c>
      <c r="H259" s="224">
        <v>394975</v>
      </c>
      <c r="I259" s="224">
        <v>0</v>
      </c>
      <c r="J259" s="224" t="s">
        <v>863</v>
      </c>
      <c r="K259" s="224" t="s">
        <v>864</v>
      </c>
      <c r="L259" s="226">
        <v>5.1400000000000001E-2</v>
      </c>
      <c r="M259" s="226">
        <v>4356</v>
      </c>
      <c r="N259" s="227">
        <v>223.89840000000001</v>
      </c>
    </row>
    <row r="260" spans="1:14" ht="14.4" customHeight="1" x14ac:dyDescent="0.3">
      <c r="A260" s="222" t="s">
        <v>443</v>
      </c>
      <c r="B260" s="223" t="s">
        <v>445</v>
      </c>
      <c r="C260" s="224" t="s">
        <v>467</v>
      </c>
      <c r="D260" s="225" t="s">
        <v>468</v>
      </c>
      <c r="E260" s="224" t="s">
        <v>446</v>
      </c>
      <c r="F260" s="225" t="s">
        <v>447</v>
      </c>
      <c r="G260" s="224" t="s">
        <v>498</v>
      </c>
      <c r="H260" s="224">
        <v>395569</v>
      </c>
      <c r="I260" s="224">
        <v>0</v>
      </c>
      <c r="J260" s="224" t="s">
        <v>865</v>
      </c>
      <c r="K260" s="224"/>
      <c r="L260" s="226">
        <v>69.19</v>
      </c>
      <c r="M260" s="226">
        <v>1</v>
      </c>
      <c r="N260" s="227">
        <v>69.19</v>
      </c>
    </row>
    <row r="261" spans="1:14" ht="14.4" customHeight="1" x14ac:dyDescent="0.3">
      <c r="A261" s="222" t="s">
        <v>443</v>
      </c>
      <c r="B261" s="223" t="s">
        <v>445</v>
      </c>
      <c r="C261" s="224" t="s">
        <v>467</v>
      </c>
      <c r="D261" s="225" t="s">
        <v>468</v>
      </c>
      <c r="E261" s="224" t="s">
        <v>446</v>
      </c>
      <c r="F261" s="225" t="s">
        <v>447</v>
      </c>
      <c r="G261" s="224" t="s">
        <v>498</v>
      </c>
      <c r="H261" s="224">
        <v>500204</v>
      </c>
      <c r="I261" s="224">
        <v>0</v>
      </c>
      <c r="J261" s="224" t="s">
        <v>866</v>
      </c>
      <c r="K261" s="224"/>
      <c r="L261" s="226">
        <v>118.79</v>
      </c>
      <c r="M261" s="226">
        <v>2</v>
      </c>
      <c r="N261" s="227">
        <v>237.58</v>
      </c>
    </row>
    <row r="262" spans="1:14" ht="14.4" customHeight="1" x14ac:dyDescent="0.3">
      <c r="A262" s="222" t="s">
        <v>443</v>
      </c>
      <c r="B262" s="223" t="s">
        <v>445</v>
      </c>
      <c r="C262" s="224" t="s">
        <v>467</v>
      </c>
      <c r="D262" s="225" t="s">
        <v>468</v>
      </c>
      <c r="E262" s="224" t="s">
        <v>446</v>
      </c>
      <c r="F262" s="225" t="s">
        <v>447</v>
      </c>
      <c r="G262" s="224" t="s">
        <v>498</v>
      </c>
      <c r="H262" s="224">
        <v>840169</v>
      </c>
      <c r="I262" s="224">
        <v>0</v>
      </c>
      <c r="J262" s="224" t="s">
        <v>707</v>
      </c>
      <c r="K262" s="224"/>
      <c r="L262" s="226">
        <v>29.800830035860699</v>
      </c>
      <c r="M262" s="226">
        <v>1</v>
      </c>
      <c r="N262" s="227">
        <v>29.800830035860699</v>
      </c>
    </row>
    <row r="263" spans="1:14" ht="14.4" customHeight="1" x14ac:dyDescent="0.3">
      <c r="A263" s="222" t="s">
        <v>443</v>
      </c>
      <c r="B263" s="223" t="s">
        <v>445</v>
      </c>
      <c r="C263" s="224" t="s">
        <v>467</v>
      </c>
      <c r="D263" s="225" t="s">
        <v>468</v>
      </c>
      <c r="E263" s="224" t="s">
        <v>446</v>
      </c>
      <c r="F263" s="225" t="s">
        <v>447</v>
      </c>
      <c r="G263" s="224" t="s">
        <v>498</v>
      </c>
      <c r="H263" s="224">
        <v>840434</v>
      </c>
      <c r="I263" s="224">
        <v>0</v>
      </c>
      <c r="J263" s="224" t="s">
        <v>867</v>
      </c>
      <c r="K263" s="224"/>
      <c r="L263" s="226">
        <v>26.16</v>
      </c>
      <c r="M263" s="226">
        <v>2</v>
      </c>
      <c r="N263" s="227">
        <v>52.32</v>
      </c>
    </row>
    <row r="264" spans="1:14" ht="14.4" customHeight="1" x14ac:dyDescent="0.3">
      <c r="A264" s="222" t="s">
        <v>443</v>
      </c>
      <c r="B264" s="223" t="s">
        <v>445</v>
      </c>
      <c r="C264" s="224" t="s">
        <v>467</v>
      </c>
      <c r="D264" s="225" t="s">
        <v>468</v>
      </c>
      <c r="E264" s="224" t="s">
        <v>446</v>
      </c>
      <c r="F264" s="225" t="s">
        <v>447</v>
      </c>
      <c r="G264" s="224" t="s">
        <v>498</v>
      </c>
      <c r="H264" s="224">
        <v>841498</v>
      </c>
      <c r="I264" s="224">
        <v>0</v>
      </c>
      <c r="J264" s="224" t="s">
        <v>868</v>
      </c>
      <c r="K264" s="224"/>
      <c r="L264" s="226">
        <v>41.340159056780202</v>
      </c>
      <c r="M264" s="226">
        <v>1</v>
      </c>
      <c r="N264" s="227">
        <v>41.340159056780202</v>
      </c>
    </row>
    <row r="265" spans="1:14" ht="14.4" customHeight="1" x14ac:dyDescent="0.3">
      <c r="A265" s="222" t="s">
        <v>443</v>
      </c>
      <c r="B265" s="223" t="s">
        <v>445</v>
      </c>
      <c r="C265" s="224" t="s">
        <v>467</v>
      </c>
      <c r="D265" s="225" t="s">
        <v>468</v>
      </c>
      <c r="E265" s="224" t="s">
        <v>446</v>
      </c>
      <c r="F265" s="225" t="s">
        <v>447</v>
      </c>
      <c r="G265" s="224" t="s">
        <v>498</v>
      </c>
      <c r="H265" s="224">
        <v>842014</v>
      </c>
      <c r="I265" s="224">
        <v>0</v>
      </c>
      <c r="J265" s="224" t="s">
        <v>869</v>
      </c>
      <c r="K265" s="224" t="s">
        <v>870</v>
      </c>
      <c r="L265" s="226">
        <v>85.965000000000003</v>
      </c>
      <c r="M265" s="226">
        <v>1</v>
      </c>
      <c r="N265" s="227">
        <v>85.965000000000003</v>
      </c>
    </row>
    <row r="266" spans="1:14" ht="14.4" customHeight="1" x14ac:dyDescent="0.3">
      <c r="A266" s="222" t="s">
        <v>443</v>
      </c>
      <c r="B266" s="223" t="s">
        <v>445</v>
      </c>
      <c r="C266" s="224" t="s">
        <v>467</v>
      </c>
      <c r="D266" s="225" t="s">
        <v>468</v>
      </c>
      <c r="E266" s="224" t="s">
        <v>446</v>
      </c>
      <c r="F266" s="225" t="s">
        <v>447</v>
      </c>
      <c r="G266" s="224" t="s">
        <v>498</v>
      </c>
      <c r="H266" s="224">
        <v>843117</v>
      </c>
      <c r="I266" s="224">
        <v>0</v>
      </c>
      <c r="J266" s="224" t="s">
        <v>871</v>
      </c>
      <c r="K266" s="224"/>
      <c r="L266" s="226">
        <v>242.59200000000001</v>
      </c>
      <c r="M266" s="226">
        <v>1</v>
      </c>
      <c r="N266" s="227">
        <v>242.59200000000001</v>
      </c>
    </row>
    <row r="267" spans="1:14" ht="14.4" customHeight="1" x14ac:dyDescent="0.3">
      <c r="A267" s="222" t="s">
        <v>443</v>
      </c>
      <c r="B267" s="223" t="s">
        <v>445</v>
      </c>
      <c r="C267" s="224" t="s">
        <v>467</v>
      </c>
      <c r="D267" s="225" t="s">
        <v>468</v>
      </c>
      <c r="E267" s="224" t="s">
        <v>446</v>
      </c>
      <c r="F267" s="225" t="s">
        <v>447</v>
      </c>
      <c r="G267" s="224" t="s">
        <v>498</v>
      </c>
      <c r="H267" s="224">
        <v>843969</v>
      </c>
      <c r="I267" s="224">
        <v>0</v>
      </c>
      <c r="J267" s="224" t="s">
        <v>872</v>
      </c>
      <c r="K267" s="224"/>
      <c r="L267" s="226">
        <v>148.49</v>
      </c>
      <c r="M267" s="226">
        <v>1</v>
      </c>
      <c r="N267" s="227">
        <v>148.49</v>
      </c>
    </row>
    <row r="268" spans="1:14" ht="14.4" customHeight="1" x14ac:dyDescent="0.3">
      <c r="A268" s="222" t="s">
        <v>443</v>
      </c>
      <c r="B268" s="223" t="s">
        <v>445</v>
      </c>
      <c r="C268" s="224" t="s">
        <v>467</v>
      </c>
      <c r="D268" s="225" t="s">
        <v>468</v>
      </c>
      <c r="E268" s="224" t="s">
        <v>446</v>
      </c>
      <c r="F268" s="225" t="s">
        <v>447</v>
      </c>
      <c r="G268" s="224" t="s">
        <v>498</v>
      </c>
      <c r="H268" s="224">
        <v>844292</v>
      </c>
      <c r="I268" s="224">
        <v>0</v>
      </c>
      <c r="J268" s="224" t="s">
        <v>527</v>
      </c>
      <c r="K268" s="224"/>
      <c r="L268" s="226">
        <v>314.99599999999998</v>
      </c>
      <c r="M268" s="226">
        <v>1</v>
      </c>
      <c r="N268" s="227">
        <v>314.99599999999998</v>
      </c>
    </row>
    <row r="269" spans="1:14" ht="14.4" customHeight="1" x14ac:dyDescent="0.3">
      <c r="A269" s="222" t="s">
        <v>443</v>
      </c>
      <c r="B269" s="223" t="s">
        <v>445</v>
      </c>
      <c r="C269" s="224" t="s">
        <v>467</v>
      </c>
      <c r="D269" s="225" t="s">
        <v>468</v>
      </c>
      <c r="E269" s="224" t="s">
        <v>446</v>
      </c>
      <c r="F269" s="225" t="s">
        <v>447</v>
      </c>
      <c r="G269" s="224" t="s">
        <v>498</v>
      </c>
      <c r="H269" s="224">
        <v>846248</v>
      </c>
      <c r="I269" s="224">
        <v>8828</v>
      </c>
      <c r="J269" s="224" t="s">
        <v>873</v>
      </c>
      <c r="K269" s="224" t="s">
        <v>874</v>
      </c>
      <c r="L269" s="226">
        <v>137.05000000000001</v>
      </c>
      <c r="M269" s="226">
        <v>1</v>
      </c>
      <c r="N269" s="227">
        <v>137.05000000000001</v>
      </c>
    </row>
    <row r="270" spans="1:14" ht="14.4" customHeight="1" x14ac:dyDescent="0.3">
      <c r="A270" s="222" t="s">
        <v>443</v>
      </c>
      <c r="B270" s="223" t="s">
        <v>445</v>
      </c>
      <c r="C270" s="224" t="s">
        <v>467</v>
      </c>
      <c r="D270" s="225" t="s">
        <v>468</v>
      </c>
      <c r="E270" s="224" t="s">
        <v>446</v>
      </c>
      <c r="F270" s="225" t="s">
        <v>447</v>
      </c>
      <c r="G270" s="224" t="s">
        <v>498</v>
      </c>
      <c r="H270" s="224">
        <v>848439</v>
      </c>
      <c r="I270" s="224">
        <v>122112</v>
      </c>
      <c r="J270" s="224" t="s">
        <v>875</v>
      </c>
      <c r="K270" s="224" t="s">
        <v>876</v>
      </c>
      <c r="L270" s="226">
        <v>141.84</v>
      </c>
      <c r="M270" s="226">
        <v>1</v>
      </c>
      <c r="N270" s="227">
        <v>141.84</v>
      </c>
    </row>
    <row r="271" spans="1:14" ht="14.4" customHeight="1" x14ac:dyDescent="0.3">
      <c r="A271" s="222" t="s">
        <v>443</v>
      </c>
      <c r="B271" s="223" t="s">
        <v>445</v>
      </c>
      <c r="C271" s="224" t="s">
        <v>467</v>
      </c>
      <c r="D271" s="225" t="s">
        <v>468</v>
      </c>
      <c r="E271" s="224" t="s">
        <v>446</v>
      </c>
      <c r="F271" s="225" t="s">
        <v>447</v>
      </c>
      <c r="G271" s="224" t="s">
        <v>498</v>
      </c>
      <c r="H271" s="224">
        <v>848582</v>
      </c>
      <c r="I271" s="224">
        <v>0</v>
      </c>
      <c r="J271" s="224" t="s">
        <v>877</v>
      </c>
      <c r="K271" s="224"/>
      <c r="L271" s="226">
        <v>373.66</v>
      </c>
      <c r="M271" s="226">
        <v>1</v>
      </c>
      <c r="N271" s="227">
        <v>373.66</v>
      </c>
    </row>
    <row r="272" spans="1:14" ht="14.4" customHeight="1" x14ac:dyDescent="0.3">
      <c r="A272" s="222" t="s">
        <v>443</v>
      </c>
      <c r="B272" s="223" t="s">
        <v>445</v>
      </c>
      <c r="C272" s="224" t="s">
        <v>467</v>
      </c>
      <c r="D272" s="225" t="s">
        <v>468</v>
      </c>
      <c r="E272" s="224" t="s">
        <v>446</v>
      </c>
      <c r="F272" s="225" t="s">
        <v>447</v>
      </c>
      <c r="G272" s="224" t="s">
        <v>498</v>
      </c>
      <c r="H272" s="224">
        <v>848762</v>
      </c>
      <c r="I272" s="224">
        <v>0</v>
      </c>
      <c r="J272" s="224" t="s">
        <v>878</v>
      </c>
      <c r="K272" s="224"/>
      <c r="L272" s="226">
        <v>78</v>
      </c>
      <c r="M272" s="226">
        <v>2</v>
      </c>
      <c r="N272" s="227">
        <v>156</v>
      </c>
    </row>
    <row r="273" spans="1:14" ht="14.4" customHeight="1" x14ac:dyDescent="0.3">
      <c r="A273" s="222" t="s">
        <v>443</v>
      </c>
      <c r="B273" s="223" t="s">
        <v>445</v>
      </c>
      <c r="C273" s="224" t="s">
        <v>467</v>
      </c>
      <c r="D273" s="225" t="s">
        <v>468</v>
      </c>
      <c r="E273" s="224" t="s">
        <v>446</v>
      </c>
      <c r="F273" s="225" t="s">
        <v>447</v>
      </c>
      <c r="G273" s="224" t="s">
        <v>498</v>
      </c>
      <c r="H273" s="224">
        <v>848893</v>
      </c>
      <c r="I273" s="224">
        <v>0</v>
      </c>
      <c r="J273" s="224" t="s">
        <v>879</v>
      </c>
      <c r="K273" s="224"/>
      <c r="L273" s="226">
        <v>190.57499999999999</v>
      </c>
      <c r="M273" s="226">
        <v>1</v>
      </c>
      <c r="N273" s="227">
        <v>190.57499999999999</v>
      </c>
    </row>
    <row r="274" spans="1:14" ht="14.4" customHeight="1" x14ac:dyDescent="0.3">
      <c r="A274" s="222" t="s">
        <v>443</v>
      </c>
      <c r="B274" s="223" t="s">
        <v>445</v>
      </c>
      <c r="C274" s="224" t="s">
        <v>467</v>
      </c>
      <c r="D274" s="225" t="s">
        <v>468</v>
      </c>
      <c r="E274" s="224" t="s">
        <v>446</v>
      </c>
      <c r="F274" s="225" t="s">
        <v>447</v>
      </c>
      <c r="G274" s="224" t="s">
        <v>498</v>
      </c>
      <c r="H274" s="224">
        <v>849002</v>
      </c>
      <c r="I274" s="224">
        <v>0</v>
      </c>
      <c r="J274" s="224" t="s">
        <v>622</v>
      </c>
      <c r="K274" s="224"/>
      <c r="L274" s="226">
        <v>194.94</v>
      </c>
      <c r="M274" s="226">
        <v>2</v>
      </c>
      <c r="N274" s="227">
        <v>389.88</v>
      </c>
    </row>
    <row r="275" spans="1:14" ht="14.4" customHeight="1" x14ac:dyDescent="0.3">
      <c r="A275" s="222" t="s">
        <v>443</v>
      </c>
      <c r="B275" s="223" t="s">
        <v>445</v>
      </c>
      <c r="C275" s="224" t="s">
        <v>467</v>
      </c>
      <c r="D275" s="225" t="s">
        <v>468</v>
      </c>
      <c r="E275" s="224" t="s">
        <v>446</v>
      </c>
      <c r="F275" s="225" t="s">
        <v>447</v>
      </c>
      <c r="G275" s="224" t="s">
        <v>498</v>
      </c>
      <c r="H275" s="224">
        <v>849532</v>
      </c>
      <c r="I275" s="224">
        <v>0</v>
      </c>
      <c r="J275" s="224" t="s">
        <v>880</v>
      </c>
      <c r="K275" s="224"/>
      <c r="L275" s="226">
        <v>84.600999999999999</v>
      </c>
      <c r="M275" s="226">
        <v>1</v>
      </c>
      <c r="N275" s="227">
        <v>84.600999999999999</v>
      </c>
    </row>
    <row r="276" spans="1:14" ht="14.4" customHeight="1" x14ac:dyDescent="0.3">
      <c r="A276" s="222" t="s">
        <v>443</v>
      </c>
      <c r="B276" s="223" t="s">
        <v>445</v>
      </c>
      <c r="C276" s="224" t="s">
        <v>467</v>
      </c>
      <c r="D276" s="225" t="s">
        <v>468</v>
      </c>
      <c r="E276" s="224" t="s">
        <v>446</v>
      </c>
      <c r="F276" s="225" t="s">
        <v>447</v>
      </c>
      <c r="G276" s="224" t="s">
        <v>498</v>
      </c>
      <c r="H276" s="224">
        <v>849592</v>
      </c>
      <c r="I276" s="224">
        <v>0</v>
      </c>
      <c r="J276" s="224" t="s">
        <v>881</v>
      </c>
      <c r="K276" s="224" t="s">
        <v>882</v>
      </c>
      <c r="L276" s="226">
        <v>164.59321586362299</v>
      </c>
      <c r="M276" s="226">
        <v>1</v>
      </c>
      <c r="N276" s="227">
        <v>164.59321586362299</v>
      </c>
    </row>
    <row r="277" spans="1:14" ht="14.4" customHeight="1" x14ac:dyDescent="0.3">
      <c r="A277" s="222" t="s">
        <v>443</v>
      </c>
      <c r="B277" s="223" t="s">
        <v>445</v>
      </c>
      <c r="C277" s="224" t="s">
        <v>467</v>
      </c>
      <c r="D277" s="225" t="s">
        <v>468</v>
      </c>
      <c r="E277" s="224" t="s">
        <v>446</v>
      </c>
      <c r="F277" s="225" t="s">
        <v>447</v>
      </c>
      <c r="G277" s="224" t="s">
        <v>498</v>
      </c>
      <c r="H277" s="224">
        <v>850179</v>
      </c>
      <c r="I277" s="224">
        <v>0</v>
      </c>
      <c r="J277" s="224" t="s">
        <v>883</v>
      </c>
      <c r="K277" s="224" t="s">
        <v>884</v>
      </c>
      <c r="L277" s="226">
        <v>80.8</v>
      </c>
      <c r="M277" s="226">
        <v>1</v>
      </c>
      <c r="N277" s="227">
        <v>80.8</v>
      </c>
    </row>
    <row r="278" spans="1:14" ht="14.4" customHeight="1" x14ac:dyDescent="0.3">
      <c r="A278" s="222" t="s">
        <v>443</v>
      </c>
      <c r="B278" s="223" t="s">
        <v>445</v>
      </c>
      <c r="C278" s="224" t="s">
        <v>467</v>
      </c>
      <c r="D278" s="225" t="s">
        <v>468</v>
      </c>
      <c r="E278" s="224" t="s">
        <v>446</v>
      </c>
      <c r="F278" s="225" t="s">
        <v>447</v>
      </c>
      <c r="G278" s="224" t="s">
        <v>498</v>
      </c>
      <c r="H278" s="224">
        <v>850183</v>
      </c>
      <c r="I278" s="224">
        <v>0</v>
      </c>
      <c r="J278" s="224" t="s">
        <v>885</v>
      </c>
      <c r="K278" s="224" t="s">
        <v>886</v>
      </c>
      <c r="L278" s="226">
        <v>72.201999999999998</v>
      </c>
      <c r="M278" s="226">
        <v>4</v>
      </c>
      <c r="N278" s="227">
        <v>279.44400000000002</v>
      </c>
    </row>
    <row r="279" spans="1:14" ht="14.4" customHeight="1" x14ac:dyDescent="0.3">
      <c r="A279" s="222" t="s">
        <v>443</v>
      </c>
      <c r="B279" s="223" t="s">
        <v>445</v>
      </c>
      <c r="C279" s="224" t="s">
        <v>467</v>
      </c>
      <c r="D279" s="225" t="s">
        <v>468</v>
      </c>
      <c r="E279" s="224" t="s">
        <v>446</v>
      </c>
      <c r="F279" s="225" t="s">
        <v>447</v>
      </c>
      <c r="G279" s="224" t="s">
        <v>498</v>
      </c>
      <c r="H279" s="224">
        <v>850185</v>
      </c>
      <c r="I279" s="224">
        <v>0</v>
      </c>
      <c r="J279" s="224" t="s">
        <v>887</v>
      </c>
      <c r="K279" s="224" t="s">
        <v>888</v>
      </c>
      <c r="L279" s="226">
        <v>198.82</v>
      </c>
      <c r="M279" s="226">
        <v>1</v>
      </c>
      <c r="N279" s="227">
        <v>198.82</v>
      </c>
    </row>
    <row r="280" spans="1:14" ht="14.4" customHeight="1" x14ac:dyDescent="0.3">
      <c r="A280" s="222" t="s">
        <v>443</v>
      </c>
      <c r="B280" s="223" t="s">
        <v>445</v>
      </c>
      <c r="C280" s="224" t="s">
        <v>467</v>
      </c>
      <c r="D280" s="225" t="s">
        <v>468</v>
      </c>
      <c r="E280" s="224" t="s">
        <v>446</v>
      </c>
      <c r="F280" s="225" t="s">
        <v>447</v>
      </c>
      <c r="G280" s="224" t="s">
        <v>498</v>
      </c>
      <c r="H280" s="224">
        <v>900268</v>
      </c>
      <c r="I280" s="224">
        <v>0</v>
      </c>
      <c r="J280" s="224" t="s">
        <v>740</v>
      </c>
      <c r="K280" s="224"/>
      <c r="L280" s="226">
        <v>0.18569987640906299</v>
      </c>
      <c r="M280" s="226">
        <v>200</v>
      </c>
      <c r="N280" s="227">
        <v>37.139975281812596</v>
      </c>
    </row>
    <row r="281" spans="1:14" ht="14.4" customHeight="1" x14ac:dyDescent="0.3">
      <c r="A281" s="222" t="s">
        <v>443</v>
      </c>
      <c r="B281" s="223" t="s">
        <v>445</v>
      </c>
      <c r="C281" s="224" t="s">
        <v>467</v>
      </c>
      <c r="D281" s="225" t="s">
        <v>468</v>
      </c>
      <c r="E281" s="224" t="s">
        <v>446</v>
      </c>
      <c r="F281" s="225" t="s">
        <v>447</v>
      </c>
      <c r="G281" s="224" t="s">
        <v>498</v>
      </c>
      <c r="H281" s="224">
        <v>921159</v>
      </c>
      <c r="I281" s="224">
        <v>1000</v>
      </c>
      <c r="J281" s="224" t="s">
        <v>889</v>
      </c>
      <c r="K281" s="224"/>
      <c r="L281" s="226">
        <v>127.518014665151</v>
      </c>
      <c r="M281" s="226">
        <v>2</v>
      </c>
      <c r="N281" s="227">
        <v>255.036029330302</v>
      </c>
    </row>
    <row r="282" spans="1:14" ht="14.4" customHeight="1" x14ac:dyDescent="0.3">
      <c r="A282" s="222" t="s">
        <v>443</v>
      </c>
      <c r="B282" s="223" t="s">
        <v>445</v>
      </c>
      <c r="C282" s="224" t="s">
        <v>467</v>
      </c>
      <c r="D282" s="225" t="s">
        <v>468</v>
      </c>
      <c r="E282" s="224" t="s">
        <v>446</v>
      </c>
      <c r="F282" s="225" t="s">
        <v>447</v>
      </c>
      <c r="G282" s="224" t="s">
        <v>498</v>
      </c>
      <c r="H282" s="224">
        <v>930305</v>
      </c>
      <c r="I282" s="224">
        <v>0</v>
      </c>
      <c r="J282" s="224" t="s">
        <v>890</v>
      </c>
      <c r="K282" s="224"/>
      <c r="L282" s="226">
        <v>20.064</v>
      </c>
      <c r="M282" s="226">
        <v>1</v>
      </c>
      <c r="N282" s="227">
        <v>20.064</v>
      </c>
    </row>
    <row r="283" spans="1:14" ht="14.4" customHeight="1" x14ac:dyDescent="0.3">
      <c r="A283" s="222" t="s">
        <v>443</v>
      </c>
      <c r="B283" s="223" t="s">
        <v>445</v>
      </c>
      <c r="C283" s="224" t="s">
        <v>467</v>
      </c>
      <c r="D283" s="225" t="s">
        <v>468</v>
      </c>
      <c r="E283" s="224" t="s">
        <v>446</v>
      </c>
      <c r="F283" s="225" t="s">
        <v>447</v>
      </c>
      <c r="G283" s="224" t="s">
        <v>498</v>
      </c>
      <c r="H283" s="224">
        <v>987759</v>
      </c>
      <c r="I283" s="224">
        <v>0</v>
      </c>
      <c r="J283" s="224" t="s">
        <v>891</v>
      </c>
      <c r="K283" s="224"/>
      <c r="L283" s="226">
        <v>147.02000000000001</v>
      </c>
      <c r="M283" s="226">
        <v>1</v>
      </c>
      <c r="N283" s="227">
        <v>147.02000000000001</v>
      </c>
    </row>
    <row r="284" spans="1:14" ht="14.4" customHeight="1" x14ac:dyDescent="0.3">
      <c r="A284" s="222" t="s">
        <v>443</v>
      </c>
      <c r="B284" s="223" t="s">
        <v>445</v>
      </c>
      <c r="C284" s="224" t="s">
        <v>467</v>
      </c>
      <c r="D284" s="225" t="s">
        <v>468</v>
      </c>
      <c r="E284" s="224" t="s">
        <v>446</v>
      </c>
      <c r="F284" s="225" t="s">
        <v>447</v>
      </c>
      <c r="G284" s="224" t="s">
        <v>540</v>
      </c>
      <c r="H284" s="224">
        <v>117431</v>
      </c>
      <c r="I284" s="224">
        <v>17431</v>
      </c>
      <c r="J284" s="224" t="s">
        <v>892</v>
      </c>
      <c r="K284" s="224" t="s">
        <v>893</v>
      </c>
      <c r="L284" s="226">
        <v>162.36000000000001</v>
      </c>
      <c r="M284" s="226">
        <v>1</v>
      </c>
      <c r="N284" s="227">
        <v>162.36000000000001</v>
      </c>
    </row>
    <row r="285" spans="1:14" ht="14.4" customHeight="1" x14ac:dyDescent="0.3">
      <c r="A285" s="222" t="s">
        <v>443</v>
      </c>
      <c r="B285" s="223" t="s">
        <v>445</v>
      </c>
      <c r="C285" s="224" t="s">
        <v>467</v>
      </c>
      <c r="D285" s="225" t="s">
        <v>468</v>
      </c>
      <c r="E285" s="224" t="s">
        <v>446</v>
      </c>
      <c r="F285" s="225" t="s">
        <v>447</v>
      </c>
      <c r="G285" s="224" t="s">
        <v>540</v>
      </c>
      <c r="H285" s="224">
        <v>147657</v>
      </c>
      <c r="I285" s="224">
        <v>47657</v>
      </c>
      <c r="J285" s="224" t="s">
        <v>894</v>
      </c>
      <c r="K285" s="224" t="s">
        <v>895</v>
      </c>
      <c r="L285" s="226">
        <v>421.14003318073202</v>
      </c>
      <c r="M285" s="226">
        <v>2</v>
      </c>
      <c r="N285" s="227">
        <v>842.28006636146404</v>
      </c>
    </row>
    <row r="286" spans="1:14" ht="14.4" customHeight="1" x14ac:dyDescent="0.3">
      <c r="A286" s="222" t="s">
        <v>443</v>
      </c>
      <c r="B286" s="223" t="s">
        <v>445</v>
      </c>
      <c r="C286" s="224" t="s">
        <v>467</v>
      </c>
      <c r="D286" s="225" t="s">
        <v>468</v>
      </c>
      <c r="E286" s="224" t="s">
        <v>446</v>
      </c>
      <c r="F286" s="225" t="s">
        <v>447</v>
      </c>
      <c r="G286" s="224" t="s">
        <v>540</v>
      </c>
      <c r="H286" s="224">
        <v>180071</v>
      </c>
      <c r="I286" s="224">
        <v>180071</v>
      </c>
      <c r="J286" s="224" t="s">
        <v>769</v>
      </c>
      <c r="K286" s="224" t="s">
        <v>770</v>
      </c>
      <c r="L286" s="226">
        <v>122.81</v>
      </c>
      <c r="M286" s="226">
        <v>2</v>
      </c>
      <c r="N286" s="227">
        <v>245.62</v>
      </c>
    </row>
    <row r="287" spans="1:14" ht="14.4" customHeight="1" x14ac:dyDescent="0.3">
      <c r="A287" s="222" t="s">
        <v>443</v>
      </c>
      <c r="B287" s="223" t="s">
        <v>445</v>
      </c>
      <c r="C287" s="224" t="s">
        <v>467</v>
      </c>
      <c r="D287" s="225" t="s">
        <v>468</v>
      </c>
      <c r="E287" s="224" t="s">
        <v>446</v>
      </c>
      <c r="F287" s="225" t="s">
        <v>447</v>
      </c>
      <c r="G287" s="224" t="s">
        <v>540</v>
      </c>
      <c r="H287" s="224">
        <v>183101</v>
      </c>
      <c r="I287" s="224">
        <v>83101</v>
      </c>
      <c r="J287" s="224" t="s">
        <v>896</v>
      </c>
      <c r="K287" s="224" t="s">
        <v>897</v>
      </c>
      <c r="L287" s="226">
        <v>181.68</v>
      </c>
      <c r="M287" s="226">
        <v>1</v>
      </c>
      <c r="N287" s="227">
        <v>181.68</v>
      </c>
    </row>
    <row r="288" spans="1:14" ht="14.4" customHeight="1" x14ac:dyDescent="0.3">
      <c r="A288" s="222" t="s">
        <v>443</v>
      </c>
      <c r="B288" s="223" t="s">
        <v>445</v>
      </c>
      <c r="C288" s="224" t="s">
        <v>467</v>
      </c>
      <c r="D288" s="225" t="s">
        <v>468</v>
      </c>
      <c r="E288" s="224" t="s">
        <v>446</v>
      </c>
      <c r="F288" s="225" t="s">
        <v>447</v>
      </c>
      <c r="G288" s="224" t="s">
        <v>540</v>
      </c>
      <c r="H288" s="224">
        <v>847766</v>
      </c>
      <c r="I288" s="224">
        <v>125520</v>
      </c>
      <c r="J288" s="224" t="s">
        <v>545</v>
      </c>
      <c r="K288" s="224" t="s">
        <v>546</v>
      </c>
      <c r="L288" s="226">
        <v>164.58249999999998</v>
      </c>
      <c r="M288" s="226">
        <v>3</v>
      </c>
      <c r="N288" s="227">
        <v>490.26</v>
      </c>
    </row>
    <row r="289" spans="1:14" ht="14.4" customHeight="1" x14ac:dyDescent="0.3">
      <c r="A289" s="222" t="s">
        <v>443</v>
      </c>
      <c r="B289" s="223" t="s">
        <v>445</v>
      </c>
      <c r="C289" s="224" t="s">
        <v>467</v>
      </c>
      <c r="D289" s="225" t="s">
        <v>468</v>
      </c>
      <c r="E289" s="224" t="s">
        <v>446</v>
      </c>
      <c r="F289" s="225" t="s">
        <v>447</v>
      </c>
      <c r="G289" s="224" t="s">
        <v>540</v>
      </c>
      <c r="H289" s="224">
        <v>847959</v>
      </c>
      <c r="I289" s="224">
        <v>125521</v>
      </c>
      <c r="J289" s="224" t="s">
        <v>545</v>
      </c>
      <c r="K289" s="224" t="s">
        <v>898</v>
      </c>
      <c r="L289" s="226">
        <v>560.05999999999995</v>
      </c>
      <c r="M289" s="226">
        <v>2</v>
      </c>
      <c r="N289" s="227">
        <v>1120.1199999999999</v>
      </c>
    </row>
    <row r="290" spans="1:14" ht="14.4" customHeight="1" x14ac:dyDescent="0.3">
      <c r="A290" s="222" t="s">
        <v>443</v>
      </c>
      <c r="B290" s="223" t="s">
        <v>445</v>
      </c>
      <c r="C290" s="224" t="s">
        <v>467</v>
      </c>
      <c r="D290" s="225" t="s">
        <v>468</v>
      </c>
      <c r="E290" s="224" t="s">
        <v>446</v>
      </c>
      <c r="F290" s="225" t="s">
        <v>447</v>
      </c>
      <c r="G290" s="224" t="s">
        <v>540</v>
      </c>
      <c r="H290" s="224">
        <v>849377</v>
      </c>
      <c r="I290" s="224">
        <v>107899</v>
      </c>
      <c r="J290" s="224" t="s">
        <v>899</v>
      </c>
      <c r="K290" s="224" t="s">
        <v>900</v>
      </c>
      <c r="L290" s="226">
        <v>228.71</v>
      </c>
      <c r="M290" s="226">
        <v>1</v>
      </c>
      <c r="N290" s="227">
        <v>228.71</v>
      </c>
    </row>
    <row r="291" spans="1:14" ht="14.4" customHeight="1" x14ac:dyDescent="0.3">
      <c r="A291" s="222" t="s">
        <v>443</v>
      </c>
      <c r="B291" s="223" t="s">
        <v>445</v>
      </c>
      <c r="C291" s="224" t="s">
        <v>467</v>
      </c>
      <c r="D291" s="225" t="s">
        <v>468</v>
      </c>
      <c r="E291" s="224" t="s">
        <v>446</v>
      </c>
      <c r="F291" s="225" t="s">
        <v>447</v>
      </c>
      <c r="G291" s="224" t="s">
        <v>540</v>
      </c>
      <c r="H291" s="224">
        <v>850010</v>
      </c>
      <c r="I291" s="224">
        <v>149543</v>
      </c>
      <c r="J291" s="224" t="s">
        <v>901</v>
      </c>
      <c r="K291" s="224" t="s">
        <v>902</v>
      </c>
      <c r="L291" s="226">
        <v>314.99</v>
      </c>
      <c r="M291" s="226">
        <v>2</v>
      </c>
      <c r="N291" s="227">
        <v>629.98</v>
      </c>
    </row>
    <row r="292" spans="1:14" ht="14.4" customHeight="1" x14ac:dyDescent="0.3">
      <c r="A292" s="222" t="s">
        <v>443</v>
      </c>
      <c r="B292" s="223" t="s">
        <v>445</v>
      </c>
      <c r="C292" s="224" t="s">
        <v>467</v>
      </c>
      <c r="D292" s="225" t="s">
        <v>468</v>
      </c>
      <c r="E292" s="224" t="s">
        <v>446</v>
      </c>
      <c r="F292" s="225" t="s">
        <v>447</v>
      </c>
      <c r="G292" s="224" t="s">
        <v>540</v>
      </c>
      <c r="H292" s="224">
        <v>987892</v>
      </c>
      <c r="I292" s="224">
        <v>117457</v>
      </c>
      <c r="J292" s="224" t="s">
        <v>903</v>
      </c>
      <c r="K292" s="224" t="s">
        <v>904</v>
      </c>
      <c r="L292" s="226">
        <v>407.45</v>
      </c>
      <c r="M292" s="226">
        <v>1</v>
      </c>
      <c r="N292" s="227">
        <v>407.45</v>
      </c>
    </row>
    <row r="293" spans="1:14" ht="14.4" customHeight="1" x14ac:dyDescent="0.3">
      <c r="A293" s="222" t="s">
        <v>443</v>
      </c>
      <c r="B293" s="223" t="s">
        <v>445</v>
      </c>
      <c r="C293" s="224" t="s">
        <v>467</v>
      </c>
      <c r="D293" s="225" t="s">
        <v>468</v>
      </c>
      <c r="E293" s="224" t="s">
        <v>450</v>
      </c>
      <c r="F293" s="225" t="s">
        <v>451</v>
      </c>
      <c r="G293" s="224" t="s">
        <v>498</v>
      </c>
      <c r="H293" s="224">
        <v>113973</v>
      </c>
      <c r="I293" s="224">
        <v>13973</v>
      </c>
      <c r="J293" s="224" t="s">
        <v>905</v>
      </c>
      <c r="K293" s="224" t="s">
        <v>906</v>
      </c>
      <c r="L293" s="226">
        <v>92.94</v>
      </c>
      <c r="M293" s="226">
        <v>1</v>
      </c>
      <c r="N293" s="227">
        <v>92.94</v>
      </c>
    </row>
    <row r="294" spans="1:14" ht="14.4" customHeight="1" x14ac:dyDescent="0.3">
      <c r="A294" s="222" t="s">
        <v>443</v>
      </c>
      <c r="B294" s="223" t="s">
        <v>445</v>
      </c>
      <c r="C294" s="224" t="s">
        <v>467</v>
      </c>
      <c r="D294" s="225" t="s">
        <v>468</v>
      </c>
      <c r="E294" s="224" t="s">
        <v>450</v>
      </c>
      <c r="F294" s="225" t="s">
        <v>451</v>
      </c>
      <c r="G294" s="224" t="s">
        <v>498</v>
      </c>
      <c r="H294" s="224">
        <v>149549</v>
      </c>
      <c r="I294" s="224">
        <v>49549</v>
      </c>
      <c r="J294" s="224" t="s">
        <v>907</v>
      </c>
      <c r="K294" s="224" t="s">
        <v>689</v>
      </c>
      <c r="L294" s="226">
        <v>90.41</v>
      </c>
      <c r="M294" s="226">
        <v>2</v>
      </c>
      <c r="N294" s="227">
        <v>180.82</v>
      </c>
    </row>
    <row r="295" spans="1:14" ht="14.4" customHeight="1" x14ac:dyDescent="0.3">
      <c r="A295" s="222" t="s">
        <v>443</v>
      </c>
      <c r="B295" s="223" t="s">
        <v>445</v>
      </c>
      <c r="C295" s="224" t="s">
        <v>467</v>
      </c>
      <c r="D295" s="225" t="s">
        <v>468</v>
      </c>
      <c r="E295" s="224" t="s">
        <v>450</v>
      </c>
      <c r="F295" s="225" t="s">
        <v>451</v>
      </c>
      <c r="G295" s="224" t="s">
        <v>540</v>
      </c>
      <c r="H295" s="224">
        <v>199366</v>
      </c>
      <c r="I295" s="224">
        <v>99366</v>
      </c>
      <c r="J295" s="224" t="s">
        <v>908</v>
      </c>
      <c r="K295" s="224" t="s">
        <v>909</v>
      </c>
      <c r="L295" s="226">
        <v>114.22</v>
      </c>
      <c r="M295" s="226">
        <v>2</v>
      </c>
      <c r="N295" s="227">
        <v>228.44</v>
      </c>
    </row>
    <row r="296" spans="1:14" ht="14.4" customHeight="1" x14ac:dyDescent="0.3">
      <c r="A296" s="222" t="s">
        <v>443</v>
      </c>
      <c r="B296" s="223" t="s">
        <v>445</v>
      </c>
      <c r="C296" s="224" t="s">
        <v>469</v>
      </c>
      <c r="D296" s="225" t="s">
        <v>470</v>
      </c>
      <c r="E296" s="224" t="s">
        <v>446</v>
      </c>
      <c r="F296" s="225" t="s">
        <v>447</v>
      </c>
      <c r="G296" s="224" t="s">
        <v>498</v>
      </c>
      <c r="H296" s="224">
        <v>196884</v>
      </c>
      <c r="I296" s="224">
        <v>96884</v>
      </c>
      <c r="J296" s="224" t="s">
        <v>910</v>
      </c>
      <c r="K296" s="224" t="s">
        <v>911</v>
      </c>
      <c r="L296" s="226">
        <v>15.2488014761747</v>
      </c>
      <c r="M296" s="226">
        <v>0</v>
      </c>
      <c r="N296" s="227">
        <v>0</v>
      </c>
    </row>
    <row r="297" spans="1:14" ht="14.4" customHeight="1" thickBot="1" x14ac:dyDescent="0.35">
      <c r="A297" s="228" t="s">
        <v>443</v>
      </c>
      <c r="B297" s="229" t="s">
        <v>445</v>
      </c>
      <c r="C297" s="230" t="s">
        <v>469</v>
      </c>
      <c r="D297" s="231" t="s">
        <v>470</v>
      </c>
      <c r="E297" s="230" t="s">
        <v>446</v>
      </c>
      <c r="F297" s="231" t="s">
        <v>447</v>
      </c>
      <c r="G297" s="230" t="s">
        <v>498</v>
      </c>
      <c r="H297" s="230">
        <v>197682</v>
      </c>
      <c r="I297" s="230">
        <v>97682</v>
      </c>
      <c r="J297" s="230" t="s">
        <v>912</v>
      </c>
      <c r="K297" s="230" t="s">
        <v>913</v>
      </c>
      <c r="L297" s="232">
        <v>14.593501177519803</v>
      </c>
      <c r="M297" s="232">
        <v>0</v>
      </c>
      <c r="N297" s="233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166" t="s">
        <v>918</v>
      </c>
      <c r="B1" s="166"/>
      <c r="C1" s="166"/>
      <c r="D1" s="166"/>
      <c r="E1" s="166"/>
      <c r="F1" s="166"/>
    </row>
    <row r="2" spans="1:6" ht="14.4" customHeight="1" thickBot="1" x14ac:dyDescent="0.35">
      <c r="A2" s="177" t="s">
        <v>124</v>
      </c>
      <c r="B2" s="88"/>
      <c r="C2" s="89"/>
      <c r="D2" s="90"/>
      <c r="E2" s="89"/>
      <c r="F2" s="90"/>
    </row>
    <row r="3" spans="1:6" ht="14.4" customHeight="1" thickBot="1" x14ac:dyDescent="0.35">
      <c r="A3" s="125"/>
      <c r="B3" s="167" t="s">
        <v>102</v>
      </c>
      <c r="C3" s="168"/>
      <c r="D3" s="169" t="s">
        <v>101</v>
      </c>
      <c r="E3" s="168"/>
      <c r="F3" s="101" t="s">
        <v>6</v>
      </c>
    </row>
    <row r="4" spans="1:6" ht="14.4" customHeight="1" thickBot="1" x14ac:dyDescent="0.35">
      <c r="A4" s="234" t="s">
        <v>121</v>
      </c>
      <c r="B4" s="235" t="s">
        <v>17</v>
      </c>
      <c r="C4" s="236" t="s">
        <v>5</v>
      </c>
      <c r="D4" s="235" t="s">
        <v>17</v>
      </c>
      <c r="E4" s="236" t="s">
        <v>5</v>
      </c>
      <c r="F4" s="237" t="s">
        <v>17</v>
      </c>
    </row>
    <row r="5" spans="1:6" ht="14.4" customHeight="1" x14ac:dyDescent="0.3">
      <c r="A5" s="248" t="s">
        <v>914</v>
      </c>
      <c r="B5" s="220">
        <v>50967.225862560888</v>
      </c>
      <c r="C5" s="238">
        <v>0.60609493252158775</v>
      </c>
      <c r="D5" s="220">
        <v>33123.934000000001</v>
      </c>
      <c r="E5" s="238">
        <v>0.39390506747841225</v>
      </c>
      <c r="F5" s="221">
        <v>84091.159862560889</v>
      </c>
    </row>
    <row r="6" spans="1:6" ht="14.4" customHeight="1" x14ac:dyDescent="0.3">
      <c r="A6" s="249" t="s">
        <v>915</v>
      </c>
      <c r="B6" s="226">
        <v>6638.2981737917416</v>
      </c>
      <c r="C6" s="239">
        <v>0.59402061879671275</v>
      </c>
      <c r="D6" s="226">
        <v>4536.9000663614634</v>
      </c>
      <c r="E6" s="239">
        <v>0.4059793812032873</v>
      </c>
      <c r="F6" s="227">
        <v>11175.198240153204</v>
      </c>
    </row>
    <row r="7" spans="1:6" ht="14.4" customHeight="1" x14ac:dyDescent="0.3">
      <c r="A7" s="249" t="s">
        <v>916</v>
      </c>
      <c r="B7" s="226">
        <v>1100.659025299286</v>
      </c>
      <c r="C7" s="239">
        <v>0.29253938348725045</v>
      </c>
      <c r="D7" s="226">
        <v>2661.7712231641835</v>
      </c>
      <c r="E7" s="239">
        <v>0.7074606165127495</v>
      </c>
      <c r="F7" s="227">
        <v>3762.4302484634695</v>
      </c>
    </row>
    <row r="8" spans="1:6" ht="14.4" customHeight="1" thickBot="1" x14ac:dyDescent="0.35">
      <c r="A8" s="250" t="s">
        <v>917</v>
      </c>
      <c r="B8" s="241">
        <v>809.9722187733289</v>
      </c>
      <c r="C8" s="242">
        <v>0.23491821588840964</v>
      </c>
      <c r="D8" s="241">
        <v>2637.9180000000001</v>
      </c>
      <c r="E8" s="242">
        <v>0.76508178411159034</v>
      </c>
      <c r="F8" s="243">
        <v>3447.8902187733293</v>
      </c>
    </row>
    <row r="9" spans="1:6" ht="14.4" customHeight="1" thickBot="1" x14ac:dyDescent="0.35">
      <c r="A9" s="244" t="s">
        <v>6</v>
      </c>
      <c r="B9" s="245">
        <v>59516.155280425242</v>
      </c>
      <c r="C9" s="246">
        <v>0.58077755945026399</v>
      </c>
      <c r="D9" s="245">
        <v>42960.523289525649</v>
      </c>
      <c r="E9" s="246">
        <v>0.41922244054973606</v>
      </c>
      <c r="F9" s="247">
        <v>102476.67856995089</v>
      </c>
    </row>
    <row r="10" spans="1:6" ht="14.4" customHeight="1" thickBot="1" x14ac:dyDescent="0.35"/>
    <row r="11" spans="1:6" ht="14.4" customHeight="1" x14ac:dyDescent="0.3">
      <c r="A11" s="248" t="s">
        <v>919</v>
      </c>
      <c r="B11" s="220"/>
      <c r="C11" s="238">
        <v>0</v>
      </c>
      <c r="D11" s="220">
        <v>25640.44</v>
      </c>
      <c r="E11" s="238">
        <v>1</v>
      </c>
      <c r="F11" s="221">
        <v>25640.44</v>
      </c>
    </row>
    <row r="12" spans="1:6" ht="14.4" customHeight="1" x14ac:dyDescent="0.3">
      <c r="A12" s="249" t="s">
        <v>920</v>
      </c>
      <c r="B12" s="226"/>
      <c r="C12" s="239">
        <v>0</v>
      </c>
      <c r="D12" s="226">
        <v>6738.16</v>
      </c>
      <c r="E12" s="239">
        <v>1</v>
      </c>
      <c r="F12" s="227">
        <v>6738.16</v>
      </c>
    </row>
    <row r="13" spans="1:6" ht="14.4" customHeight="1" x14ac:dyDescent="0.3">
      <c r="A13" s="249" t="s">
        <v>921</v>
      </c>
      <c r="B13" s="226"/>
      <c r="C13" s="239">
        <v>0</v>
      </c>
      <c r="D13" s="226">
        <v>2652.806</v>
      </c>
      <c r="E13" s="239">
        <v>1</v>
      </c>
      <c r="F13" s="227">
        <v>2652.806</v>
      </c>
    </row>
    <row r="14" spans="1:6" ht="14.4" customHeight="1" x14ac:dyDescent="0.3">
      <c r="A14" s="249" t="s">
        <v>922</v>
      </c>
      <c r="B14" s="226"/>
      <c r="C14" s="239">
        <v>0</v>
      </c>
      <c r="D14" s="226">
        <v>1259.248</v>
      </c>
      <c r="E14" s="239">
        <v>1</v>
      </c>
      <c r="F14" s="227">
        <v>1259.248</v>
      </c>
    </row>
    <row r="15" spans="1:6" ht="14.4" customHeight="1" x14ac:dyDescent="0.3">
      <c r="A15" s="249" t="s">
        <v>923</v>
      </c>
      <c r="B15" s="226"/>
      <c r="C15" s="239">
        <v>0</v>
      </c>
      <c r="D15" s="226">
        <v>980.61</v>
      </c>
      <c r="E15" s="239">
        <v>1</v>
      </c>
      <c r="F15" s="227">
        <v>980.61</v>
      </c>
    </row>
    <row r="16" spans="1:6" ht="14.4" customHeight="1" x14ac:dyDescent="0.3">
      <c r="A16" s="249" t="s">
        <v>924</v>
      </c>
      <c r="B16" s="226"/>
      <c r="C16" s="239">
        <v>0</v>
      </c>
      <c r="D16" s="226">
        <v>918.43</v>
      </c>
      <c r="E16" s="239">
        <v>1</v>
      </c>
      <c r="F16" s="227">
        <v>918.43</v>
      </c>
    </row>
    <row r="17" spans="1:6" ht="14.4" customHeight="1" x14ac:dyDescent="0.3">
      <c r="A17" s="249" t="s">
        <v>925</v>
      </c>
      <c r="B17" s="226"/>
      <c r="C17" s="239">
        <v>0</v>
      </c>
      <c r="D17" s="226">
        <v>842.28006636146404</v>
      </c>
      <c r="E17" s="239">
        <v>1</v>
      </c>
      <c r="F17" s="227">
        <v>842.28006636146404</v>
      </c>
    </row>
    <row r="18" spans="1:6" ht="14.4" customHeight="1" x14ac:dyDescent="0.3">
      <c r="A18" s="249" t="s">
        <v>926</v>
      </c>
      <c r="B18" s="226"/>
      <c r="C18" s="239">
        <v>0</v>
      </c>
      <c r="D18" s="226">
        <v>635.29999999999995</v>
      </c>
      <c r="E18" s="239">
        <v>1</v>
      </c>
      <c r="F18" s="227">
        <v>635.29999999999995</v>
      </c>
    </row>
    <row r="19" spans="1:6" ht="14.4" customHeight="1" x14ac:dyDescent="0.3">
      <c r="A19" s="249" t="s">
        <v>927</v>
      </c>
      <c r="B19" s="226"/>
      <c r="C19" s="239">
        <v>0</v>
      </c>
      <c r="D19" s="226">
        <v>629.98</v>
      </c>
      <c r="E19" s="239">
        <v>1</v>
      </c>
      <c r="F19" s="227">
        <v>629.98</v>
      </c>
    </row>
    <row r="20" spans="1:6" ht="14.4" customHeight="1" x14ac:dyDescent="0.3">
      <c r="A20" s="249" t="s">
        <v>928</v>
      </c>
      <c r="B20" s="226"/>
      <c r="C20" s="239">
        <v>0</v>
      </c>
      <c r="D20" s="226">
        <v>497.06</v>
      </c>
      <c r="E20" s="239">
        <v>1</v>
      </c>
      <c r="F20" s="227">
        <v>497.06</v>
      </c>
    </row>
    <row r="21" spans="1:6" ht="14.4" customHeight="1" x14ac:dyDescent="0.3">
      <c r="A21" s="249" t="s">
        <v>929</v>
      </c>
      <c r="B21" s="226"/>
      <c r="C21" s="239">
        <v>0</v>
      </c>
      <c r="D21" s="226">
        <v>409.49122316418322</v>
      </c>
      <c r="E21" s="239">
        <v>1</v>
      </c>
      <c r="F21" s="227">
        <v>409.49122316418322</v>
      </c>
    </row>
    <row r="22" spans="1:6" ht="14.4" customHeight="1" x14ac:dyDescent="0.3">
      <c r="A22" s="249" t="s">
        <v>930</v>
      </c>
      <c r="B22" s="226"/>
      <c r="C22" s="239">
        <v>0</v>
      </c>
      <c r="D22" s="226">
        <v>407.45</v>
      </c>
      <c r="E22" s="239">
        <v>1</v>
      </c>
      <c r="F22" s="227">
        <v>407.45</v>
      </c>
    </row>
    <row r="23" spans="1:6" ht="14.4" customHeight="1" x14ac:dyDescent="0.3">
      <c r="A23" s="249" t="s">
        <v>931</v>
      </c>
      <c r="B23" s="226"/>
      <c r="C23" s="239">
        <v>0</v>
      </c>
      <c r="D23" s="226">
        <v>228.71</v>
      </c>
      <c r="E23" s="239">
        <v>1</v>
      </c>
      <c r="F23" s="227">
        <v>228.71</v>
      </c>
    </row>
    <row r="24" spans="1:6" ht="14.4" customHeight="1" x14ac:dyDescent="0.3">
      <c r="A24" s="249" t="s">
        <v>932</v>
      </c>
      <c r="B24" s="226"/>
      <c r="C24" s="239">
        <v>0</v>
      </c>
      <c r="D24" s="226">
        <v>228.44</v>
      </c>
      <c r="E24" s="239">
        <v>1</v>
      </c>
      <c r="F24" s="227">
        <v>228.44</v>
      </c>
    </row>
    <row r="25" spans="1:6" ht="14.4" customHeight="1" x14ac:dyDescent="0.3">
      <c r="A25" s="249" t="s">
        <v>933</v>
      </c>
      <c r="B25" s="226"/>
      <c r="C25" s="239">
        <v>0</v>
      </c>
      <c r="D25" s="226">
        <v>218.04000000000002</v>
      </c>
      <c r="E25" s="239">
        <v>1</v>
      </c>
      <c r="F25" s="227">
        <v>218.04000000000002</v>
      </c>
    </row>
    <row r="26" spans="1:6" ht="14.4" customHeight="1" x14ac:dyDescent="0.3">
      <c r="A26" s="249" t="s">
        <v>934</v>
      </c>
      <c r="B26" s="226"/>
      <c r="C26" s="239">
        <v>0</v>
      </c>
      <c r="D26" s="226">
        <v>181.68</v>
      </c>
      <c r="E26" s="239">
        <v>1</v>
      </c>
      <c r="F26" s="227">
        <v>181.68</v>
      </c>
    </row>
    <row r="27" spans="1:6" ht="14.4" customHeight="1" x14ac:dyDescent="0.3">
      <c r="A27" s="249" t="s">
        <v>935</v>
      </c>
      <c r="B27" s="226">
        <v>2047.11824858757</v>
      </c>
      <c r="C27" s="239">
        <v>0.92651658820185712</v>
      </c>
      <c r="D27" s="226">
        <v>162.36000000000001</v>
      </c>
      <c r="E27" s="239">
        <v>7.3483411798142939E-2</v>
      </c>
      <c r="F27" s="227">
        <v>2209.4782485875699</v>
      </c>
    </row>
    <row r="28" spans="1:6" ht="14.4" customHeight="1" x14ac:dyDescent="0.3">
      <c r="A28" s="249" t="s">
        <v>936</v>
      </c>
      <c r="B28" s="226">
        <v>165.99</v>
      </c>
      <c r="C28" s="239">
        <v>0.56149786888573172</v>
      </c>
      <c r="D28" s="226">
        <v>129.63</v>
      </c>
      <c r="E28" s="239">
        <v>0.43850213111426828</v>
      </c>
      <c r="F28" s="227">
        <v>295.62</v>
      </c>
    </row>
    <row r="29" spans="1:6" ht="14.4" customHeight="1" x14ac:dyDescent="0.3">
      <c r="A29" s="249" t="s">
        <v>937</v>
      </c>
      <c r="B29" s="226">
        <v>395.70221877332898</v>
      </c>
      <c r="C29" s="239">
        <v>0.79537779700560107</v>
      </c>
      <c r="D29" s="226">
        <v>101.8</v>
      </c>
      <c r="E29" s="239">
        <v>0.20462220299439896</v>
      </c>
      <c r="F29" s="227">
        <v>497.50221877332899</v>
      </c>
    </row>
    <row r="30" spans="1:6" ht="14.4" customHeight="1" x14ac:dyDescent="0.3">
      <c r="A30" s="249" t="s">
        <v>938</v>
      </c>
      <c r="B30" s="226"/>
      <c r="C30" s="239">
        <v>0</v>
      </c>
      <c r="D30" s="226">
        <v>67.408000000000001</v>
      </c>
      <c r="E30" s="239">
        <v>1</v>
      </c>
      <c r="F30" s="227">
        <v>67.408000000000001</v>
      </c>
    </row>
    <row r="31" spans="1:6" ht="14.4" customHeight="1" x14ac:dyDescent="0.3">
      <c r="A31" s="249" t="s">
        <v>939</v>
      </c>
      <c r="B31" s="226"/>
      <c r="C31" s="239">
        <v>0</v>
      </c>
      <c r="D31" s="226">
        <v>31.2</v>
      </c>
      <c r="E31" s="239">
        <v>1</v>
      </c>
      <c r="F31" s="227">
        <v>31.2</v>
      </c>
    </row>
    <row r="32" spans="1:6" ht="14.4" customHeight="1" x14ac:dyDescent="0.3">
      <c r="A32" s="249" t="s">
        <v>940</v>
      </c>
      <c r="B32" s="226">
        <v>21161</v>
      </c>
      <c r="C32" s="239">
        <v>1</v>
      </c>
      <c r="D32" s="226"/>
      <c r="E32" s="239">
        <v>0</v>
      </c>
      <c r="F32" s="227">
        <v>21161</v>
      </c>
    </row>
    <row r="33" spans="1:6" ht="14.4" customHeight="1" x14ac:dyDescent="0.3">
      <c r="A33" s="249" t="s">
        <v>941</v>
      </c>
      <c r="B33" s="226">
        <v>1204.92</v>
      </c>
      <c r="C33" s="239">
        <v>1</v>
      </c>
      <c r="D33" s="226"/>
      <c r="E33" s="239">
        <v>0</v>
      </c>
      <c r="F33" s="227">
        <v>1204.92</v>
      </c>
    </row>
    <row r="34" spans="1:6" ht="14.4" customHeight="1" x14ac:dyDescent="0.3">
      <c r="A34" s="249" t="s">
        <v>942</v>
      </c>
      <c r="B34" s="226">
        <v>432.1</v>
      </c>
      <c r="C34" s="239">
        <v>1</v>
      </c>
      <c r="D34" s="226"/>
      <c r="E34" s="239">
        <v>0</v>
      </c>
      <c r="F34" s="227">
        <v>432.1</v>
      </c>
    </row>
    <row r="35" spans="1:6" ht="14.4" customHeight="1" x14ac:dyDescent="0.3">
      <c r="A35" s="249" t="s">
        <v>943</v>
      </c>
      <c r="B35" s="226">
        <v>3636.54</v>
      </c>
      <c r="C35" s="239">
        <v>1</v>
      </c>
      <c r="D35" s="226"/>
      <c r="E35" s="239">
        <v>0</v>
      </c>
      <c r="F35" s="227">
        <v>3636.54</v>
      </c>
    </row>
    <row r="36" spans="1:6" ht="14.4" customHeight="1" x14ac:dyDescent="0.3">
      <c r="A36" s="249" t="s">
        <v>944</v>
      </c>
      <c r="B36" s="226">
        <v>90.04</v>
      </c>
      <c r="C36" s="239">
        <v>1</v>
      </c>
      <c r="D36" s="226"/>
      <c r="E36" s="239">
        <v>0</v>
      </c>
      <c r="F36" s="227">
        <v>90.04</v>
      </c>
    </row>
    <row r="37" spans="1:6" ht="14.4" customHeight="1" x14ac:dyDescent="0.3">
      <c r="A37" s="249" t="s">
        <v>945</v>
      </c>
      <c r="B37" s="226">
        <v>337.89800000000002</v>
      </c>
      <c r="C37" s="239">
        <v>1</v>
      </c>
      <c r="D37" s="226"/>
      <c r="E37" s="239">
        <v>0</v>
      </c>
      <c r="F37" s="227">
        <v>337.89800000000002</v>
      </c>
    </row>
    <row r="38" spans="1:6" ht="14.4" customHeight="1" x14ac:dyDescent="0.3">
      <c r="A38" s="249" t="s">
        <v>946</v>
      </c>
      <c r="B38" s="226">
        <v>481.62400000000002</v>
      </c>
      <c r="C38" s="239">
        <v>1</v>
      </c>
      <c r="D38" s="226"/>
      <c r="E38" s="239">
        <v>0</v>
      </c>
      <c r="F38" s="227">
        <v>481.62400000000002</v>
      </c>
    </row>
    <row r="39" spans="1:6" ht="14.4" customHeight="1" x14ac:dyDescent="0.3">
      <c r="A39" s="249" t="s">
        <v>947</v>
      </c>
      <c r="B39" s="226">
        <v>511.958987685176</v>
      </c>
      <c r="C39" s="239">
        <v>1</v>
      </c>
      <c r="D39" s="226"/>
      <c r="E39" s="239">
        <v>0</v>
      </c>
      <c r="F39" s="227">
        <v>511.958987685176</v>
      </c>
    </row>
    <row r="40" spans="1:6" ht="14.4" customHeight="1" x14ac:dyDescent="0.3">
      <c r="A40" s="249" t="s">
        <v>948</v>
      </c>
      <c r="B40" s="226">
        <v>8625.773000000001</v>
      </c>
      <c r="C40" s="239">
        <v>1</v>
      </c>
      <c r="D40" s="226"/>
      <c r="E40" s="239">
        <v>0</v>
      </c>
      <c r="F40" s="227">
        <v>8625.773000000001</v>
      </c>
    </row>
    <row r="41" spans="1:6" ht="14.4" customHeight="1" x14ac:dyDescent="0.3">
      <c r="A41" s="249" t="s">
        <v>949</v>
      </c>
      <c r="B41" s="226">
        <v>92.168999999999997</v>
      </c>
      <c r="C41" s="239">
        <v>1</v>
      </c>
      <c r="D41" s="226"/>
      <c r="E41" s="239">
        <v>0</v>
      </c>
      <c r="F41" s="227">
        <v>92.168999999999997</v>
      </c>
    </row>
    <row r="42" spans="1:6" ht="14.4" customHeight="1" x14ac:dyDescent="0.3">
      <c r="A42" s="249" t="s">
        <v>950</v>
      </c>
      <c r="B42" s="226">
        <v>697.04948201655407</v>
      </c>
      <c r="C42" s="239">
        <v>1</v>
      </c>
      <c r="D42" s="226"/>
      <c r="E42" s="239">
        <v>0</v>
      </c>
      <c r="F42" s="227">
        <v>697.04948201655407</v>
      </c>
    </row>
    <row r="43" spans="1:6" ht="14.4" customHeight="1" x14ac:dyDescent="0.3">
      <c r="A43" s="249" t="s">
        <v>951</v>
      </c>
      <c r="B43" s="226">
        <v>559.03997379174098</v>
      </c>
      <c r="C43" s="239">
        <v>1</v>
      </c>
      <c r="D43" s="226"/>
      <c r="E43" s="239">
        <v>0</v>
      </c>
      <c r="F43" s="227">
        <v>559.03997379174098</v>
      </c>
    </row>
    <row r="44" spans="1:6" ht="14.4" customHeight="1" x14ac:dyDescent="0.3">
      <c r="A44" s="249" t="s">
        <v>952</v>
      </c>
      <c r="B44" s="226">
        <v>102.047</v>
      </c>
      <c r="C44" s="239">
        <v>1</v>
      </c>
      <c r="D44" s="226"/>
      <c r="E44" s="239">
        <v>0</v>
      </c>
      <c r="F44" s="227">
        <v>102.047</v>
      </c>
    </row>
    <row r="45" spans="1:6" ht="14.4" customHeight="1" x14ac:dyDescent="0.3">
      <c r="A45" s="249" t="s">
        <v>953</v>
      </c>
      <c r="B45" s="226">
        <v>791.84</v>
      </c>
      <c r="C45" s="239">
        <v>1</v>
      </c>
      <c r="D45" s="226"/>
      <c r="E45" s="239">
        <v>0</v>
      </c>
      <c r="F45" s="227">
        <v>791.84</v>
      </c>
    </row>
    <row r="46" spans="1:6" ht="14.4" customHeight="1" x14ac:dyDescent="0.3">
      <c r="A46" s="249" t="s">
        <v>954</v>
      </c>
      <c r="B46" s="226">
        <v>269.76409999999998</v>
      </c>
      <c r="C46" s="239">
        <v>1</v>
      </c>
      <c r="D46" s="226"/>
      <c r="E46" s="239">
        <v>0</v>
      </c>
      <c r="F46" s="227">
        <v>269.76409999999998</v>
      </c>
    </row>
    <row r="47" spans="1:6" ht="14.4" customHeight="1" x14ac:dyDescent="0.3">
      <c r="A47" s="249" t="s">
        <v>955</v>
      </c>
      <c r="B47" s="226">
        <v>84.84</v>
      </c>
      <c r="C47" s="239">
        <v>1</v>
      </c>
      <c r="D47" s="226"/>
      <c r="E47" s="239">
        <v>0</v>
      </c>
      <c r="F47" s="227">
        <v>84.84</v>
      </c>
    </row>
    <row r="48" spans="1:6" ht="14.4" customHeight="1" x14ac:dyDescent="0.3">
      <c r="A48" s="249" t="s">
        <v>956</v>
      </c>
      <c r="B48" s="226">
        <v>111.39</v>
      </c>
      <c r="C48" s="239">
        <v>1</v>
      </c>
      <c r="D48" s="226"/>
      <c r="E48" s="239">
        <v>0</v>
      </c>
      <c r="F48" s="227">
        <v>111.39</v>
      </c>
    </row>
    <row r="49" spans="1:6" ht="14.4" customHeight="1" x14ac:dyDescent="0.3">
      <c r="A49" s="249" t="s">
        <v>957</v>
      </c>
      <c r="B49" s="226">
        <v>745.24601163079205</v>
      </c>
      <c r="C49" s="239">
        <v>1</v>
      </c>
      <c r="D49" s="226"/>
      <c r="E49" s="239">
        <v>0</v>
      </c>
      <c r="F49" s="227">
        <v>745.24601163079205</v>
      </c>
    </row>
    <row r="50" spans="1:6" ht="14.4" customHeight="1" x14ac:dyDescent="0.3">
      <c r="A50" s="249" t="s">
        <v>958</v>
      </c>
      <c r="B50" s="226">
        <v>869.24003264080307</v>
      </c>
      <c r="C50" s="239">
        <v>1</v>
      </c>
      <c r="D50" s="226"/>
      <c r="E50" s="239">
        <v>0</v>
      </c>
      <c r="F50" s="227">
        <v>869.24003264080307</v>
      </c>
    </row>
    <row r="51" spans="1:6" ht="14.4" customHeight="1" x14ac:dyDescent="0.3">
      <c r="A51" s="249" t="s">
        <v>959</v>
      </c>
      <c r="B51" s="226">
        <v>618.48522529928596</v>
      </c>
      <c r="C51" s="239">
        <v>1</v>
      </c>
      <c r="D51" s="226"/>
      <c r="E51" s="239">
        <v>0</v>
      </c>
      <c r="F51" s="227">
        <v>618.48522529928596</v>
      </c>
    </row>
    <row r="52" spans="1:6" ht="14.4" customHeight="1" thickBot="1" x14ac:dyDescent="0.35">
      <c r="A52" s="250" t="s">
        <v>960</v>
      </c>
      <c r="B52" s="241">
        <v>15484.380000000001</v>
      </c>
      <c r="C52" s="242">
        <v>1</v>
      </c>
      <c r="D52" s="241"/>
      <c r="E52" s="242">
        <v>0</v>
      </c>
      <c r="F52" s="243">
        <v>15484.380000000001</v>
      </c>
    </row>
    <row r="53" spans="1:6" ht="14.4" customHeight="1" thickBot="1" x14ac:dyDescent="0.35">
      <c r="A53" s="244" t="s">
        <v>6</v>
      </c>
      <c r="B53" s="245">
        <v>59516.15528042525</v>
      </c>
      <c r="C53" s="246">
        <v>0.58077755945026388</v>
      </c>
      <c r="D53" s="245">
        <v>42960.523289525641</v>
      </c>
      <c r="E53" s="246">
        <v>0.41922244054973595</v>
      </c>
      <c r="F53" s="247">
        <v>102476.67856995091</v>
      </c>
    </row>
  </sheetData>
  <mergeCells count="3">
    <mergeCell ref="A1:F1"/>
    <mergeCell ref="B3:C3"/>
    <mergeCell ref="D3:E3"/>
  </mergeCells>
  <conditionalFormatting sqref="C5:C1048576">
    <cfRule type="cellIs" dxfId="2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8.88671875" style="93" bestFit="1" customWidth="1"/>
    <col min="8" max="8" width="6.77734375" style="86" bestFit="1" customWidth="1"/>
    <col min="9" max="9" width="6.6640625" style="93" customWidth="1"/>
    <col min="10" max="10" width="8.88671875" style="93" customWidth="1"/>
    <col min="11" max="11" width="6.77734375" style="86" bestFit="1" customWidth="1"/>
    <col min="12" max="12" width="6.6640625" style="93" customWidth="1"/>
    <col min="13" max="13" width="8.88671875" style="93" bestFit="1" customWidth="1"/>
    <col min="14" max="16384" width="8.88671875" style="65"/>
  </cols>
  <sheetData>
    <row r="1" spans="1:13" ht="18.600000000000001" customHeight="1" thickBot="1" x14ac:dyDescent="0.4">
      <c r="A1" s="166" t="s">
        <v>108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33"/>
      <c r="M1" s="133"/>
    </row>
    <row r="2" spans="1:13" ht="14.4" customHeight="1" thickBot="1" x14ac:dyDescent="0.35">
      <c r="A2" s="177" t="s">
        <v>124</v>
      </c>
      <c r="B2" s="91"/>
      <c r="C2" s="91"/>
      <c r="D2" s="91"/>
      <c r="E2" s="91"/>
      <c r="F2" s="92"/>
      <c r="G2" s="92"/>
      <c r="H2" s="126"/>
      <c r="I2" s="92"/>
      <c r="J2" s="92"/>
      <c r="K2" s="126"/>
      <c r="L2" s="92"/>
    </row>
    <row r="3" spans="1:13" ht="14.4" customHeight="1" thickBot="1" x14ac:dyDescent="0.35">
      <c r="E3" s="100" t="s">
        <v>100</v>
      </c>
      <c r="F3" s="52">
        <f>SUBTOTAL(9,F6:F1048576)</f>
        <v>148</v>
      </c>
      <c r="G3" s="52">
        <f>SUBTOTAL(9,G6:G1048576)</f>
        <v>59516.15528042525</v>
      </c>
      <c r="H3" s="53">
        <f>IF(M3=0,0,G3/M3)</f>
        <v>0.58077755945026421</v>
      </c>
      <c r="I3" s="52">
        <f>SUBTOTAL(9,I6:I1048576)</f>
        <v>54</v>
      </c>
      <c r="J3" s="52">
        <f>SUBTOTAL(9,J6:J1048576)</f>
        <v>42960.523289525663</v>
      </c>
      <c r="K3" s="53">
        <f>IF(M3=0,0,J3/M3)</f>
        <v>0.4192224405497364</v>
      </c>
      <c r="L3" s="52">
        <f>SUBTOTAL(9,L6:L1048576)</f>
        <v>202</v>
      </c>
      <c r="M3" s="54">
        <f>SUBTOTAL(9,M6:M1048576)</f>
        <v>102476.67856995085</v>
      </c>
    </row>
    <row r="4" spans="1:13" ht="14.4" customHeight="1" thickBot="1" x14ac:dyDescent="0.35">
      <c r="A4" s="50"/>
      <c r="B4" s="50"/>
      <c r="C4" s="50"/>
      <c r="D4" s="50"/>
      <c r="E4" s="51"/>
      <c r="F4" s="170" t="s">
        <v>102</v>
      </c>
      <c r="G4" s="171"/>
      <c r="H4" s="172"/>
      <c r="I4" s="173" t="s">
        <v>101</v>
      </c>
      <c r="J4" s="171"/>
      <c r="K4" s="172"/>
      <c r="L4" s="174" t="s">
        <v>6</v>
      </c>
      <c r="M4" s="175"/>
    </row>
    <row r="5" spans="1:13" ht="14.4" customHeight="1" thickBot="1" x14ac:dyDescent="0.35">
      <c r="A5" s="234" t="s">
        <v>103</v>
      </c>
      <c r="B5" s="251" t="s">
        <v>104</v>
      </c>
      <c r="C5" s="251" t="s">
        <v>79</v>
      </c>
      <c r="D5" s="251" t="s">
        <v>105</v>
      </c>
      <c r="E5" s="251" t="s">
        <v>106</v>
      </c>
      <c r="F5" s="252" t="s">
        <v>19</v>
      </c>
      <c r="G5" s="252" t="s">
        <v>17</v>
      </c>
      <c r="H5" s="236" t="s">
        <v>107</v>
      </c>
      <c r="I5" s="235" t="s">
        <v>19</v>
      </c>
      <c r="J5" s="252" t="s">
        <v>17</v>
      </c>
      <c r="K5" s="236" t="s">
        <v>107</v>
      </c>
      <c r="L5" s="235" t="s">
        <v>19</v>
      </c>
      <c r="M5" s="253" t="s">
        <v>17</v>
      </c>
    </row>
    <row r="6" spans="1:13" ht="14.4" customHeight="1" x14ac:dyDescent="0.3">
      <c r="A6" s="216" t="s">
        <v>455</v>
      </c>
      <c r="B6" s="217" t="s">
        <v>961</v>
      </c>
      <c r="C6" s="217" t="s">
        <v>962</v>
      </c>
      <c r="D6" s="217" t="s">
        <v>963</v>
      </c>
      <c r="E6" s="217" t="s">
        <v>964</v>
      </c>
      <c r="F6" s="220">
        <v>3</v>
      </c>
      <c r="G6" s="220">
        <v>4316.3689999999997</v>
      </c>
      <c r="H6" s="238">
        <v>1</v>
      </c>
      <c r="I6" s="220"/>
      <c r="J6" s="220"/>
      <c r="K6" s="238">
        <v>0</v>
      </c>
      <c r="L6" s="220">
        <v>3</v>
      </c>
      <c r="M6" s="221">
        <v>4316.3689999999997</v>
      </c>
    </row>
    <row r="7" spans="1:13" ht="14.4" customHeight="1" x14ac:dyDescent="0.3">
      <c r="A7" s="222" t="s">
        <v>455</v>
      </c>
      <c r="B7" s="223" t="s">
        <v>965</v>
      </c>
      <c r="C7" s="223" t="s">
        <v>966</v>
      </c>
      <c r="D7" s="223" t="s">
        <v>479</v>
      </c>
      <c r="E7" s="223" t="s">
        <v>480</v>
      </c>
      <c r="F7" s="226">
        <v>6</v>
      </c>
      <c r="G7" s="226">
        <v>597.96</v>
      </c>
      <c r="H7" s="239">
        <v>1</v>
      </c>
      <c r="I7" s="226"/>
      <c r="J7" s="226"/>
      <c r="K7" s="239">
        <v>0</v>
      </c>
      <c r="L7" s="226">
        <v>6</v>
      </c>
      <c r="M7" s="227">
        <v>597.96</v>
      </c>
    </row>
    <row r="8" spans="1:13" ht="14.4" customHeight="1" x14ac:dyDescent="0.3">
      <c r="A8" s="222" t="s">
        <v>455</v>
      </c>
      <c r="B8" s="223" t="s">
        <v>967</v>
      </c>
      <c r="C8" s="223" t="s">
        <v>968</v>
      </c>
      <c r="D8" s="223" t="s">
        <v>545</v>
      </c>
      <c r="E8" s="223" t="s">
        <v>546</v>
      </c>
      <c r="F8" s="226"/>
      <c r="G8" s="226"/>
      <c r="H8" s="239">
        <v>0</v>
      </c>
      <c r="I8" s="226">
        <v>2</v>
      </c>
      <c r="J8" s="226">
        <v>396.48400000000004</v>
      </c>
      <c r="K8" s="239">
        <v>1</v>
      </c>
      <c r="L8" s="226">
        <v>2</v>
      </c>
      <c r="M8" s="227">
        <v>396.48400000000004</v>
      </c>
    </row>
    <row r="9" spans="1:13" ht="14.4" customHeight="1" x14ac:dyDescent="0.3">
      <c r="A9" s="222" t="s">
        <v>455</v>
      </c>
      <c r="B9" s="223" t="s">
        <v>969</v>
      </c>
      <c r="C9" s="223" t="s">
        <v>970</v>
      </c>
      <c r="D9" s="223" t="s">
        <v>971</v>
      </c>
      <c r="E9" s="223" t="s">
        <v>972</v>
      </c>
      <c r="F9" s="226">
        <v>1</v>
      </c>
      <c r="G9" s="226">
        <v>269.76409999999998</v>
      </c>
      <c r="H9" s="239">
        <v>1</v>
      </c>
      <c r="I9" s="226"/>
      <c r="J9" s="226"/>
      <c r="K9" s="239">
        <v>0</v>
      </c>
      <c r="L9" s="226">
        <v>1</v>
      </c>
      <c r="M9" s="227">
        <v>269.76409999999998</v>
      </c>
    </row>
    <row r="10" spans="1:13" ht="14.4" customHeight="1" x14ac:dyDescent="0.3">
      <c r="A10" s="222" t="s">
        <v>455</v>
      </c>
      <c r="B10" s="223" t="s">
        <v>973</v>
      </c>
      <c r="C10" s="223" t="s">
        <v>974</v>
      </c>
      <c r="D10" s="223" t="s">
        <v>975</v>
      </c>
      <c r="E10" s="223" t="s">
        <v>976</v>
      </c>
      <c r="F10" s="226">
        <v>10</v>
      </c>
      <c r="G10" s="226">
        <v>536.999482016554</v>
      </c>
      <c r="H10" s="239">
        <v>1</v>
      </c>
      <c r="I10" s="226"/>
      <c r="J10" s="226"/>
      <c r="K10" s="239">
        <v>0</v>
      </c>
      <c r="L10" s="226">
        <v>10</v>
      </c>
      <c r="M10" s="227">
        <v>536.999482016554</v>
      </c>
    </row>
    <row r="11" spans="1:13" ht="14.4" customHeight="1" x14ac:dyDescent="0.3">
      <c r="A11" s="222" t="s">
        <v>455</v>
      </c>
      <c r="B11" s="223" t="s">
        <v>977</v>
      </c>
      <c r="C11" s="223" t="s">
        <v>978</v>
      </c>
      <c r="D11" s="223" t="s">
        <v>496</v>
      </c>
      <c r="E11" s="223" t="s">
        <v>497</v>
      </c>
      <c r="F11" s="226">
        <v>3</v>
      </c>
      <c r="G11" s="226">
        <v>592.98</v>
      </c>
      <c r="H11" s="239">
        <v>1</v>
      </c>
      <c r="I11" s="226"/>
      <c r="J11" s="226"/>
      <c r="K11" s="239">
        <v>0</v>
      </c>
      <c r="L11" s="226">
        <v>3</v>
      </c>
      <c r="M11" s="227">
        <v>592.98</v>
      </c>
    </row>
    <row r="12" spans="1:13" ht="14.4" customHeight="1" x14ac:dyDescent="0.3">
      <c r="A12" s="222" t="s">
        <v>455</v>
      </c>
      <c r="B12" s="223" t="s">
        <v>979</v>
      </c>
      <c r="C12" s="223" t="s">
        <v>980</v>
      </c>
      <c r="D12" s="223" t="s">
        <v>549</v>
      </c>
      <c r="E12" s="223" t="s">
        <v>981</v>
      </c>
      <c r="F12" s="226"/>
      <c r="G12" s="226"/>
      <c r="H12" s="239">
        <v>0</v>
      </c>
      <c r="I12" s="226">
        <v>1</v>
      </c>
      <c r="J12" s="226">
        <v>31.2</v>
      </c>
      <c r="K12" s="239">
        <v>1</v>
      </c>
      <c r="L12" s="226">
        <v>1</v>
      </c>
      <c r="M12" s="227">
        <v>31.2</v>
      </c>
    </row>
    <row r="13" spans="1:13" ht="14.4" customHeight="1" x14ac:dyDescent="0.3">
      <c r="A13" s="222" t="s">
        <v>455</v>
      </c>
      <c r="B13" s="223" t="s">
        <v>982</v>
      </c>
      <c r="C13" s="223" t="s">
        <v>983</v>
      </c>
      <c r="D13" s="223" t="s">
        <v>984</v>
      </c>
      <c r="E13" s="223" t="s">
        <v>985</v>
      </c>
      <c r="F13" s="226"/>
      <c r="G13" s="226"/>
      <c r="H13" s="239">
        <v>0</v>
      </c>
      <c r="I13" s="226">
        <v>1</v>
      </c>
      <c r="J13" s="226">
        <v>317.64999999999998</v>
      </c>
      <c r="K13" s="239">
        <v>1</v>
      </c>
      <c r="L13" s="226">
        <v>1</v>
      </c>
      <c r="M13" s="227">
        <v>317.64999999999998</v>
      </c>
    </row>
    <row r="14" spans="1:13" ht="14.4" customHeight="1" x14ac:dyDescent="0.3">
      <c r="A14" s="222" t="s">
        <v>455</v>
      </c>
      <c r="B14" s="223" t="s">
        <v>986</v>
      </c>
      <c r="C14" s="223" t="s">
        <v>987</v>
      </c>
      <c r="D14" s="223" t="s">
        <v>988</v>
      </c>
      <c r="E14" s="223" t="s">
        <v>989</v>
      </c>
      <c r="F14" s="226"/>
      <c r="G14" s="226"/>
      <c r="H14" s="239">
        <v>0</v>
      </c>
      <c r="I14" s="226">
        <v>4</v>
      </c>
      <c r="J14" s="226">
        <v>25640.44</v>
      </c>
      <c r="K14" s="239">
        <v>1</v>
      </c>
      <c r="L14" s="226">
        <v>4</v>
      </c>
      <c r="M14" s="227">
        <v>25640.44</v>
      </c>
    </row>
    <row r="15" spans="1:13" ht="14.4" customHeight="1" x14ac:dyDescent="0.3">
      <c r="A15" s="222" t="s">
        <v>455</v>
      </c>
      <c r="B15" s="223" t="s">
        <v>990</v>
      </c>
      <c r="C15" s="223" t="s">
        <v>991</v>
      </c>
      <c r="D15" s="223" t="s">
        <v>485</v>
      </c>
      <c r="E15" s="223" t="s">
        <v>486</v>
      </c>
      <c r="F15" s="226">
        <v>3</v>
      </c>
      <c r="G15" s="226">
        <v>3636.54</v>
      </c>
      <c r="H15" s="239">
        <v>1</v>
      </c>
      <c r="I15" s="226"/>
      <c r="J15" s="226"/>
      <c r="K15" s="239">
        <v>0</v>
      </c>
      <c r="L15" s="226">
        <v>3</v>
      </c>
      <c r="M15" s="227">
        <v>3636.54</v>
      </c>
    </row>
    <row r="16" spans="1:13" ht="14.4" customHeight="1" x14ac:dyDescent="0.3">
      <c r="A16" s="222" t="s">
        <v>455</v>
      </c>
      <c r="B16" s="223" t="s">
        <v>992</v>
      </c>
      <c r="C16" s="223" t="s">
        <v>993</v>
      </c>
      <c r="D16" s="223" t="s">
        <v>477</v>
      </c>
      <c r="E16" s="223" t="s">
        <v>478</v>
      </c>
      <c r="F16" s="226">
        <v>2</v>
      </c>
      <c r="G16" s="226">
        <v>869.24003264080307</v>
      </c>
      <c r="H16" s="239">
        <v>1</v>
      </c>
      <c r="I16" s="226"/>
      <c r="J16" s="226"/>
      <c r="K16" s="239">
        <v>0</v>
      </c>
      <c r="L16" s="226">
        <v>2</v>
      </c>
      <c r="M16" s="227">
        <v>869.24003264080307</v>
      </c>
    </row>
    <row r="17" spans="1:13" ht="14.4" customHeight="1" x14ac:dyDescent="0.3">
      <c r="A17" s="222" t="s">
        <v>455</v>
      </c>
      <c r="B17" s="223" t="s">
        <v>994</v>
      </c>
      <c r="C17" s="223" t="s">
        <v>995</v>
      </c>
      <c r="D17" s="223" t="s">
        <v>996</v>
      </c>
      <c r="E17" s="223" t="s">
        <v>536</v>
      </c>
      <c r="F17" s="226">
        <v>1</v>
      </c>
      <c r="G17" s="226">
        <v>5161.46</v>
      </c>
      <c r="H17" s="239">
        <v>1</v>
      </c>
      <c r="I17" s="226"/>
      <c r="J17" s="226"/>
      <c r="K17" s="239">
        <v>0</v>
      </c>
      <c r="L17" s="226">
        <v>1</v>
      </c>
      <c r="M17" s="227">
        <v>5161.46</v>
      </c>
    </row>
    <row r="18" spans="1:13" ht="14.4" customHeight="1" x14ac:dyDescent="0.3">
      <c r="A18" s="222" t="s">
        <v>455</v>
      </c>
      <c r="B18" s="223" t="s">
        <v>994</v>
      </c>
      <c r="C18" s="223" t="s">
        <v>997</v>
      </c>
      <c r="D18" s="223" t="s">
        <v>998</v>
      </c>
      <c r="E18" s="223" t="s">
        <v>536</v>
      </c>
      <c r="F18" s="226">
        <v>2</v>
      </c>
      <c r="G18" s="226">
        <v>10322.92</v>
      </c>
      <c r="H18" s="239">
        <v>1</v>
      </c>
      <c r="I18" s="226"/>
      <c r="J18" s="226"/>
      <c r="K18" s="239">
        <v>0</v>
      </c>
      <c r="L18" s="226">
        <v>2</v>
      </c>
      <c r="M18" s="227">
        <v>10322.92</v>
      </c>
    </row>
    <row r="19" spans="1:13" ht="14.4" customHeight="1" x14ac:dyDescent="0.3">
      <c r="A19" s="222" t="s">
        <v>455</v>
      </c>
      <c r="B19" s="223" t="s">
        <v>999</v>
      </c>
      <c r="C19" s="223" t="s">
        <v>1000</v>
      </c>
      <c r="D19" s="223" t="s">
        <v>1001</v>
      </c>
      <c r="E19" s="223" t="s">
        <v>1002</v>
      </c>
      <c r="F19" s="226">
        <v>2</v>
      </c>
      <c r="G19" s="226">
        <v>201.93599999999998</v>
      </c>
      <c r="H19" s="239">
        <v>1</v>
      </c>
      <c r="I19" s="226"/>
      <c r="J19" s="226"/>
      <c r="K19" s="239">
        <v>0</v>
      </c>
      <c r="L19" s="226">
        <v>2</v>
      </c>
      <c r="M19" s="227">
        <v>201.93599999999998</v>
      </c>
    </row>
    <row r="20" spans="1:13" ht="14.4" customHeight="1" x14ac:dyDescent="0.3">
      <c r="A20" s="222" t="s">
        <v>455</v>
      </c>
      <c r="B20" s="223" t="s">
        <v>999</v>
      </c>
      <c r="C20" s="223" t="s">
        <v>1003</v>
      </c>
      <c r="D20" s="223" t="s">
        <v>1004</v>
      </c>
      <c r="E20" s="223" t="s">
        <v>1005</v>
      </c>
      <c r="F20" s="226">
        <v>4</v>
      </c>
      <c r="G20" s="226">
        <v>543.31001163079202</v>
      </c>
      <c r="H20" s="239">
        <v>1</v>
      </c>
      <c r="I20" s="226"/>
      <c r="J20" s="226"/>
      <c r="K20" s="239">
        <v>0</v>
      </c>
      <c r="L20" s="226">
        <v>4</v>
      </c>
      <c r="M20" s="227">
        <v>543.31001163079202</v>
      </c>
    </row>
    <row r="21" spans="1:13" ht="14.4" customHeight="1" x14ac:dyDescent="0.3">
      <c r="A21" s="222" t="s">
        <v>455</v>
      </c>
      <c r="B21" s="223" t="s">
        <v>1006</v>
      </c>
      <c r="C21" s="223" t="s">
        <v>1007</v>
      </c>
      <c r="D21" s="223" t="s">
        <v>493</v>
      </c>
      <c r="E21" s="223" t="s">
        <v>494</v>
      </c>
      <c r="F21" s="226">
        <v>2</v>
      </c>
      <c r="G21" s="226">
        <v>197.67</v>
      </c>
      <c r="H21" s="239">
        <v>1</v>
      </c>
      <c r="I21" s="226"/>
      <c r="J21" s="226"/>
      <c r="K21" s="239">
        <v>0</v>
      </c>
      <c r="L21" s="226">
        <v>2</v>
      </c>
      <c r="M21" s="227">
        <v>197.67</v>
      </c>
    </row>
    <row r="22" spans="1:13" ht="14.4" customHeight="1" x14ac:dyDescent="0.3">
      <c r="A22" s="222" t="s">
        <v>455</v>
      </c>
      <c r="B22" s="223" t="s">
        <v>1008</v>
      </c>
      <c r="C22" s="223" t="s">
        <v>1009</v>
      </c>
      <c r="D22" s="223" t="s">
        <v>487</v>
      </c>
      <c r="E22" s="223" t="s">
        <v>488</v>
      </c>
      <c r="F22" s="226">
        <v>4</v>
      </c>
      <c r="G22" s="226">
        <v>21161</v>
      </c>
      <c r="H22" s="239">
        <v>1</v>
      </c>
      <c r="I22" s="226"/>
      <c r="J22" s="226"/>
      <c r="K22" s="239">
        <v>0</v>
      </c>
      <c r="L22" s="226">
        <v>4</v>
      </c>
      <c r="M22" s="227">
        <v>21161</v>
      </c>
    </row>
    <row r="23" spans="1:13" ht="14.4" customHeight="1" x14ac:dyDescent="0.3">
      <c r="A23" s="222" t="s">
        <v>455</v>
      </c>
      <c r="B23" s="223" t="s">
        <v>1010</v>
      </c>
      <c r="C23" s="223" t="s">
        <v>1011</v>
      </c>
      <c r="D23" s="223" t="s">
        <v>543</v>
      </c>
      <c r="E23" s="223" t="s">
        <v>1012</v>
      </c>
      <c r="F23" s="226"/>
      <c r="G23" s="226"/>
      <c r="H23" s="239">
        <v>0</v>
      </c>
      <c r="I23" s="226">
        <v>4</v>
      </c>
      <c r="J23" s="226">
        <v>6738.16</v>
      </c>
      <c r="K23" s="239">
        <v>1</v>
      </c>
      <c r="L23" s="226">
        <v>4</v>
      </c>
      <c r="M23" s="227">
        <v>6738.16</v>
      </c>
    </row>
    <row r="24" spans="1:13" ht="14.4" customHeight="1" x14ac:dyDescent="0.3">
      <c r="A24" s="222" t="s">
        <v>455</v>
      </c>
      <c r="B24" s="223" t="s">
        <v>1013</v>
      </c>
      <c r="C24" s="223" t="s">
        <v>1014</v>
      </c>
      <c r="D24" s="223" t="s">
        <v>1015</v>
      </c>
      <c r="E24" s="223" t="s">
        <v>472</v>
      </c>
      <c r="F24" s="226">
        <v>7</v>
      </c>
      <c r="G24" s="226">
        <v>1498.344915254236</v>
      </c>
      <c r="H24" s="239">
        <v>1</v>
      </c>
      <c r="I24" s="226"/>
      <c r="J24" s="226"/>
      <c r="K24" s="239">
        <v>0</v>
      </c>
      <c r="L24" s="226">
        <v>7</v>
      </c>
      <c r="M24" s="227">
        <v>1498.344915254236</v>
      </c>
    </row>
    <row r="25" spans="1:13" ht="14.4" customHeight="1" x14ac:dyDescent="0.3">
      <c r="A25" s="222" t="s">
        <v>455</v>
      </c>
      <c r="B25" s="223" t="s">
        <v>1013</v>
      </c>
      <c r="C25" s="223" t="s">
        <v>1016</v>
      </c>
      <c r="D25" s="223" t="s">
        <v>1017</v>
      </c>
      <c r="E25" s="223" t="s">
        <v>1018</v>
      </c>
      <c r="F25" s="226">
        <v>2</v>
      </c>
      <c r="G25" s="226">
        <v>548.77333333333399</v>
      </c>
      <c r="H25" s="239">
        <v>1</v>
      </c>
      <c r="I25" s="226"/>
      <c r="J25" s="226"/>
      <c r="K25" s="239">
        <v>0</v>
      </c>
      <c r="L25" s="226">
        <v>2</v>
      </c>
      <c r="M25" s="227">
        <v>548.77333333333399</v>
      </c>
    </row>
    <row r="26" spans="1:13" ht="14.4" customHeight="1" x14ac:dyDescent="0.3">
      <c r="A26" s="222" t="s">
        <v>455</v>
      </c>
      <c r="B26" s="223" t="s">
        <v>1019</v>
      </c>
      <c r="C26" s="223" t="s">
        <v>1020</v>
      </c>
      <c r="D26" s="223" t="s">
        <v>489</v>
      </c>
      <c r="E26" s="223" t="s">
        <v>1021</v>
      </c>
      <c r="F26" s="226">
        <v>4</v>
      </c>
      <c r="G26" s="226">
        <v>511.958987685176</v>
      </c>
      <c r="H26" s="239">
        <v>1</v>
      </c>
      <c r="I26" s="226"/>
      <c r="J26" s="226"/>
      <c r="K26" s="239">
        <v>0</v>
      </c>
      <c r="L26" s="226">
        <v>4</v>
      </c>
      <c r="M26" s="227">
        <v>511.958987685176</v>
      </c>
    </row>
    <row r="27" spans="1:13" ht="14.4" customHeight="1" x14ac:dyDescent="0.3">
      <c r="A27" s="222" t="s">
        <v>459</v>
      </c>
      <c r="B27" s="223" t="s">
        <v>1022</v>
      </c>
      <c r="C27" s="223" t="s">
        <v>1023</v>
      </c>
      <c r="D27" s="223" t="s">
        <v>1024</v>
      </c>
      <c r="E27" s="223" t="s">
        <v>1025</v>
      </c>
      <c r="F27" s="226"/>
      <c r="G27" s="226"/>
      <c r="H27" s="239">
        <v>0</v>
      </c>
      <c r="I27" s="226">
        <v>1</v>
      </c>
      <c r="J27" s="226">
        <v>67.408000000000001</v>
      </c>
      <c r="K27" s="239">
        <v>1</v>
      </c>
      <c r="L27" s="226">
        <v>1</v>
      </c>
      <c r="M27" s="227">
        <v>67.408000000000001</v>
      </c>
    </row>
    <row r="28" spans="1:13" ht="14.4" customHeight="1" x14ac:dyDescent="0.3">
      <c r="A28" s="222" t="s">
        <v>459</v>
      </c>
      <c r="B28" s="223" t="s">
        <v>967</v>
      </c>
      <c r="C28" s="223" t="s">
        <v>968</v>
      </c>
      <c r="D28" s="223" t="s">
        <v>545</v>
      </c>
      <c r="E28" s="223" t="s">
        <v>546</v>
      </c>
      <c r="F28" s="226"/>
      <c r="G28" s="226"/>
      <c r="H28" s="239">
        <v>0</v>
      </c>
      <c r="I28" s="226">
        <v>4</v>
      </c>
      <c r="J28" s="226">
        <v>645.94200000000001</v>
      </c>
      <c r="K28" s="239">
        <v>1</v>
      </c>
      <c r="L28" s="226">
        <v>4</v>
      </c>
      <c r="M28" s="227">
        <v>645.94200000000001</v>
      </c>
    </row>
    <row r="29" spans="1:13" ht="14.4" customHeight="1" x14ac:dyDescent="0.3">
      <c r="A29" s="222" t="s">
        <v>459</v>
      </c>
      <c r="B29" s="223" t="s">
        <v>1026</v>
      </c>
      <c r="C29" s="223" t="s">
        <v>1027</v>
      </c>
      <c r="D29" s="223" t="s">
        <v>639</v>
      </c>
      <c r="E29" s="223" t="s">
        <v>640</v>
      </c>
      <c r="F29" s="226"/>
      <c r="G29" s="226"/>
      <c r="H29" s="239">
        <v>0</v>
      </c>
      <c r="I29" s="226">
        <v>3</v>
      </c>
      <c r="J29" s="226">
        <v>218.04000000000002</v>
      </c>
      <c r="K29" s="239">
        <v>1</v>
      </c>
      <c r="L29" s="226">
        <v>3</v>
      </c>
      <c r="M29" s="227">
        <v>218.04000000000002</v>
      </c>
    </row>
    <row r="30" spans="1:13" ht="14.4" customHeight="1" x14ac:dyDescent="0.3">
      <c r="A30" s="222" t="s">
        <v>459</v>
      </c>
      <c r="B30" s="223" t="s">
        <v>1028</v>
      </c>
      <c r="C30" s="223" t="s">
        <v>1029</v>
      </c>
      <c r="D30" s="223" t="s">
        <v>637</v>
      </c>
      <c r="E30" s="223" t="s">
        <v>638</v>
      </c>
      <c r="F30" s="226"/>
      <c r="G30" s="226"/>
      <c r="H30" s="239">
        <v>0</v>
      </c>
      <c r="I30" s="226">
        <v>1</v>
      </c>
      <c r="J30" s="226">
        <v>129.63</v>
      </c>
      <c r="K30" s="239">
        <v>1</v>
      </c>
      <c r="L30" s="226">
        <v>1</v>
      </c>
      <c r="M30" s="227">
        <v>129.63</v>
      </c>
    </row>
    <row r="31" spans="1:13" ht="14.4" customHeight="1" x14ac:dyDescent="0.3">
      <c r="A31" s="222" t="s">
        <v>459</v>
      </c>
      <c r="B31" s="223" t="s">
        <v>977</v>
      </c>
      <c r="C31" s="223" t="s">
        <v>1030</v>
      </c>
      <c r="D31" s="223" t="s">
        <v>556</v>
      </c>
      <c r="E31" s="223" t="s">
        <v>497</v>
      </c>
      <c r="F31" s="226">
        <v>3</v>
      </c>
      <c r="G31" s="226">
        <v>611.93999999999994</v>
      </c>
      <c r="H31" s="239">
        <v>1</v>
      </c>
      <c r="I31" s="226"/>
      <c r="J31" s="226"/>
      <c r="K31" s="239">
        <v>0</v>
      </c>
      <c r="L31" s="226">
        <v>3</v>
      </c>
      <c r="M31" s="227">
        <v>611.93999999999994</v>
      </c>
    </row>
    <row r="32" spans="1:13" ht="14.4" customHeight="1" x14ac:dyDescent="0.3">
      <c r="A32" s="222" t="s">
        <v>459</v>
      </c>
      <c r="B32" s="223" t="s">
        <v>1031</v>
      </c>
      <c r="C32" s="223" t="s">
        <v>1032</v>
      </c>
      <c r="D32" s="223" t="s">
        <v>636</v>
      </c>
      <c r="E32" s="223" t="s">
        <v>1033</v>
      </c>
      <c r="F32" s="226"/>
      <c r="G32" s="226"/>
      <c r="H32" s="239">
        <v>0</v>
      </c>
      <c r="I32" s="226">
        <v>4</v>
      </c>
      <c r="J32" s="226">
        <v>1259.248</v>
      </c>
      <c r="K32" s="239">
        <v>1</v>
      </c>
      <c r="L32" s="226">
        <v>4</v>
      </c>
      <c r="M32" s="227">
        <v>1259.248</v>
      </c>
    </row>
    <row r="33" spans="1:13" ht="14.4" customHeight="1" x14ac:dyDescent="0.3">
      <c r="A33" s="222" t="s">
        <v>459</v>
      </c>
      <c r="B33" s="223" t="s">
        <v>982</v>
      </c>
      <c r="C33" s="223" t="s">
        <v>983</v>
      </c>
      <c r="D33" s="223" t="s">
        <v>984</v>
      </c>
      <c r="E33" s="223" t="s">
        <v>985</v>
      </c>
      <c r="F33" s="226"/>
      <c r="G33" s="226"/>
      <c r="H33" s="239">
        <v>0</v>
      </c>
      <c r="I33" s="226">
        <v>1</v>
      </c>
      <c r="J33" s="226">
        <v>317.64999999999998</v>
      </c>
      <c r="K33" s="239">
        <v>1</v>
      </c>
      <c r="L33" s="226">
        <v>1</v>
      </c>
      <c r="M33" s="227">
        <v>317.64999999999998</v>
      </c>
    </row>
    <row r="34" spans="1:13" ht="14.4" customHeight="1" x14ac:dyDescent="0.3">
      <c r="A34" s="222" t="s">
        <v>459</v>
      </c>
      <c r="B34" s="223" t="s">
        <v>1006</v>
      </c>
      <c r="C34" s="223" t="s">
        <v>1007</v>
      </c>
      <c r="D34" s="223" t="s">
        <v>493</v>
      </c>
      <c r="E34" s="223" t="s">
        <v>494</v>
      </c>
      <c r="F34" s="226">
        <v>2</v>
      </c>
      <c r="G34" s="226">
        <v>198.03221877332899</v>
      </c>
      <c r="H34" s="239">
        <v>1</v>
      </c>
      <c r="I34" s="226"/>
      <c r="J34" s="226"/>
      <c r="K34" s="239">
        <v>0</v>
      </c>
      <c r="L34" s="226">
        <v>2</v>
      </c>
      <c r="M34" s="227">
        <v>198.03221877332899</v>
      </c>
    </row>
    <row r="35" spans="1:13" ht="14.4" customHeight="1" x14ac:dyDescent="0.3">
      <c r="A35" s="222" t="s">
        <v>461</v>
      </c>
      <c r="B35" s="223" t="s">
        <v>1034</v>
      </c>
      <c r="C35" s="223" t="s">
        <v>1035</v>
      </c>
      <c r="D35" s="223" t="s">
        <v>1036</v>
      </c>
      <c r="E35" s="223" t="s">
        <v>1037</v>
      </c>
      <c r="F35" s="226">
        <v>2</v>
      </c>
      <c r="G35" s="226">
        <v>90.04</v>
      </c>
      <c r="H35" s="239">
        <v>1</v>
      </c>
      <c r="I35" s="226"/>
      <c r="J35" s="226"/>
      <c r="K35" s="239">
        <v>0</v>
      </c>
      <c r="L35" s="226">
        <v>2</v>
      </c>
      <c r="M35" s="227">
        <v>90.04</v>
      </c>
    </row>
    <row r="36" spans="1:13" ht="14.4" customHeight="1" x14ac:dyDescent="0.3">
      <c r="A36" s="222" t="s">
        <v>461</v>
      </c>
      <c r="B36" s="223" t="s">
        <v>1038</v>
      </c>
      <c r="C36" s="223" t="s">
        <v>1039</v>
      </c>
      <c r="D36" s="223" t="s">
        <v>769</v>
      </c>
      <c r="E36" s="223" t="s">
        <v>770</v>
      </c>
      <c r="F36" s="226"/>
      <c r="G36" s="226"/>
      <c r="H36" s="239">
        <v>0</v>
      </c>
      <c r="I36" s="226">
        <v>2</v>
      </c>
      <c r="J36" s="226">
        <v>251.44</v>
      </c>
      <c r="K36" s="239">
        <v>1</v>
      </c>
      <c r="L36" s="226">
        <v>2</v>
      </c>
      <c r="M36" s="227">
        <v>251.44</v>
      </c>
    </row>
    <row r="37" spans="1:13" ht="14.4" customHeight="1" x14ac:dyDescent="0.3">
      <c r="A37" s="222" t="s">
        <v>461</v>
      </c>
      <c r="B37" s="223" t="s">
        <v>1040</v>
      </c>
      <c r="C37" s="223" t="s">
        <v>1041</v>
      </c>
      <c r="D37" s="223" t="s">
        <v>649</v>
      </c>
      <c r="E37" s="223" t="s">
        <v>650</v>
      </c>
      <c r="F37" s="226">
        <v>3</v>
      </c>
      <c r="G37" s="226">
        <v>412.52902529928599</v>
      </c>
      <c r="H37" s="239">
        <v>1</v>
      </c>
      <c r="I37" s="226"/>
      <c r="J37" s="226"/>
      <c r="K37" s="239">
        <v>0</v>
      </c>
      <c r="L37" s="226">
        <v>3</v>
      </c>
      <c r="M37" s="227">
        <v>412.52902529928599</v>
      </c>
    </row>
    <row r="38" spans="1:13" ht="14.4" customHeight="1" x14ac:dyDescent="0.3">
      <c r="A38" s="222" t="s">
        <v>461</v>
      </c>
      <c r="B38" s="223" t="s">
        <v>1028</v>
      </c>
      <c r="C38" s="223" t="s">
        <v>1042</v>
      </c>
      <c r="D38" s="223" t="s">
        <v>1043</v>
      </c>
      <c r="E38" s="223" t="s">
        <v>653</v>
      </c>
      <c r="F38" s="226">
        <v>2</v>
      </c>
      <c r="G38" s="226">
        <v>165.99</v>
      </c>
      <c r="H38" s="239">
        <v>1</v>
      </c>
      <c r="I38" s="226"/>
      <c r="J38" s="226"/>
      <c r="K38" s="239">
        <v>0</v>
      </c>
      <c r="L38" s="226">
        <v>2</v>
      </c>
      <c r="M38" s="227">
        <v>165.99</v>
      </c>
    </row>
    <row r="39" spans="1:13" ht="14.4" customHeight="1" x14ac:dyDescent="0.3">
      <c r="A39" s="222" t="s">
        <v>461</v>
      </c>
      <c r="B39" s="223" t="s">
        <v>1006</v>
      </c>
      <c r="C39" s="223" t="s">
        <v>1044</v>
      </c>
      <c r="D39" s="223" t="s">
        <v>765</v>
      </c>
      <c r="E39" s="223" t="s">
        <v>766</v>
      </c>
      <c r="F39" s="226"/>
      <c r="G39" s="226"/>
      <c r="H39" s="239">
        <v>0</v>
      </c>
      <c r="I39" s="226">
        <v>1</v>
      </c>
      <c r="J39" s="226">
        <v>101.8</v>
      </c>
      <c r="K39" s="239">
        <v>1</v>
      </c>
      <c r="L39" s="226">
        <v>1</v>
      </c>
      <c r="M39" s="227">
        <v>101.8</v>
      </c>
    </row>
    <row r="40" spans="1:13" ht="14.4" customHeight="1" x14ac:dyDescent="0.3">
      <c r="A40" s="222" t="s">
        <v>461</v>
      </c>
      <c r="B40" s="223" t="s">
        <v>1045</v>
      </c>
      <c r="C40" s="223" t="s">
        <v>1046</v>
      </c>
      <c r="D40" s="223" t="s">
        <v>767</v>
      </c>
      <c r="E40" s="223" t="s">
        <v>1047</v>
      </c>
      <c r="F40" s="226"/>
      <c r="G40" s="226"/>
      <c r="H40" s="239">
        <v>0</v>
      </c>
      <c r="I40" s="226">
        <v>1</v>
      </c>
      <c r="J40" s="226">
        <v>918.43</v>
      </c>
      <c r="K40" s="239">
        <v>1</v>
      </c>
      <c r="L40" s="226">
        <v>1</v>
      </c>
      <c r="M40" s="227">
        <v>918.43</v>
      </c>
    </row>
    <row r="41" spans="1:13" ht="14.4" customHeight="1" x14ac:dyDescent="0.3">
      <c r="A41" s="222" t="s">
        <v>461</v>
      </c>
      <c r="B41" s="223" t="s">
        <v>1048</v>
      </c>
      <c r="C41" s="223" t="s">
        <v>1049</v>
      </c>
      <c r="D41" s="223" t="s">
        <v>645</v>
      </c>
      <c r="E41" s="223" t="s">
        <v>646</v>
      </c>
      <c r="F41" s="226">
        <v>27</v>
      </c>
      <c r="G41" s="226">
        <v>201.15</v>
      </c>
      <c r="H41" s="239">
        <v>1</v>
      </c>
      <c r="I41" s="226"/>
      <c r="J41" s="226"/>
      <c r="K41" s="239">
        <v>0</v>
      </c>
      <c r="L41" s="226">
        <v>27</v>
      </c>
      <c r="M41" s="227">
        <v>201.15</v>
      </c>
    </row>
    <row r="42" spans="1:13" ht="14.4" customHeight="1" x14ac:dyDescent="0.3">
      <c r="A42" s="222" t="s">
        <v>461</v>
      </c>
      <c r="B42" s="223" t="s">
        <v>1048</v>
      </c>
      <c r="C42" s="223" t="s">
        <v>1050</v>
      </c>
      <c r="D42" s="223" t="s">
        <v>647</v>
      </c>
      <c r="E42" s="223" t="s">
        <v>648</v>
      </c>
      <c r="F42" s="226">
        <v>31</v>
      </c>
      <c r="G42" s="226">
        <v>230.95000000000002</v>
      </c>
      <c r="H42" s="239">
        <v>1</v>
      </c>
      <c r="I42" s="226"/>
      <c r="J42" s="226"/>
      <c r="K42" s="239">
        <v>0</v>
      </c>
      <c r="L42" s="226">
        <v>31</v>
      </c>
      <c r="M42" s="227">
        <v>230.95000000000002</v>
      </c>
    </row>
    <row r="43" spans="1:13" ht="14.4" customHeight="1" x14ac:dyDescent="0.3">
      <c r="A43" s="222" t="s">
        <v>461</v>
      </c>
      <c r="B43" s="223" t="s">
        <v>1051</v>
      </c>
      <c r="C43" s="223" t="s">
        <v>1052</v>
      </c>
      <c r="D43" s="223" t="s">
        <v>771</v>
      </c>
      <c r="E43" s="223" t="s">
        <v>516</v>
      </c>
      <c r="F43" s="226"/>
      <c r="G43" s="226"/>
      <c r="H43" s="239">
        <v>0</v>
      </c>
      <c r="I43" s="226">
        <v>1</v>
      </c>
      <c r="J43" s="226">
        <v>980.61</v>
      </c>
      <c r="K43" s="239">
        <v>1</v>
      </c>
      <c r="L43" s="226">
        <v>1</v>
      </c>
      <c r="M43" s="227">
        <v>980.61</v>
      </c>
    </row>
    <row r="44" spans="1:13" ht="14.4" customHeight="1" x14ac:dyDescent="0.3">
      <c r="A44" s="222" t="s">
        <v>461</v>
      </c>
      <c r="B44" s="223" t="s">
        <v>1053</v>
      </c>
      <c r="C44" s="223" t="s">
        <v>1054</v>
      </c>
      <c r="D44" s="223" t="s">
        <v>774</v>
      </c>
      <c r="E44" s="223" t="s">
        <v>1055</v>
      </c>
      <c r="F44" s="226"/>
      <c r="G44" s="226"/>
      <c r="H44" s="239">
        <v>0</v>
      </c>
      <c r="I44" s="226">
        <v>1</v>
      </c>
      <c r="J44" s="226">
        <v>161.49</v>
      </c>
      <c r="K44" s="239">
        <v>1</v>
      </c>
      <c r="L44" s="226">
        <v>1</v>
      </c>
      <c r="M44" s="227">
        <v>161.49</v>
      </c>
    </row>
    <row r="45" spans="1:13" ht="14.4" customHeight="1" x14ac:dyDescent="0.3">
      <c r="A45" s="222" t="s">
        <v>461</v>
      </c>
      <c r="B45" s="223" t="s">
        <v>1053</v>
      </c>
      <c r="C45" s="223" t="s">
        <v>1056</v>
      </c>
      <c r="D45" s="223" t="s">
        <v>1057</v>
      </c>
      <c r="E45" s="223" t="s">
        <v>773</v>
      </c>
      <c r="F45" s="226"/>
      <c r="G45" s="226"/>
      <c r="H45" s="239">
        <v>0</v>
      </c>
      <c r="I45" s="226">
        <v>3</v>
      </c>
      <c r="J45" s="226">
        <v>134.34122316418319</v>
      </c>
      <c r="K45" s="239">
        <v>1</v>
      </c>
      <c r="L45" s="226">
        <v>3</v>
      </c>
      <c r="M45" s="227">
        <v>134.34122316418319</v>
      </c>
    </row>
    <row r="46" spans="1:13" ht="14.4" customHeight="1" x14ac:dyDescent="0.3">
      <c r="A46" s="222" t="s">
        <v>461</v>
      </c>
      <c r="B46" s="223" t="s">
        <v>1053</v>
      </c>
      <c r="C46" s="223" t="s">
        <v>1058</v>
      </c>
      <c r="D46" s="223" t="s">
        <v>1059</v>
      </c>
      <c r="E46" s="223" t="s">
        <v>773</v>
      </c>
      <c r="F46" s="226"/>
      <c r="G46" s="226"/>
      <c r="H46" s="239">
        <v>0</v>
      </c>
      <c r="I46" s="226">
        <v>2</v>
      </c>
      <c r="J46" s="226">
        <v>113.66</v>
      </c>
      <c r="K46" s="239">
        <v>1</v>
      </c>
      <c r="L46" s="226">
        <v>2</v>
      </c>
      <c r="M46" s="227">
        <v>113.66</v>
      </c>
    </row>
    <row r="47" spans="1:13" ht="14.4" customHeight="1" x14ac:dyDescent="0.3">
      <c r="A47" s="222" t="s">
        <v>467</v>
      </c>
      <c r="B47" s="223" t="s">
        <v>1038</v>
      </c>
      <c r="C47" s="223" t="s">
        <v>1039</v>
      </c>
      <c r="D47" s="223" t="s">
        <v>769</v>
      </c>
      <c r="E47" s="223" t="s">
        <v>770</v>
      </c>
      <c r="F47" s="226"/>
      <c r="G47" s="226"/>
      <c r="H47" s="239">
        <v>0</v>
      </c>
      <c r="I47" s="226">
        <v>2</v>
      </c>
      <c r="J47" s="226">
        <v>245.62</v>
      </c>
      <c r="K47" s="239">
        <v>1</v>
      </c>
      <c r="L47" s="226">
        <v>2</v>
      </c>
      <c r="M47" s="227">
        <v>245.62</v>
      </c>
    </row>
    <row r="48" spans="1:13" ht="14.4" customHeight="1" x14ac:dyDescent="0.3">
      <c r="A48" s="222" t="s">
        <v>467</v>
      </c>
      <c r="B48" s="223" t="s">
        <v>961</v>
      </c>
      <c r="C48" s="223" t="s">
        <v>962</v>
      </c>
      <c r="D48" s="223" t="s">
        <v>963</v>
      </c>
      <c r="E48" s="223" t="s">
        <v>964</v>
      </c>
      <c r="F48" s="226">
        <v>3</v>
      </c>
      <c r="G48" s="226">
        <v>4309.4040000000005</v>
      </c>
      <c r="H48" s="239">
        <v>1</v>
      </c>
      <c r="I48" s="226"/>
      <c r="J48" s="226"/>
      <c r="K48" s="239">
        <v>0</v>
      </c>
      <c r="L48" s="226">
        <v>3</v>
      </c>
      <c r="M48" s="227">
        <v>4309.4040000000005</v>
      </c>
    </row>
    <row r="49" spans="1:13" ht="14.4" customHeight="1" x14ac:dyDescent="0.3">
      <c r="A49" s="222" t="s">
        <v>467</v>
      </c>
      <c r="B49" s="223" t="s">
        <v>965</v>
      </c>
      <c r="C49" s="223" t="s">
        <v>1060</v>
      </c>
      <c r="D49" s="223" t="s">
        <v>805</v>
      </c>
      <c r="E49" s="223" t="s">
        <v>806</v>
      </c>
      <c r="F49" s="226">
        <v>1</v>
      </c>
      <c r="G49" s="226">
        <v>55.14</v>
      </c>
      <c r="H49" s="239">
        <v>1</v>
      </c>
      <c r="I49" s="226"/>
      <c r="J49" s="226"/>
      <c r="K49" s="239">
        <v>0</v>
      </c>
      <c r="L49" s="226">
        <v>1</v>
      </c>
      <c r="M49" s="227">
        <v>55.14</v>
      </c>
    </row>
    <row r="50" spans="1:13" ht="14.4" customHeight="1" x14ac:dyDescent="0.3">
      <c r="A50" s="222" t="s">
        <v>467</v>
      </c>
      <c r="B50" s="223" t="s">
        <v>965</v>
      </c>
      <c r="C50" s="223" t="s">
        <v>1061</v>
      </c>
      <c r="D50" s="223" t="s">
        <v>807</v>
      </c>
      <c r="E50" s="223" t="s">
        <v>808</v>
      </c>
      <c r="F50" s="226">
        <v>1</v>
      </c>
      <c r="G50" s="226">
        <v>65.23</v>
      </c>
      <c r="H50" s="239">
        <v>1</v>
      </c>
      <c r="I50" s="226"/>
      <c r="J50" s="226"/>
      <c r="K50" s="239">
        <v>0</v>
      </c>
      <c r="L50" s="226">
        <v>1</v>
      </c>
      <c r="M50" s="227">
        <v>65.23</v>
      </c>
    </row>
    <row r="51" spans="1:13" ht="14.4" customHeight="1" x14ac:dyDescent="0.3">
      <c r="A51" s="222" t="s">
        <v>467</v>
      </c>
      <c r="B51" s="223" t="s">
        <v>965</v>
      </c>
      <c r="C51" s="223" t="s">
        <v>1062</v>
      </c>
      <c r="D51" s="223" t="s">
        <v>809</v>
      </c>
      <c r="E51" s="223" t="s">
        <v>810</v>
      </c>
      <c r="F51" s="226">
        <v>1</v>
      </c>
      <c r="G51" s="226">
        <v>73.510000000000005</v>
      </c>
      <c r="H51" s="239">
        <v>1</v>
      </c>
      <c r="I51" s="226"/>
      <c r="J51" s="226"/>
      <c r="K51" s="239">
        <v>0</v>
      </c>
      <c r="L51" s="226">
        <v>1</v>
      </c>
      <c r="M51" s="227">
        <v>73.510000000000005</v>
      </c>
    </row>
    <row r="52" spans="1:13" ht="14.4" customHeight="1" x14ac:dyDescent="0.3">
      <c r="A52" s="222" t="s">
        <v>467</v>
      </c>
      <c r="B52" s="223" t="s">
        <v>1063</v>
      </c>
      <c r="C52" s="223" t="s">
        <v>1064</v>
      </c>
      <c r="D52" s="223" t="s">
        <v>901</v>
      </c>
      <c r="E52" s="223" t="s">
        <v>902</v>
      </c>
      <c r="F52" s="226"/>
      <c r="G52" s="226"/>
      <c r="H52" s="239">
        <v>0</v>
      </c>
      <c r="I52" s="226">
        <v>2</v>
      </c>
      <c r="J52" s="226">
        <v>629.98</v>
      </c>
      <c r="K52" s="239">
        <v>1</v>
      </c>
      <c r="L52" s="226">
        <v>2</v>
      </c>
      <c r="M52" s="227">
        <v>629.98</v>
      </c>
    </row>
    <row r="53" spans="1:13" ht="14.4" customHeight="1" x14ac:dyDescent="0.3">
      <c r="A53" s="222" t="s">
        <v>467</v>
      </c>
      <c r="B53" s="223" t="s">
        <v>967</v>
      </c>
      <c r="C53" s="223" t="s">
        <v>968</v>
      </c>
      <c r="D53" s="223" t="s">
        <v>545</v>
      </c>
      <c r="E53" s="223" t="s">
        <v>546</v>
      </c>
      <c r="F53" s="226"/>
      <c r="G53" s="226"/>
      <c r="H53" s="239">
        <v>0</v>
      </c>
      <c r="I53" s="226">
        <v>3</v>
      </c>
      <c r="J53" s="226">
        <v>490.26</v>
      </c>
      <c r="K53" s="239">
        <v>1</v>
      </c>
      <c r="L53" s="226">
        <v>3</v>
      </c>
      <c r="M53" s="227">
        <v>490.26</v>
      </c>
    </row>
    <row r="54" spans="1:13" ht="14.4" customHeight="1" x14ac:dyDescent="0.3">
      <c r="A54" s="222" t="s">
        <v>467</v>
      </c>
      <c r="B54" s="223" t="s">
        <v>967</v>
      </c>
      <c r="C54" s="223" t="s">
        <v>1065</v>
      </c>
      <c r="D54" s="223" t="s">
        <v>545</v>
      </c>
      <c r="E54" s="223" t="s">
        <v>898</v>
      </c>
      <c r="F54" s="226"/>
      <c r="G54" s="226"/>
      <c r="H54" s="239">
        <v>0</v>
      </c>
      <c r="I54" s="226">
        <v>2</v>
      </c>
      <c r="J54" s="226">
        <v>1120.1199999999999</v>
      </c>
      <c r="K54" s="239">
        <v>1</v>
      </c>
      <c r="L54" s="226">
        <v>2</v>
      </c>
      <c r="M54" s="227">
        <v>1120.1199999999999</v>
      </c>
    </row>
    <row r="55" spans="1:13" ht="14.4" customHeight="1" x14ac:dyDescent="0.3">
      <c r="A55" s="222" t="s">
        <v>467</v>
      </c>
      <c r="B55" s="223" t="s">
        <v>1040</v>
      </c>
      <c r="C55" s="223" t="s">
        <v>1066</v>
      </c>
      <c r="D55" s="223" t="s">
        <v>1067</v>
      </c>
      <c r="E55" s="223" t="s">
        <v>1068</v>
      </c>
      <c r="F55" s="226">
        <v>2</v>
      </c>
      <c r="G55" s="226">
        <v>205.95620000000002</v>
      </c>
      <c r="H55" s="239">
        <v>1</v>
      </c>
      <c r="I55" s="226"/>
      <c r="J55" s="226"/>
      <c r="K55" s="239">
        <v>0</v>
      </c>
      <c r="L55" s="226">
        <v>2</v>
      </c>
      <c r="M55" s="227">
        <v>205.95620000000002</v>
      </c>
    </row>
    <row r="56" spans="1:13" ht="14.4" customHeight="1" x14ac:dyDescent="0.3">
      <c r="A56" s="222" t="s">
        <v>467</v>
      </c>
      <c r="B56" s="223" t="s">
        <v>1069</v>
      </c>
      <c r="C56" s="223" t="s">
        <v>1070</v>
      </c>
      <c r="D56" s="223" t="s">
        <v>799</v>
      </c>
      <c r="E56" s="223" t="s">
        <v>1071</v>
      </c>
      <c r="F56" s="226">
        <v>1</v>
      </c>
      <c r="G56" s="226">
        <v>102.047</v>
      </c>
      <c r="H56" s="239">
        <v>1</v>
      </c>
      <c r="I56" s="226"/>
      <c r="J56" s="226"/>
      <c r="K56" s="239">
        <v>0</v>
      </c>
      <c r="L56" s="226">
        <v>1</v>
      </c>
      <c r="M56" s="227">
        <v>102.047</v>
      </c>
    </row>
    <row r="57" spans="1:13" ht="14.4" customHeight="1" x14ac:dyDescent="0.3">
      <c r="A57" s="222" t="s">
        <v>467</v>
      </c>
      <c r="B57" s="223" t="s">
        <v>1072</v>
      </c>
      <c r="C57" s="223" t="s">
        <v>1073</v>
      </c>
      <c r="D57" s="223" t="s">
        <v>813</v>
      </c>
      <c r="E57" s="223" t="s">
        <v>814</v>
      </c>
      <c r="F57" s="226">
        <v>1</v>
      </c>
      <c r="G57" s="226">
        <v>111.39</v>
      </c>
      <c r="H57" s="239">
        <v>1</v>
      </c>
      <c r="I57" s="226"/>
      <c r="J57" s="226"/>
      <c r="K57" s="239">
        <v>0</v>
      </c>
      <c r="L57" s="226">
        <v>1</v>
      </c>
      <c r="M57" s="227">
        <v>111.39</v>
      </c>
    </row>
    <row r="58" spans="1:13" ht="14.4" customHeight="1" x14ac:dyDescent="0.3">
      <c r="A58" s="222" t="s">
        <v>467</v>
      </c>
      <c r="B58" s="223" t="s">
        <v>1074</v>
      </c>
      <c r="C58" s="223" t="s">
        <v>1075</v>
      </c>
      <c r="D58" s="223" t="s">
        <v>819</v>
      </c>
      <c r="E58" s="223" t="s">
        <v>820</v>
      </c>
      <c r="F58" s="226">
        <v>2</v>
      </c>
      <c r="G58" s="226">
        <v>481.62400000000002</v>
      </c>
      <c r="H58" s="239">
        <v>1</v>
      </c>
      <c r="I58" s="226"/>
      <c r="J58" s="226"/>
      <c r="K58" s="239">
        <v>0</v>
      </c>
      <c r="L58" s="226">
        <v>2</v>
      </c>
      <c r="M58" s="227">
        <v>481.62400000000002</v>
      </c>
    </row>
    <row r="59" spans="1:13" ht="14.4" customHeight="1" x14ac:dyDescent="0.3">
      <c r="A59" s="222" t="s">
        <v>467</v>
      </c>
      <c r="B59" s="223" t="s">
        <v>973</v>
      </c>
      <c r="C59" s="223" t="s">
        <v>974</v>
      </c>
      <c r="D59" s="223" t="s">
        <v>975</v>
      </c>
      <c r="E59" s="223" t="s">
        <v>976</v>
      </c>
      <c r="F59" s="226">
        <v>3</v>
      </c>
      <c r="G59" s="226">
        <v>160.05000000000001</v>
      </c>
      <c r="H59" s="239">
        <v>1</v>
      </c>
      <c r="I59" s="226"/>
      <c r="J59" s="226"/>
      <c r="K59" s="239">
        <v>0</v>
      </c>
      <c r="L59" s="226">
        <v>3</v>
      </c>
      <c r="M59" s="227">
        <v>160.05000000000001</v>
      </c>
    </row>
    <row r="60" spans="1:13" ht="14.4" customHeight="1" x14ac:dyDescent="0.3">
      <c r="A60" s="222" t="s">
        <v>467</v>
      </c>
      <c r="B60" s="223" t="s">
        <v>1076</v>
      </c>
      <c r="C60" s="223" t="s">
        <v>1077</v>
      </c>
      <c r="D60" s="223" t="s">
        <v>1078</v>
      </c>
      <c r="E60" s="223" t="s">
        <v>1079</v>
      </c>
      <c r="F60" s="226">
        <v>1</v>
      </c>
      <c r="G60" s="226">
        <v>92.168999999999997</v>
      </c>
      <c r="H60" s="239">
        <v>1</v>
      </c>
      <c r="I60" s="226"/>
      <c r="J60" s="226"/>
      <c r="K60" s="239">
        <v>0</v>
      </c>
      <c r="L60" s="226">
        <v>1</v>
      </c>
      <c r="M60" s="227">
        <v>92.168999999999997</v>
      </c>
    </row>
    <row r="61" spans="1:13" ht="14.4" customHeight="1" x14ac:dyDescent="0.3">
      <c r="A61" s="222" t="s">
        <v>467</v>
      </c>
      <c r="B61" s="223" t="s">
        <v>1080</v>
      </c>
      <c r="C61" s="223" t="s">
        <v>1081</v>
      </c>
      <c r="D61" s="223" t="s">
        <v>908</v>
      </c>
      <c r="E61" s="223" t="s">
        <v>909</v>
      </c>
      <c r="F61" s="226"/>
      <c r="G61" s="226"/>
      <c r="H61" s="239">
        <v>0</v>
      </c>
      <c r="I61" s="226">
        <v>2</v>
      </c>
      <c r="J61" s="226">
        <v>228.44</v>
      </c>
      <c r="K61" s="239">
        <v>1</v>
      </c>
      <c r="L61" s="226">
        <v>2</v>
      </c>
      <c r="M61" s="227">
        <v>228.44</v>
      </c>
    </row>
    <row r="62" spans="1:13" ht="14.4" customHeight="1" x14ac:dyDescent="0.3">
      <c r="A62" s="222" t="s">
        <v>467</v>
      </c>
      <c r="B62" s="223" t="s">
        <v>1082</v>
      </c>
      <c r="C62" s="223" t="s">
        <v>1083</v>
      </c>
      <c r="D62" s="223" t="s">
        <v>1084</v>
      </c>
      <c r="E62" s="223" t="s">
        <v>1085</v>
      </c>
      <c r="F62" s="226"/>
      <c r="G62" s="226"/>
      <c r="H62" s="239">
        <v>0</v>
      </c>
      <c r="I62" s="226">
        <v>1</v>
      </c>
      <c r="J62" s="226">
        <v>181.68</v>
      </c>
      <c r="K62" s="239">
        <v>1</v>
      </c>
      <c r="L62" s="226">
        <v>1</v>
      </c>
      <c r="M62" s="227">
        <v>181.68</v>
      </c>
    </row>
    <row r="63" spans="1:13" ht="14.4" customHeight="1" x14ac:dyDescent="0.3">
      <c r="A63" s="222" t="s">
        <v>467</v>
      </c>
      <c r="B63" s="223" t="s">
        <v>1086</v>
      </c>
      <c r="C63" s="223" t="s">
        <v>1087</v>
      </c>
      <c r="D63" s="223" t="s">
        <v>899</v>
      </c>
      <c r="E63" s="223" t="s">
        <v>900</v>
      </c>
      <c r="F63" s="226"/>
      <c r="G63" s="226"/>
      <c r="H63" s="239">
        <v>0</v>
      </c>
      <c r="I63" s="226">
        <v>1</v>
      </c>
      <c r="J63" s="226">
        <v>228.71</v>
      </c>
      <c r="K63" s="239">
        <v>1</v>
      </c>
      <c r="L63" s="226">
        <v>1</v>
      </c>
      <c r="M63" s="227">
        <v>228.71</v>
      </c>
    </row>
    <row r="64" spans="1:13" ht="14.4" customHeight="1" x14ac:dyDescent="0.3">
      <c r="A64" s="222" t="s">
        <v>467</v>
      </c>
      <c r="B64" s="223" t="s">
        <v>1013</v>
      </c>
      <c r="C64" s="223" t="s">
        <v>1088</v>
      </c>
      <c r="D64" s="223" t="s">
        <v>892</v>
      </c>
      <c r="E64" s="223" t="s">
        <v>1089</v>
      </c>
      <c r="F64" s="226"/>
      <c r="G64" s="226"/>
      <c r="H64" s="239">
        <v>0</v>
      </c>
      <c r="I64" s="226">
        <v>1</v>
      </c>
      <c r="J64" s="226">
        <v>162.36000000000001</v>
      </c>
      <c r="K64" s="239">
        <v>1</v>
      </c>
      <c r="L64" s="226">
        <v>1</v>
      </c>
      <c r="M64" s="227">
        <v>162.36000000000001</v>
      </c>
    </row>
    <row r="65" spans="1:13" ht="14.4" customHeight="1" x14ac:dyDescent="0.3">
      <c r="A65" s="222" t="s">
        <v>467</v>
      </c>
      <c r="B65" s="223" t="s">
        <v>1090</v>
      </c>
      <c r="C65" s="223" t="s">
        <v>1091</v>
      </c>
      <c r="D65" s="223" t="s">
        <v>803</v>
      </c>
      <c r="E65" s="223" t="s">
        <v>804</v>
      </c>
      <c r="F65" s="226">
        <v>3</v>
      </c>
      <c r="G65" s="226">
        <v>559.03997379174098</v>
      </c>
      <c r="H65" s="239">
        <v>1</v>
      </c>
      <c r="I65" s="226"/>
      <c r="J65" s="226"/>
      <c r="K65" s="239">
        <v>0</v>
      </c>
      <c r="L65" s="226">
        <v>3</v>
      </c>
      <c r="M65" s="227">
        <v>559.03997379174098</v>
      </c>
    </row>
    <row r="66" spans="1:13" ht="14.4" customHeight="1" x14ac:dyDescent="0.3">
      <c r="A66" s="222" t="s">
        <v>467</v>
      </c>
      <c r="B66" s="223" t="s">
        <v>1092</v>
      </c>
      <c r="C66" s="223" t="s">
        <v>1093</v>
      </c>
      <c r="D66" s="223" t="s">
        <v>1094</v>
      </c>
      <c r="E66" s="223" t="s">
        <v>1095</v>
      </c>
      <c r="F66" s="226">
        <v>2</v>
      </c>
      <c r="G66" s="226">
        <v>337.89800000000002</v>
      </c>
      <c r="H66" s="239">
        <v>1</v>
      </c>
      <c r="I66" s="226"/>
      <c r="J66" s="226"/>
      <c r="K66" s="239">
        <v>0</v>
      </c>
      <c r="L66" s="226">
        <v>2</v>
      </c>
      <c r="M66" s="227">
        <v>337.89800000000002</v>
      </c>
    </row>
    <row r="67" spans="1:13" ht="14.4" customHeight="1" x14ac:dyDescent="0.3">
      <c r="A67" s="222" t="s">
        <v>467</v>
      </c>
      <c r="B67" s="223" t="s">
        <v>1096</v>
      </c>
      <c r="C67" s="223" t="s">
        <v>1097</v>
      </c>
      <c r="D67" s="223" t="s">
        <v>801</v>
      </c>
      <c r="E67" s="223" t="s">
        <v>802</v>
      </c>
      <c r="F67" s="226">
        <v>1</v>
      </c>
      <c r="G67" s="226">
        <v>84.84</v>
      </c>
      <c r="H67" s="239">
        <v>1</v>
      </c>
      <c r="I67" s="226"/>
      <c r="J67" s="226"/>
      <c r="K67" s="239">
        <v>0</v>
      </c>
      <c r="L67" s="226">
        <v>1</v>
      </c>
      <c r="M67" s="227">
        <v>84.84</v>
      </c>
    </row>
    <row r="68" spans="1:13" ht="14.4" customHeight="1" x14ac:dyDescent="0.3">
      <c r="A68" s="222" t="s">
        <v>467</v>
      </c>
      <c r="B68" s="223" t="s">
        <v>1098</v>
      </c>
      <c r="C68" s="223" t="s">
        <v>1099</v>
      </c>
      <c r="D68" s="223" t="s">
        <v>894</v>
      </c>
      <c r="E68" s="223" t="s">
        <v>1100</v>
      </c>
      <c r="F68" s="226"/>
      <c r="G68" s="226"/>
      <c r="H68" s="239">
        <v>0</v>
      </c>
      <c r="I68" s="226">
        <v>2</v>
      </c>
      <c r="J68" s="226">
        <v>842.28006636146404</v>
      </c>
      <c r="K68" s="239">
        <v>1</v>
      </c>
      <c r="L68" s="226">
        <v>2</v>
      </c>
      <c r="M68" s="227">
        <v>842.28006636146404</v>
      </c>
    </row>
    <row r="69" spans="1:13" ht="14.4" customHeight="1" thickBot="1" x14ac:dyDescent="0.35">
      <c r="A69" s="228" t="s">
        <v>467</v>
      </c>
      <c r="B69" s="229" t="s">
        <v>1101</v>
      </c>
      <c r="C69" s="229" t="s">
        <v>1102</v>
      </c>
      <c r="D69" s="229" t="s">
        <v>903</v>
      </c>
      <c r="E69" s="229" t="s">
        <v>904</v>
      </c>
      <c r="F69" s="232"/>
      <c r="G69" s="232"/>
      <c r="H69" s="240">
        <v>0</v>
      </c>
      <c r="I69" s="232">
        <v>1</v>
      </c>
      <c r="J69" s="232">
        <v>407.45</v>
      </c>
      <c r="K69" s="240">
        <v>1</v>
      </c>
      <c r="L69" s="232">
        <v>1</v>
      </c>
      <c r="M69" s="233">
        <v>407.45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1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159" t="s">
        <v>115</v>
      </c>
      <c r="B1" s="160"/>
      <c r="C1" s="160"/>
      <c r="D1" s="160"/>
      <c r="E1" s="160"/>
      <c r="F1" s="160"/>
      <c r="G1" s="134"/>
    </row>
    <row r="2" spans="1:8" ht="14.4" customHeight="1" thickBot="1" x14ac:dyDescent="0.35">
      <c r="A2" s="177" t="s">
        <v>124</v>
      </c>
      <c r="B2" s="91"/>
      <c r="C2" s="91"/>
      <c r="D2" s="91"/>
      <c r="E2" s="91"/>
      <c r="F2" s="91"/>
    </row>
    <row r="3" spans="1:8" ht="14.4" customHeight="1" thickBot="1" x14ac:dyDescent="0.35">
      <c r="A3" s="102" t="s">
        <v>0</v>
      </c>
      <c r="B3" s="103" t="s">
        <v>1</v>
      </c>
      <c r="C3" s="117" t="s">
        <v>2</v>
      </c>
      <c r="D3" s="118" t="s">
        <v>3</v>
      </c>
      <c r="E3" s="118" t="s">
        <v>4</v>
      </c>
      <c r="F3" s="118" t="s">
        <v>5</v>
      </c>
      <c r="G3" s="119" t="s">
        <v>119</v>
      </c>
    </row>
    <row r="4" spans="1:8" ht="14.4" customHeight="1" x14ac:dyDescent="0.3">
      <c r="A4" s="207" t="s">
        <v>443</v>
      </c>
      <c r="B4" s="208" t="s">
        <v>444</v>
      </c>
      <c r="C4" s="209" t="s">
        <v>445</v>
      </c>
      <c r="D4" s="209" t="s">
        <v>444</v>
      </c>
      <c r="E4" s="209" t="s">
        <v>444</v>
      </c>
      <c r="F4" s="210" t="s">
        <v>444</v>
      </c>
      <c r="G4" s="209" t="s">
        <v>444</v>
      </c>
      <c r="H4" s="209" t="s">
        <v>78</v>
      </c>
    </row>
    <row r="5" spans="1:8" ht="14.4" customHeight="1" x14ac:dyDescent="0.3">
      <c r="A5" s="207" t="s">
        <v>443</v>
      </c>
      <c r="B5" s="208" t="s">
        <v>1103</v>
      </c>
      <c r="C5" s="209" t="s">
        <v>1104</v>
      </c>
      <c r="D5" s="209">
        <v>15304.822945568905</v>
      </c>
      <c r="E5" s="209">
        <v>9899.130000000001</v>
      </c>
      <c r="F5" s="210">
        <v>0.64679807373178566</v>
      </c>
      <c r="G5" s="209">
        <v>-5405.6929455689042</v>
      </c>
      <c r="H5" s="209" t="s">
        <v>2</v>
      </c>
    </row>
    <row r="6" spans="1:8" ht="14.4" customHeight="1" x14ac:dyDescent="0.3">
      <c r="A6" s="207" t="s">
        <v>443</v>
      </c>
      <c r="B6" s="208" t="s">
        <v>1105</v>
      </c>
      <c r="C6" s="209" t="s">
        <v>1106</v>
      </c>
      <c r="D6" s="209">
        <v>72318.449837412642</v>
      </c>
      <c r="E6" s="209">
        <v>771255.10000000021</v>
      </c>
      <c r="F6" s="210">
        <v>10.664707301303427</v>
      </c>
      <c r="G6" s="209">
        <v>698936.65016258752</v>
      </c>
      <c r="H6" s="209" t="s">
        <v>2</v>
      </c>
    </row>
    <row r="7" spans="1:8" ht="14.4" customHeight="1" x14ac:dyDescent="0.3">
      <c r="A7" s="207" t="s">
        <v>443</v>
      </c>
      <c r="B7" s="208" t="s">
        <v>1107</v>
      </c>
      <c r="C7" s="209" t="s">
        <v>1108</v>
      </c>
      <c r="D7" s="209">
        <v>13036.235281071373</v>
      </c>
      <c r="E7" s="209">
        <v>1758.4</v>
      </c>
      <c r="F7" s="210">
        <v>0.13488556796402706</v>
      </c>
      <c r="G7" s="209">
        <v>-11277.835281071373</v>
      </c>
      <c r="H7" s="209" t="s">
        <v>2</v>
      </c>
    </row>
    <row r="8" spans="1:8" ht="14.4" customHeight="1" x14ac:dyDescent="0.3">
      <c r="A8" s="207" t="s">
        <v>443</v>
      </c>
      <c r="B8" s="208" t="s">
        <v>1109</v>
      </c>
      <c r="C8" s="209" t="s">
        <v>1110</v>
      </c>
      <c r="D8" s="209">
        <v>0</v>
      </c>
      <c r="E8" s="209">
        <v>619991.03000000026</v>
      </c>
      <c r="F8" s="210" t="s">
        <v>444</v>
      </c>
      <c r="G8" s="209">
        <v>619991.03000000026</v>
      </c>
      <c r="H8" s="209" t="s">
        <v>2</v>
      </c>
    </row>
    <row r="9" spans="1:8" ht="14.4" customHeight="1" x14ac:dyDescent="0.3">
      <c r="A9" s="207" t="s">
        <v>443</v>
      </c>
      <c r="B9" s="208" t="s">
        <v>1111</v>
      </c>
      <c r="C9" s="209" t="s">
        <v>1112</v>
      </c>
      <c r="D9" s="209">
        <v>0</v>
      </c>
      <c r="E9" s="209">
        <v>29024</v>
      </c>
      <c r="F9" s="210" t="s">
        <v>444</v>
      </c>
      <c r="G9" s="209">
        <v>29024</v>
      </c>
      <c r="H9" s="209" t="s">
        <v>2</v>
      </c>
    </row>
    <row r="10" spans="1:8" ht="14.4" customHeight="1" x14ac:dyDescent="0.3">
      <c r="A10" s="207" t="s">
        <v>443</v>
      </c>
      <c r="B10" s="208" t="s">
        <v>1113</v>
      </c>
      <c r="C10" s="209" t="s">
        <v>1114</v>
      </c>
      <c r="D10" s="209">
        <v>99993.188090879601</v>
      </c>
      <c r="E10" s="209">
        <v>102249.81999999998</v>
      </c>
      <c r="F10" s="210">
        <v>1.0225678563930718</v>
      </c>
      <c r="G10" s="209">
        <v>2256.6319091203768</v>
      </c>
      <c r="H10" s="209" t="s">
        <v>2</v>
      </c>
    </row>
    <row r="11" spans="1:8" ht="14.4" customHeight="1" x14ac:dyDescent="0.3">
      <c r="A11" s="207" t="s">
        <v>443</v>
      </c>
      <c r="B11" s="208" t="s">
        <v>6</v>
      </c>
      <c r="C11" s="209" t="s">
        <v>445</v>
      </c>
      <c r="D11" s="209">
        <v>210297.19020697902</v>
      </c>
      <c r="E11" s="209">
        <v>1534177.4800000007</v>
      </c>
      <c r="F11" s="210">
        <v>7.2952828256527358</v>
      </c>
      <c r="G11" s="209">
        <v>1323880.2897930217</v>
      </c>
      <c r="H11" s="209" t="s">
        <v>454</v>
      </c>
    </row>
    <row r="13" spans="1:8" ht="14.4" customHeight="1" x14ac:dyDescent="0.3">
      <c r="A13" s="207" t="s">
        <v>443</v>
      </c>
      <c r="B13" s="208" t="s">
        <v>444</v>
      </c>
      <c r="C13" s="209" t="s">
        <v>445</v>
      </c>
      <c r="D13" s="209" t="s">
        <v>444</v>
      </c>
      <c r="E13" s="209" t="s">
        <v>444</v>
      </c>
      <c r="F13" s="210" t="s">
        <v>444</v>
      </c>
      <c r="G13" s="209" t="s">
        <v>444</v>
      </c>
      <c r="H13" s="209" t="s">
        <v>78</v>
      </c>
    </row>
    <row r="14" spans="1:8" ht="14.4" customHeight="1" x14ac:dyDescent="0.3">
      <c r="A14" s="207" t="s">
        <v>463</v>
      </c>
      <c r="B14" s="208" t="s">
        <v>1103</v>
      </c>
      <c r="C14" s="209" t="s">
        <v>1104</v>
      </c>
      <c r="D14" s="209">
        <v>10407.263642659975</v>
      </c>
      <c r="E14" s="209">
        <v>9697.52</v>
      </c>
      <c r="F14" s="210">
        <v>0.93180304957869098</v>
      </c>
      <c r="G14" s="209">
        <v>-709.74364265997428</v>
      </c>
      <c r="H14" s="209" t="s">
        <v>2</v>
      </c>
    </row>
    <row r="15" spans="1:8" ht="14.4" customHeight="1" x14ac:dyDescent="0.3">
      <c r="A15" s="207" t="s">
        <v>463</v>
      </c>
      <c r="B15" s="208" t="s">
        <v>1105</v>
      </c>
      <c r="C15" s="209" t="s">
        <v>1106</v>
      </c>
      <c r="D15" s="209">
        <v>64190.939726435085</v>
      </c>
      <c r="E15" s="209">
        <v>770436.20000000019</v>
      </c>
      <c r="F15" s="210">
        <v>12.002257690624203</v>
      </c>
      <c r="G15" s="209">
        <v>706245.26027356507</v>
      </c>
      <c r="H15" s="209" t="s">
        <v>2</v>
      </c>
    </row>
    <row r="16" spans="1:8" ht="14.4" customHeight="1" x14ac:dyDescent="0.3">
      <c r="A16" s="207" t="s">
        <v>463</v>
      </c>
      <c r="B16" s="208" t="s">
        <v>1109</v>
      </c>
      <c r="C16" s="209" t="s">
        <v>1110</v>
      </c>
      <c r="D16" s="209">
        <v>0</v>
      </c>
      <c r="E16" s="209">
        <v>619991.03000000026</v>
      </c>
      <c r="F16" s="210" t="s">
        <v>444</v>
      </c>
      <c r="G16" s="209">
        <v>619991.03000000026</v>
      </c>
      <c r="H16" s="209" t="s">
        <v>2</v>
      </c>
    </row>
    <row r="17" spans="1:8" ht="14.4" customHeight="1" x14ac:dyDescent="0.3">
      <c r="A17" s="207" t="s">
        <v>463</v>
      </c>
      <c r="B17" s="208" t="s">
        <v>1111</v>
      </c>
      <c r="C17" s="209" t="s">
        <v>1112</v>
      </c>
      <c r="D17" s="209">
        <v>0</v>
      </c>
      <c r="E17" s="209">
        <v>29024</v>
      </c>
      <c r="F17" s="210" t="s">
        <v>444</v>
      </c>
      <c r="G17" s="209">
        <v>29024</v>
      </c>
      <c r="H17" s="209" t="s">
        <v>2</v>
      </c>
    </row>
    <row r="18" spans="1:8" ht="14.4" customHeight="1" x14ac:dyDescent="0.3">
      <c r="A18" s="207" t="s">
        <v>463</v>
      </c>
      <c r="B18" s="208" t="s">
        <v>1113</v>
      </c>
      <c r="C18" s="209" t="s">
        <v>1114</v>
      </c>
      <c r="D18" s="209">
        <v>35560.876246318621</v>
      </c>
      <c r="E18" s="209">
        <v>101957.81999999998</v>
      </c>
      <c r="F18" s="210">
        <v>2.8671346367781076</v>
      </c>
      <c r="G18" s="209">
        <v>66396.943753681349</v>
      </c>
      <c r="H18" s="209" t="s">
        <v>2</v>
      </c>
    </row>
    <row r="19" spans="1:8" ht="14.4" customHeight="1" x14ac:dyDescent="0.3">
      <c r="A19" s="207" t="s">
        <v>463</v>
      </c>
      <c r="B19" s="208" t="s">
        <v>6</v>
      </c>
      <c r="C19" s="209" t="s">
        <v>464</v>
      </c>
      <c r="D19" s="209">
        <v>112375.44852938004</v>
      </c>
      <c r="E19" s="209">
        <v>1531106.5700000005</v>
      </c>
      <c r="F19" s="210">
        <v>13.62492065693246</v>
      </c>
      <c r="G19" s="209">
        <v>1418731.1214706204</v>
      </c>
      <c r="H19" s="209" t="s">
        <v>457</v>
      </c>
    </row>
    <row r="20" spans="1:8" ht="14.4" customHeight="1" x14ac:dyDescent="0.3">
      <c r="A20" s="207" t="s">
        <v>444</v>
      </c>
      <c r="B20" s="208" t="s">
        <v>444</v>
      </c>
      <c r="C20" s="209" t="s">
        <v>444</v>
      </c>
      <c r="D20" s="209" t="s">
        <v>444</v>
      </c>
      <c r="E20" s="209" t="s">
        <v>444</v>
      </c>
      <c r="F20" s="210" t="s">
        <v>444</v>
      </c>
      <c r="G20" s="209" t="s">
        <v>444</v>
      </c>
      <c r="H20" s="209" t="s">
        <v>458</v>
      </c>
    </row>
    <row r="21" spans="1:8" ht="14.4" customHeight="1" x14ac:dyDescent="0.3">
      <c r="A21" s="207" t="s">
        <v>461</v>
      </c>
      <c r="B21" s="208" t="s">
        <v>1103</v>
      </c>
      <c r="C21" s="209" t="s">
        <v>1104</v>
      </c>
      <c r="D21" s="209">
        <v>2448.7796514544648</v>
      </c>
      <c r="E21" s="209">
        <v>201.61</v>
      </c>
      <c r="F21" s="210">
        <v>8.2330805011489192E-2</v>
      </c>
      <c r="G21" s="209">
        <v>-2247.1696514544647</v>
      </c>
      <c r="H21" s="209" t="s">
        <v>2</v>
      </c>
    </row>
    <row r="22" spans="1:8" ht="14.4" customHeight="1" x14ac:dyDescent="0.3">
      <c r="A22" s="207" t="s">
        <v>461</v>
      </c>
      <c r="B22" s="208" t="s">
        <v>1105</v>
      </c>
      <c r="C22" s="209" t="s">
        <v>1106</v>
      </c>
      <c r="D22" s="209">
        <v>7904.1589614138093</v>
      </c>
      <c r="E22" s="209">
        <v>818.9</v>
      </c>
      <c r="F22" s="210">
        <v>0.10360368560370199</v>
      </c>
      <c r="G22" s="209">
        <v>-7085.2589614138096</v>
      </c>
      <c r="H22" s="209" t="s">
        <v>2</v>
      </c>
    </row>
    <row r="23" spans="1:8" ht="14.4" customHeight="1" x14ac:dyDescent="0.3">
      <c r="A23" s="207" t="s">
        <v>461</v>
      </c>
      <c r="B23" s="208" t="s">
        <v>1107</v>
      </c>
      <c r="C23" s="209" t="s">
        <v>1108</v>
      </c>
      <c r="D23" s="209">
        <v>4724.7022472997078</v>
      </c>
      <c r="E23" s="209">
        <v>1758.4</v>
      </c>
      <c r="F23" s="210">
        <v>0.37217160107919439</v>
      </c>
      <c r="G23" s="209">
        <v>-2966.3022472997077</v>
      </c>
      <c r="H23" s="209" t="s">
        <v>2</v>
      </c>
    </row>
    <row r="24" spans="1:8" ht="14.4" customHeight="1" x14ac:dyDescent="0.3">
      <c r="A24" s="207" t="s">
        <v>461</v>
      </c>
      <c r="B24" s="208" t="s">
        <v>1113</v>
      </c>
      <c r="C24" s="209" t="s">
        <v>1114</v>
      </c>
      <c r="D24" s="209">
        <v>11638.111603690135</v>
      </c>
      <c r="E24" s="209">
        <v>292</v>
      </c>
      <c r="F24" s="210">
        <v>2.5089981084853542E-2</v>
      </c>
      <c r="G24" s="209">
        <v>-11346.111603690135</v>
      </c>
      <c r="H24" s="209" t="s">
        <v>2</v>
      </c>
    </row>
    <row r="25" spans="1:8" ht="14.4" customHeight="1" x14ac:dyDescent="0.3">
      <c r="A25" s="207" t="s">
        <v>461</v>
      </c>
      <c r="B25" s="208" t="s">
        <v>6</v>
      </c>
      <c r="C25" s="209" t="s">
        <v>462</v>
      </c>
      <c r="D25" s="209">
        <v>36360.246515904641</v>
      </c>
      <c r="E25" s="209">
        <v>3070.91</v>
      </c>
      <c r="F25" s="210">
        <v>8.4457898233905745E-2</v>
      </c>
      <c r="G25" s="209">
        <v>-33289.336515904637</v>
      </c>
      <c r="H25" s="209" t="s">
        <v>457</v>
      </c>
    </row>
    <row r="26" spans="1:8" ht="14.4" customHeight="1" x14ac:dyDescent="0.3">
      <c r="A26" s="207" t="s">
        <v>444</v>
      </c>
      <c r="B26" s="208" t="s">
        <v>444</v>
      </c>
      <c r="C26" s="209" t="s">
        <v>444</v>
      </c>
      <c r="D26" s="209" t="s">
        <v>444</v>
      </c>
      <c r="E26" s="209" t="s">
        <v>444</v>
      </c>
      <c r="F26" s="210" t="s">
        <v>444</v>
      </c>
      <c r="G26" s="209" t="s">
        <v>444</v>
      </c>
      <c r="H26" s="209" t="s">
        <v>458</v>
      </c>
    </row>
    <row r="27" spans="1:8" ht="14.4" customHeight="1" x14ac:dyDescent="0.3">
      <c r="A27" s="207" t="s">
        <v>443</v>
      </c>
      <c r="B27" s="208" t="s">
        <v>6</v>
      </c>
      <c r="C27" s="209" t="s">
        <v>445</v>
      </c>
      <c r="D27" s="209">
        <v>210297.19020697902</v>
      </c>
      <c r="E27" s="209">
        <v>1534177.4800000004</v>
      </c>
      <c r="F27" s="210">
        <v>7.295282825652734</v>
      </c>
      <c r="G27" s="209">
        <v>1323880.2897930215</v>
      </c>
      <c r="H27" s="209" t="s">
        <v>454</v>
      </c>
    </row>
  </sheetData>
  <autoFilter ref="A3:G3"/>
  <mergeCells count="1">
    <mergeCell ref="A1:G1"/>
  </mergeCells>
  <conditionalFormatting sqref="F12 F28:F65536">
    <cfRule type="cellIs" dxfId="18" priority="19" stopIfTrue="1" operator="greaterThan">
      <formula>1</formula>
    </cfRule>
  </conditionalFormatting>
  <conditionalFormatting sqref="G4:G11">
    <cfRule type="cellIs" dxfId="17" priority="12" operator="greaterThan">
      <formula>0</formula>
    </cfRule>
  </conditionalFormatting>
  <conditionalFormatting sqref="F4:F11">
    <cfRule type="cellIs" dxfId="16" priority="14" operator="greaterThan">
      <formula>1</formula>
    </cfRule>
  </conditionalFormatting>
  <conditionalFormatting sqref="B4:B11">
    <cfRule type="expression" dxfId="15" priority="18">
      <formula>AND(LEFT(H4,6)&lt;&gt;"mezera",H4&lt;&gt;"")</formula>
    </cfRule>
  </conditionalFormatting>
  <conditionalFormatting sqref="A4:A11">
    <cfRule type="expression" dxfId="14" priority="15">
      <formula>AND(H4&lt;&gt;"",H4&lt;&gt;"mezeraKL")</formula>
    </cfRule>
  </conditionalFormatting>
  <conditionalFormatting sqref="B4:G11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11">
    <cfRule type="expression" dxfId="11" priority="13">
      <formula>$H4&lt;&gt;""</formula>
    </cfRule>
  </conditionalFormatting>
  <conditionalFormatting sqref="F4:F11">
    <cfRule type="cellIs" dxfId="10" priority="9" operator="greaterThan">
      <formula>1</formula>
    </cfRule>
  </conditionalFormatting>
  <conditionalFormatting sqref="F4:F11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11">
    <cfRule type="expression" dxfId="7" priority="8">
      <formula>$H4&lt;&gt;""</formula>
    </cfRule>
  </conditionalFormatting>
  <conditionalFormatting sqref="G13:G27">
    <cfRule type="cellIs" dxfId="6" priority="1" operator="greaterThan">
      <formula>0</formula>
    </cfRule>
  </conditionalFormatting>
  <conditionalFormatting sqref="F13:F27">
    <cfRule type="cellIs" dxfId="5" priority="3" operator="greaterThan">
      <formula>1</formula>
    </cfRule>
  </conditionalFormatting>
  <conditionalFormatting sqref="B13:B27">
    <cfRule type="expression" dxfId="4" priority="7">
      <formula>AND(LEFT(H13,6)&lt;&gt;"mezera",H13&lt;&gt;"")</formula>
    </cfRule>
  </conditionalFormatting>
  <conditionalFormatting sqref="A13:A27">
    <cfRule type="expression" dxfId="3" priority="4">
      <formula>AND(H13&lt;&gt;"",H13&lt;&gt;"mezeraKL")</formula>
    </cfRule>
  </conditionalFormatting>
  <conditionalFormatting sqref="B13:G27">
    <cfRule type="expression" dxfId="2" priority="5">
      <formula>$H13="SumaNS"</formula>
    </cfRule>
    <cfRule type="expression" dxfId="1" priority="6">
      <formula>OR($H13="KL",$H13="SumaKL")</formula>
    </cfRule>
  </conditionalFormatting>
  <conditionalFormatting sqref="A13:G27">
    <cfRule type="expression" dxfId="0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Obsah</vt:lpstr>
      <vt:lpstr>HI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2013-08-31T13:26:29Z</dcterms:modified>
</cp:coreProperties>
</file>