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<sst xmlns="http://schemas.openxmlformats.org/spreadsheetml/2006/main" count="632" uniqueCount="285">
  <si>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</si>
  <si>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</si>
  <si>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</si>
  <si>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</si>
  <si>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</si>
  <si>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</si>
  <si>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</si>
  <si>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</si>
  <si>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</si>
  <si>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</si>
  <si>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</si>
  <si>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</si>
  <si>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</si>
  <si>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</si>
  <si>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</si>
  <si>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</si>
  <si>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</si>
  <si>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</si>
  <si>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</si>
  <si>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</si>
  <si>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</si>
  <si>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</si>
  <si>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</si>
  <si>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</si>
  <si>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</si>
  <si>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</si>
  <si>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</si>
  <si>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</si>
  <si>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</si>
  <si>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</si>
  <si>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</si>
  <si>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</si>
  <si>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</si>
  <si>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</si>
  <si>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</si>
  <si>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</si>
  <si>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</si>
  <si>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</si>
  <si>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</si>
  <si>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</si>
  <si>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</si>
  <si>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</si>
  <si>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</si>
  <si>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</si>
  <si>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</si>
  <si>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</si>
  <si>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</si>
  <si>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</si>
  <si>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</si>
  <si>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</si>
  <si>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</si>
  <si>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</si>
  <si>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</si>
  <si>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</si>
  <si>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</si>
  <si>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</si>
  <si>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</si>
  <si>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</si>
  <si>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</si>
  <si>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</si>
  <si>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</si>
  <si>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</si>
  <si>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</si>
  <si>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</si>
  <si>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</si>
  <si>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</si>
  <si>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</si>
  <si>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</si>
  <si>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</si>
  <si>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</si>
  <si>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</si>
  <si>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</si>
  <si>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</si>
  <si>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</si>
  <si>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</si>
  <si>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</si>
  <si>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</si>
  <si>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</si>
  <si>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</si>
  <si>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</si>
  <si>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</si>
  <si>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</si>
  <si>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</si>
  <si>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</si>
  <si>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</si>
  <si>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</si>
  <si>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</si>
  <si>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</si>
  <si>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</si>
  <si>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</si>
  <si>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</si>
  <si>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</si>
  <si>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</si>
  <si>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</si>
  <si>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</si>
  <si>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</si>
  <si>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</si>
  <si>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</si>
  <si>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</si>
  <si>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</si>
  <si>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</si>
  <si>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</si>
  <si>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</si>
  <si>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</si>
  <si>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</si>
  <si>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</si>
  <si>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</si>
  <si>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</si>
  <si>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</si>
  <si>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</si>
  <si>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</si>
  <si>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</si>
  <si>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</si>
  <si>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</si>
  <si>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</si>
  <si>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nemocniční hygieny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</si>
  <si>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</si>
  <si>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</si>
  <si>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</si>
  <si>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</si>
  <si>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</si>
  <si>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</si>
  <si>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</si>
  <si>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</si>
  <si>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</si>
  <si>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</si>
  <si>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</si>
  <si>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</si>
  <si>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</si>
  <si>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</si>
  <si>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</si>
  <si>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</si>
  <si>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</si>
  <si>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</si>
  <si>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</si>
  <si>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</si>
  <si>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</si>
  <si>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</si>
  <si>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</si>
  <si>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</si>
  <si>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</si>
  <si>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</si>
  <si>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</si>
  <si>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</si>
  <si>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</si>
  <si>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</si>
  <si>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</si>
  <si>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</si>
  <si>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</si>
  <si>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</si>
  <si>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</si>
  <si>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</si>
  <si>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</si>
  <si>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</si>
  <si>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</si>
  <si>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</si>
  <si>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</si>
  <si>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</si>
  <si>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</si>
  <si>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</si>
  <si>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</si>
  <si>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</si>
  <si>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</si>
  <si>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</si>
  <si>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</si>
  <si>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</si>
  <si>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</si>
  <si>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</si>
  <si>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</si>
  <si>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</si>
  <si>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</si>
  <si>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</si>
  <si>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</si>
  <si>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</si>
  <si>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</si>
  <si>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</si>
  <si>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</si>
  <si>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</si>
  <si>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</si>
  <si>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</si>
  <si>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</si>
  <si>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</si>
  <si>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</si>
  <si>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</si>
  <si>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</si>
  <si>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</si>
  <si>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</si>
  <si>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</si>
  <si>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</si>
  <si>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</si>
  <si>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</si>
  <si>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</si>
  <si>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</si>
  <si>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</si>
  <si>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</si>
  <si>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</si>
  <si>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</si>
  <si>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</si>
  <si>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</si>
  <si>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</si>
  <si>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</si>
  <si>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</si>
  <si>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</si>
  <si>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</si>
  <si>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</si>
  <si>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</si>
  <si>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</si>
  <si>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</si>
  <si>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</si>
  <si>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</si>
  <si>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</si>
  <si>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</si>
  <si>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</si>
  <si>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</si>
  <si>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</si>
  <si>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</si>
  <si>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</si>
  <si>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</si>
  <si>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</si>
  <si>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</si>
  <si>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</si>
  <si>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/>
  </si>
  <si>
    <t>Oddělení nemocniční hygieny</t>
  </si>
  <si>
    <t>50113001</t>
  </si>
  <si>
    <t>Lékárna - léčiva</t>
  </si>
  <si>
    <t>SumaKL</t>
  </si>
  <si>
    <t>5498</t>
  </si>
  <si>
    <t>SumaNS</t>
  </si>
  <si>
    <t>mezeraNS</t>
  </si>
  <si>
    <t>O</t>
  </si>
  <si>
    <t>155947</t>
  </si>
  <si>
    <t>55947</t>
  </si>
  <si>
    <t>OPHTAL LIQ 2X50ML</t>
  </si>
  <si>
    <t>900321</t>
  </si>
  <si>
    <t>0</t>
  </si>
  <si>
    <t>KL PRIPRAVEK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</si>
  <si>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</si>
  <si>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</si>
  <si>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</si>
  <si>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</si>
  <si>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</si>
  <si>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</si>
  <si>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</si>
  <si>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</si>
  <si>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500568</t>
  </si>
  <si>
    <t>Spofaplast Náplast kusová text.156</t>
  </si>
  <si>
    <t>72x19mm/5ks</t>
  </si>
  <si>
    <t>610039</t>
  </si>
  <si>
    <t>Rouška z plic do plic resuscitační</t>
  </si>
  <si>
    <t>987704</t>
  </si>
  <si>
    <t>3M Spofaplast Náplast fix.netk.text.732 5mx25mm</t>
  </si>
  <si>
    <t>50115020</t>
  </si>
  <si>
    <t>Diagnostika (132 03 001)</t>
  </si>
  <si>
    <t>50115050</t>
  </si>
  <si>
    <t>502 SZM obvazový (112 02 040)</t>
  </si>
  <si>
    <t>50115067</t>
  </si>
  <si>
    <t>532 SZM Rukavice (112 02 108)</t>
  </si>
  <si>
    <t>ZA447</t>
  </si>
  <si>
    <t>Vata obvazová 200 g nesterilní skládaná 1102352</t>
  </si>
  <si>
    <t>ZA604</t>
  </si>
  <si>
    <t>Tyčinka vatová sterilní á 1000 ks 5100/SG/CS</t>
  </si>
  <si>
    <t>ZK477</t>
  </si>
  <si>
    <t>Rukavice operační latexové s pudrem ansell medigrip plus vel. 8,0 302926</t>
  </si>
  <si>
    <t>804181</t>
  </si>
  <si>
    <t>-Játrový bujon (10ml) MKM06045</t>
  </si>
  <si>
    <t>803014</t>
  </si>
  <si>
    <t>-Sabouraud agar s CMP MKM03018</t>
  </si>
  <si>
    <t>800108</t>
  </si>
  <si>
    <t>-PYRATEST 10003344</t>
  </si>
  <si>
    <t>801275</t>
  </si>
  <si>
    <t>-OXITEST 10003324</t>
  </si>
  <si>
    <t>801632</t>
  </si>
  <si>
    <t>-COLUMBIA AGAR MKM01011</t>
  </si>
  <si>
    <t>801927</t>
  </si>
  <si>
    <t>-CINIDLO PRO TEST PYR 10003379</t>
  </si>
  <si>
    <t>802349</t>
  </si>
  <si>
    <t>-ENDO AGAR MKM03011</t>
  </si>
  <si>
    <t>500271</t>
  </si>
  <si>
    <t>-Půda s bromkresolem (kontrola sterility) MKM06053</t>
  </si>
  <si>
    <t>500272</t>
  </si>
  <si>
    <t>-Glukózový bujon (5 ml) MKM06018</t>
  </si>
  <si>
    <t>804156</t>
  </si>
  <si>
    <t>-PASTOREX STAPH PLUS 1x50 testů 56356</t>
  </si>
  <si>
    <t>501274</t>
  </si>
  <si>
    <t xml:space="preserve">-CCM 4517 E.coli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</si>
</sst>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1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53" fillId="7" borderId="46" xfId="0" applyNumberFormat="1" applyFont="1" applyFill="1" applyBorder="1" applyAlignment="1">
      <alignment horizontal="right" vertical="top"/>
    </xf>
    <xf numFmtId="174" fontId="53" fillId="7" borderId="47" xfId="0" applyNumberFormat="1" applyFont="1" applyFill="1" applyBorder="1" applyAlignment="1">
      <alignment horizontal="right" vertical="top"/>
    </xf>
    <xf numFmtId="3" fontId="53" fillId="0" borderId="46" xfId="0" applyNumberFormat="1" applyFont="1" applyBorder="1" applyAlignment="1">
      <alignment horizontal="right" vertical="top"/>
    </xf>
    <xf numFmtId="3" fontId="54" fillId="7" borderId="49" xfId="0" applyNumberFormat="1" applyFont="1" applyFill="1" applyBorder="1" applyAlignment="1">
      <alignment horizontal="right" vertical="top"/>
    </xf>
    <xf numFmtId="174" fontId="54" fillId="7" borderId="50" xfId="0" applyNumberFormat="1" applyFont="1" applyFill="1" applyBorder="1" applyAlignment="1">
      <alignment horizontal="right" vertical="top"/>
    </xf>
    <xf numFmtId="3" fontId="54" fillId="0" borderId="49" xfId="0" applyNumberFormat="1" applyFont="1" applyBorder="1" applyAlignment="1">
      <alignment horizontal="right" vertical="top"/>
    </xf>
    <xf numFmtId="0" fontId="54" fillId="7" borderId="50" xfId="0" applyFont="1" applyFill="1" applyBorder="1" applyAlignment="1">
      <alignment horizontal="right" vertical="top"/>
    </xf>
    <xf numFmtId="0" fontId="53" fillId="7" borderId="47" xfId="0" applyFont="1" applyFill="1" applyBorder="1" applyAlignment="1">
      <alignment horizontal="right" vertical="top"/>
    </xf>
    <xf numFmtId="3" fontId="54" fillId="0" borderId="51" xfId="0" applyNumberFormat="1" applyFont="1" applyBorder="1" applyAlignment="1">
      <alignment horizontal="right" vertical="top"/>
    </xf>
    <xf numFmtId="3" fontId="54" fillId="0" borderId="52" xfId="0" applyNumberFormat="1" applyFont="1" applyBorder="1" applyAlignment="1">
      <alignment horizontal="right" vertical="top"/>
    </xf>
    <xf numFmtId="174" fontId="54" fillId="7" borderId="52" xfId="0" applyNumberFormat="1" applyFont="1" applyFill="1" applyBorder="1" applyAlignment="1">
      <alignment horizontal="right" vertical="top"/>
    </xf>
    <xf numFmtId="0" fontId="53" fillId="8" borderId="45" xfId="0" applyFont="1" applyFill="1" applyBorder="1" applyAlignment="1">
      <alignment vertical="top"/>
    </xf>
    <xf numFmtId="0" fontId="53" fillId="8" borderId="45" xfId="0" applyFont="1" applyFill="1" applyBorder="1" applyAlignment="1">
      <alignment vertical="top" indent="2"/>
    </xf>
    <xf numFmtId="0" fontId="53" fillId="8" borderId="45" xfId="0" applyFont="1" applyFill="1" applyBorder="1" applyAlignment="1">
      <alignment vertical="top" indent="4"/>
    </xf>
    <xf numFmtId="0" fontId="54" fillId="8" borderId="48" xfId="0" applyFont="1" applyFill="1" applyBorder="1" applyAlignment="1">
      <alignment vertical="top" indent="6"/>
    </xf>
    <xf numFmtId="0" fontId="53" fillId="8" borderId="45" xfId="0" applyFont="1" applyFill="1" applyBorder="1" applyAlignment="1">
      <alignment vertical="top" indent="8"/>
    </xf>
    <xf numFmtId="0" fontId="54" fillId="8" borderId="48" xfId="0" applyFont="1" applyFill="1" applyBorder="1" applyAlignment="1">
      <alignment vertical="top" indent="2"/>
    </xf>
    <xf numFmtId="0" fontId="54" fillId="8" borderId="48" xfId="0" applyFont="1" applyFill="1" applyBorder="1" applyAlignment="1">
      <alignment vertical="top" indent="4"/>
    </xf>
    <xf numFmtId="0" fontId="53" fillId="8" borderId="45" xfId="0" applyFont="1" applyFill="1" applyBorder="1" applyAlignment="1">
      <alignment vertical="top" indent="6"/>
    </xf>
    <xf numFmtId="0" fontId="34" fillId="8" borderId="45" xfId="0" applyFont="1" applyFill="1" applyBorder="1"/>
    <xf numFmtId="0" fontId="54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1871</v>
      </c>
      <c r="D4" s="141">
        <f ca="1">IF(ISERROR(VLOOKUP("Náklady celkem",INDIRECT("HI!$A:$G"),4,0)),0,VLOOKUP("Náklady celkem",INDIRECT("HI!$A:$G"),4,0))</f>
        <v>2027.59501</v>
      </c>
      <c r="E4" s="134">
        <f ca="1">IF(C4=0,0,D4/C4)</f>
        <v>1.0836958898984501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0</v>
      </c>
      <c r="D7" s="133">
        <f>IF(ISERROR(HI!D5),"",HI!D5)</f>
        <v>0.77005000000000001</v>
      </c>
      <c r="E7" s="135">
        <f t="shared" ref="E7:E11" si="0">IF(C7=0,0,D7/C7)</f>
        <v>0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0</v>
      </c>
      <c r="D11" s="133">
        <f>IF(ISERROR(HI!D6),"",HI!D6)</f>
        <v>43.093330000000002</v>
      </c>
      <c r="E11" s="135">
        <f t="shared" si="0"/>
        <v>0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1551</v>
      </c>
      <c r="D12" s="142">
        <f ca="1">IF(ISERROR(VLOOKUP("Osobní náklady (Kč)",INDIRECT("HI!$A:$G"),4,0)),0,VLOOKUP("Osobní náklady (Kč)",INDIRECT("HI!$A:$G"),4,0))</f>
        <v>1609.90155</v>
      </c>
      <c r="E12" s="135">
        <f t="shared" ref="E12" ca="1" si="1">IF(C12=0,0,D12/C12)</f>
        <v>1.0379764990328821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0.77005000000000001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0</v>
      </c>
      <c r="C6" s="36">
        <v>0</v>
      </c>
      <c r="D6" s="37">
        <v>43.093330000000002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5.9287877500949585E-323</v>
      </c>
      <c r="C7" s="36">
        <v>5.9287877500949585E-323</v>
      </c>
      <c r="D7" s="37">
        <v>1609.90155</v>
      </c>
      <c r="E7" s="11"/>
      <c r="F7" s="14">
        <v>1551</v>
      </c>
      <c r="G7" s="15">
        <f>IF(F7&lt;0.00000001,"",D7/F7)</f>
        <v>1.0379764990328821</v>
      </c>
    </row>
    <row r="8" spans="1:7" ht="14.4" customHeight="1" thickBot="1" x14ac:dyDescent="0.35">
      <c r="A8" s="1" t="s">
        <v>80</v>
      </c>
      <c r="B8" s="16">
        <v>-1.7786363250284876E-322</v>
      </c>
      <c r="C8" s="38">
        <v>-1.7786363250284876E-322</v>
      </c>
      <c r="D8" s="39">
        <v>373.83008000000098</v>
      </c>
      <c r="E8" s="11"/>
      <c r="F8" s="16">
        <v>320</v>
      </c>
      <c r="G8" s="17">
        <f>IF(F8&lt;0.00000001,"",D8/F8)</f>
        <v>1.168219000000003</v>
      </c>
    </row>
    <row r="9" spans="1:7" ht="14.4" customHeight="1" thickBot="1" x14ac:dyDescent="0.35">
      <c r="A9" s="2" t="s">
        <v>81</v>
      </c>
      <c r="B9" s="3">
        <v>-1.1857575500189917E-322</v>
      </c>
      <c r="C9" s="40">
        <v>-1.1857575500189917E-322</v>
      </c>
      <c r="D9" s="41">
        <v>2027.59501</v>
      </c>
      <c r="E9" s="11"/>
      <c r="F9" s="3">
        <v>1871</v>
      </c>
      <c r="G9" s="4">
        <f>IF(F9&lt;0.00000001,"",D9/F9)</f>
        <v>1.0836958898984501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 t="e">
        <f>IF(B9=0,"",B13/B9)</f>
        <v>#DIV/0!</v>
      </c>
      <c r="C15" s="44" t="e">
        <f>IF(C9=0,"",C13/C9)</f>
        <v>#DIV/0!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5.9287877500949585E-323</v>
      </c>
      <c r="Q6" s="102" t="s">
        <v>116</v>
      </c>
    </row>
    <row r="7" spans="1:17" ht="14.4" customHeight="1" x14ac:dyDescent="0.3">
      <c r="A7" s="21" t="s">
        <v>36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0.34655000000000002</v>
      </c>
      <c r="K7" s="68">
        <v>4.9406564584124654E-324</v>
      </c>
      <c r="L7" s="68">
        <v>0.23088</v>
      </c>
      <c r="M7" s="68">
        <v>6.2549999999999994E-2</v>
      </c>
      <c r="N7" s="68">
        <v>4.9406564584124654E-324</v>
      </c>
      <c r="O7" s="68">
        <v>0.13006999999999999</v>
      </c>
      <c r="P7" s="69">
        <v>0.77005000000000001</v>
      </c>
      <c r="Q7" s="103" t="s">
        <v>116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5.9287877500949585E-323</v>
      </c>
      <c r="Q8" s="103" t="s">
        <v>116</v>
      </c>
    </row>
    <row r="9" spans="1:17" ht="14.4" customHeight="1" x14ac:dyDescent="0.3">
      <c r="A9" s="21" t="s">
        <v>38</v>
      </c>
      <c r="B9" s="67">
        <v>4.9406564584124654E-324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9.19116</v>
      </c>
      <c r="I9" s="68">
        <v>10.477180000000001</v>
      </c>
      <c r="J9" s="68">
        <v>1.85372</v>
      </c>
      <c r="K9" s="68">
        <v>4.9406564584124654E-324</v>
      </c>
      <c r="L9" s="68">
        <v>9.8028099999999991</v>
      </c>
      <c r="M9" s="68">
        <v>4.9406564584124654E-324</v>
      </c>
      <c r="N9" s="68">
        <v>5.3578799999999998</v>
      </c>
      <c r="O9" s="68">
        <v>6.4105800000000004</v>
      </c>
      <c r="P9" s="69">
        <v>43.093330000000002</v>
      </c>
      <c r="Q9" s="103" t="s">
        <v>116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5.9287877500949585E-323</v>
      </c>
      <c r="Q10" s="103" t="s">
        <v>116</v>
      </c>
    </row>
    <row r="11" spans="1:17" ht="14.4" customHeight="1" x14ac:dyDescent="0.3">
      <c r="A11" s="21" t="s">
        <v>40</v>
      </c>
      <c r="B11" s="67">
        <v>123.281503269052</v>
      </c>
      <c r="C11" s="68">
        <v>10.273458605754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29.185500000000001</v>
      </c>
      <c r="I11" s="68">
        <v>6.4341100000000004</v>
      </c>
      <c r="J11" s="68">
        <v>2.36</v>
      </c>
      <c r="K11" s="68">
        <v>46.217700000000001</v>
      </c>
      <c r="L11" s="68">
        <v>1.1294999999999999</v>
      </c>
      <c r="M11" s="68">
        <v>0.47360999999999998</v>
      </c>
      <c r="N11" s="68">
        <v>43.045389999999998</v>
      </c>
      <c r="O11" s="68">
        <v>3.7917100000000001</v>
      </c>
      <c r="P11" s="69">
        <v>132.63751999999999</v>
      </c>
      <c r="Q11" s="103">
        <v>1.0758914880399999</v>
      </c>
    </row>
    <row r="12" spans="1:17" ht="14.4" customHeight="1" x14ac:dyDescent="0.3">
      <c r="A12" s="21" t="s">
        <v>41</v>
      </c>
      <c r="B12" s="67">
        <v>0.14064514849199999</v>
      </c>
      <c r="C12" s="68">
        <v>1.1720429040999999E-2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9.4200000000000006E-2</v>
      </c>
      <c r="P12" s="69">
        <v>9.4200000000000006E-2</v>
      </c>
      <c r="Q12" s="103">
        <v>0.66977070314800002</v>
      </c>
    </row>
    <row r="13" spans="1:17" ht="14.4" customHeight="1" x14ac:dyDescent="0.3">
      <c r="A13" s="21" t="s">
        <v>42</v>
      </c>
      <c r="B13" s="67">
        <v>0.37386247164600001</v>
      </c>
      <c r="C13" s="68">
        <v>3.1155205969999999E-2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3.1383899999999998</v>
      </c>
      <c r="P13" s="69">
        <v>3.1383899999999998</v>
      </c>
      <c r="Q13" s="103">
        <v>8.3945039633890008</v>
      </c>
    </row>
    <row r="14" spans="1:17" ht="14.4" customHeight="1" x14ac:dyDescent="0.3">
      <c r="A14" s="21" t="s">
        <v>43</v>
      </c>
      <c r="B14" s="67">
        <v>74.355356792066999</v>
      </c>
      <c r="C14" s="68">
        <v>6.1962797326720001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6.55</v>
      </c>
      <c r="I14" s="68">
        <v>8.9359999999999999</v>
      </c>
      <c r="J14" s="68">
        <v>6.9790000000000001</v>
      </c>
      <c r="K14" s="68">
        <v>7.5679999999999996</v>
      </c>
      <c r="L14" s="68">
        <v>7.0739999999999998</v>
      </c>
      <c r="M14" s="68">
        <v>8.6039999999999992</v>
      </c>
      <c r="N14" s="68">
        <v>10.885</v>
      </c>
      <c r="O14" s="68">
        <v>10.23766</v>
      </c>
      <c r="P14" s="69">
        <v>66.833659999999995</v>
      </c>
      <c r="Q14" s="103">
        <v>0.89884122521099996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5.9287877500949585E-323</v>
      </c>
      <c r="Q15" s="103" t="s">
        <v>116</v>
      </c>
    </row>
    <row r="16" spans="1:17" ht="14.4" customHeight="1" x14ac:dyDescent="0.3">
      <c r="A16" s="21" t="s">
        <v>45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5.9287877500949585E-323</v>
      </c>
      <c r="Q16" s="103" t="s">
        <v>116</v>
      </c>
    </row>
    <row r="17" spans="1:17" ht="14.4" customHeight="1" x14ac:dyDescent="0.3">
      <c r="A17" s="21" t="s">
        <v>46</v>
      </c>
      <c r="B17" s="67">
        <v>4.5499075733680003</v>
      </c>
      <c r="C17" s="68">
        <v>0.37915896444699998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1.1972</v>
      </c>
      <c r="J17" s="68">
        <v>4.9406564584124654E-324</v>
      </c>
      <c r="K17" s="68">
        <v>4.9406564584124654E-324</v>
      </c>
      <c r="L17" s="68">
        <v>4.9406564584124654E-324</v>
      </c>
      <c r="M17" s="68">
        <v>8.6115700000000004</v>
      </c>
      <c r="N17" s="68">
        <v>4.9406564584124654E-324</v>
      </c>
      <c r="O17" s="68">
        <v>0.92564999999999997</v>
      </c>
      <c r="P17" s="69">
        <v>10.73442</v>
      </c>
      <c r="Q17" s="103">
        <v>2.35926111177</v>
      </c>
    </row>
    <row r="18" spans="1:17" ht="14.4" customHeight="1" x14ac:dyDescent="0.3">
      <c r="A18" s="21" t="s">
        <v>47</v>
      </c>
      <c r="B18" s="67">
        <v>4.9406564584124654E-324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1.425</v>
      </c>
      <c r="K18" s="68">
        <v>4.9406564584124654E-324</v>
      </c>
      <c r="L18" s="68">
        <v>4.9406564584124654E-324</v>
      </c>
      <c r="M18" s="68">
        <v>4.6900000000000004</v>
      </c>
      <c r="N18" s="68">
        <v>1.347</v>
      </c>
      <c r="O18" s="68">
        <v>4.9406564584124654E-324</v>
      </c>
      <c r="P18" s="69">
        <v>7.4619999999999997</v>
      </c>
      <c r="Q18" s="103" t="s">
        <v>116</v>
      </c>
    </row>
    <row r="19" spans="1:17" ht="14.4" customHeight="1" x14ac:dyDescent="0.3">
      <c r="A19" s="21" t="s">
        <v>48</v>
      </c>
      <c r="B19" s="67">
        <v>66.801061094673997</v>
      </c>
      <c r="C19" s="68">
        <v>5.5667550912220003</v>
      </c>
      <c r="D19" s="68">
        <v>4.9406564584124654E-324</v>
      </c>
      <c r="E19" s="68">
        <v>4.9406564584124654E-324</v>
      </c>
      <c r="F19" s="68">
        <v>4.9406564584124654E-324</v>
      </c>
      <c r="G19" s="68">
        <v>4.9406564584124654E-324</v>
      </c>
      <c r="H19" s="68">
        <v>13.221349999999999</v>
      </c>
      <c r="I19" s="68">
        <v>7.7850900000000003</v>
      </c>
      <c r="J19" s="68">
        <v>10.592409999999999</v>
      </c>
      <c r="K19" s="68">
        <v>31.821999999999999</v>
      </c>
      <c r="L19" s="68">
        <v>7.9905600000000003</v>
      </c>
      <c r="M19" s="68">
        <v>3.1222699999999999</v>
      </c>
      <c r="N19" s="68">
        <v>4.5147899999999996</v>
      </c>
      <c r="O19" s="68">
        <v>14.124499999999999</v>
      </c>
      <c r="P19" s="69">
        <v>93.172970000000007</v>
      </c>
      <c r="Q19" s="103">
        <v>1.394782784482</v>
      </c>
    </row>
    <row r="20" spans="1:17" ht="14.4" customHeight="1" x14ac:dyDescent="0.3">
      <c r="A20" s="21" t="s">
        <v>49</v>
      </c>
      <c r="B20" s="67">
        <v>1551.0829662528099</v>
      </c>
      <c r="C20" s="68">
        <v>129.25691385440101</v>
      </c>
      <c r="D20" s="68">
        <v>4.9406564584124654E-324</v>
      </c>
      <c r="E20" s="68">
        <v>4.9406564584124654E-324</v>
      </c>
      <c r="F20" s="68">
        <v>4.9406564584124654E-324</v>
      </c>
      <c r="G20" s="68">
        <v>4.9406564584124654E-324</v>
      </c>
      <c r="H20" s="68">
        <v>195.99066999999999</v>
      </c>
      <c r="I20" s="68">
        <v>209.88055</v>
      </c>
      <c r="J20" s="68">
        <v>260.16442999999998</v>
      </c>
      <c r="K20" s="68">
        <v>201.02498</v>
      </c>
      <c r="L20" s="68">
        <v>179.22028</v>
      </c>
      <c r="M20" s="68">
        <v>157.03667999999999</v>
      </c>
      <c r="N20" s="68">
        <v>241.9992</v>
      </c>
      <c r="O20" s="68">
        <v>164.58476000000101</v>
      </c>
      <c r="P20" s="69">
        <v>1609.90155</v>
      </c>
      <c r="Q20" s="103">
        <v>1.037920978456</v>
      </c>
    </row>
    <row r="21" spans="1:17" ht="14.4" customHeight="1" x14ac:dyDescent="0.3">
      <c r="A21" s="22" t="s">
        <v>50</v>
      </c>
      <c r="B21" s="67">
        <v>50.666666666662998</v>
      </c>
      <c r="C21" s="68">
        <v>4.2222222222210002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6.3920000000000003</v>
      </c>
      <c r="I21" s="68">
        <v>6.3920000000000003</v>
      </c>
      <c r="J21" s="68">
        <v>6.5650000000000004</v>
      </c>
      <c r="K21" s="68">
        <v>6.5650000000000004</v>
      </c>
      <c r="L21" s="68">
        <v>6.5640000000000001</v>
      </c>
      <c r="M21" s="68">
        <v>6.5640000000000001</v>
      </c>
      <c r="N21" s="68">
        <v>6.5640000000000001</v>
      </c>
      <c r="O21" s="68">
        <v>6.5640000000000001</v>
      </c>
      <c r="P21" s="69">
        <v>52.17</v>
      </c>
      <c r="Q21" s="103">
        <v>1.029671052631</v>
      </c>
    </row>
    <row r="22" spans="1:17" ht="14.4" customHeight="1" x14ac:dyDescent="0.3">
      <c r="A22" s="21" t="s">
        <v>51</v>
      </c>
      <c r="B22" s="67">
        <v>4.9406564584124654E-324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1.1910000000000001</v>
      </c>
      <c r="N22" s="68">
        <v>4.9406564584124654E-324</v>
      </c>
      <c r="O22" s="68">
        <v>3.69292</v>
      </c>
      <c r="P22" s="69">
        <v>4.8839199999999998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2.3715151000379834E-322</v>
      </c>
      <c r="Q23" s="103" t="s">
        <v>116</v>
      </c>
    </row>
    <row r="24" spans="1:17" ht="14.4" customHeight="1" x14ac:dyDescent="0.3">
      <c r="A24" s="22" t="s">
        <v>53</v>
      </c>
      <c r="B24" s="67">
        <v>2.2737367544323201E-13</v>
      </c>
      <c r="C24" s="68">
        <v>0</v>
      </c>
      <c r="D24" s="68">
        <v>-1.0869444208507424E-322</v>
      </c>
      <c r="E24" s="68">
        <v>-1.0869444208507424E-322</v>
      </c>
      <c r="F24" s="68">
        <v>-1.0869444208507424E-322</v>
      </c>
      <c r="G24" s="68">
        <v>-1.0869444208507424E-322</v>
      </c>
      <c r="H24" s="68">
        <v>0</v>
      </c>
      <c r="I24" s="68">
        <v>0</v>
      </c>
      <c r="J24" s="68">
        <v>0</v>
      </c>
      <c r="K24" s="68">
        <v>0</v>
      </c>
      <c r="L24" s="68">
        <v>-2.8421709430404001E-14</v>
      </c>
      <c r="M24" s="68">
        <v>1.002999999999</v>
      </c>
      <c r="N24" s="68">
        <v>1.6999999999990001</v>
      </c>
      <c r="O24" s="68">
        <v>0</v>
      </c>
      <c r="P24" s="69">
        <v>2.7029999999990002</v>
      </c>
      <c r="Q24" s="103">
        <v>0</v>
      </c>
    </row>
    <row r="25" spans="1:17" ht="14.4" customHeight="1" x14ac:dyDescent="0.3">
      <c r="A25" s="23" t="s">
        <v>54</v>
      </c>
      <c r="B25" s="70">
        <v>1871.2519692687799</v>
      </c>
      <c r="C25" s="71">
        <v>155.93766410573099</v>
      </c>
      <c r="D25" s="71">
        <v>4.9406564584124654E-324</v>
      </c>
      <c r="E25" s="71">
        <v>4.9406564584124654E-324</v>
      </c>
      <c r="F25" s="71">
        <v>4.9406564584124654E-324</v>
      </c>
      <c r="G25" s="71">
        <v>4.9406564584124654E-324</v>
      </c>
      <c r="H25" s="71">
        <v>260.53068000000002</v>
      </c>
      <c r="I25" s="71">
        <v>251.10212999999999</v>
      </c>
      <c r="J25" s="71">
        <v>290.28611000000001</v>
      </c>
      <c r="K25" s="71">
        <v>293.19767999999999</v>
      </c>
      <c r="L25" s="71">
        <v>212.01203000000001</v>
      </c>
      <c r="M25" s="71">
        <v>191.35867999999999</v>
      </c>
      <c r="N25" s="71">
        <v>315.41325999999998</v>
      </c>
      <c r="O25" s="71">
        <v>213.69444000000101</v>
      </c>
      <c r="P25" s="72">
        <v>2027.59501</v>
      </c>
      <c r="Q25" s="104">
        <v>1.08354996724</v>
      </c>
    </row>
    <row r="26" spans="1:17" ht="14.4" customHeight="1" x14ac:dyDescent="0.3">
      <c r="A26" s="21" t="s">
        <v>55</v>
      </c>
      <c r="B26" s="67">
        <v>127.66666666666499</v>
      </c>
      <c r="C26" s="68">
        <v>10.638888888887999</v>
      </c>
      <c r="D26" s="68">
        <v>4.9406564584124654E-324</v>
      </c>
      <c r="E26" s="68">
        <v>4.9406564584124654E-324</v>
      </c>
      <c r="F26" s="68">
        <v>4.9406564584124654E-324</v>
      </c>
      <c r="G26" s="68">
        <v>4.9406564584124654E-324</v>
      </c>
      <c r="H26" s="68">
        <v>33.411810000000003</v>
      </c>
      <c r="I26" s="68">
        <v>55.16478</v>
      </c>
      <c r="J26" s="68">
        <v>38.691659999999999</v>
      </c>
      <c r="K26" s="68">
        <v>31.419370000000001</v>
      </c>
      <c r="L26" s="68">
        <v>29.1145</v>
      </c>
      <c r="M26" s="68">
        <v>33.264580000000002</v>
      </c>
      <c r="N26" s="68">
        <v>30.612660000000002</v>
      </c>
      <c r="O26" s="68">
        <v>43.397840000000002</v>
      </c>
      <c r="P26" s="69">
        <v>295.0772</v>
      </c>
      <c r="Q26" s="103">
        <v>2.311309660574</v>
      </c>
    </row>
    <row r="27" spans="1:17" ht="14.4" customHeight="1" x14ac:dyDescent="0.3">
      <c r="A27" s="24" t="s">
        <v>56</v>
      </c>
      <c r="B27" s="70">
        <v>1998.9186359354401</v>
      </c>
      <c r="C27" s="71">
        <v>166.57655299461999</v>
      </c>
      <c r="D27" s="71">
        <v>9.8813129168249309E-324</v>
      </c>
      <c r="E27" s="71">
        <v>9.8813129168249309E-324</v>
      </c>
      <c r="F27" s="71">
        <v>9.8813129168249309E-324</v>
      </c>
      <c r="G27" s="71">
        <v>9.8813129168249309E-324</v>
      </c>
      <c r="H27" s="71">
        <v>293.94249000000002</v>
      </c>
      <c r="I27" s="71">
        <v>306.26691</v>
      </c>
      <c r="J27" s="71">
        <v>328.97777000000002</v>
      </c>
      <c r="K27" s="71">
        <v>324.61705000000001</v>
      </c>
      <c r="L27" s="71">
        <v>241.12653</v>
      </c>
      <c r="M27" s="71">
        <v>224.62325999999999</v>
      </c>
      <c r="N27" s="71">
        <v>346.02591999999999</v>
      </c>
      <c r="O27" s="71">
        <v>257.09228000000098</v>
      </c>
      <c r="P27" s="72">
        <v>2322.6722100000002</v>
      </c>
      <c r="Q27" s="104">
        <v>1.1619643582500001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1.4821969375237396E-321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1.1857575500189917E-322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5.9287877500949585E-322</v>
      </c>
      <c r="Q30" s="103">
        <v>10</v>
      </c>
    </row>
    <row r="31" spans="1:17" ht="14.4" customHeight="1" thickBot="1" x14ac:dyDescent="0.35">
      <c r="A31" s="25" t="s">
        <v>60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2.9643938750474793E-322</v>
      </c>
      <c r="Q31" s="105" t="s">
        <v>116</v>
      </c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14" t="s">
        <v>118</v>
      </c>
      <c r="B6" s="203">
        <v>4.9406564584124654E-324</v>
      </c>
      <c r="C6" s="203">
        <v>4.9406564584124654E-324</v>
      </c>
      <c r="D6" s="203">
        <v>0</v>
      </c>
      <c r="E6" s="204">
        <v>1</v>
      </c>
      <c r="F6" s="203">
        <v>1871.2519692687799</v>
      </c>
      <c r="G6" s="203">
        <v>1871.2519692687799</v>
      </c>
      <c r="H6" s="205">
        <v>213.69444000000101</v>
      </c>
      <c r="I6" s="203">
        <v>2027.59501</v>
      </c>
      <c r="J6" s="203">
        <v>156.34304073122499</v>
      </c>
      <c r="K6" s="204">
        <v>1.08354996724</v>
      </c>
    </row>
    <row r="7" spans="1:11" ht="14.4" customHeight="1" thickBot="1" x14ac:dyDescent="0.35">
      <c r="A7" s="215" t="s">
        <v>119</v>
      </c>
      <c r="B7" s="203">
        <v>4.9406564584124654E-324</v>
      </c>
      <c r="C7" s="203">
        <v>4.9406564584124654E-324</v>
      </c>
      <c r="D7" s="203">
        <v>0</v>
      </c>
      <c r="E7" s="204">
        <v>1</v>
      </c>
      <c r="F7" s="203">
        <v>198.15136768125899</v>
      </c>
      <c r="G7" s="203">
        <v>198.15136768125899</v>
      </c>
      <c r="H7" s="205">
        <v>23.802610000000001</v>
      </c>
      <c r="I7" s="203">
        <v>246.56715</v>
      </c>
      <c r="J7" s="203">
        <v>48.415782318741002</v>
      </c>
      <c r="K7" s="204">
        <v>1.2443373613069999</v>
      </c>
    </row>
    <row r="8" spans="1:11" ht="14.4" customHeight="1" thickBot="1" x14ac:dyDescent="0.35">
      <c r="A8" s="216" t="s">
        <v>120</v>
      </c>
      <c r="B8" s="203">
        <v>4.9406564584124654E-324</v>
      </c>
      <c r="C8" s="203">
        <v>4.9406564584124654E-324</v>
      </c>
      <c r="D8" s="203">
        <v>0</v>
      </c>
      <c r="E8" s="204">
        <v>1</v>
      </c>
      <c r="F8" s="203">
        <v>123.796010889191</v>
      </c>
      <c r="G8" s="203">
        <v>123.796010889191</v>
      </c>
      <c r="H8" s="205">
        <v>13.56495</v>
      </c>
      <c r="I8" s="203">
        <v>179.73348999999999</v>
      </c>
      <c r="J8" s="203">
        <v>55.937479110807999</v>
      </c>
      <c r="K8" s="204">
        <v>1.4518520322990001</v>
      </c>
    </row>
    <row r="9" spans="1:11" ht="14.4" customHeight="1" thickBot="1" x14ac:dyDescent="0.35">
      <c r="A9" s="217" t="s">
        <v>121</v>
      </c>
      <c r="B9" s="206">
        <v>4.9406564584124654E-324</v>
      </c>
      <c r="C9" s="206">
        <v>4.9406564584124654E-324</v>
      </c>
      <c r="D9" s="206">
        <v>0</v>
      </c>
      <c r="E9" s="207">
        <v>1</v>
      </c>
      <c r="F9" s="206">
        <v>4.9406564584124654E-324</v>
      </c>
      <c r="G9" s="206">
        <v>0</v>
      </c>
      <c r="H9" s="208">
        <v>0.13006999999999999</v>
      </c>
      <c r="I9" s="206">
        <v>0.77005000000000001</v>
      </c>
      <c r="J9" s="206">
        <v>0.77005000000000001</v>
      </c>
      <c r="K9" s="209" t="s">
        <v>122</v>
      </c>
    </row>
    <row r="10" spans="1:11" ht="14.4" customHeight="1" thickBot="1" x14ac:dyDescent="0.35">
      <c r="A10" s="218" t="s">
        <v>123</v>
      </c>
      <c r="B10" s="203">
        <v>4.9406564584124654E-324</v>
      </c>
      <c r="C10" s="203">
        <v>4.9406564584124654E-324</v>
      </c>
      <c r="D10" s="203">
        <v>0</v>
      </c>
      <c r="E10" s="204">
        <v>1</v>
      </c>
      <c r="F10" s="203">
        <v>4.9406564584124654E-324</v>
      </c>
      <c r="G10" s="203">
        <v>0</v>
      </c>
      <c r="H10" s="205">
        <v>0.13006999999999999</v>
      </c>
      <c r="I10" s="203">
        <v>0.77005000000000001</v>
      </c>
      <c r="J10" s="203">
        <v>0.77005000000000001</v>
      </c>
      <c r="K10" s="210" t="s">
        <v>122</v>
      </c>
    </row>
    <row r="11" spans="1:11" ht="14.4" customHeight="1" thickBot="1" x14ac:dyDescent="0.35">
      <c r="A11" s="217" t="s">
        <v>124</v>
      </c>
      <c r="B11" s="206">
        <v>4.9406564584124654E-324</v>
      </c>
      <c r="C11" s="206">
        <v>4.9406564584124654E-324</v>
      </c>
      <c r="D11" s="206">
        <v>0</v>
      </c>
      <c r="E11" s="207">
        <v>1</v>
      </c>
      <c r="F11" s="206">
        <v>4.9406564584124654E-324</v>
      </c>
      <c r="G11" s="206">
        <v>0</v>
      </c>
      <c r="H11" s="208">
        <v>6.4105800000000004</v>
      </c>
      <c r="I11" s="206">
        <v>43.093330000000002</v>
      </c>
      <c r="J11" s="206">
        <v>43.093330000000002</v>
      </c>
      <c r="K11" s="209" t="s">
        <v>122</v>
      </c>
    </row>
    <row r="12" spans="1:11" ht="14.4" customHeight="1" thickBot="1" x14ac:dyDescent="0.35">
      <c r="A12" s="218" t="s">
        <v>125</v>
      </c>
      <c r="B12" s="203">
        <v>4.9406564584124654E-324</v>
      </c>
      <c r="C12" s="203">
        <v>4.9406564584124654E-324</v>
      </c>
      <c r="D12" s="203">
        <v>0</v>
      </c>
      <c r="E12" s="204">
        <v>1</v>
      </c>
      <c r="F12" s="203">
        <v>4.9406564584124654E-324</v>
      </c>
      <c r="G12" s="203">
        <v>0</v>
      </c>
      <c r="H12" s="205">
        <v>6.4105800000000004</v>
      </c>
      <c r="I12" s="203">
        <v>40.366329999999998</v>
      </c>
      <c r="J12" s="203">
        <v>40.366329999999998</v>
      </c>
      <c r="K12" s="210" t="s">
        <v>122</v>
      </c>
    </row>
    <row r="13" spans="1:11" ht="14.4" customHeight="1" thickBot="1" x14ac:dyDescent="0.35">
      <c r="A13" s="218" t="s">
        <v>126</v>
      </c>
      <c r="B13" s="203">
        <v>4.9406564584124654E-324</v>
      </c>
      <c r="C13" s="203">
        <v>4.9406564584124654E-324</v>
      </c>
      <c r="D13" s="203">
        <v>0</v>
      </c>
      <c r="E13" s="204">
        <v>1</v>
      </c>
      <c r="F13" s="203">
        <v>4.9406564584124654E-324</v>
      </c>
      <c r="G13" s="203">
        <v>0</v>
      </c>
      <c r="H13" s="205">
        <v>4.9406564584124654E-324</v>
      </c>
      <c r="I13" s="203">
        <v>2.7120000000000002</v>
      </c>
      <c r="J13" s="203">
        <v>2.7120000000000002</v>
      </c>
      <c r="K13" s="210" t="s">
        <v>122</v>
      </c>
    </row>
    <row r="14" spans="1:11" ht="14.4" customHeight="1" thickBot="1" x14ac:dyDescent="0.35">
      <c r="A14" s="218" t="s">
        <v>127</v>
      </c>
      <c r="B14" s="203">
        <v>4.9406564584124654E-324</v>
      </c>
      <c r="C14" s="203">
        <v>4.9406564584124654E-324</v>
      </c>
      <c r="D14" s="203">
        <v>0</v>
      </c>
      <c r="E14" s="204">
        <v>1</v>
      </c>
      <c r="F14" s="203">
        <v>4.9406564584124654E-324</v>
      </c>
      <c r="G14" s="203">
        <v>0</v>
      </c>
      <c r="H14" s="205">
        <v>4.9406564584124654E-324</v>
      </c>
      <c r="I14" s="203">
        <v>1.4999999999999999E-2</v>
      </c>
      <c r="J14" s="203">
        <v>1.4999999999999999E-2</v>
      </c>
      <c r="K14" s="210" t="s">
        <v>122</v>
      </c>
    </row>
    <row r="15" spans="1:11" ht="14.4" customHeight="1" thickBot="1" x14ac:dyDescent="0.35">
      <c r="A15" s="217" t="s">
        <v>128</v>
      </c>
      <c r="B15" s="206">
        <v>4.9406564584124654E-324</v>
      </c>
      <c r="C15" s="206">
        <v>4.9406564584124654E-324</v>
      </c>
      <c r="D15" s="206">
        <v>0</v>
      </c>
      <c r="E15" s="207">
        <v>1</v>
      </c>
      <c r="F15" s="206">
        <v>123.281503269052</v>
      </c>
      <c r="G15" s="206">
        <v>123.281503269052</v>
      </c>
      <c r="H15" s="208">
        <v>3.7917100000000001</v>
      </c>
      <c r="I15" s="206">
        <v>132.63751999999999</v>
      </c>
      <c r="J15" s="206">
        <v>9.3560167309469993</v>
      </c>
      <c r="K15" s="207">
        <v>1.0758914880399999</v>
      </c>
    </row>
    <row r="16" spans="1:11" ht="14.4" customHeight="1" thickBot="1" x14ac:dyDescent="0.35">
      <c r="A16" s="218" t="s">
        <v>129</v>
      </c>
      <c r="B16" s="203">
        <v>4.9406564584124654E-324</v>
      </c>
      <c r="C16" s="203">
        <v>4.9406564584124654E-324</v>
      </c>
      <c r="D16" s="203">
        <v>0</v>
      </c>
      <c r="E16" s="204">
        <v>1</v>
      </c>
      <c r="F16" s="203">
        <v>3.9281288852000003E-2</v>
      </c>
      <c r="G16" s="203">
        <v>3.9281288852000003E-2</v>
      </c>
      <c r="H16" s="205">
        <v>4.9406564584124654E-324</v>
      </c>
      <c r="I16" s="203">
        <v>0.14355999999999999</v>
      </c>
      <c r="J16" s="203">
        <v>0.10427871114700001</v>
      </c>
      <c r="K16" s="204">
        <v>3.6546662341110001</v>
      </c>
    </row>
    <row r="17" spans="1:11" ht="14.4" customHeight="1" thickBot="1" x14ac:dyDescent="0.35">
      <c r="A17" s="218" t="s">
        <v>130</v>
      </c>
      <c r="B17" s="203">
        <v>4.9406564584124654E-324</v>
      </c>
      <c r="C17" s="203">
        <v>4.9406564584124654E-324</v>
      </c>
      <c r="D17" s="203">
        <v>0</v>
      </c>
      <c r="E17" s="204">
        <v>1</v>
      </c>
      <c r="F17" s="203">
        <v>1.9999361160210001</v>
      </c>
      <c r="G17" s="203">
        <v>1.9999361160210001</v>
      </c>
      <c r="H17" s="205">
        <v>0.74212999999999996</v>
      </c>
      <c r="I17" s="203">
        <v>1.7806299999999999</v>
      </c>
      <c r="J17" s="203">
        <v>-0.219306116021</v>
      </c>
      <c r="K17" s="204">
        <v>0.89034343934000004</v>
      </c>
    </row>
    <row r="18" spans="1:11" ht="14.4" customHeight="1" thickBot="1" x14ac:dyDescent="0.35">
      <c r="A18" s="218" t="s">
        <v>131</v>
      </c>
      <c r="B18" s="203">
        <v>4.9406564584124654E-324</v>
      </c>
      <c r="C18" s="203">
        <v>4.9406564584124654E-324</v>
      </c>
      <c r="D18" s="203">
        <v>0</v>
      </c>
      <c r="E18" s="204">
        <v>1</v>
      </c>
      <c r="F18" s="203">
        <v>5.2328590325919997</v>
      </c>
      <c r="G18" s="203">
        <v>5.2328590325919997</v>
      </c>
      <c r="H18" s="205">
        <v>0.61170000000000002</v>
      </c>
      <c r="I18" s="203">
        <v>3.9340799999999998</v>
      </c>
      <c r="J18" s="203">
        <v>-1.2987790325919999</v>
      </c>
      <c r="K18" s="204">
        <v>0.75180316830500005</v>
      </c>
    </row>
    <row r="19" spans="1:11" ht="14.4" customHeight="1" thickBot="1" x14ac:dyDescent="0.35">
      <c r="A19" s="218" t="s">
        <v>132</v>
      </c>
      <c r="B19" s="203">
        <v>4.9406564584124654E-324</v>
      </c>
      <c r="C19" s="203">
        <v>4.9406564584124654E-324</v>
      </c>
      <c r="D19" s="203">
        <v>0</v>
      </c>
      <c r="E19" s="204">
        <v>1</v>
      </c>
      <c r="F19" s="203">
        <v>1.5408379563000001E-2</v>
      </c>
      <c r="G19" s="203">
        <v>1.5408379563000001E-2</v>
      </c>
      <c r="H19" s="205">
        <v>0.77737999999999996</v>
      </c>
      <c r="I19" s="203">
        <v>0.88505</v>
      </c>
      <c r="J19" s="203">
        <v>0.86964162043600002</v>
      </c>
      <c r="K19" s="204">
        <v>57.439524794099</v>
      </c>
    </row>
    <row r="20" spans="1:11" ht="14.4" customHeight="1" thickBot="1" x14ac:dyDescent="0.35">
      <c r="A20" s="218" t="s">
        <v>133</v>
      </c>
      <c r="B20" s="203">
        <v>4.9406564584124654E-324</v>
      </c>
      <c r="C20" s="203">
        <v>4.9406564584124654E-324</v>
      </c>
      <c r="D20" s="203">
        <v>0</v>
      </c>
      <c r="E20" s="204">
        <v>1</v>
      </c>
      <c r="F20" s="203">
        <v>109.932819535452</v>
      </c>
      <c r="G20" s="203">
        <v>109.932819535452</v>
      </c>
      <c r="H20" s="205">
        <v>0.92564999999999997</v>
      </c>
      <c r="I20" s="203">
        <v>118.61415</v>
      </c>
      <c r="J20" s="203">
        <v>8.6813304645470009</v>
      </c>
      <c r="K20" s="204">
        <v>1.07896941515</v>
      </c>
    </row>
    <row r="21" spans="1:11" ht="14.4" customHeight="1" thickBot="1" x14ac:dyDescent="0.35">
      <c r="A21" s="218" t="s">
        <v>134</v>
      </c>
      <c r="B21" s="203">
        <v>4.9406564584124654E-324</v>
      </c>
      <c r="C21" s="203">
        <v>4.9406564584124654E-324</v>
      </c>
      <c r="D21" s="203">
        <v>0</v>
      </c>
      <c r="E21" s="204">
        <v>1</v>
      </c>
      <c r="F21" s="203">
        <v>3</v>
      </c>
      <c r="G21" s="203">
        <v>3</v>
      </c>
      <c r="H21" s="205">
        <v>0.65834999999999999</v>
      </c>
      <c r="I21" s="203">
        <v>2.4612500000000002</v>
      </c>
      <c r="J21" s="203">
        <v>-0.53874999999899997</v>
      </c>
      <c r="K21" s="204">
        <v>0.82041666666599999</v>
      </c>
    </row>
    <row r="22" spans="1:11" ht="14.4" customHeight="1" thickBot="1" x14ac:dyDescent="0.35">
      <c r="A22" s="218" t="s">
        <v>135</v>
      </c>
      <c r="B22" s="203">
        <v>4.9406564584124654E-324</v>
      </c>
      <c r="C22" s="203">
        <v>4.9406564584124654E-324</v>
      </c>
      <c r="D22" s="203">
        <v>0</v>
      </c>
      <c r="E22" s="204">
        <v>1</v>
      </c>
      <c r="F22" s="203">
        <v>4.9406564584124654E-324</v>
      </c>
      <c r="G22" s="203">
        <v>0</v>
      </c>
      <c r="H22" s="205">
        <v>4.9406564584124654E-324</v>
      </c>
      <c r="I22" s="203">
        <v>2.36</v>
      </c>
      <c r="J22" s="203">
        <v>2.36</v>
      </c>
      <c r="K22" s="210" t="s">
        <v>122</v>
      </c>
    </row>
    <row r="23" spans="1:11" ht="14.4" customHeight="1" thickBot="1" x14ac:dyDescent="0.35">
      <c r="A23" s="218" t="s">
        <v>136</v>
      </c>
      <c r="B23" s="203">
        <v>4.9406564584124654E-324</v>
      </c>
      <c r="C23" s="203">
        <v>4.9406564584124654E-324</v>
      </c>
      <c r="D23" s="203">
        <v>0</v>
      </c>
      <c r="E23" s="204">
        <v>1</v>
      </c>
      <c r="F23" s="203">
        <v>4.9406564584124654E-324</v>
      </c>
      <c r="G23" s="203">
        <v>0</v>
      </c>
      <c r="H23" s="205">
        <v>7.6499999999999999E-2</v>
      </c>
      <c r="I23" s="203">
        <v>2.4588000000000001</v>
      </c>
      <c r="J23" s="203">
        <v>2.4588000000000001</v>
      </c>
      <c r="K23" s="210" t="s">
        <v>122</v>
      </c>
    </row>
    <row r="24" spans="1:11" ht="14.4" customHeight="1" thickBot="1" x14ac:dyDescent="0.35">
      <c r="A24" s="217" t="s">
        <v>137</v>
      </c>
      <c r="B24" s="206">
        <v>4.9406564584124654E-324</v>
      </c>
      <c r="C24" s="206">
        <v>4.9406564584124654E-324</v>
      </c>
      <c r="D24" s="206">
        <v>0</v>
      </c>
      <c r="E24" s="207">
        <v>1</v>
      </c>
      <c r="F24" s="206">
        <v>0.14064514849199999</v>
      </c>
      <c r="G24" s="206">
        <v>0.14064514849199999</v>
      </c>
      <c r="H24" s="208">
        <v>9.4200000000000006E-2</v>
      </c>
      <c r="I24" s="206">
        <v>9.4200000000000006E-2</v>
      </c>
      <c r="J24" s="206">
        <v>-4.6445148492000002E-2</v>
      </c>
      <c r="K24" s="207">
        <v>0.66977070314800002</v>
      </c>
    </row>
    <row r="25" spans="1:11" ht="14.4" customHeight="1" thickBot="1" x14ac:dyDescent="0.35">
      <c r="A25" s="218" t="s">
        <v>138</v>
      </c>
      <c r="B25" s="203">
        <v>4.9406564584124654E-324</v>
      </c>
      <c r="C25" s="203">
        <v>4.9406564584124654E-324</v>
      </c>
      <c r="D25" s="203">
        <v>0</v>
      </c>
      <c r="E25" s="204">
        <v>1</v>
      </c>
      <c r="F25" s="203">
        <v>0.14064514849199999</v>
      </c>
      <c r="G25" s="203">
        <v>0.14064514849199999</v>
      </c>
      <c r="H25" s="205">
        <v>9.4200000000000006E-2</v>
      </c>
      <c r="I25" s="203">
        <v>9.4200000000000006E-2</v>
      </c>
      <c r="J25" s="203">
        <v>-4.6445148492000002E-2</v>
      </c>
      <c r="K25" s="204">
        <v>0.66977070314800002</v>
      </c>
    </row>
    <row r="26" spans="1:11" ht="14.4" customHeight="1" thickBot="1" x14ac:dyDescent="0.35">
      <c r="A26" s="217" t="s">
        <v>139</v>
      </c>
      <c r="B26" s="206">
        <v>4.9406564584124654E-324</v>
      </c>
      <c r="C26" s="206">
        <v>4.9406564584124654E-324</v>
      </c>
      <c r="D26" s="206">
        <v>0</v>
      </c>
      <c r="E26" s="207">
        <v>1</v>
      </c>
      <c r="F26" s="206">
        <v>0.37386247164600001</v>
      </c>
      <c r="G26" s="206">
        <v>0.37386247164600001</v>
      </c>
      <c r="H26" s="208">
        <v>3.1383899999999998</v>
      </c>
      <c r="I26" s="206">
        <v>3.1383899999999998</v>
      </c>
      <c r="J26" s="206">
        <v>2.7645275283530002</v>
      </c>
      <c r="K26" s="207">
        <v>8.3945039633890008</v>
      </c>
    </row>
    <row r="27" spans="1:11" ht="14.4" customHeight="1" thickBot="1" x14ac:dyDescent="0.35">
      <c r="A27" s="218" t="s">
        <v>140</v>
      </c>
      <c r="B27" s="203">
        <v>4.9406564584124654E-324</v>
      </c>
      <c r="C27" s="203">
        <v>4.9406564584124654E-324</v>
      </c>
      <c r="D27" s="203">
        <v>0</v>
      </c>
      <c r="E27" s="204">
        <v>1</v>
      </c>
      <c r="F27" s="203">
        <v>0.37386247164600001</v>
      </c>
      <c r="G27" s="203">
        <v>0.37386247164600001</v>
      </c>
      <c r="H27" s="205">
        <v>3.1383899999999998</v>
      </c>
      <c r="I27" s="203">
        <v>3.1383899999999998</v>
      </c>
      <c r="J27" s="203">
        <v>2.7645275283530002</v>
      </c>
      <c r="K27" s="204">
        <v>8.3945039633890008</v>
      </c>
    </row>
    <row r="28" spans="1:11" ht="14.4" customHeight="1" thickBot="1" x14ac:dyDescent="0.35">
      <c r="A28" s="216" t="s">
        <v>43</v>
      </c>
      <c r="B28" s="203">
        <v>4.9406564584124654E-324</v>
      </c>
      <c r="C28" s="203">
        <v>4.9406564584124654E-324</v>
      </c>
      <c r="D28" s="203">
        <v>0</v>
      </c>
      <c r="E28" s="204">
        <v>1</v>
      </c>
      <c r="F28" s="203">
        <v>74.355356792066999</v>
      </c>
      <c r="G28" s="203">
        <v>74.355356792066999</v>
      </c>
      <c r="H28" s="205">
        <v>10.23766</v>
      </c>
      <c r="I28" s="203">
        <v>66.833659999999995</v>
      </c>
      <c r="J28" s="203">
        <v>-7.5216967920669999</v>
      </c>
      <c r="K28" s="204">
        <v>0.89884122521099996</v>
      </c>
    </row>
    <row r="29" spans="1:11" ht="14.4" customHeight="1" thickBot="1" x14ac:dyDescent="0.35">
      <c r="A29" s="217" t="s">
        <v>141</v>
      </c>
      <c r="B29" s="206">
        <v>4.9406564584124654E-324</v>
      </c>
      <c r="C29" s="206">
        <v>4.9406564584124654E-324</v>
      </c>
      <c r="D29" s="206">
        <v>0</v>
      </c>
      <c r="E29" s="207">
        <v>1</v>
      </c>
      <c r="F29" s="206">
        <v>74.355356792066999</v>
      </c>
      <c r="G29" s="206">
        <v>74.355356792066999</v>
      </c>
      <c r="H29" s="208">
        <v>10.23766</v>
      </c>
      <c r="I29" s="206">
        <v>66.833659999999995</v>
      </c>
      <c r="J29" s="206">
        <v>-7.5216967920669999</v>
      </c>
      <c r="K29" s="207">
        <v>0.89884122521099996</v>
      </c>
    </row>
    <row r="30" spans="1:11" ht="14.4" customHeight="1" thickBot="1" x14ac:dyDescent="0.35">
      <c r="A30" s="218" t="s">
        <v>142</v>
      </c>
      <c r="B30" s="203">
        <v>4.9406564584124654E-324</v>
      </c>
      <c r="C30" s="203">
        <v>4.9406564584124654E-324</v>
      </c>
      <c r="D30" s="203">
        <v>0</v>
      </c>
      <c r="E30" s="204">
        <v>1</v>
      </c>
      <c r="F30" s="203">
        <v>32.685910414113003</v>
      </c>
      <c r="G30" s="203">
        <v>32.685910414113003</v>
      </c>
      <c r="H30" s="205">
        <v>3.9009999999999998</v>
      </c>
      <c r="I30" s="203">
        <v>33.655999999999999</v>
      </c>
      <c r="J30" s="203">
        <v>0.97008958588600003</v>
      </c>
      <c r="K30" s="204">
        <v>1.029679136165</v>
      </c>
    </row>
    <row r="31" spans="1:11" ht="14.4" customHeight="1" thickBot="1" x14ac:dyDescent="0.35">
      <c r="A31" s="218" t="s">
        <v>143</v>
      </c>
      <c r="B31" s="203">
        <v>4.9406564584124654E-324</v>
      </c>
      <c r="C31" s="203">
        <v>4.9406564584124654E-324</v>
      </c>
      <c r="D31" s="203">
        <v>0</v>
      </c>
      <c r="E31" s="204">
        <v>1</v>
      </c>
      <c r="F31" s="203">
        <v>5.3335625597060003</v>
      </c>
      <c r="G31" s="203">
        <v>5.3335625597060003</v>
      </c>
      <c r="H31" s="205">
        <v>0.47699999999999998</v>
      </c>
      <c r="I31" s="203">
        <v>5.1020000000000003</v>
      </c>
      <c r="J31" s="203">
        <v>-0.23156255970600001</v>
      </c>
      <c r="K31" s="204">
        <v>0.95658388607699996</v>
      </c>
    </row>
    <row r="32" spans="1:11" ht="14.4" customHeight="1" thickBot="1" x14ac:dyDescent="0.35">
      <c r="A32" s="218" t="s">
        <v>144</v>
      </c>
      <c r="B32" s="203">
        <v>4.9406564584124654E-324</v>
      </c>
      <c r="C32" s="203">
        <v>4.9406564584124654E-324</v>
      </c>
      <c r="D32" s="203">
        <v>0</v>
      </c>
      <c r="E32" s="204">
        <v>1</v>
      </c>
      <c r="F32" s="203">
        <v>33.335883818246998</v>
      </c>
      <c r="G32" s="203">
        <v>33.335883818246998</v>
      </c>
      <c r="H32" s="205">
        <v>6.4290000000000003</v>
      </c>
      <c r="I32" s="203">
        <v>25.045000000000002</v>
      </c>
      <c r="J32" s="203">
        <v>-8.2908838182469999</v>
      </c>
      <c r="K32" s="204">
        <v>0.751292515193</v>
      </c>
    </row>
    <row r="33" spans="1:11" ht="14.4" customHeight="1" thickBot="1" x14ac:dyDescent="0.35">
      <c r="A33" s="218" t="s">
        <v>145</v>
      </c>
      <c r="B33" s="203">
        <v>4.9406564584124654E-324</v>
      </c>
      <c r="C33" s="203">
        <v>4.9406564584124654E-324</v>
      </c>
      <c r="D33" s="203">
        <v>0</v>
      </c>
      <c r="E33" s="204">
        <v>1</v>
      </c>
      <c r="F33" s="203">
        <v>3</v>
      </c>
      <c r="G33" s="203">
        <v>3</v>
      </c>
      <c r="H33" s="205">
        <v>-0.56933999999999996</v>
      </c>
      <c r="I33" s="203">
        <v>3.0306600000000001</v>
      </c>
      <c r="J33" s="203">
        <v>3.0659999999000001E-2</v>
      </c>
      <c r="K33" s="204">
        <v>1.0102199999999999</v>
      </c>
    </row>
    <row r="34" spans="1:11" ht="14.4" customHeight="1" thickBot="1" x14ac:dyDescent="0.35">
      <c r="A34" s="219" t="s">
        <v>146</v>
      </c>
      <c r="B34" s="206">
        <v>4.9406564584124654E-324</v>
      </c>
      <c r="C34" s="206">
        <v>4.9406564584124654E-324</v>
      </c>
      <c r="D34" s="206">
        <v>0</v>
      </c>
      <c r="E34" s="207">
        <v>1</v>
      </c>
      <c r="F34" s="206">
        <v>71.350968668042995</v>
      </c>
      <c r="G34" s="206">
        <v>71.350968668042995</v>
      </c>
      <c r="H34" s="208">
        <v>15.05015</v>
      </c>
      <c r="I34" s="206">
        <v>111.36939</v>
      </c>
      <c r="J34" s="206">
        <v>40.018421331957001</v>
      </c>
      <c r="K34" s="207">
        <v>1.5608672465</v>
      </c>
    </row>
    <row r="35" spans="1:11" ht="14.4" customHeight="1" thickBot="1" x14ac:dyDescent="0.35">
      <c r="A35" s="216" t="s">
        <v>46</v>
      </c>
      <c r="B35" s="203">
        <v>4.9406564584124654E-324</v>
      </c>
      <c r="C35" s="203">
        <v>4.9406564584124654E-324</v>
      </c>
      <c r="D35" s="203">
        <v>0</v>
      </c>
      <c r="E35" s="204">
        <v>1</v>
      </c>
      <c r="F35" s="203">
        <v>4.5499075733680003</v>
      </c>
      <c r="G35" s="203">
        <v>4.5499075733680003</v>
      </c>
      <c r="H35" s="205">
        <v>0.92564999999999997</v>
      </c>
      <c r="I35" s="203">
        <v>10.73442</v>
      </c>
      <c r="J35" s="203">
        <v>6.1845124266309996</v>
      </c>
      <c r="K35" s="204">
        <v>2.35926111177</v>
      </c>
    </row>
    <row r="36" spans="1:11" ht="14.4" customHeight="1" thickBot="1" x14ac:dyDescent="0.35">
      <c r="A36" s="217" t="s">
        <v>147</v>
      </c>
      <c r="B36" s="206">
        <v>4.9406564584124654E-324</v>
      </c>
      <c r="C36" s="206">
        <v>4.9406564584124654E-324</v>
      </c>
      <c r="D36" s="206">
        <v>0</v>
      </c>
      <c r="E36" s="207">
        <v>1</v>
      </c>
      <c r="F36" s="206">
        <v>4.9406564584124654E-324</v>
      </c>
      <c r="G36" s="206">
        <v>0</v>
      </c>
      <c r="H36" s="208">
        <v>4.9406564584124654E-324</v>
      </c>
      <c r="I36" s="206">
        <v>8.6115700000000004</v>
      </c>
      <c r="J36" s="206">
        <v>8.6115700000000004</v>
      </c>
      <c r="K36" s="209" t="s">
        <v>122</v>
      </c>
    </row>
    <row r="37" spans="1:11" ht="14.4" customHeight="1" thickBot="1" x14ac:dyDescent="0.35">
      <c r="A37" s="218" t="s">
        <v>148</v>
      </c>
      <c r="B37" s="203">
        <v>4.9406564584124654E-324</v>
      </c>
      <c r="C37" s="203">
        <v>4.9406564584124654E-324</v>
      </c>
      <c r="D37" s="203">
        <v>0</v>
      </c>
      <c r="E37" s="204">
        <v>1</v>
      </c>
      <c r="F37" s="203">
        <v>4.9406564584124654E-324</v>
      </c>
      <c r="G37" s="203">
        <v>0</v>
      </c>
      <c r="H37" s="205">
        <v>4.9406564584124654E-324</v>
      </c>
      <c r="I37" s="203">
        <v>8.6115700000000004</v>
      </c>
      <c r="J37" s="203">
        <v>8.6115700000000004</v>
      </c>
      <c r="K37" s="210" t="s">
        <v>122</v>
      </c>
    </row>
    <row r="38" spans="1:11" ht="14.4" customHeight="1" thickBot="1" x14ac:dyDescent="0.35">
      <c r="A38" s="217" t="s">
        <v>149</v>
      </c>
      <c r="B38" s="206">
        <v>4.9406564584124654E-324</v>
      </c>
      <c r="C38" s="206">
        <v>4.9406564584124654E-324</v>
      </c>
      <c r="D38" s="206">
        <v>0</v>
      </c>
      <c r="E38" s="207">
        <v>1</v>
      </c>
      <c r="F38" s="206">
        <v>4.5499075733680003</v>
      </c>
      <c r="G38" s="206">
        <v>4.5499075733680003</v>
      </c>
      <c r="H38" s="208">
        <v>0.92564999999999997</v>
      </c>
      <c r="I38" s="206">
        <v>2.1228500000000001</v>
      </c>
      <c r="J38" s="206">
        <v>-2.4270575733680002</v>
      </c>
      <c r="K38" s="207">
        <v>0.46656991724899999</v>
      </c>
    </row>
    <row r="39" spans="1:11" ht="14.4" customHeight="1" thickBot="1" x14ac:dyDescent="0.35">
      <c r="A39" s="218" t="s">
        <v>150</v>
      </c>
      <c r="B39" s="203">
        <v>4.9406564584124654E-324</v>
      </c>
      <c r="C39" s="203">
        <v>4.9406564584124654E-324</v>
      </c>
      <c r="D39" s="203">
        <v>0</v>
      </c>
      <c r="E39" s="204">
        <v>1</v>
      </c>
      <c r="F39" s="203">
        <v>4.9406564584124654E-324</v>
      </c>
      <c r="G39" s="203">
        <v>0</v>
      </c>
      <c r="H39" s="205">
        <v>0.92564999999999997</v>
      </c>
      <c r="I39" s="203">
        <v>0.92564999999999997</v>
      </c>
      <c r="J39" s="203">
        <v>0.92564999999999997</v>
      </c>
      <c r="K39" s="210" t="s">
        <v>122</v>
      </c>
    </row>
    <row r="40" spans="1:11" ht="14.4" customHeight="1" thickBot="1" x14ac:dyDescent="0.35">
      <c r="A40" s="218" t="s">
        <v>151</v>
      </c>
      <c r="B40" s="203">
        <v>4.9406564584124654E-324</v>
      </c>
      <c r="C40" s="203">
        <v>4.9406564584124654E-324</v>
      </c>
      <c r="D40" s="203">
        <v>0</v>
      </c>
      <c r="E40" s="204">
        <v>1</v>
      </c>
      <c r="F40" s="203">
        <v>4</v>
      </c>
      <c r="G40" s="203">
        <v>4</v>
      </c>
      <c r="H40" s="205">
        <v>4.9406564584124654E-324</v>
      </c>
      <c r="I40" s="203">
        <v>1.1972</v>
      </c>
      <c r="J40" s="203">
        <v>-2.8028</v>
      </c>
      <c r="K40" s="204">
        <v>0.29930000000000001</v>
      </c>
    </row>
    <row r="41" spans="1:11" ht="14.4" customHeight="1" thickBot="1" x14ac:dyDescent="0.35">
      <c r="A41" s="220" t="s">
        <v>47</v>
      </c>
      <c r="B41" s="206">
        <v>4.9406564584124654E-324</v>
      </c>
      <c r="C41" s="206">
        <v>4.9406564584124654E-324</v>
      </c>
      <c r="D41" s="206">
        <v>0</v>
      </c>
      <c r="E41" s="207">
        <v>1</v>
      </c>
      <c r="F41" s="206">
        <v>4.9406564584124654E-324</v>
      </c>
      <c r="G41" s="206">
        <v>0</v>
      </c>
      <c r="H41" s="208">
        <v>4.9406564584124654E-324</v>
      </c>
      <c r="I41" s="206">
        <v>7.4619999999999997</v>
      </c>
      <c r="J41" s="206">
        <v>7.4619999999999997</v>
      </c>
      <c r="K41" s="209" t="s">
        <v>122</v>
      </c>
    </row>
    <row r="42" spans="1:11" ht="14.4" customHeight="1" thickBot="1" x14ac:dyDescent="0.35">
      <c r="A42" s="217" t="s">
        <v>152</v>
      </c>
      <c r="B42" s="206">
        <v>4.9406564584124654E-324</v>
      </c>
      <c r="C42" s="206">
        <v>4.9406564584124654E-324</v>
      </c>
      <c r="D42" s="206">
        <v>0</v>
      </c>
      <c r="E42" s="207">
        <v>1</v>
      </c>
      <c r="F42" s="206">
        <v>4.9406564584124654E-324</v>
      </c>
      <c r="G42" s="206">
        <v>0</v>
      </c>
      <c r="H42" s="208">
        <v>4.9406564584124654E-324</v>
      </c>
      <c r="I42" s="206">
        <v>7.4619999999999997</v>
      </c>
      <c r="J42" s="206">
        <v>7.4619999999999997</v>
      </c>
      <c r="K42" s="209" t="s">
        <v>122</v>
      </c>
    </row>
    <row r="43" spans="1:11" ht="14.4" customHeight="1" thickBot="1" x14ac:dyDescent="0.35">
      <c r="A43" s="218" t="s">
        <v>153</v>
      </c>
      <c r="B43" s="203">
        <v>4.9406564584124654E-324</v>
      </c>
      <c r="C43" s="203">
        <v>4.9406564584124654E-324</v>
      </c>
      <c r="D43" s="203">
        <v>0</v>
      </c>
      <c r="E43" s="204">
        <v>1</v>
      </c>
      <c r="F43" s="203">
        <v>4.9406564584124654E-324</v>
      </c>
      <c r="G43" s="203">
        <v>0</v>
      </c>
      <c r="H43" s="205">
        <v>4.9406564584124654E-324</v>
      </c>
      <c r="I43" s="203">
        <v>6.3620000000000001</v>
      </c>
      <c r="J43" s="203">
        <v>6.3620000000000001</v>
      </c>
      <c r="K43" s="210" t="s">
        <v>122</v>
      </c>
    </row>
    <row r="44" spans="1:11" ht="14.4" customHeight="1" thickBot="1" x14ac:dyDescent="0.35">
      <c r="A44" s="218" t="s">
        <v>154</v>
      </c>
      <c r="B44" s="203">
        <v>4.9406564584124654E-324</v>
      </c>
      <c r="C44" s="203">
        <v>4.9406564584124654E-324</v>
      </c>
      <c r="D44" s="203">
        <v>0</v>
      </c>
      <c r="E44" s="204">
        <v>1</v>
      </c>
      <c r="F44" s="203">
        <v>4.9406564584124654E-324</v>
      </c>
      <c r="G44" s="203">
        <v>0</v>
      </c>
      <c r="H44" s="205">
        <v>4.9406564584124654E-324</v>
      </c>
      <c r="I44" s="203">
        <v>1.1000000000000001</v>
      </c>
      <c r="J44" s="203">
        <v>1.1000000000000001</v>
      </c>
      <c r="K44" s="210" t="s">
        <v>122</v>
      </c>
    </row>
    <row r="45" spans="1:11" ht="14.4" customHeight="1" thickBot="1" x14ac:dyDescent="0.35">
      <c r="A45" s="216" t="s">
        <v>48</v>
      </c>
      <c r="B45" s="203">
        <v>4.9406564584124654E-324</v>
      </c>
      <c r="C45" s="203">
        <v>4.9406564584124654E-324</v>
      </c>
      <c r="D45" s="203">
        <v>0</v>
      </c>
      <c r="E45" s="204">
        <v>1</v>
      </c>
      <c r="F45" s="203">
        <v>66.801061094673997</v>
      </c>
      <c r="G45" s="203">
        <v>66.801061094673997</v>
      </c>
      <c r="H45" s="205">
        <v>14.124499999999999</v>
      </c>
      <c r="I45" s="203">
        <v>93.172970000000007</v>
      </c>
      <c r="J45" s="203">
        <v>26.371908905325</v>
      </c>
      <c r="K45" s="204">
        <v>1.394782784482</v>
      </c>
    </row>
    <row r="46" spans="1:11" ht="14.4" customHeight="1" thickBot="1" x14ac:dyDescent="0.35">
      <c r="A46" s="217" t="s">
        <v>155</v>
      </c>
      <c r="B46" s="206">
        <v>4.9406564584124654E-324</v>
      </c>
      <c r="C46" s="206">
        <v>4.9406564584124654E-324</v>
      </c>
      <c r="D46" s="206">
        <v>0</v>
      </c>
      <c r="E46" s="207">
        <v>1</v>
      </c>
      <c r="F46" s="206">
        <v>0.64337135728899997</v>
      </c>
      <c r="G46" s="206">
        <v>0.64337135728899997</v>
      </c>
      <c r="H46" s="208">
        <v>0.22989999999999999</v>
      </c>
      <c r="I46" s="206">
        <v>0.65339999999999998</v>
      </c>
      <c r="J46" s="206">
        <v>1.0028642710000001E-2</v>
      </c>
      <c r="K46" s="207">
        <v>1.015587642496</v>
      </c>
    </row>
    <row r="47" spans="1:11" ht="14.4" customHeight="1" thickBot="1" x14ac:dyDescent="0.35">
      <c r="A47" s="218" t="s">
        <v>156</v>
      </c>
      <c r="B47" s="203">
        <v>4.9406564584124654E-324</v>
      </c>
      <c r="C47" s="203">
        <v>4.9406564584124654E-324</v>
      </c>
      <c r="D47" s="203">
        <v>0</v>
      </c>
      <c r="E47" s="204">
        <v>1</v>
      </c>
      <c r="F47" s="203">
        <v>0.64337135728899997</v>
      </c>
      <c r="G47" s="203">
        <v>0.64337135728899997</v>
      </c>
      <c r="H47" s="205">
        <v>0.22989999999999999</v>
      </c>
      <c r="I47" s="203">
        <v>0.65339999999999998</v>
      </c>
      <c r="J47" s="203">
        <v>1.0028642710000001E-2</v>
      </c>
      <c r="K47" s="204">
        <v>1.015587642496</v>
      </c>
    </row>
    <row r="48" spans="1:11" ht="14.4" customHeight="1" thickBot="1" x14ac:dyDescent="0.35">
      <c r="A48" s="217" t="s">
        <v>157</v>
      </c>
      <c r="B48" s="206">
        <v>4.9406564584124654E-324</v>
      </c>
      <c r="C48" s="206">
        <v>4.9406564584124654E-324</v>
      </c>
      <c r="D48" s="206">
        <v>0</v>
      </c>
      <c r="E48" s="207">
        <v>1</v>
      </c>
      <c r="F48" s="206">
        <v>6.9680507599750001</v>
      </c>
      <c r="G48" s="206">
        <v>6.9680507599750001</v>
      </c>
      <c r="H48" s="208">
        <v>0.51903999999999995</v>
      </c>
      <c r="I48" s="206">
        <v>5.8797300000000003</v>
      </c>
      <c r="J48" s="206">
        <v>-1.088320759975</v>
      </c>
      <c r="K48" s="207">
        <v>0.84381273939199997</v>
      </c>
    </row>
    <row r="49" spans="1:11" ht="14.4" customHeight="1" thickBot="1" x14ac:dyDescent="0.35">
      <c r="A49" s="218" t="s">
        <v>158</v>
      </c>
      <c r="B49" s="203">
        <v>4.9406564584124654E-324</v>
      </c>
      <c r="C49" s="203">
        <v>4.9406564584124654E-324</v>
      </c>
      <c r="D49" s="203">
        <v>0</v>
      </c>
      <c r="E49" s="204">
        <v>1</v>
      </c>
      <c r="F49" s="203">
        <v>6.3623293228999997E-2</v>
      </c>
      <c r="G49" s="203">
        <v>6.3623293228999997E-2</v>
      </c>
      <c r="H49" s="205">
        <v>9.4999999999999998E-3</v>
      </c>
      <c r="I49" s="203">
        <v>6.8400000000000002E-2</v>
      </c>
      <c r="J49" s="203">
        <v>4.7767067699999999E-3</v>
      </c>
      <c r="K49" s="204">
        <v>1.0750779553780001</v>
      </c>
    </row>
    <row r="50" spans="1:11" ht="14.4" customHeight="1" thickBot="1" x14ac:dyDescent="0.35">
      <c r="A50" s="218" t="s">
        <v>159</v>
      </c>
      <c r="B50" s="203">
        <v>4.9406564584124654E-324</v>
      </c>
      <c r="C50" s="203">
        <v>4.9406564584124654E-324</v>
      </c>
      <c r="D50" s="203">
        <v>0</v>
      </c>
      <c r="E50" s="204">
        <v>1</v>
      </c>
      <c r="F50" s="203">
        <v>6.9044274667460002</v>
      </c>
      <c r="G50" s="203">
        <v>6.9044274667460002</v>
      </c>
      <c r="H50" s="205">
        <v>0.50953999999999999</v>
      </c>
      <c r="I50" s="203">
        <v>5.8113299999999999</v>
      </c>
      <c r="J50" s="203">
        <v>-1.0930974667460001</v>
      </c>
      <c r="K50" s="204">
        <v>0.84168166411900003</v>
      </c>
    </row>
    <row r="51" spans="1:11" ht="14.4" customHeight="1" thickBot="1" x14ac:dyDescent="0.35">
      <c r="A51" s="217" t="s">
        <v>160</v>
      </c>
      <c r="B51" s="206">
        <v>4.9406564584124654E-324</v>
      </c>
      <c r="C51" s="206">
        <v>4.9406564584124654E-324</v>
      </c>
      <c r="D51" s="206">
        <v>0</v>
      </c>
      <c r="E51" s="207">
        <v>1</v>
      </c>
      <c r="F51" s="206">
        <v>0.99974045147699997</v>
      </c>
      <c r="G51" s="206">
        <v>0.99974045147699997</v>
      </c>
      <c r="H51" s="208">
        <v>4.9406564584124654E-324</v>
      </c>
      <c r="I51" s="206">
        <v>0.27</v>
      </c>
      <c r="J51" s="206">
        <v>-0.72974045147699995</v>
      </c>
      <c r="K51" s="207">
        <v>0.27007009629399997</v>
      </c>
    </row>
    <row r="52" spans="1:11" ht="14.4" customHeight="1" thickBot="1" x14ac:dyDescent="0.35">
      <c r="A52" s="218" t="s">
        <v>161</v>
      </c>
      <c r="B52" s="203">
        <v>4.9406564584124654E-324</v>
      </c>
      <c r="C52" s="203">
        <v>4.9406564584124654E-324</v>
      </c>
      <c r="D52" s="203">
        <v>0</v>
      </c>
      <c r="E52" s="204">
        <v>1</v>
      </c>
      <c r="F52" s="203">
        <v>0.99974045147699997</v>
      </c>
      <c r="G52" s="203">
        <v>0.99974045147699997</v>
      </c>
      <c r="H52" s="205">
        <v>4.9406564584124654E-324</v>
      </c>
      <c r="I52" s="203">
        <v>0.27</v>
      </c>
      <c r="J52" s="203">
        <v>-0.72974045147699995</v>
      </c>
      <c r="K52" s="204">
        <v>0.27007009629399997</v>
      </c>
    </row>
    <row r="53" spans="1:11" ht="14.4" customHeight="1" thickBot="1" x14ac:dyDescent="0.35">
      <c r="A53" s="217" t="s">
        <v>162</v>
      </c>
      <c r="B53" s="206">
        <v>4.9406564584124654E-324</v>
      </c>
      <c r="C53" s="206">
        <v>4.9406564584124654E-324</v>
      </c>
      <c r="D53" s="206">
        <v>0</v>
      </c>
      <c r="E53" s="207">
        <v>1</v>
      </c>
      <c r="F53" s="206">
        <v>20.584533011051001</v>
      </c>
      <c r="G53" s="206">
        <v>20.584533011051001</v>
      </c>
      <c r="H53" s="208">
        <v>2.5645600000000002</v>
      </c>
      <c r="I53" s="206">
        <v>21.32893</v>
      </c>
      <c r="J53" s="206">
        <v>0.74439698894799999</v>
      </c>
      <c r="K53" s="207">
        <v>1.036162928182</v>
      </c>
    </row>
    <row r="54" spans="1:11" ht="14.4" customHeight="1" thickBot="1" x14ac:dyDescent="0.35">
      <c r="A54" s="218" t="s">
        <v>163</v>
      </c>
      <c r="B54" s="203">
        <v>4.9406564584124654E-324</v>
      </c>
      <c r="C54" s="203">
        <v>4.9406564584124654E-324</v>
      </c>
      <c r="D54" s="203">
        <v>0</v>
      </c>
      <c r="E54" s="204">
        <v>1</v>
      </c>
      <c r="F54" s="203">
        <v>12.000012185037001</v>
      </c>
      <c r="G54" s="203">
        <v>12.000012185037001</v>
      </c>
      <c r="H54" s="205">
        <v>1.5680499999999999</v>
      </c>
      <c r="I54" s="203">
        <v>12.5444</v>
      </c>
      <c r="J54" s="203">
        <v>0.54438781496199995</v>
      </c>
      <c r="K54" s="204">
        <v>1.0453656051810001</v>
      </c>
    </row>
    <row r="55" spans="1:11" ht="14.4" customHeight="1" thickBot="1" x14ac:dyDescent="0.35">
      <c r="A55" s="218" t="s">
        <v>164</v>
      </c>
      <c r="B55" s="203">
        <v>4.9406564584124654E-324</v>
      </c>
      <c r="C55" s="203">
        <v>4.9406564584124654E-324</v>
      </c>
      <c r="D55" s="203">
        <v>0</v>
      </c>
      <c r="E55" s="204">
        <v>1</v>
      </c>
      <c r="F55" s="203">
        <v>8.5845208260129997</v>
      </c>
      <c r="G55" s="203">
        <v>8.5845208260129997</v>
      </c>
      <c r="H55" s="205">
        <v>0.99651000000000001</v>
      </c>
      <c r="I55" s="203">
        <v>8.7845300000000002</v>
      </c>
      <c r="J55" s="203">
        <v>0.20000917398599999</v>
      </c>
      <c r="K55" s="204">
        <v>1.023298816327</v>
      </c>
    </row>
    <row r="56" spans="1:11" ht="14.4" customHeight="1" thickBot="1" x14ac:dyDescent="0.35">
      <c r="A56" s="217" t="s">
        <v>165</v>
      </c>
      <c r="B56" s="206">
        <v>4.9406564584124654E-324</v>
      </c>
      <c r="C56" s="206">
        <v>4.9406564584124654E-324</v>
      </c>
      <c r="D56" s="206">
        <v>0</v>
      </c>
      <c r="E56" s="207">
        <v>1</v>
      </c>
      <c r="F56" s="206">
        <v>37.605365514879999</v>
      </c>
      <c r="G56" s="206">
        <v>37.605365514879999</v>
      </c>
      <c r="H56" s="208">
        <v>0.998</v>
      </c>
      <c r="I56" s="206">
        <v>9.0779099999999993</v>
      </c>
      <c r="J56" s="206">
        <v>-28.52745551488</v>
      </c>
      <c r="K56" s="207">
        <v>0.24139932894400001</v>
      </c>
    </row>
    <row r="57" spans="1:11" ht="14.4" customHeight="1" thickBot="1" x14ac:dyDescent="0.35">
      <c r="A57" s="218" t="s">
        <v>166</v>
      </c>
      <c r="B57" s="203">
        <v>4.9406564584124654E-324</v>
      </c>
      <c r="C57" s="203">
        <v>4.9406564584124654E-324</v>
      </c>
      <c r="D57" s="203">
        <v>0</v>
      </c>
      <c r="E57" s="204">
        <v>1</v>
      </c>
      <c r="F57" s="203">
        <v>4.9406564584124654E-324</v>
      </c>
      <c r="G57" s="203">
        <v>0</v>
      </c>
      <c r="H57" s="205">
        <v>4.9406564584124654E-324</v>
      </c>
      <c r="I57" s="203">
        <v>1.9569099999999999</v>
      </c>
      <c r="J57" s="203">
        <v>1.9569099999999999</v>
      </c>
      <c r="K57" s="210" t="s">
        <v>122</v>
      </c>
    </row>
    <row r="58" spans="1:11" ht="14.4" customHeight="1" thickBot="1" x14ac:dyDescent="0.35">
      <c r="A58" s="218" t="s">
        <v>167</v>
      </c>
      <c r="B58" s="203">
        <v>4.9406564584124654E-324</v>
      </c>
      <c r="C58" s="203">
        <v>4.9406564584124654E-324</v>
      </c>
      <c r="D58" s="203">
        <v>0</v>
      </c>
      <c r="E58" s="204">
        <v>1</v>
      </c>
      <c r="F58" s="203">
        <v>22.329955392403999</v>
      </c>
      <c r="G58" s="203">
        <v>22.329955392403999</v>
      </c>
      <c r="H58" s="205">
        <v>4.9406564584124654E-324</v>
      </c>
      <c r="I58" s="203">
        <v>6.1230000000000002</v>
      </c>
      <c r="J58" s="203">
        <v>-16.206955392404002</v>
      </c>
      <c r="K58" s="204">
        <v>0.27420565300700001</v>
      </c>
    </row>
    <row r="59" spans="1:11" ht="14.4" customHeight="1" thickBot="1" x14ac:dyDescent="0.35">
      <c r="A59" s="218" t="s">
        <v>168</v>
      </c>
      <c r="B59" s="203">
        <v>4.9406564584124654E-324</v>
      </c>
      <c r="C59" s="203">
        <v>4.9406564584124654E-324</v>
      </c>
      <c r="D59" s="203">
        <v>0</v>
      </c>
      <c r="E59" s="204">
        <v>1</v>
      </c>
      <c r="F59" s="203">
        <v>4.9406564584124654E-324</v>
      </c>
      <c r="G59" s="203">
        <v>0</v>
      </c>
      <c r="H59" s="205">
        <v>0.998</v>
      </c>
      <c r="I59" s="203">
        <v>0.998</v>
      </c>
      <c r="J59" s="203">
        <v>0.998</v>
      </c>
      <c r="K59" s="210" t="s">
        <v>122</v>
      </c>
    </row>
    <row r="60" spans="1:11" ht="14.4" customHeight="1" thickBot="1" x14ac:dyDescent="0.35">
      <c r="A60" s="217" t="s">
        <v>169</v>
      </c>
      <c r="B60" s="206">
        <v>4.9406564584124654E-324</v>
      </c>
      <c r="C60" s="206">
        <v>4.9406564584124654E-324</v>
      </c>
      <c r="D60" s="206">
        <v>0</v>
      </c>
      <c r="E60" s="207">
        <v>1</v>
      </c>
      <c r="F60" s="206">
        <v>4.9406564584124654E-324</v>
      </c>
      <c r="G60" s="206">
        <v>0</v>
      </c>
      <c r="H60" s="208">
        <v>9.8130000000000006</v>
      </c>
      <c r="I60" s="206">
        <v>55.963000000000001</v>
      </c>
      <c r="J60" s="206">
        <v>55.963000000000001</v>
      </c>
      <c r="K60" s="209" t="s">
        <v>122</v>
      </c>
    </row>
    <row r="61" spans="1:11" ht="14.4" customHeight="1" thickBot="1" x14ac:dyDescent="0.35">
      <c r="A61" s="218" t="s">
        <v>170</v>
      </c>
      <c r="B61" s="203">
        <v>4.9406564584124654E-324</v>
      </c>
      <c r="C61" s="203">
        <v>4.9406564584124654E-324</v>
      </c>
      <c r="D61" s="203">
        <v>0</v>
      </c>
      <c r="E61" s="204">
        <v>1</v>
      </c>
      <c r="F61" s="203">
        <v>4.9406564584124654E-324</v>
      </c>
      <c r="G61" s="203">
        <v>0</v>
      </c>
      <c r="H61" s="205">
        <v>9.8130000000000006</v>
      </c>
      <c r="I61" s="203">
        <v>27.39</v>
      </c>
      <c r="J61" s="203">
        <v>27.39</v>
      </c>
      <c r="K61" s="210" t="s">
        <v>122</v>
      </c>
    </row>
    <row r="62" spans="1:11" ht="14.4" customHeight="1" thickBot="1" x14ac:dyDescent="0.35">
      <c r="A62" s="218" t="s">
        <v>171</v>
      </c>
      <c r="B62" s="203">
        <v>4.9406564584124654E-324</v>
      </c>
      <c r="C62" s="203">
        <v>4.9406564584124654E-324</v>
      </c>
      <c r="D62" s="203">
        <v>0</v>
      </c>
      <c r="E62" s="204">
        <v>1</v>
      </c>
      <c r="F62" s="203">
        <v>4.9406564584124654E-324</v>
      </c>
      <c r="G62" s="203">
        <v>0</v>
      </c>
      <c r="H62" s="205">
        <v>4.9406564584124654E-324</v>
      </c>
      <c r="I62" s="203">
        <v>28.573</v>
      </c>
      <c r="J62" s="203">
        <v>28.573</v>
      </c>
      <c r="K62" s="210" t="s">
        <v>122</v>
      </c>
    </row>
    <row r="63" spans="1:11" ht="14.4" customHeight="1" thickBot="1" x14ac:dyDescent="0.35">
      <c r="A63" s="215" t="s">
        <v>49</v>
      </c>
      <c r="B63" s="203">
        <v>4.9406564584124654E-324</v>
      </c>
      <c r="C63" s="203">
        <v>4.9406564584124654E-324</v>
      </c>
      <c r="D63" s="203">
        <v>0</v>
      </c>
      <c r="E63" s="204">
        <v>1</v>
      </c>
      <c r="F63" s="203">
        <v>1551.0829662528099</v>
      </c>
      <c r="G63" s="203">
        <v>1551.0829662528099</v>
      </c>
      <c r="H63" s="205">
        <v>164.58476000000101</v>
      </c>
      <c r="I63" s="203">
        <v>1609.90155</v>
      </c>
      <c r="J63" s="203">
        <v>58.818583747190999</v>
      </c>
      <c r="K63" s="204">
        <v>1.037920978456</v>
      </c>
    </row>
    <row r="64" spans="1:11" ht="14.4" customHeight="1" thickBot="1" x14ac:dyDescent="0.35">
      <c r="A64" s="220" t="s">
        <v>172</v>
      </c>
      <c r="B64" s="206">
        <v>4.9406564584124654E-324</v>
      </c>
      <c r="C64" s="206">
        <v>4.9406564584124654E-324</v>
      </c>
      <c r="D64" s="206">
        <v>0</v>
      </c>
      <c r="E64" s="207">
        <v>1</v>
      </c>
      <c r="F64" s="206">
        <v>1148.6666666665999</v>
      </c>
      <c r="G64" s="206">
        <v>1148.6666666665999</v>
      </c>
      <c r="H64" s="208">
        <v>121.91600000000101</v>
      </c>
      <c r="I64" s="206">
        <v>1192.5239999999999</v>
      </c>
      <c r="J64" s="206">
        <v>43.857333333397001</v>
      </c>
      <c r="K64" s="207">
        <v>1.0381810795119999</v>
      </c>
    </row>
    <row r="65" spans="1:11" ht="14.4" customHeight="1" thickBot="1" x14ac:dyDescent="0.35">
      <c r="A65" s="217" t="s">
        <v>173</v>
      </c>
      <c r="B65" s="206">
        <v>4.9406564584124654E-324</v>
      </c>
      <c r="C65" s="206">
        <v>4.9406564584124654E-324</v>
      </c>
      <c r="D65" s="206">
        <v>0</v>
      </c>
      <c r="E65" s="207">
        <v>1</v>
      </c>
      <c r="F65" s="206">
        <v>1148.6666666665999</v>
      </c>
      <c r="G65" s="206">
        <v>1148.6666666665999</v>
      </c>
      <c r="H65" s="208">
        <v>121.91600000000101</v>
      </c>
      <c r="I65" s="206">
        <v>1192.5239999999999</v>
      </c>
      <c r="J65" s="206">
        <v>43.857333333397001</v>
      </c>
      <c r="K65" s="207">
        <v>1.0381810795119999</v>
      </c>
    </row>
    <row r="66" spans="1:11" ht="14.4" customHeight="1" thickBot="1" x14ac:dyDescent="0.35">
      <c r="A66" s="218" t="s">
        <v>174</v>
      </c>
      <c r="B66" s="203">
        <v>4.9406564584124654E-324</v>
      </c>
      <c r="C66" s="203">
        <v>4.9406564584124654E-324</v>
      </c>
      <c r="D66" s="203">
        <v>0</v>
      </c>
      <c r="E66" s="204">
        <v>1</v>
      </c>
      <c r="F66" s="203">
        <v>1148.6666666665999</v>
      </c>
      <c r="G66" s="203">
        <v>1148.6666666665999</v>
      </c>
      <c r="H66" s="205">
        <v>121.91600000000101</v>
      </c>
      <c r="I66" s="203">
        <v>1192.5239999999999</v>
      </c>
      <c r="J66" s="203">
        <v>43.857333333397001</v>
      </c>
      <c r="K66" s="204">
        <v>1.0381810795119999</v>
      </c>
    </row>
    <row r="67" spans="1:11" ht="14.4" customHeight="1" thickBot="1" x14ac:dyDescent="0.35">
      <c r="A67" s="216" t="s">
        <v>175</v>
      </c>
      <c r="B67" s="203">
        <v>4.9406564584124654E-324</v>
      </c>
      <c r="C67" s="203">
        <v>4.9406564584124654E-324</v>
      </c>
      <c r="D67" s="203">
        <v>0</v>
      </c>
      <c r="E67" s="204">
        <v>1</v>
      </c>
      <c r="F67" s="203">
        <v>391.08296625287397</v>
      </c>
      <c r="G67" s="203">
        <v>391.08296625287397</v>
      </c>
      <c r="H67" s="205">
        <v>41.449890000000003</v>
      </c>
      <c r="I67" s="203">
        <v>405.45269000000002</v>
      </c>
      <c r="J67" s="203">
        <v>14.369723747126001</v>
      </c>
      <c r="K67" s="204">
        <v>1.0367434150470001</v>
      </c>
    </row>
    <row r="68" spans="1:11" ht="14.4" customHeight="1" thickBot="1" x14ac:dyDescent="0.35">
      <c r="A68" s="217" t="s">
        <v>176</v>
      </c>
      <c r="B68" s="206">
        <v>4.9406564584124654E-324</v>
      </c>
      <c r="C68" s="206">
        <v>4.9406564584124654E-324</v>
      </c>
      <c r="D68" s="206">
        <v>0</v>
      </c>
      <c r="E68" s="207">
        <v>1</v>
      </c>
      <c r="F68" s="206">
        <v>102.66666587645</v>
      </c>
      <c r="G68" s="206">
        <v>102.66666587645</v>
      </c>
      <c r="H68" s="208">
        <v>10.970879999999999</v>
      </c>
      <c r="I68" s="206">
        <v>107.32165999999999</v>
      </c>
      <c r="J68" s="206">
        <v>4.6549941235499999</v>
      </c>
      <c r="K68" s="207">
        <v>1.0453408522009999</v>
      </c>
    </row>
    <row r="69" spans="1:11" ht="14.4" customHeight="1" thickBot="1" x14ac:dyDescent="0.35">
      <c r="A69" s="218" t="s">
        <v>177</v>
      </c>
      <c r="B69" s="203">
        <v>4.9406564584124654E-324</v>
      </c>
      <c r="C69" s="203">
        <v>4.9406564584124654E-324</v>
      </c>
      <c r="D69" s="203">
        <v>0</v>
      </c>
      <c r="E69" s="204">
        <v>1</v>
      </c>
      <c r="F69" s="203">
        <v>102.66666587645</v>
      </c>
      <c r="G69" s="203">
        <v>102.66666587645</v>
      </c>
      <c r="H69" s="205">
        <v>10.970879999999999</v>
      </c>
      <c r="I69" s="203">
        <v>107.32165999999999</v>
      </c>
      <c r="J69" s="203">
        <v>4.6549941235499999</v>
      </c>
      <c r="K69" s="204">
        <v>1.0453408522009999</v>
      </c>
    </row>
    <row r="70" spans="1:11" ht="14.4" customHeight="1" thickBot="1" x14ac:dyDescent="0.35">
      <c r="A70" s="217" t="s">
        <v>178</v>
      </c>
      <c r="B70" s="206">
        <v>4.9406564584124654E-324</v>
      </c>
      <c r="C70" s="206">
        <v>4.9406564584124654E-324</v>
      </c>
      <c r="D70" s="206">
        <v>0</v>
      </c>
      <c r="E70" s="207">
        <v>1</v>
      </c>
      <c r="F70" s="206">
        <v>288.41630037642398</v>
      </c>
      <c r="G70" s="206">
        <v>288.41630037642398</v>
      </c>
      <c r="H70" s="208">
        <v>30.479009999999999</v>
      </c>
      <c r="I70" s="206">
        <v>298.13103000000001</v>
      </c>
      <c r="J70" s="206">
        <v>9.7147296235759999</v>
      </c>
      <c r="K70" s="207">
        <v>1.0336830117119999</v>
      </c>
    </row>
    <row r="71" spans="1:11" ht="14.4" customHeight="1" thickBot="1" x14ac:dyDescent="0.35">
      <c r="A71" s="218" t="s">
        <v>179</v>
      </c>
      <c r="B71" s="203">
        <v>4.9406564584124654E-324</v>
      </c>
      <c r="C71" s="203">
        <v>4.9406564584124654E-324</v>
      </c>
      <c r="D71" s="203">
        <v>0</v>
      </c>
      <c r="E71" s="204">
        <v>1</v>
      </c>
      <c r="F71" s="203">
        <v>288.41630037642398</v>
      </c>
      <c r="G71" s="203">
        <v>288.41630037642398</v>
      </c>
      <c r="H71" s="205">
        <v>30.479009999999999</v>
      </c>
      <c r="I71" s="203">
        <v>298.13103000000001</v>
      </c>
      <c r="J71" s="203">
        <v>9.7147296235759999</v>
      </c>
      <c r="K71" s="204">
        <v>1.0336830117119999</v>
      </c>
    </row>
    <row r="72" spans="1:11" ht="14.4" customHeight="1" thickBot="1" x14ac:dyDescent="0.35">
      <c r="A72" s="216" t="s">
        <v>180</v>
      </c>
      <c r="B72" s="203">
        <v>4.9406564584124654E-324</v>
      </c>
      <c r="C72" s="203">
        <v>4.9406564584124654E-324</v>
      </c>
      <c r="D72" s="203">
        <v>0</v>
      </c>
      <c r="E72" s="204">
        <v>1</v>
      </c>
      <c r="F72" s="203">
        <v>11.333333333332</v>
      </c>
      <c r="G72" s="203">
        <v>11.333333333332</v>
      </c>
      <c r="H72" s="205">
        <v>1.2188699999999999</v>
      </c>
      <c r="I72" s="203">
        <v>11.924860000000001</v>
      </c>
      <c r="J72" s="203">
        <v>0.59152666666700005</v>
      </c>
      <c r="K72" s="204">
        <v>1.0521935294110001</v>
      </c>
    </row>
    <row r="73" spans="1:11" ht="14.4" customHeight="1" thickBot="1" x14ac:dyDescent="0.35">
      <c r="A73" s="217" t="s">
        <v>181</v>
      </c>
      <c r="B73" s="206">
        <v>4.9406564584124654E-324</v>
      </c>
      <c r="C73" s="206">
        <v>4.9406564584124654E-324</v>
      </c>
      <c r="D73" s="206">
        <v>0</v>
      </c>
      <c r="E73" s="207">
        <v>1</v>
      </c>
      <c r="F73" s="206">
        <v>11.333333333332</v>
      </c>
      <c r="G73" s="206">
        <v>11.333333333332</v>
      </c>
      <c r="H73" s="208">
        <v>1.2188699999999999</v>
      </c>
      <c r="I73" s="206">
        <v>11.924860000000001</v>
      </c>
      <c r="J73" s="206">
        <v>0.59152666666700005</v>
      </c>
      <c r="K73" s="207">
        <v>1.0521935294110001</v>
      </c>
    </row>
    <row r="74" spans="1:11" ht="14.4" customHeight="1" thickBot="1" x14ac:dyDescent="0.35">
      <c r="A74" s="218" t="s">
        <v>182</v>
      </c>
      <c r="B74" s="203">
        <v>4.9406564584124654E-324</v>
      </c>
      <c r="C74" s="203">
        <v>4.9406564584124654E-324</v>
      </c>
      <c r="D74" s="203">
        <v>0</v>
      </c>
      <c r="E74" s="204">
        <v>1</v>
      </c>
      <c r="F74" s="203">
        <v>11.333333333332</v>
      </c>
      <c r="G74" s="203">
        <v>11.333333333332</v>
      </c>
      <c r="H74" s="205">
        <v>1.2188699999999999</v>
      </c>
      <c r="I74" s="203">
        <v>11.924860000000001</v>
      </c>
      <c r="J74" s="203">
        <v>0.59152666666700005</v>
      </c>
      <c r="K74" s="204">
        <v>1.0521935294110001</v>
      </c>
    </row>
    <row r="75" spans="1:11" ht="14.4" customHeight="1" thickBot="1" x14ac:dyDescent="0.35">
      <c r="A75" s="215" t="s">
        <v>183</v>
      </c>
      <c r="B75" s="203">
        <v>4.9406564584124654E-324</v>
      </c>
      <c r="C75" s="203">
        <v>4.9406564584124654E-324</v>
      </c>
      <c r="D75" s="203">
        <v>0</v>
      </c>
      <c r="E75" s="204">
        <v>1</v>
      </c>
      <c r="F75" s="203">
        <v>4.9406564584124654E-324</v>
      </c>
      <c r="G75" s="203">
        <v>0</v>
      </c>
      <c r="H75" s="205">
        <v>4.9406564584124654E-324</v>
      </c>
      <c r="I75" s="203">
        <v>2.7029999999999998</v>
      </c>
      <c r="J75" s="203">
        <v>2.7029999999999998</v>
      </c>
      <c r="K75" s="210" t="s">
        <v>122</v>
      </c>
    </row>
    <row r="76" spans="1:11" ht="14.4" customHeight="1" thickBot="1" x14ac:dyDescent="0.35">
      <c r="A76" s="216" t="s">
        <v>184</v>
      </c>
      <c r="B76" s="203">
        <v>4.9406564584124654E-324</v>
      </c>
      <c r="C76" s="203">
        <v>4.9406564584124654E-324</v>
      </c>
      <c r="D76" s="203">
        <v>0</v>
      </c>
      <c r="E76" s="204">
        <v>1</v>
      </c>
      <c r="F76" s="203">
        <v>4.9406564584124654E-324</v>
      </c>
      <c r="G76" s="203">
        <v>0</v>
      </c>
      <c r="H76" s="205">
        <v>4.9406564584124654E-324</v>
      </c>
      <c r="I76" s="203">
        <v>2.7029999999999998</v>
      </c>
      <c r="J76" s="203">
        <v>2.7029999999999998</v>
      </c>
      <c r="K76" s="210" t="s">
        <v>122</v>
      </c>
    </row>
    <row r="77" spans="1:11" ht="14.4" customHeight="1" thickBot="1" x14ac:dyDescent="0.35">
      <c r="A77" s="217" t="s">
        <v>185</v>
      </c>
      <c r="B77" s="206">
        <v>4.9406564584124654E-324</v>
      </c>
      <c r="C77" s="206">
        <v>4.9406564584124654E-324</v>
      </c>
      <c r="D77" s="206">
        <v>0</v>
      </c>
      <c r="E77" s="207">
        <v>1</v>
      </c>
      <c r="F77" s="206">
        <v>4.9406564584124654E-324</v>
      </c>
      <c r="G77" s="206">
        <v>0</v>
      </c>
      <c r="H77" s="208">
        <v>4.9406564584124654E-324</v>
      </c>
      <c r="I77" s="206">
        <v>1.7</v>
      </c>
      <c r="J77" s="206">
        <v>1.7</v>
      </c>
      <c r="K77" s="209" t="s">
        <v>122</v>
      </c>
    </row>
    <row r="78" spans="1:11" ht="14.4" customHeight="1" thickBot="1" x14ac:dyDescent="0.35">
      <c r="A78" s="218" t="s">
        <v>186</v>
      </c>
      <c r="B78" s="203">
        <v>4.9406564584124654E-324</v>
      </c>
      <c r="C78" s="203">
        <v>4.9406564584124654E-324</v>
      </c>
      <c r="D78" s="203">
        <v>0</v>
      </c>
      <c r="E78" s="204">
        <v>1</v>
      </c>
      <c r="F78" s="203">
        <v>4.9406564584124654E-324</v>
      </c>
      <c r="G78" s="203">
        <v>0</v>
      </c>
      <c r="H78" s="205">
        <v>4.9406564584124654E-324</v>
      </c>
      <c r="I78" s="203">
        <v>1.7</v>
      </c>
      <c r="J78" s="203">
        <v>1.7</v>
      </c>
      <c r="K78" s="210" t="s">
        <v>122</v>
      </c>
    </row>
    <row r="79" spans="1:11" ht="14.4" customHeight="1" thickBot="1" x14ac:dyDescent="0.35">
      <c r="A79" s="221" t="s">
        <v>187</v>
      </c>
      <c r="B79" s="203">
        <v>4.9406564584124654E-324</v>
      </c>
      <c r="C79" s="203">
        <v>4.9406564584124654E-324</v>
      </c>
      <c r="D79" s="203">
        <v>0</v>
      </c>
      <c r="E79" s="204">
        <v>1</v>
      </c>
      <c r="F79" s="203">
        <v>4.9406564584124654E-324</v>
      </c>
      <c r="G79" s="203">
        <v>0</v>
      </c>
      <c r="H79" s="205">
        <v>4.9406564584124654E-324</v>
      </c>
      <c r="I79" s="203">
        <v>0.753</v>
      </c>
      <c r="J79" s="203">
        <v>0.753</v>
      </c>
      <c r="K79" s="210" t="s">
        <v>122</v>
      </c>
    </row>
    <row r="80" spans="1:11" ht="14.4" customHeight="1" thickBot="1" x14ac:dyDescent="0.35">
      <c r="A80" s="218" t="s">
        <v>188</v>
      </c>
      <c r="B80" s="203">
        <v>4.9406564584124654E-324</v>
      </c>
      <c r="C80" s="203">
        <v>4.9406564584124654E-324</v>
      </c>
      <c r="D80" s="203">
        <v>0</v>
      </c>
      <c r="E80" s="204">
        <v>1</v>
      </c>
      <c r="F80" s="203">
        <v>4.9406564584124654E-324</v>
      </c>
      <c r="G80" s="203">
        <v>0</v>
      </c>
      <c r="H80" s="205">
        <v>4.9406564584124654E-324</v>
      </c>
      <c r="I80" s="203">
        <v>0.753</v>
      </c>
      <c r="J80" s="203">
        <v>0.753</v>
      </c>
      <c r="K80" s="210" t="s">
        <v>122</v>
      </c>
    </row>
    <row r="81" spans="1:11" ht="14.4" customHeight="1" thickBot="1" x14ac:dyDescent="0.35">
      <c r="A81" s="221" t="s">
        <v>189</v>
      </c>
      <c r="B81" s="203">
        <v>4.9406564584124654E-324</v>
      </c>
      <c r="C81" s="203">
        <v>4.9406564584124654E-324</v>
      </c>
      <c r="D81" s="203">
        <v>0</v>
      </c>
      <c r="E81" s="204">
        <v>1</v>
      </c>
      <c r="F81" s="203">
        <v>4.9406564584124654E-324</v>
      </c>
      <c r="G81" s="203">
        <v>0</v>
      </c>
      <c r="H81" s="205">
        <v>4.9406564584124654E-324</v>
      </c>
      <c r="I81" s="203">
        <v>0.25</v>
      </c>
      <c r="J81" s="203">
        <v>0.25</v>
      </c>
      <c r="K81" s="210" t="s">
        <v>122</v>
      </c>
    </row>
    <row r="82" spans="1:11" ht="14.4" customHeight="1" thickBot="1" x14ac:dyDescent="0.35">
      <c r="A82" s="218" t="s">
        <v>190</v>
      </c>
      <c r="B82" s="203">
        <v>4.9406564584124654E-324</v>
      </c>
      <c r="C82" s="203">
        <v>4.9406564584124654E-324</v>
      </c>
      <c r="D82" s="203">
        <v>0</v>
      </c>
      <c r="E82" s="204">
        <v>1</v>
      </c>
      <c r="F82" s="203">
        <v>4.9406564584124654E-324</v>
      </c>
      <c r="G82" s="203">
        <v>0</v>
      </c>
      <c r="H82" s="205">
        <v>4.9406564584124654E-324</v>
      </c>
      <c r="I82" s="203">
        <v>0.25</v>
      </c>
      <c r="J82" s="203">
        <v>0.25</v>
      </c>
      <c r="K82" s="210" t="s">
        <v>122</v>
      </c>
    </row>
    <row r="83" spans="1:11" ht="14.4" customHeight="1" thickBot="1" x14ac:dyDescent="0.35">
      <c r="A83" s="215" t="s">
        <v>191</v>
      </c>
      <c r="B83" s="203">
        <v>4.9406564584124654E-324</v>
      </c>
      <c r="C83" s="203">
        <v>4.9406564584124654E-324</v>
      </c>
      <c r="D83" s="203">
        <v>0</v>
      </c>
      <c r="E83" s="204">
        <v>1</v>
      </c>
      <c r="F83" s="203">
        <v>50.666666666662998</v>
      </c>
      <c r="G83" s="203">
        <v>50.666666666662998</v>
      </c>
      <c r="H83" s="205">
        <v>10.256919999999999</v>
      </c>
      <c r="I83" s="203">
        <v>57.053919999999998</v>
      </c>
      <c r="J83" s="203">
        <v>6.387253333336</v>
      </c>
      <c r="K83" s="204">
        <v>1.1260642105259999</v>
      </c>
    </row>
    <row r="84" spans="1:11" ht="14.4" customHeight="1" thickBot="1" x14ac:dyDescent="0.35">
      <c r="A84" s="216" t="s">
        <v>192</v>
      </c>
      <c r="B84" s="203">
        <v>4.9406564584124654E-324</v>
      </c>
      <c r="C84" s="203">
        <v>4.9406564584124654E-324</v>
      </c>
      <c r="D84" s="203">
        <v>0</v>
      </c>
      <c r="E84" s="204">
        <v>1</v>
      </c>
      <c r="F84" s="203">
        <v>50.666666666662998</v>
      </c>
      <c r="G84" s="203">
        <v>50.666666666662998</v>
      </c>
      <c r="H84" s="205">
        <v>6.5640000000000001</v>
      </c>
      <c r="I84" s="203">
        <v>52.17</v>
      </c>
      <c r="J84" s="203">
        <v>1.5033333333359999</v>
      </c>
      <c r="K84" s="204">
        <v>1.029671052631</v>
      </c>
    </row>
    <row r="85" spans="1:11" ht="14.4" customHeight="1" thickBot="1" x14ac:dyDescent="0.35">
      <c r="A85" s="217" t="s">
        <v>193</v>
      </c>
      <c r="B85" s="206">
        <v>4.9406564584124654E-324</v>
      </c>
      <c r="C85" s="206">
        <v>4.9406564584124654E-324</v>
      </c>
      <c r="D85" s="206">
        <v>0</v>
      </c>
      <c r="E85" s="207">
        <v>1</v>
      </c>
      <c r="F85" s="206">
        <v>50.666666666662998</v>
      </c>
      <c r="G85" s="206">
        <v>50.666666666662998</v>
      </c>
      <c r="H85" s="208">
        <v>6.5640000000000001</v>
      </c>
      <c r="I85" s="206">
        <v>52.17</v>
      </c>
      <c r="J85" s="206">
        <v>1.5033333333359999</v>
      </c>
      <c r="K85" s="207">
        <v>1.029671052631</v>
      </c>
    </row>
    <row r="86" spans="1:11" ht="14.4" customHeight="1" thickBot="1" x14ac:dyDescent="0.35">
      <c r="A86" s="218" t="s">
        <v>194</v>
      </c>
      <c r="B86" s="203">
        <v>4.9406564584124654E-324</v>
      </c>
      <c r="C86" s="203">
        <v>4.9406564584124654E-324</v>
      </c>
      <c r="D86" s="203">
        <v>0</v>
      </c>
      <c r="E86" s="204">
        <v>1</v>
      </c>
      <c r="F86" s="203">
        <v>7.9999999999989999</v>
      </c>
      <c r="G86" s="203">
        <v>7.9999999999989999</v>
      </c>
      <c r="H86" s="205">
        <v>1.2150000000000001</v>
      </c>
      <c r="I86" s="203">
        <v>9.3740000000000006</v>
      </c>
      <c r="J86" s="203">
        <v>1.3740000000000001</v>
      </c>
      <c r="K86" s="204">
        <v>1.1717500000000001</v>
      </c>
    </row>
    <row r="87" spans="1:11" ht="14.4" customHeight="1" thickBot="1" x14ac:dyDescent="0.35">
      <c r="A87" s="218" t="s">
        <v>195</v>
      </c>
      <c r="B87" s="203">
        <v>4.9406564584124654E-324</v>
      </c>
      <c r="C87" s="203">
        <v>4.9406564584124654E-324</v>
      </c>
      <c r="D87" s="203">
        <v>0</v>
      </c>
      <c r="E87" s="204">
        <v>1</v>
      </c>
      <c r="F87" s="203">
        <v>42.666666666664</v>
      </c>
      <c r="G87" s="203">
        <v>42.666666666664</v>
      </c>
      <c r="H87" s="205">
        <v>5.3490000000000002</v>
      </c>
      <c r="I87" s="203">
        <v>42.795999999999999</v>
      </c>
      <c r="J87" s="203">
        <v>0.12933333333499999</v>
      </c>
      <c r="K87" s="204">
        <v>1.00303125</v>
      </c>
    </row>
    <row r="88" spans="1:11" ht="14.4" customHeight="1" thickBot="1" x14ac:dyDescent="0.35">
      <c r="A88" s="216" t="s">
        <v>196</v>
      </c>
      <c r="B88" s="203">
        <v>4.9406564584124654E-324</v>
      </c>
      <c r="C88" s="203">
        <v>4.9406564584124654E-324</v>
      </c>
      <c r="D88" s="203">
        <v>0</v>
      </c>
      <c r="E88" s="204">
        <v>1</v>
      </c>
      <c r="F88" s="203">
        <v>4.9406564584124654E-324</v>
      </c>
      <c r="G88" s="203">
        <v>0</v>
      </c>
      <c r="H88" s="205">
        <v>3.69292</v>
      </c>
      <c r="I88" s="203">
        <v>4.8839199999999998</v>
      </c>
      <c r="J88" s="203">
        <v>4.8839199999999998</v>
      </c>
      <c r="K88" s="210" t="s">
        <v>122</v>
      </c>
    </row>
    <row r="89" spans="1:11" ht="14.4" customHeight="1" thickBot="1" x14ac:dyDescent="0.35">
      <c r="A89" s="217" t="s">
        <v>197</v>
      </c>
      <c r="B89" s="206">
        <v>4.9406564584124654E-324</v>
      </c>
      <c r="C89" s="206">
        <v>4.9406564584124654E-324</v>
      </c>
      <c r="D89" s="206">
        <v>0</v>
      </c>
      <c r="E89" s="207">
        <v>1</v>
      </c>
      <c r="F89" s="206">
        <v>4.9406564584124654E-324</v>
      </c>
      <c r="G89" s="206">
        <v>0</v>
      </c>
      <c r="H89" s="208">
        <v>3.69292</v>
      </c>
      <c r="I89" s="206">
        <v>4.8839199999999998</v>
      </c>
      <c r="J89" s="206">
        <v>4.8839199999999998</v>
      </c>
      <c r="K89" s="209" t="s">
        <v>122</v>
      </c>
    </row>
    <row r="90" spans="1:11" ht="14.4" customHeight="1" thickBot="1" x14ac:dyDescent="0.35">
      <c r="A90" s="218" t="s">
        <v>198</v>
      </c>
      <c r="B90" s="203">
        <v>4.9406564584124654E-324</v>
      </c>
      <c r="C90" s="203">
        <v>4.9406564584124654E-324</v>
      </c>
      <c r="D90" s="203">
        <v>0</v>
      </c>
      <c r="E90" s="204">
        <v>1</v>
      </c>
      <c r="F90" s="203">
        <v>4.9406564584124654E-324</v>
      </c>
      <c r="G90" s="203">
        <v>0</v>
      </c>
      <c r="H90" s="205">
        <v>3.69292</v>
      </c>
      <c r="I90" s="203">
        <v>4.8839199999999998</v>
      </c>
      <c r="J90" s="203">
        <v>4.8839199999999998</v>
      </c>
      <c r="K90" s="210" t="s">
        <v>122</v>
      </c>
    </row>
    <row r="91" spans="1:11" ht="14.4" customHeight="1" thickBot="1" x14ac:dyDescent="0.35">
      <c r="A91" s="214" t="s">
        <v>199</v>
      </c>
      <c r="B91" s="203">
        <v>4.9406564584124654E-324</v>
      </c>
      <c r="C91" s="203">
        <v>4.9406564584124654E-324</v>
      </c>
      <c r="D91" s="203">
        <v>0</v>
      </c>
      <c r="E91" s="204">
        <v>1</v>
      </c>
      <c r="F91" s="203">
        <v>4.3665987256929997</v>
      </c>
      <c r="G91" s="203">
        <v>4.3665987256929997</v>
      </c>
      <c r="H91" s="205">
        <v>4.9406564584124654E-324</v>
      </c>
      <c r="I91" s="203">
        <v>10.23577</v>
      </c>
      <c r="J91" s="203">
        <v>5.8691712743059998</v>
      </c>
      <c r="K91" s="204">
        <v>2.3441059375959998</v>
      </c>
    </row>
    <row r="92" spans="1:11" ht="14.4" customHeight="1" thickBot="1" x14ac:dyDescent="0.35">
      <c r="A92" s="215" t="s">
        <v>200</v>
      </c>
      <c r="B92" s="203">
        <v>4.9406564584124654E-324</v>
      </c>
      <c r="C92" s="203">
        <v>4.9406564584124654E-324</v>
      </c>
      <c r="D92" s="203">
        <v>0</v>
      </c>
      <c r="E92" s="204">
        <v>1</v>
      </c>
      <c r="F92" s="203">
        <v>4.3665987256929997</v>
      </c>
      <c r="G92" s="203">
        <v>4.3665987256929997</v>
      </c>
      <c r="H92" s="205">
        <v>4.9406564584124654E-324</v>
      </c>
      <c r="I92" s="203">
        <v>10.23577</v>
      </c>
      <c r="J92" s="203">
        <v>5.8691712743059998</v>
      </c>
      <c r="K92" s="204">
        <v>2.3441059375959998</v>
      </c>
    </row>
    <row r="93" spans="1:11" ht="14.4" customHeight="1" thickBot="1" x14ac:dyDescent="0.35">
      <c r="A93" s="216" t="s">
        <v>201</v>
      </c>
      <c r="B93" s="203">
        <v>4.9406564584124654E-324</v>
      </c>
      <c r="C93" s="203">
        <v>4.9406564584124654E-324</v>
      </c>
      <c r="D93" s="203">
        <v>0</v>
      </c>
      <c r="E93" s="204">
        <v>1</v>
      </c>
      <c r="F93" s="203">
        <v>4.3665987256929997</v>
      </c>
      <c r="G93" s="203">
        <v>4.3665987256929997</v>
      </c>
      <c r="H93" s="205">
        <v>4.9406564584124654E-324</v>
      </c>
      <c r="I93" s="203">
        <v>9.8087700000000009</v>
      </c>
      <c r="J93" s="203">
        <v>5.4421712743060002</v>
      </c>
      <c r="K93" s="204">
        <v>2.246318156574</v>
      </c>
    </row>
    <row r="94" spans="1:11" ht="14.4" customHeight="1" thickBot="1" x14ac:dyDescent="0.35">
      <c r="A94" s="217" t="s">
        <v>202</v>
      </c>
      <c r="B94" s="206">
        <v>4.9406564584124654E-324</v>
      </c>
      <c r="C94" s="206">
        <v>4.9406564584124654E-324</v>
      </c>
      <c r="D94" s="206">
        <v>0</v>
      </c>
      <c r="E94" s="207">
        <v>1</v>
      </c>
      <c r="F94" s="206">
        <v>4.3665987256929997</v>
      </c>
      <c r="G94" s="206">
        <v>4.3665987256929997</v>
      </c>
      <c r="H94" s="208">
        <v>4.9406564584124654E-324</v>
      </c>
      <c r="I94" s="206">
        <v>9.8087700000000009</v>
      </c>
      <c r="J94" s="206">
        <v>5.4421712743060002</v>
      </c>
      <c r="K94" s="207">
        <v>2.246318156574</v>
      </c>
    </row>
    <row r="95" spans="1:11" ht="14.4" customHeight="1" thickBot="1" x14ac:dyDescent="0.35">
      <c r="A95" s="218" t="s">
        <v>203</v>
      </c>
      <c r="B95" s="203">
        <v>4.9406564584124654E-324</v>
      </c>
      <c r="C95" s="203">
        <v>4.9406564584124654E-324</v>
      </c>
      <c r="D95" s="203">
        <v>0</v>
      </c>
      <c r="E95" s="204">
        <v>1</v>
      </c>
      <c r="F95" s="203">
        <v>4.9406564584124654E-324</v>
      </c>
      <c r="G95" s="203">
        <v>0</v>
      </c>
      <c r="H95" s="205">
        <v>4.9406564584124654E-324</v>
      </c>
      <c r="I95" s="203">
        <v>8.6115700000000004</v>
      </c>
      <c r="J95" s="203">
        <v>8.6115700000000004</v>
      </c>
      <c r="K95" s="210" t="s">
        <v>122</v>
      </c>
    </row>
    <row r="96" spans="1:11" ht="14.4" customHeight="1" thickBot="1" x14ac:dyDescent="0.35">
      <c r="A96" s="218" t="s">
        <v>204</v>
      </c>
      <c r="B96" s="203">
        <v>4.9406564584124654E-324</v>
      </c>
      <c r="C96" s="203">
        <v>4.9406564584124654E-324</v>
      </c>
      <c r="D96" s="203">
        <v>0</v>
      </c>
      <c r="E96" s="204">
        <v>1</v>
      </c>
      <c r="F96" s="203">
        <v>4.9406564584124654E-324</v>
      </c>
      <c r="G96" s="203">
        <v>0</v>
      </c>
      <c r="H96" s="205">
        <v>4.9406564584124654E-324</v>
      </c>
      <c r="I96" s="203">
        <v>1.1972</v>
      </c>
      <c r="J96" s="203">
        <v>1.1972</v>
      </c>
      <c r="K96" s="210" t="s">
        <v>122</v>
      </c>
    </row>
    <row r="97" spans="1:11" ht="14.4" customHeight="1" thickBot="1" x14ac:dyDescent="0.35">
      <c r="A97" s="220" t="s">
        <v>205</v>
      </c>
      <c r="B97" s="206">
        <v>4.9406564584124654E-324</v>
      </c>
      <c r="C97" s="206">
        <v>4.9406564584124654E-324</v>
      </c>
      <c r="D97" s="206">
        <v>0</v>
      </c>
      <c r="E97" s="207">
        <v>1</v>
      </c>
      <c r="F97" s="206">
        <v>4.9406564584124654E-324</v>
      </c>
      <c r="G97" s="206">
        <v>0</v>
      </c>
      <c r="H97" s="208">
        <v>4.9406564584124654E-324</v>
      </c>
      <c r="I97" s="206">
        <v>0.42699999999999999</v>
      </c>
      <c r="J97" s="206">
        <v>0.42699999999999999</v>
      </c>
      <c r="K97" s="209" t="s">
        <v>122</v>
      </c>
    </row>
    <row r="98" spans="1:11" ht="14.4" customHeight="1" thickBot="1" x14ac:dyDescent="0.35">
      <c r="A98" s="217" t="s">
        <v>206</v>
      </c>
      <c r="B98" s="206">
        <v>4.9406564584124654E-324</v>
      </c>
      <c r="C98" s="206">
        <v>4.9406564584124654E-324</v>
      </c>
      <c r="D98" s="206">
        <v>0</v>
      </c>
      <c r="E98" s="207">
        <v>1</v>
      </c>
      <c r="F98" s="206">
        <v>4.9406564584124654E-324</v>
      </c>
      <c r="G98" s="206">
        <v>0</v>
      </c>
      <c r="H98" s="208">
        <v>4.9406564584124654E-324</v>
      </c>
      <c r="I98" s="206">
        <v>0.42699999999999999</v>
      </c>
      <c r="J98" s="206">
        <v>0.42699999999999999</v>
      </c>
      <c r="K98" s="209" t="s">
        <v>122</v>
      </c>
    </row>
    <row r="99" spans="1:11" ht="14.4" customHeight="1" thickBot="1" x14ac:dyDescent="0.35">
      <c r="A99" s="218" t="s">
        <v>207</v>
      </c>
      <c r="B99" s="203">
        <v>4.9406564584124654E-324</v>
      </c>
      <c r="C99" s="203">
        <v>4.9406564584124654E-324</v>
      </c>
      <c r="D99" s="203">
        <v>0</v>
      </c>
      <c r="E99" s="204">
        <v>1</v>
      </c>
      <c r="F99" s="203">
        <v>4.9406564584124654E-324</v>
      </c>
      <c r="G99" s="203">
        <v>0</v>
      </c>
      <c r="H99" s="205">
        <v>4.9406564584124654E-324</v>
      </c>
      <c r="I99" s="203">
        <v>0.42699999999999999</v>
      </c>
      <c r="J99" s="203">
        <v>0.42699999999999999</v>
      </c>
      <c r="K99" s="210" t="s">
        <v>122</v>
      </c>
    </row>
    <row r="100" spans="1:11" ht="14.4" customHeight="1" thickBot="1" x14ac:dyDescent="0.35">
      <c r="A100" s="214" t="s">
        <v>208</v>
      </c>
      <c r="B100" s="203">
        <v>4.9406564584124654E-324</v>
      </c>
      <c r="C100" s="203">
        <v>4.9406564584124654E-324</v>
      </c>
      <c r="D100" s="203">
        <v>0</v>
      </c>
      <c r="E100" s="204">
        <v>1</v>
      </c>
      <c r="F100" s="203">
        <v>127.66666666666499</v>
      </c>
      <c r="G100" s="203">
        <v>127.66666666666499</v>
      </c>
      <c r="H100" s="205">
        <v>43.397840000000002</v>
      </c>
      <c r="I100" s="203">
        <v>295.0772</v>
      </c>
      <c r="J100" s="203">
        <v>167.410533333335</v>
      </c>
      <c r="K100" s="204">
        <v>2.311309660574</v>
      </c>
    </row>
    <row r="101" spans="1:11" ht="14.4" customHeight="1" thickBot="1" x14ac:dyDescent="0.35">
      <c r="A101" s="219" t="s">
        <v>209</v>
      </c>
      <c r="B101" s="206">
        <v>4.9406564584124654E-324</v>
      </c>
      <c r="C101" s="206">
        <v>4.9406564584124654E-324</v>
      </c>
      <c r="D101" s="206">
        <v>0</v>
      </c>
      <c r="E101" s="207">
        <v>1</v>
      </c>
      <c r="F101" s="206">
        <v>127.66666666666499</v>
      </c>
      <c r="G101" s="206">
        <v>127.66666666666499</v>
      </c>
      <c r="H101" s="208">
        <v>43.397840000000002</v>
      </c>
      <c r="I101" s="206">
        <v>295.0772</v>
      </c>
      <c r="J101" s="206">
        <v>167.410533333335</v>
      </c>
      <c r="K101" s="207">
        <v>2.311309660574</v>
      </c>
    </row>
    <row r="102" spans="1:11" ht="14.4" customHeight="1" thickBot="1" x14ac:dyDescent="0.35">
      <c r="A102" s="220" t="s">
        <v>55</v>
      </c>
      <c r="B102" s="206">
        <v>4.9406564584124654E-324</v>
      </c>
      <c r="C102" s="206">
        <v>4.9406564584124654E-324</v>
      </c>
      <c r="D102" s="206">
        <v>0</v>
      </c>
      <c r="E102" s="207">
        <v>1</v>
      </c>
      <c r="F102" s="206">
        <v>127.66666666666499</v>
      </c>
      <c r="G102" s="206">
        <v>127.66666666666499</v>
      </c>
      <c r="H102" s="208">
        <v>43.397840000000002</v>
      </c>
      <c r="I102" s="206">
        <v>295.0772</v>
      </c>
      <c r="J102" s="206">
        <v>167.410533333335</v>
      </c>
      <c r="K102" s="207">
        <v>2.311309660574</v>
      </c>
    </row>
    <row r="103" spans="1:11" ht="14.4" customHeight="1" thickBot="1" x14ac:dyDescent="0.35">
      <c r="A103" s="217" t="s">
        <v>210</v>
      </c>
      <c r="B103" s="206">
        <v>4.9406564584124654E-324</v>
      </c>
      <c r="C103" s="206">
        <v>4.9406564584124654E-324</v>
      </c>
      <c r="D103" s="206">
        <v>0</v>
      </c>
      <c r="E103" s="207">
        <v>1</v>
      </c>
      <c r="F103" s="206">
        <v>3</v>
      </c>
      <c r="G103" s="206">
        <v>3</v>
      </c>
      <c r="H103" s="208">
        <v>4.9406564584124654E-324</v>
      </c>
      <c r="I103" s="206">
        <v>1.9</v>
      </c>
      <c r="J103" s="206">
        <v>-1.1000000000000001</v>
      </c>
      <c r="K103" s="207">
        <v>0.63333333333300001</v>
      </c>
    </row>
    <row r="104" spans="1:11" ht="14.4" customHeight="1" thickBot="1" x14ac:dyDescent="0.35">
      <c r="A104" s="218" t="s">
        <v>211</v>
      </c>
      <c r="B104" s="203">
        <v>4.9406564584124654E-324</v>
      </c>
      <c r="C104" s="203">
        <v>4.9406564584124654E-324</v>
      </c>
      <c r="D104" s="203">
        <v>0</v>
      </c>
      <c r="E104" s="204">
        <v>1</v>
      </c>
      <c r="F104" s="203">
        <v>3</v>
      </c>
      <c r="G104" s="203">
        <v>3</v>
      </c>
      <c r="H104" s="205">
        <v>4.9406564584124654E-324</v>
      </c>
      <c r="I104" s="203">
        <v>1.9</v>
      </c>
      <c r="J104" s="203">
        <v>-1.1000000000000001</v>
      </c>
      <c r="K104" s="204">
        <v>0.63333333333300001</v>
      </c>
    </row>
    <row r="105" spans="1:11" ht="14.4" customHeight="1" thickBot="1" x14ac:dyDescent="0.35">
      <c r="A105" s="217" t="s">
        <v>212</v>
      </c>
      <c r="B105" s="206">
        <v>4.9406564584124654E-324</v>
      </c>
      <c r="C105" s="206">
        <v>4.9406564584124654E-324</v>
      </c>
      <c r="D105" s="206">
        <v>0</v>
      </c>
      <c r="E105" s="207">
        <v>1</v>
      </c>
      <c r="F105" s="206">
        <v>5.333333333333</v>
      </c>
      <c r="G105" s="206">
        <v>5.333333333333</v>
      </c>
      <c r="H105" s="208">
        <v>0.25779999999999997</v>
      </c>
      <c r="I105" s="206">
        <v>3.5962000000000001</v>
      </c>
      <c r="J105" s="206">
        <v>-1.7371333333329999</v>
      </c>
      <c r="K105" s="207">
        <v>0.67428750000000004</v>
      </c>
    </row>
    <row r="106" spans="1:11" ht="14.4" customHeight="1" thickBot="1" x14ac:dyDescent="0.35">
      <c r="A106" s="218" t="s">
        <v>213</v>
      </c>
      <c r="B106" s="203">
        <v>4.9406564584124654E-324</v>
      </c>
      <c r="C106" s="203">
        <v>4.9406564584124654E-324</v>
      </c>
      <c r="D106" s="203">
        <v>0</v>
      </c>
      <c r="E106" s="204">
        <v>1</v>
      </c>
      <c r="F106" s="203">
        <v>5.333333333333</v>
      </c>
      <c r="G106" s="203">
        <v>5.333333333333</v>
      </c>
      <c r="H106" s="205">
        <v>0.25779999999999997</v>
      </c>
      <c r="I106" s="203">
        <v>3.5962000000000001</v>
      </c>
      <c r="J106" s="203">
        <v>-1.7371333333329999</v>
      </c>
      <c r="K106" s="204">
        <v>0.67428750000000004</v>
      </c>
    </row>
    <row r="107" spans="1:11" ht="14.4" customHeight="1" thickBot="1" x14ac:dyDescent="0.35">
      <c r="A107" s="217" t="s">
        <v>214</v>
      </c>
      <c r="B107" s="206">
        <v>4.9406564584124654E-324</v>
      </c>
      <c r="C107" s="206">
        <v>4.9406564584124654E-324</v>
      </c>
      <c r="D107" s="206">
        <v>0</v>
      </c>
      <c r="E107" s="207">
        <v>1</v>
      </c>
      <c r="F107" s="206">
        <v>119.33333333333201</v>
      </c>
      <c r="G107" s="206">
        <v>119.33333333333201</v>
      </c>
      <c r="H107" s="208">
        <v>14.14686</v>
      </c>
      <c r="I107" s="206">
        <v>115.39382000000001</v>
      </c>
      <c r="J107" s="206">
        <v>-3.939513333331</v>
      </c>
      <c r="K107" s="207">
        <v>0.96698731843499997</v>
      </c>
    </row>
    <row r="108" spans="1:11" ht="14.4" customHeight="1" thickBot="1" x14ac:dyDescent="0.35">
      <c r="A108" s="218" t="s">
        <v>215</v>
      </c>
      <c r="B108" s="203">
        <v>4.9406564584124654E-324</v>
      </c>
      <c r="C108" s="203">
        <v>4.9406564584124654E-324</v>
      </c>
      <c r="D108" s="203">
        <v>0</v>
      </c>
      <c r="E108" s="204">
        <v>1</v>
      </c>
      <c r="F108" s="203">
        <v>119.33333333333201</v>
      </c>
      <c r="G108" s="203">
        <v>119.33333333333201</v>
      </c>
      <c r="H108" s="205">
        <v>14.14686</v>
      </c>
      <c r="I108" s="203">
        <v>115.39382000000001</v>
      </c>
      <c r="J108" s="203">
        <v>-3.939513333331</v>
      </c>
      <c r="K108" s="204">
        <v>0.96698731843499997</v>
      </c>
    </row>
    <row r="109" spans="1:11" ht="14.4" customHeight="1" thickBot="1" x14ac:dyDescent="0.35">
      <c r="A109" s="217" t="s">
        <v>216</v>
      </c>
      <c r="B109" s="206">
        <v>4.9406564584124654E-324</v>
      </c>
      <c r="C109" s="206">
        <v>4.9406564584124654E-324</v>
      </c>
      <c r="D109" s="206">
        <v>0</v>
      </c>
      <c r="E109" s="207">
        <v>1</v>
      </c>
      <c r="F109" s="206">
        <v>4.9406564584124654E-324</v>
      </c>
      <c r="G109" s="206">
        <v>0</v>
      </c>
      <c r="H109" s="208">
        <v>6.056</v>
      </c>
      <c r="I109" s="206">
        <v>6.056</v>
      </c>
      <c r="J109" s="206">
        <v>6.056</v>
      </c>
      <c r="K109" s="209" t="s">
        <v>122</v>
      </c>
    </row>
    <row r="110" spans="1:11" ht="14.4" customHeight="1" thickBot="1" x14ac:dyDescent="0.35">
      <c r="A110" s="218" t="s">
        <v>217</v>
      </c>
      <c r="B110" s="203">
        <v>4.9406564584124654E-324</v>
      </c>
      <c r="C110" s="203">
        <v>4.9406564584124654E-324</v>
      </c>
      <c r="D110" s="203">
        <v>0</v>
      </c>
      <c r="E110" s="204">
        <v>1</v>
      </c>
      <c r="F110" s="203">
        <v>4.9406564584124654E-324</v>
      </c>
      <c r="G110" s="203">
        <v>0</v>
      </c>
      <c r="H110" s="205">
        <v>6.056</v>
      </c>
      <c r="I110" s="203">
        <v>6.056</v>
      </c>
      <c r="J110" s="203">
        <v>6.056</v>
      </c>
      <c r="K110" s="210" t="s">
        <v>122</v>
      </c>
    </row>
    <row r="111" spans="1:11" ht="14.4" customHeight="1" thickBot="1" x14ac:dyDescent="0.35">
      <c r="A111" s="217" t="s">
        <v>218</v>
      </c>
      <c r="B111" s="206">
        <v>4.9406564584124654E-324</v>
      </c>
      <c r="C111" s="206">
        <v>4.9406564584124654E-324</v>
      </c>
      <c r="D111" s="206">
        <v>0</v>
      </c>
      <c r="E111" s="207">
        <v>1</v>
      </c>
      <c r="F111" s="206">
        <v>4.9406564584124654E-324</v>
      </c>
      <c r="G111" s="206">
        <v>0</v>
      </c>
      <c r="H111" s="208">
        <v>22.937180000000001</v>
      </c>
      <c r="I111" s="206">
        <v>168.13118</v>
      </c>
      <c r="J111" s="206">
        <v>168.13118</v>
      </c>
      <c r="K111" s="209" t="s">
        <v>122</v>
      </c>
    </row>
    <row r="112" spans="1:11" ht="14.4" customHeight="1" thickBot="1" x14ac:dyDescent="0.35">
      <c r="A112" s="218" t="s">
        <v>219</v>
      </c>
      <c r="B112" s="203">
        <v>4.9406564584124654E-324</v>
      </c>
      <c r="C112" s="203">
        <v>4.9406564584124654E-324</v>
      </c>
      <c r="D112" s="203">
        <v>0</v>
      </c>
      <c r="E112" s="204">
        <v>1</v>
      </c>
      <c r="F112" s="203">
        <v>4.9406564584124654E-324</v>
      </c>
      <c r="G112" s="203">
        <v>0</v>
      </c>
      <c r="H112" s="205">
        <v>22.937180000000001</v>
      </c>
      <c r="I112" s="203">
        <v>168.13118</v>
      </c>
      <c r="J112" s="203">
        <v>168.13118</v>
      </c>
      <c r="K112" s="210" t="s">
        <v>122</v>
      </c>
    </row>
    <row r="113" spans="1:11" ht="14.4" customHeight="1" thickBot="1" x14ac:dyDescent="0.35">
      <c r="A113" s="222"/>
      <c r="B113" s="203">
        <v>4.9406564584124654E-324</v>
      </c>
      <c r="C113" s="203">
        <v>4.9406564584124654E-324</v>
      </c>
      <c r="D113" s="203">
        <v>0</v>
      </c>
      <c r="E113" s="204">
        <v>1</v>
      </c>
      <c r="F113" s="203">
        <v>-5.0020372097469998</v>
      </c>
      <c r="G113" s="203">
        <v>-5.0020372097469998</v>
      </c>
      <c r="H113" s="205">
        <v>-257.09228000000098</v>
      </c>
      <c r="I113" s="203">
        <v>-2312.4364399999999</v>
      </c>
      <c r="J113" s="203">
        <v>-2307.4344027902498</v>
      </c>
      <c r="K113" s="204">
        <v>462.29892802348098</v>
      </c>
    </row>
    <row r="114" spans="1:11" ht="14.4" customHeight="1" thickBot="1" x14ac:dyDescent="0.35">
      <c r="A114" s="223" t="s">
        <v>74</v>
      </c>
      <c r="B114" s="211">
        <v>-4.9406564584124654E-324</v>
      </c>
      <c r="C114" s="211">
        <v>-4.9406564584124654E-324</v>
      </c>
      <c r="D114" s="211">
        <v>0</v>
      </c>
      <c r="E114" s="212">
        <v>-1</v>
      </c>
      <c r="F114" s="211">
        <v>-1994.5520372097501</v>
      </c>
      <c r="G114" s="211">
        <v>-1994.5520372097501</v>
      </c>
      <c r="H114" s="211">
        <v>-257.09228000000098</v>
      </c>
      <c r="I114" s="211">
        <v>-2312.4364399999999</v>
      </c>
      <c r="J114" s="211">
        <v>-317.884402790254</v>
      </c>
      <c r="K114" s="213">
        <v>462.29892802348098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24" t="s">
        <v>220</v>
      </c>
      <c r="B4" s="225" t="s">
        <v>221</v>
      </c>
      <c r="C4" s="226" t="s">
        <v>222</v>
      </c>
      <c r="D4" s="226" t="s">
        <v>221</v>
      </c>
      <c r="E4" s="226" t="s">
        <v>221</v>
      </c>
      <c r="F4" s="227" t="s">
        <v>221</v>
      </c>
      <c r="G4" s="226" t="s">
        <v>221</v>
      </c>
      <c r="H4" s="226" t="s">
        <v>75</v>
      </c>
    </row>
    <row r="5" spans="1:8" ht="14.4" customHeight="1" x14ac:dyDescent="0.3">
      <c r="A5" s="224" t="s">
        <v>220</v>
      </c>
      <c r="B5" s="225" t="s">
        <v>223</v>
      </c>
      <c r="C5" s="226" t="s">
        <v>224</v>
      </c>
      <c r="D5" s="226">
        <v>0</v>
      </c>
      <c r="E5" s="226">
        <v>639.97752133317556</v>
      </c>
      <c r="F5" s="227" t="s">
        <v>221</v>
      </c>
      <c r="G5" s="226">
        <v>639.97752133317556</v>
      </c>
      <c r="H5" s="226" t="s">
        <v>2</v>
      </c>
    </row>
    <row r="6" spans="1:8" ht="14.4" customHeight="1" x14ac:dyDescent="0.3">
      <c r="A6" s="224" t="s">
        <v>220</v>
      </c>
      <c r="B6" s="225" t="s">
        <v>6</v>
      </c>
      <c r="C6" s="226" t="s">
        <v>222</v>
      </c>
      <c r="D6" s="226">
        <v>0</v>
      </c>
      <c r="E6" s="226">
        <v>639.97752133317556</v>
      </c>
      <c r="F6" s="227" t="s">
        <v>221</v>
      </c>
      <c r="G6" s="226">
        <v>639.97752133317556</v>
      </c>
      <c r="H6" s="226" t="s">
        <v>225</v>
      </c>
    </row>
    <row r="8" spans="1:8" ht="14.4" customHeight="1" x14ac:dyDescent="0.3">
      <c r="A8" s="224" t="s">
        <v>220</v>
      </c>
      <c r="B8" s="225" t="s">
        <v>221</v>
      </c>
      <c r="C8" s="226" t="s">
        <v>222</v>
      </c>
      <c r="D8" s="226" t="s">
        <v>221</v>
      </c>
      <c r="E8" s="226" t="s">
        <v>221</v>
      </c>
      <c r="F8" s="227" t="s">
        <v>221</v>
      </c>
      <c r="G8" s="226" t="s">
        <v>221</v>
      </c>
      <c r="H8" s="226" t="s">
        <v>75</v>
      </c>
    </row>
    <row r="9" spans="1:8" ht="14.4" customHeight="1" x14ac:dyDescent="0.3">
      <c r="A9" s="224" t="s">
        <v>226</v>
      </c>
      <c r="B9" s="225" t="s">
        <v>223</v>
      </c>
      <c r="C9" s="226" t="s">
        <v>224</v>
      </c>
      <c r="D9" s="226">
        <v>0</v>
      </c>
      <c r="E9" s="226">
        <v>639.97752133317556</v>
      </c>
      <c r="F9" s="227" t="s">
        <v>221</v>
      </c>
      <c r="G9" s="226">
        <v>639.97752133317556</v>
      </c>
      <c r="H9" s="226" t="s">
        <v>2</v>
      </c>
    </row>
    <row r="10" spans="1:8" ht="14.4" customHeight="1" x14ac:dyDescent="0.3">
      <c r="A10" s="224" t="s">
        <v>226</v>
      </c>
      <c r="B10" s="225" t="s">
        <v>6</v>
      </c>
      <c r="C10" s="226" t="s">
        <v>222</v>
      </c>
      <c r="D10" s="226">
        <v>0</v>
      </c>
      <c r="E10" s="226">
        <v>639.97752133317556</v>
      </c>
      <c r="F10" s="227" t="s">
        <v>221</v>
      </c>
      <c r="G10" s="226">
        <v>639.97752133317556</v>
      </c>
      <c r="H10" s="226" t="s">
        <v>227</v>
      </c>
    </row>
    <row r="11" spans="1:8" ht="14.4" customHeight="1" x14ac:dyDescent="0.3">
      <c r="A11" s="224" t="s">
        <v>221</v>
      </c>
      <c r="B11" s="225" t="s">
        <v>221</v>
      </c>
      <c r="C11" s="226" t="s">
        <v>221</v>
      </c>
      <c r="D11" s="226" t="s">
        <v>221</v>
      </c>
      <c r="E11" s="226" t="s">
        <v>221</v>
      </c>
      <c r="F11" s="227" t="s">
        <v>221</v>
      </c>
      <c r="G11" s="226" t="s">
        <v>221</v>
      </c>
      <c r="H11" s="226" t="s">
        <v>228</v>
      </c>
    </row>
    <row r="12" spans="1:8" ht="14.4" customHeight="1" x14ac:dyDescent="0.3">
      <c r="A12" s="224" t="s">
        <v>220</v>
      </c>
      <c r="B12" s="225" t="s">
        <v>6</v>
      </c>
      <c r="C12" s="226" t="s">
        <v>222</v>
      </c>
      <c r="D12" s="226">
        <v>0</v>
      </c>
      <c r="E12" s="226">
        <v>639.97752133317556</v>
      </c>
      <c r="F12" s="227" t="s">
        <v>221</v>
      </c>
      <c r="G12" s="226">
        <v>639.97752133317556</v>
      </c>
      <c r="H12" s="226" t="s">
        <v>225</v>
      </c>
    </row>
  </sheetData>
  <autoFilter ref="A3:G3"/>
  <mergeCells count="1">
    <mergeCell ref="A1:G1"/>
  </mergeCells>
  <conditionalFormatting sqref="F7 F13:F65536">
    <cfRule type="cellIs" dxfId="37" priority="19" stopIfTrue="1" operator="greaterThan">
      <formula>1</formula>
    </cfRule>
  </conditionalFormatting>
  <conditionalFormatting sqref="F4:F6">
    <cfRule type="cellIs" dxfId="36" priority="14" operator="greaterThan">
      <formula>1</formula>
    </cfRule>
  </conditionalFormatting>
  <conditionalFormatting sqref="B4:B6">
    <cfRule type="expression" dxfId="35" priority="18">
      <formula>AND(LEFT(H4,6)&lt;&gt;"mezera",H4&lt;&gt;"")</formula>
    </cfRule>
  </conditionalFormatting>
  <conditionalFormatting sqref="A4:A6">
    <cfRule type="expression" dxfId="34" priority="15">
      <formula>AND(H4&lt;&gt;"",H4&lt;&gt;"mezeraKL")</formula>
    </cfRule>
  </conditionalFormatting>
  <conditionalFormatting sqref="B4:G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6">
    <cfRule type="expression" dxfId="31" priority="13">
      <formula>$H4&lt;&gt;""</formula>
    </cfRule>
  </conditionalFormatting>
  <conditionalFormatting sqref="G4:G6">
    <cfRule type="cellIs" dxfId="30" priority="12" operator="greaterThan">
      <formula>0</formula>
    </cfRule>
  </conditionalFormatting>
  <conditionalFormatting sqref="F4:F6">
    <cfRule type="cellIs" dxfId="29" priority="9" operator="greaterThan">
      <formula>1</formula>
    </cfRule>
  </conditionalFormatting>
  <conditionalFormatting sqref="F4:F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6">
    <cfRule type="expression" dxfId="26" priority="8">
      <formula>$H4&lt;&gt;""</formula>
    </cfRule>
  </conditionalFormatting>
  <conditionalFormatting sqref="F8:F12">
    <cfRule type="cellIs" dxfId="25" priority="3" operator="greaterThan">
      <formula>1</formula>
    </cfRule>
  </conditionalFormatting>
  <conditionalFormatting sqref="B8:B12">
    <cfRule type="expression" dxfId="24" priority="7">
      <formula>AND(LEFT(H8,6)&lt;&gt;"mezera",H8&lt;&gt;"")</formula>
    </cfRule>
  </conditionalFormatting>
  <conditionalFormatting sqref="A8:A12">
    <cfRule type="expression" dxfId="23" priority="4">
      <formula>AND(H8&lt;&gt;"",H8&lt;&gt;"mezeraKL")</formula>
    </cfRule>
  </conditionalFormatting>
  <conditionalFormatting sqref="B8:G12">
    <cfRule type="expression" dxfId="22" priority="5">
      <formula>$H8="SumaNS"</formula>
    </cfRule>
    <cfRule type="expression" dxfId="21" priority="6">
      <formula>OR($H8="KL",$H8="SumaKL")</formula>
    </cfRule>
  </conditionalFormatting>
  <conditionalFormatting sqref="A8:G12">
    <cfRule type="expression" dxfId="20" priority="2">
      <formula>$H8&lt;&gt;""</formula>
    </cfRule>
  </conditionalFormatting>
  <conditionalFormatting sqref="G8:G12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35.554306740731974</v>
      </c>
      <c r="M3" s="112">
        <f>SUBTOTAL(9,M5:M1048576)</f>
        <v>18</v>
      </c>
      <c r="N3" s="113">
        <f>SUBTOTAL(9,N5:N1048576)</f>
        <v>639.97752133317556</v>
      </c>
    </row>
    <row r="4" spans="1:14" s="79" customFormat="1" ht="14.4" customHeight="1" thickBot="1" x14ac:dyDescent="0.35">
      <c r="A4" s="228" t="s">
        <v>7</v>
      </c>
      <c r="B4" s="229" t="s">
        <v>8</v>
      </c>
      <c r="C4" s="229" t="s">
        <v>0</v>
      </c>
      <c r="D4" s="229" t="s">
        <v>9</v>
      </c>
      <c r="E4" s="229" t="s">
        <v>10</v>
      </c>
      <c r="F4" s="229" t="s">
        <v>2</v>
      </c>
      <c r="G4" s="229" t="s">
        <v>11</v>
      </c>
      <c r="H4" s="229" t="s">
        <v>12</v>
      </c>
      <c r="I4" s="229" t="s">
        <v>13</v>
      </c>
      <c r="J4" s="230" t="s">
        <v>14</v>
      </c>
      <c r="K4" s="230" t="s">
        <v>15</v>
      </c>
      <c r="L4" s="231" t="s">
        <v>106</v>
      </c>
      <c r="M4" s="231" t="s">
        <v>16</v>
      </c>
      <c r="N4" s="232" t="s">
        <v>114</v>
      </c>
    </row>
    <row r="5" spans="1:14" ht="14.4" customHeight="1" x14ac:dyDescent="0.3">
      <c r="A5" s="233" t="s">
        <v>220</v>
      </c>
      <c r="B5" s="234" t="s">
        <v>222</v>
      </c>
      <c r="C5" s="235" t="s">
        <v>226</v>
      </c>
      <c r="D5" s="236" t="s">
        <v>222</v>
      </c>
      <c r="E5" s="235" t="s">
        <v>223</v>
      </c>
      <c r="F5" s="236" t="s">
        <v>224</v>
      </c>
      <c r="G5" s="235" t="s">
        <v>229</v>
      </c>
      <c r="H5" s="235" t="s">
        <v>230</v>
      </c>
      <c r="I5" s="235" t="s">
        <v>231</v>
      </c>
      <c r="J5" s="235" t="s">
        <v>232</v>
      </c>
      <c r="K5" s="235"/>
      <c r="L5" s="237">
        <v>102.0100616889905</v>
      </c>
      <c r="M5" s="237">
        <v>2</v>
      </c>
      <c r="N5" s="238">
        <v>204.02012337798101</v>
      </c>
    </row>
    <row r="6" spans="1:14" ht="14.4" customHeight="1" x14ac:dyDescent="0.3">
      <c r="A6" s="239" t="s">
        <v>220</v>
      </c>
      <c r="B6" s="240" t="s">
        <v>222</v>
      </c>
      <c r="C6" s="241" t="s">
        <v>226</v>
      </c>
      <c r="D6" s="242" t="s">
        <v>222</v>
      </c>
      <c r="E6" s="241" t="s">
        <v>223</v>
      </c>
      <c r="F6" s="242" t="s">
        <v>224</v>
      </c>
      <c r="G6" s="241" t="s">
        <v>229</v>
      </c>
      <c r="H6" s="241" t="s">
        <v>233</v>
      </c>
      <c r="I6" s="241" t="s">
        <v>234</v>
      </c>
      <c r="J6" s="241" t="s">
        <v>235</v>
      </c>
      <c r="K6" s="241"/>
      <c r="L6" s="243">
        <v>69.309491161694936</v>
      </c>
      <c r="M6" s="243">
        <v>5</v>
      </c>
      <c r="N6" s="244">
        <v>346.54745580847469</v>
      </c>
    </row>
    <row r="7" spans="1:14" ht="14.4" customHeight="1" x14ac:dyDescent="0.3">
      <c r="A7" s="239" t="s">
        <v>220</v>
      </c>
      <c r="B7" s="240" t="s">
        <v>222</v>
      </c>
      <c r="C7" s="241" t="s">
        <v>226</v>
      </c>
      <c r="D7" s="242" t="s">
        <v>222</v>
      </c>
      <c r="E7" s="241" t="s">
        <v>223</v>
      </c>
      <c r="F7" s="242" t="s">
        <v>224</v>
      </c>
      <c r="G7" s="241" t="s">
        <v>229</v>
      </c>
      <c r="H7" s="241" t="s">
        <v>236</v>
      </c>
      <c r="I7" s="241" t="s">
        <v>237</v>
      </c>
      <c r="J7" s="241" t="s">
        <v>238</v>
      </c>
      <c r="K7" s="241" t="s">
        <v>239</v>
      </c>
      <c r="L7" s="243">
        <v>8.50999084599996</v>
      </c>
      <c r="M7" s="243">
        <v>2</v>
      </c>
      <c r="N7" s="244">
        <v>17.01998169199992</v>
      </c>
    </row>
    <row r="8" spans="1:14" ht="14.4" customHeight="1" x14ac:dyDescent="0.3">
      <c r="A8" s="239" t="s">
        <v>220</v>
      </c>
      <c r="B8" s="240" t="s">
        <v>222</v>
      </c>
      <c r="C8" s="241" t="s">
        <v>226</v>
      </c>
      <c r="D8" s="242" t="s">
        <v>222</v>
      </c>
      <c r="E8" s="241" t="s">
        <v>223</v>
      </c>
      <c r="F8" s="242" t="s">
        <v>224</v>
      </c>
      <c r="G8" s="241" t="s">
        <v>229</v>
      </c>
      <c r="H8" s="241" t="s">
        <v>240</v>
      </c>
      <c r="I8" s="241" t="s">
        <v>241</v>
      </c>
      <c r="J8" s="241" t="s">
        <v>242</v>
      </c>
      <c r="K8" s="241" t="s">
        <v>243</v>
      </c>
      <c r="L8" s="243">
        <v>10.049989187510551</v>
      </c>
      <c r="M8" s="243">
        <v>2</v>
      </c>
      <c r="N8" s="244">
        <v>20.099978375021102</v>
      </c>
    </row>
    <row r="9" spans="1:14" ht="14.4" customHeight="1" x14ac:dyDescent="0.3">
      <c r="A9" s="239" t="s">
        <v>220</v>
      </c>
      <c r="B9" s="240" t="s">
        <v>222</v>
      </c>
      <c r="C9" s="241" t="s">
        <v>226</v>
      </c>
      <c r="D9" s="242" t="s">
        <v>222</v>
      </c>
      <c r="E9" s="241" t="s">
        <v>223</v>
      </c>
      <c r="F9" s="242" t="s">
        <v>224</v>
      </c>
      <c r="G9" s="241" t="s">
        <v>229</v>
      </c>
      <c r="H9" s="241" t="s">
        <v>244</v>
      </c>
      <c r="I9" s="241" t="s">
        <v>234</v>
      </c>
      <c r="J9" s="241" t="s">
        <v>245</v>
      </c>
      <c r="K9" s="241" t="s">
        <v>246</v>
      </c>
      <c r="L9" s="243">
        <v>5.43</v>
      </c>
      <c r="M9" s="243">
        <v>5</v>
      </c>
      <c r="N9" s="244">
        <v>27.15</v>
      </c>
    </row>
    <row r="10" spans="1:14" ht="14.4" customHeight="1" x14ac:dyDescent="0.3">
      <c r="A10" s="239" t="s">
        <v>220</v>
      </c>
      <c r="B10" s="240" t="s">
        <v>222</v>
      </c>
      <c r="C10" s="241" t="s">
        <v>226</v>
      </c>
      <c r="D10" s="242" t="s">
        <v>222</v>
      </c>
      <c r="E10" s="241" t="s">
        <v>223</v>
      </c>
      <c r="F10" s="242" t="s">
        <v>224</v>
      </c>
      <c r="G10" s="241" t="s">
        <v>229</v>
      </c>
      <c r="H10" s="241" t="s">
        <v>247</v>
      </c>
      <c r="I10" s="241" t="s">
        <v>234</v>
      </c>
      <c r="J10" s="241" t="s">
        <v>248</v>
      </c>
      <c r="K10" s="241"/>
      <c r="L10" s="243">
        <v>8.3199820796987503</v>
      </c>
      <c r="M10" s="243">
        <v>1</v>
      </c>
      <c r="N10" s="244">
        <v>8.3199820796987503</v>
      </c>
    </row>
    <row r="11" spans="1:14" ht="14.4" customHeight="1" thickBot="1" x14ac:dyDescent="0.35">
      <c r="A11" s="245" t="s">
        <v>220</v>
      </c>
      <c r="B11" s="246" t="s">
        <v>222</v>
      </c>
      <c r="C11" s="247" t="s">
        <v>226</v>
      </c>
      <c r="D11" s="248" t="s">
        <v>222</v>
      </c>
      <c r="E11" s="247" t="s">
        <v>223</v>
      </c>
      <c r="F11" s="248" t="s">
        <v>224</v>
      </c>
      <c r="G11" s="247" t="s">
        <v>229</v>
      </c>
      <c r="H11" s="247" t="s">
        <v>249</v>
      </c>
      <c r="I11" s="247" t="s">
        <v>234</v>
      </c>
      <c r="J11" s="247" t="s">
        <v>250</v>
      </c>
      <c r="K11" s="247"/>
      <c r="L11" s="249">
        <v>16.82</v>
      </c>
      <c r="M11" s="249">
        <v>1</v>
      </c>
      <c r="N11" s="250">
        <v>16.82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24" t="s">
        <v>220</v>
      </c>
      <c r="B4" s="225" t="s">
        <v>221</v>
      </c>
      <c r="C4" s="226" t="s">
        <v>222</v>
      </c>
      <c r="D4" s="226" t="s">
        <v>221</v>
      </c>
      <c r="E4" s="226" t="s">
        <v>221</v>
      </c>
      <c r="F4" s="227" t="s">
        <v>221</v>
      </c>
      <c r="G4" s="226" t="s">
        <v>221</v>
      </c>
      <c r="H4" s="226" t="s">
        <v>75</v>
      </c>
    </row>
    <row r="5" spans="1:8" ht="14.4" customHeight="1" x14ac:dyDescent="0.3">
      <c r="A5" s="224" t="s">
        <v>220</v>
      </c>
      <c r="B5" s="225" t="s">
        <v>251</v>
      </c>
      <c r="C5" s="226" t="s">
        <v>252</v>
      </c>
      <c r="D5" s="226">
        <v>0</v>
      </c>
      <c r="E5" s="226">
        <v>31175.170000000024</v>
      </c>
      <c r="F5" s="227" t="s">
        <v>221</v>
      </c>
      <c r="G5" s="226">
        <v>31175.170000000024</v>
      </c>
      <c r="H5" s="226" t="s">
        <v>2</v>
      </c>
    </row>
    <row r="6" spans="1:8" ht="14.4" customHeight="1" x14ac:dyDescent="0.3">
      <c r="A6" s="224" t="s">
        <v>220</v>
      </c>
      <c r="B6" s="225" t="s">
        <v>253</v>
      </c>
      <c r="C6" s="226" t="s">
        <v>254</v>
      </c>
      <c r="D6" s="226">
        <v>0</v>
      </c>
      <c r="E6" s="226">
        <v>2689.47</v>
      </c>
      <c r="F6" s="227" t="s">
        <v>221</v>
      </c>
      <c r="G6" s="226">
        <v>2689.47</v>
      </c>
      <c r="H6" s="226" t="s">
        <v>2</v>
      </c>
    </row>
    <row r="7" spans="1:8" ht="14.4" customHeight="1" x14ac:dyDescent="0.3">
      <c r="A7" s="224" t="s">
        <v>220</v>
      </c>
      <c r="B7" s="225" t="s">
        <v>255</v>
      </c>
      <c r="C7" s="226" t="s">
        <v>256</v>
      </c>
      <c r="D7" s="226">
        <v>0</v>
      </c>
      <c r="E7" s="226">
        <v>15</v>
      </c>
      <c r="F7" s="227" t="s">
        <v>221</v>
      </c>
      <c r="G7" s="226">
        <v>15</v>
      </c>
      <c r="H7" s="226" t="s">
        <v>2</v>
      </c>
    </row>
    <row r="8" spans="1:8" ht="14.4" customHeight="1" x14ac:dyDescent="0.3">
      <c r="A8" s="224" t="s">
        <v>220</v>
      </c>
      <c r="B8" s="225" t="s">
        <v>6</v>
      </c>
      <c r="C8" s="226" t="s">
        <v>222</v>
      </c>
      <c r="D8" s="226">
        <v>0</v>
      </c>
      <c r="E8" s="226">
        <v>33879.640000000021</v>
      </c>
      <c r="F8" s="227" t="s">
        <v>221</v>
      </c>
      <c r="G8" s="226">
        <v>33879.640000000021</v>
      </c>
      <c r="H8" s="226" t="s">
        <v>225</v>
      </c>
    </row>
    <row r="10" spans="1:8" ht="14.4" customHeight="1" x14ac:dyDescent="0.3">
      <c r="A10" s="224" t="s">
        <v>220</v>
      </c>
      <c r="B10" s="225" t="s">
        <v>221</v>
      </c>
      <c r="C10" s="226" t="s">
        <v>222</v>
      </c>
      <c r="D10" s="226" t="s">
        <v>221</v>
      </c>
      <c r="E10" s="226" t="s">
        <v>221</v>
      </c>
      <c r="F10" s="227" t="s">
        <v>221</v>
      </c>
      <c r="G10" s="226" t="s">
        <v>221</v>
      </c>
      <c r="H10" s="226" t="s">
        <v>75</v>
      </c>
    </row>
    <row r="11" spans="1:8" ht="14.4" customHeight="1" x14ac:dyDescent="0.3">
      <c r="A11" s="224" t="s">
        <v>226</v>
      </c>
      <c r="B11" s="225" t="s">
        <v>251</v>
      </c>
      <c r="C11" s="226" t="s">
        <v>252</v>
      </c>
      <c r="D11" s="226">
        <v>0</v>
      </c>
      <c r="E11" s="226">
        <v>31175.170000000024</v>
      </c>
      <c r="F11" s="227" t="s">
        <v>221</v>
      </c>
      <c r="G11" s="226">
        <v>31175.170000000024</v>
      </c>
      <c r="H11" s="226" t="s">
        <v>2</v>
      </c>
    </row>
    <row r="12" spans="1:8" ht="14.4" customHeight="1" x14ac:dyDescent="0.3">
      <c r="A12" s="224" t="s">
        <v>226</v>
      </c>
      <c r="B12" s="225" t="s">
        <v>253</v>
      </c>
      <c r="C12" s="226" t="s">
        <v>254</v>
      </c>
      <c r="D12" s="226">
        <v>0</v>
      </c>
      <c r="E12" s="226">
        <v>2689.47</v>
      </c>
      <c r="F12" s="227" t="s">
        <v>221</v>
      </c>
      <c r="G12" s="226">
        <v>2689.47</v>
      </c>
      <c r="H12" s="226" t="s">
        <v>2</v>
      </c>
    </row>
    <row r="13" spans="1:8" ht="14.4" customHeight="1" x14ac:dyDescent="0.3">
      <c r="A13" s="224" t="s">
        <v>226</v>
      </c>
      <c r="B13" s="225" t="s">
        <v>255</v>
      </c>
      <c r="C13" s="226" t="s">
        <v>256</v>
      </c>
      <c r="D13" s="226">
        <v>0</v>
      </c>
      <c r="E13" s="226">
        <v>15</v>
      </c>
      <c r="F13" s="227" t="s">
        <v>221</v>
      </c>
      <c r="G13" s="226">
        <v>15</v>
      </c>
      <c r="H13" s="226" t="s">
        <v>2</v>
      </c>
    </row>
    <row r="14" spans="1:8" ht="14.4" customHeight="1" x14ac:dyDescent="0.3">
      <c r="A14" s="224" t="s">
        <v>226</v>
      </c>
      <c r="B14" s="225" t="s">
        <v>6</v>
      </c>
      <c r="C14" s="226" t="s">
        <v>222</v>
      </c>
      <c r="D14" s="226">
        <v>0</v>
      </c>
      <c r="E14" s="226">
        <v>33879.640000000021</v>
      </c>
      <c r="F14" s="227" t="s">
        <v>221</v>
      </c>
      <c r="G14" s="226">
        <v>33879.640000000021</v>
      </c>
      <c r="H14" s="226" t="s">
        <v>227</v>
      </c>
    </row>
    <row r="15" spans="1:8" ht="14.4" customHeight="1" x14ac:dyDescent="0.3">
      <c r="A15" s="224" t="s">
        <v>221</v>
      </c>
      <c r="B15" s="225" t="s">
        <v>221</v>
      </c>
      <c r="C15" s="226" t="s">
        <v>221</v>
      </c>
      <c r="D15" s="226" t="s">
        <v>221</v>
      </c>
      <c r="E15" s="226" t="s">
        <v>221</v>
      </c>
      <c r="F15" s="227" t="s">
        <v>221</v>
      </c>
      <c r="G15" s="226" t="s">
        <v>221</v>
      </c>
      <c r="H15" s="226" t="s">
        <v>228</v>
      </c>
    </row>
    <row r="16" spans="1:8" ht="14.4" customHeight="1" x14ac:dyDescent="0.3">
      <c r="A16" s="224" t="s">
        <v>220</v>
      </c>
      <c r="B16" s="225" t="s">
        <v>6</v>
      </c>
      <c r="C16" s="226" t="s">
        <v>222</v>
      </c>
      <c r="D16" s="226">
        <v>0</v>
      </c>
      <c r="E16" s="226">
        <v>33879.640000000021</v>
      </c>
      <c r="F16" s="227" t="s">
        <v>221</v>
      </c>
      <c r="G16" s="226">
        <v>33879.640000000021</v>
      </c>
      <c r="H16" s="226" t="s">
        <v>225</v>
      </c>
    </row>
  </sheetData>
  <autoFilter ref="A3:G3"/>
  <mergeCells count="1">
    <mergeCell ref="A1:G1"/>
  </mergeCells>
  <conditionalFormatting sqref="F9 F17:F65536">
    <cfRule type="cellIs" dxfId="18" priority="19" stopIfTrue="1" operator="greaterThan">
      <formula>1</formula>
    </cfRule>
  </conditionalFormatting>
  <conditionalFormatting sqref="G4:G8">
    <cfRule type="cellIs" dxfId="17" priority="12" operator="greaterThan">
      <formula>0</formula>
    </cfRule>
  </conditionalFormatting>
  <conditionalFormatting sqref="F4:F8">
    <cfRule type="cellIs" dxfId="16" priority="14" operator="greaterThan">
      <formula>1</formula>
    </cfRule>
  </conditionalFormatting>
  <conditionalFormatting sqref="B4:B8">
    <cfRule type="expression" dxfId="15" priority="18">
      <formula>AND(LEFT(H4,6)&lt;&gt;"mezera",H4&lt;&gt;"")</formula>
    </cfRule>
  </conditionalFormatting>
  <conditionalFormatting sqref="A4:A8">
    <cfRule type="expression" dxfId="14" priority="15">
      <formula>AND(H4&lt;&gt;"",H4&lt;&gt;"mezeraKL")</formula>
    </cfRule>
  </conditionalFormatting>
  <conditionalFormatting sqref="B4:G8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8">
    <cfRule type="expression" dxfId="11" priority="13">
      <formula>$H4&lt;&gt;""</formula>
    </cfRule>
  </conditionalFormatting>
  <conditionalFormatting sqref="F4:F8">
    <cfRule type="cellIs" dxfId="10" priority="9" operator="greaterThan">
      <formula>1</formula>
    </cfRule>
  </conditionalFormatting>
  <conditionalFormatting sqref="F4:F8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8">
    <cfRule type="expression" dxfId="7" priority="8">
      <formula>$H4&lt;&gt;""</formula>
    </cfRule>
  </conditionalFormatting>
  <conditionalFormatting sqref="G10:G16">
    <cfRule type="cellIs" dxfId="6" priority="1" operator="greaterThan">
      <formula>0</formula>
    </cfRule>
  </conditionalFormatting>
  <conditionalFormatting sqref="F10:F16">
    <cfRule type="cellIs" dxfId="5" priority="3" operator="greaterThan">
      <formula>1</formula>
    </cfRule>
  </conditionalFormatting>
  <conditionalFormatting sqref="B10:B16">
    <cfRule type="expression" dxfId="4" priority="7">
      <formula>AND(LEFT(H10,6)&lt;&gt;"mezera",H10&lt;&gt;"")</formula>
    </cfRule>
  </conditionalFormatting>
  <conditionalFormatting sqref="A10:A16">
    <cfRule type="expression" dxfId="3" priority="4">
      <formula>AND(H10&lt;&gt;"",H10&lt;&gt;"mezeraKL")</formula>
    </cfRule>
  </conditionalFormatting>
  <conditionalFormatting sqref="B10:G16">
    <cfRule type="expression" dxfId="2" priority="5">
      <formula>$H10="SumaNS"</formula>
    </cfRule>
    <cfRule type="expression" dxfId="1" priority="6">
      <formula>OR($H10="KL",$H10="SumaKL")</formula>
    </cfRule>
  </conditionalFormatting>
  <conditionalFormatting sqref="A10:G16">
    <cfRule type="expression" dxfId="0" priority="2">
      <formula>$H10&lt;&gt;""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9.1541853553093837</v>
      </c>
      <c r="J3" s="112">
        <f>SUBTOTAL(9,J5:J1048576)</f>
        <v>3701</v>
      </c>
      <c r="K3" s="113">
        <f>SUBTOTAL(9,K5:K1048576)</f>
        <v>33879.640000000029</v>
      </c>
    </row>
    <row r="4" spans="1:11" s="79" customFormat="1" ht="14.4" customHeight="1" thickBot="1" x14ac:dyDescent="0.35">
      <c r="A4" s="228" t="s">
        <v>7</v>
      </c>
      <c r="B4" s="229" t="s">
        <v>8</v>
      </c>
      <c r="C4" s="229" t="s">
        <v>0</v>
      </c>
      <c r="D4" s="229" t="s">
        <v>9</v>
      </c>
      <c r="E4" s="229" t="s">
        <v>10</v>
      </c>
      <c r="F4" s="229" t="s">
        <v>2</v>
      </c>
      <c r="G4" s="229" t="s">
        <v>76</v>
      </c>
      <c r="H4" s="230" t="s">
        <v>14</v>
      </c>
      <c r="I4" s="231" t="s">
        <v>106</v>
      </c>
      <c r="J4" s="231" t="s">
        <v>16</v>
      </c>
      <c r="K4" s="232" t="s">
        <v>114</v>
      </c>
    </row>
    <row r="5" spans="1:11" ht="14.4" customHeight="1" x14ac:dyDescent="0.3">
      <c r="A5" s="233" t="s">
        <v>220</v>
      </c>
      <c r="B5" s="234" t="s">
        <v>222</v>
      </c>
      <c r="C5" s="235" t="s">
        <v>226</v>
      </c>
      <c r="D5" s="236" t="s">
        <v>222</v>
      </c>
      <c r="E5" s="235" t="s">
        <v>253</v>
      </c>
      <c r="F5" s="236" t="s">
        <v>254</v>
      </c>
      <c r="G5" s="235" t="s">
        <v>257</v>
      </c>
      <c r="H5" s="235" t="s">
        <v>258</v>
      </c>
      <c r="I5" s="237">
        <v>26.47</v>
      </c>
      <c r="J5" s="237">
        <v>1</v>
      </c>
      <c r="K5" s="238">
        <v>26.47</v>
      </c>
    </row>
    <row r="6" spans="1:11" ht="14.4" customHeight="1" x14ac:dyDescent="0.3">
      <c r="A6" s="239" t="s">
        <v>220</v>
      </c>
      <c r="B6" s="240" t="s">
        <v>222</v>
      </c>
      <c r="C6" s="241" t="s">
        <v>226</v>
      </c>
      <c r="D6" s="242" t="s">
        <v>222</v>
      </c>
      <c r="E6" s="241" t="s">
        <v>253</v>
      </c>
      <c r="F6" s="242" t="s">
        <v>254</v>
      </c>
      <c r="G6" s="241" t="s">
        <v>259</v>
      </c>
      <c r="H6" s="241" t="s">
        <v>260</v>
      </c>
      <c r="I6" s="243">
        <v>1.33</v>
      </c>
      <c r="J6" s="243">
        <v>2000</v>
      </c>
      <c r="K6" s="244">
        <v>2663</v>
      </c>
    </row>
    <row r="7" spans="1:11" ht="14.4" customHeight="1" x14ac:dyDescent="0.3">
      <c r="A7" s="239" t="s">
        <v>220</v>
      </c>
      <c r="B7" s="240" t="s">
        <v>222</v>
      </c>
      <c r="C7" s="241" t="s">
        <v>226</v>
      </c>
      <c r="D7" s="242" t="s">
        <v>222</v>
      </c>
      <c r="E7" s="241" t="s">
        <v>255</v>
      </c>
      <c r="F7" s="242" t="s">
        <v>256</v>
      </c>
      <c r="G7" s="241" t="s">
        <v>261</v>
      </c>
      <c r="H7" s="241" t="s">
        <v>262</v>
      </c>
      <c r="I7" s="243">
        <v>7.5</v>
      </c>
      <c r="J7" s="243">
        <v>2</v>
      </c>
      <c r="K7" s="244">
        <v>15</v>
      </c>
    </row>
    <row r="8" spans="1:11" ht="14.4" customHeight="1" x14ac:dyDescent="0.3">
      <c r="A8" s="239" t="s">
        <v>220</v>
      </c>
      <c r="B8" s="240" t="s">
        <v>222</v>
      </c>
      <c r="C8" s="241" t="s">
        <v>226</v>
      </c>
      <c r="D8" s="242" t="s">
        <v>222</v>
      </c>
      <c r="E8" s="241" t="s">
        <v>251</v>
      </c>
      <c r="F8" s="242" t="s">
        <v>252</v>
      </c>
      <c r="G8" s="241" t="s">
        <v>263</v>
      </c>
      <c r="H8" s="241" t="s">
        <v>264</v>
      </c>
      <c r="I8" s="243">
        <v>11.652307657138399</v>
      </c>
      <c r="J8" s="243">
        <v>20</v>
      </c>
      <c r="K8" s="244">
        <v>233.04615314276799</v>
      </c>
    </row>
    <row r="9" spans="1:11" ht="14.4" customHeight="1" x14ac:dyDescent="0.3">
      <c r="A9" s="239" t="s">
        <v>220</v>
      </c>
      <c r="B9" s="240" t="s">
        <v>222</v>
      </c>
      <c r="C9" s="241" t="s">
        <v>226</v>
      </c>
      <c r="D9" s="242" t="s">
        <v>222</v>
      </c>
      <c r="E9" s="241" t="s">
        <v>251</v>
      </c>
      <c r="F9" s="242" t="s">
        <v>252</v>
      </c>
      <c r="G9" s="241" t="s">
        <v>265</v>
      </c>
      <c r="H9" s="241" t="s">
        <v>266</v>
      </c>
      <c r="I9" s="243">
        <v>17.545001087030133</v>
      </c>
      <c r="J9" s="243">
        <v>200</v>
      </c>
      <c r="K9" s="244">
        <v>3509.0002608872323</v>
      </c>
    </row>
    <row r="10" spans="1:11" ht="14.4" customHeight="1" x14ac:dyDescent="0.3">
      <c r="A10" s="239" t="s">
        <v>220</v>
      </c>
      <c r="B10" s="240" t="s">
        <v>222</v>
      </c>
      <c r="C10" s="241" t="s">
        <v>226</v>
      </c>
      <c r="D10" s="242" t="s">
        <v>222</v>
      </c>
      <c r="E10" s="241" t="s">
        <v>251</v>
      </c>
      <c r="F10" s="242" t="s">
        <v>252</v>
      </c>
      <c r="G10" s="241" t="s">
        <v>267</v>
      </c>
      <c r="H10" s="241" t="s">
        <v>268</v>
      </c>
      <c r="I10" s="243">
        <v>659.45</v>
      </c>
      <c r="J10" s="243">
        <v>2</v>
      </c>
      <c r="K10" s="244">
        <v>1318.9</v>
      </c>
    </row>
    <row r="11" spans="1:11" ht="14.4" customHeight="1" x14ac:dyDescent="0.3">
      <c r="A11" s="239" t="s">
        <v>220</v>
      </c>
      <c r="B11" s="240" t="s">
        <v>222</v>
      </c>
      <c r="C11" s="241" t="s">
        <v>226</v>
      </c>
      <c r="D11" s="242" t="s">
        <v>222</v>
      </c>
      <c r="E11" s="241" t="s">
        <v>251</v>
      </c>
      <c r="F11" s="242" t="s">
        <v>252</v>
      </c>
      <c r="G11" s="241" t="s">
        <v>269</v>
      </c>
      <c r="H11" s="241" t="s">
        <v>270</v>
      </c>
      <c r="I11" s="243">
        <v>145.19999999999999</v>
      </c>
      <c r="J11" s="243">
        <v>3</v>
      </c>
      <c r="K11" s="244">
        <v>435.59999999999997</v>
      </c>
    </row>
    <row r="12" spans="1:11" ht="14.4" customHeight="1" x14ac:dyDescent="0.3">
      <c r="A12" s="239" t="s">
        <v>220</v>
      </c>
      <c r="B12" s="240" t="s">
        <v>222</v>
      </c>
      <c r="C12" s="241" t="s">
        <v>226</v>
      </c>
      <c r="D12" s="242" t="s">
        <v>222</v>
      </c>
      <c r="E12" s="241" t="s">
        <v>251</v>
      </c>
      <c r="F12" s="242" t="s">
        <v>252</v>
      </c>
      <c r="G12" s="241" t="s">
        <v>271</v>
      </c>
      <c r="H12" s="241" t="s">
        <v>272</v>
      </c>
      <c r="I12" s="243">
        <v>14.883000661835213</v>
      </c>
      <c r="J12" s="243">
        <v>340</v>
      </c>
      <c r="K12" s="244">
        <v>5060.2202382606774</v>
      </c>
    </row>
    <row r="13" spans="1:11" ht="14.4" customHeight="1" x14ac:dyDescent="0.3">
      <c r="A13" s="239" t="s">
        <v>220</v>
      </c>
      <c r="B13" s="240" t="s">
        <v>222</v>
      </c>
      <c r="C13" s="241" t="s">
        <v>226</v>
      </c>
      <c r="D13" s="242" t="s">
        <v>222</v>
      </c>
      <c r="E13" s="241" t="s">
        <v>251</v>
      </c>
      <c r="F13" s="242" t="s">
        <v>252</v>
      </c>
      <c r="G13" s="241" t="s">
        <v>273</v>
      </c>
      <c r="H13" s="241" t="s">
        <v>274</v>
      </c>
      <c r="I13" s="243">
        <v>465.85</v>
      </c>
      <c r="J13" s="243">
        <v>1</v>
      </c>
      <c r="K13" s="244">
        <v>465.85</v>
      </c>
    </row>
    <row r="14" spans="1:11" ht="14.4" customHeight="1" x14ac:dyDescent="0.3">
      <c r="A14" s="239" t="s">
        <v>220</v>
      </c>
      <c r="B14" s="240" t="s">
        <v>222</v>
      </c>
      <c r="C14" s="241" t="s">
        <v>226</v>
      </c>
      <c r="D14" s="242" t="s">
        <v>222</v>
      </c>
      <c r="E14" s="241" t="s">
        <v>251</v>
      </c>
      <c r="F14" s="242" t="s">
        <v>252</v>
      </c>
      <c r="G14" s="241" t="s">
        <v>275</v>
      </c>
      <c r="H14" s="241" t="s">
        <v>276</v>
      </c>
      <c r="I14" s="243">
        <v>14.520002683151779</v>
      </c>
      <c r="J14" s="243">
        <v>180</v>
      </c>
      <c r="K14" s="244">
        <v>2613.6005366303561</v>
      </c>
    </row>
    <row r="15" spans="1:11" ht="14.4" customHeight="1" x14ac:dyDescent="0.3">
      <c r="A15" s="239" t="s">
        <v>220</v>
      </c>
      <c r="B15" s="240" t="s">
        <v>222</v>
      </c>
      <c r="C15" s="241" t="s">
        <v>226</v>
      </c>
      <c r="D15" s="242" t="s">
        <v>222</v>
      </c>
      <c r="E15" s="241" t="s">
        <v>251</v>
      </c>
      <c r="F15" s="242" t="s">
        <v>252</v>
      </c>
      <c r="G15" s="241" t="s">
        <v>277</v>
      </c>
      <c r="H15" s="241" t="s">
        <v>278</v>
      </c>
      <c r="I15" s="243">
        <v>18.150002981751697</v>
      </c>
      <c r="J15" s="243">
        <v>150</v>
      </c>
      <c r="K15" s="244">
        <v>2722.500477080272</v>
      </c>
    </row>
    <row r="16" spans="1:11" ht="14.4" customHeight="1" x14ac:dyDescent="0.3">
      <c r="A16" s="239" t="s">
        <v>220</v>
      </c>
      <c r="B16" s="240" t="s">
        <v>222</v>
      </c>
      <c r="C16" s="241" t="s">
        <v>226</v>
      </c>
      <c r="D16" s="242" t="s">
        <v>222</v>
      </c>
      <c r="E16" s="241" t="s">
        <v>251</v>
      </c>
      <c r="F16" s="242" t="s">
        <v>252</v>
      </c>
      <c r="G16" s="241" t="s">
        <v>279</v>
      </c>
      <c r="H16" s="241" t="s">
        <v>280</v>
      </c>
      <c r="I16" s="243">
        <v>14.762002727871002</v>
      </c>
      <c r="J16" s="243">
        <v>800</v>
      </c>
      <c r="K16" s="244">
        <v>11809.60233399872</v>
      </c>
    </row>
    <row r="17" spans="1:11" ht="14.4" customHeight="1" x14ac:dyDescent="0.3">
      <c r="A17" s="239" t="s">
        <v>220</v>
      </c>
      <c r="B17" s="240" t="s">
        <v>222</v>
      </c>
      <c r="C17" s="241" t="s">
        <v>226</v>
      </c>
      <c r="D17" s="242" t="s">
        <v>222</v>
      </c>
      <c r="E17" s="241" t="s">
        <v>251</v>
      </c>
      <c r="F17" s="242" t="s">
        <v>252</v>
      </c>
      <c r="G17" s="241" t="s">
        <v>281</v>
      </c>
      <c r="H17" s="241" t="s">
        <v>282</v>
      </c>
      <c r="I17" s="243">
        <v>2087.25</v>
      </c>
      <c r="J17" s="243">
        <v>1</v>
      </c>
      <c r="K17" s="244">
        <v>2087.25</v>
      </c>
    </row>
    <row r="18" spans="1:11" ht="14.4" customHeight="1" thickBot="1" x14ac:dyDescent="0.35">
      <c r="A18" s="245" t="s">
        <v>220</v>
      </c>
      <c r="B18" s="246" t="s">
        <v>222</v>
      </c>
      <c r="C18" s="247" t="s">
        <v>226</v>
      </c>
      <c r="D18" s="248" t="s">
        <v>222</v>
      </c>
      <c r="E18" s="247" t="s">
        <v>251</v>
      </c>
      <c r="F18" s="248" t="s">
        <v>252</v>
      </c>
      <c r="G18" s="247" t="s">
        <v>283</v>
      </c>
      <c r="H18" s="247" t="s">
        <v>284</v>
      </c>
      <c r="I18" s="249">
        <v>919.6</v>
      </c>
      <c r="J18" s="249">
        <v>1</v>
      </c>
      <c r="K18" s="250">
        <v>919.6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2014-01-27T13:24:08Z</dcterms:modified>
</cp:coreProperties>
</file>