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<sst xmlns="http://schemas.openxmlformats.org/spreadsheetml/2006/main" count="562" uniqueCount="273">
  <si>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</si>
  <si>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</si>
  <si>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</si>
  <si>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</si>
  <si>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</si>
  <si>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</si>
  <si>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</si>
  <si>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</si>
  <si>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</si>
  <si>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</si>
  <si>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</si>
  <si>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</si>
  <si>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</si>
  <si>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</si>
  <si>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</si>
  <si>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</si>
  <si>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</si>
  <si>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Celk.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</si>
  <si>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</si>
  <si>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</si>
  <si>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</si>
  <si>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</si>
  <si>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</si>
  <si>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</si>
  <si>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</si>
  <si>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</si>
  <si>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</si>
  <si>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</si>
  <si>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</si>
  <si>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</si>
  <si>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</si>
  <si>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</si>
  <si>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</si>
  <si>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</si>
  <si>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</si>
  <si>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</si>
  <si>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</si>
  <si>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</si>
  <si>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</si>
  <si>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</si>
  <si>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</si>
  <si>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</si>
  <si>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</si>
  <si>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</si>
  <si>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</si>
  <si>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</si>
  <si>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</si>
  <si>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</si>
  <si>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</si>
  <si>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</si>
  <si>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</si>
  <si>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</si>
  <si>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</si>
  <si>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</si>
  <si>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</si>
  <si>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</si>
  <si>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</si>
  <si>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</si>
  <si>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</si>
  <si>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</si>
  <si>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</si>
  <si>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</si>
  <si>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</si>
  <si>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</si>
  <si>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</si>
  <si>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</si>
  <si>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</si>
  <si>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</si>
  <si>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</si>
  <si>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</si>
  <si>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</si>
  <si>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</si>
  <si>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</si>
  <si>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</si>
  <si>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</si>
  <si>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</si>
  <si>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</si>
  <si>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</si>
  <si>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</si>
  <si>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</si>
  <si>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</si>
  <si>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</si>
  <si>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</si>
  <si>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</si>
  <si>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</si>
  <si>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</si>
  <si>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</si>
  <si>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</si>
  <si>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</si>
  <si>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</si>
  <si>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</si>
  <si>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</si>
  <si>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</si>
  <si>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</si>
  <si>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</si>
  <si>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</si>
  <si>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</si>
  <si>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</si>
  <si>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</si>
  <si>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</si>
  <si>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</si>
  <si>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</si>
  <si>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</si>
  <si>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</si>
  <si>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</si>
  <si>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</si>
  <si>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</si>
  <si>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</si>
  <si>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</si>
  <si>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</si>
  <si>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</si>
  <si>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</si>
  <si>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</si>
  <si>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</si>
  <si>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</si>
  <si>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centrální sterilizace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</si>
  <si>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</si>
  <si>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</si>
  <si>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</si>
  <si>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</si>
  <si>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</si>
  <si>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</si>
  <si>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</si>
  <si>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</si>
  <si>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</si>
  <si>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</si>
  <si>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</si>
  <si>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</si>
  <si>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</si>
  <si>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</si>
  <si>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</si>
  <si>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</si>
  <si>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</si>
  <si>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</si>
  <si>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</si>
  <si>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</si>
  <si>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</si>
  <si>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</si>
  <si>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</si>
  <si>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</si>
  <si>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</si>
  <si>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</si>
  <si>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</si>
  <si>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</si>
  <si>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</si>
  <si>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</si>
  <si>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</si>
  <si>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</si>
  <si>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</si>
  <si>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</si>
  <si>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</si>
  <si>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</si>
  <si>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</si>
  <si>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</si>
  <si>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</si>
  <si>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</si>
  <si>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</si>
  <si>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</si>
  <si>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</si>
  <si>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</si>
  <si>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</si>
  <si>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</si>
  <si>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</si>
  <si>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</si>
  <si>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</si>
  <si>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</si>
  <si>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</si>
  <si>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</si>
  <si>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</si>
  <si>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</si>
  <si>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</si>
  <si>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</si>
  <si>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</si>
  <si>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</si>
  <si>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51810     Náklady - projekty EU</t>
  </si>
  <si>
    <t>51810000     náklady - projekty EU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</si>
  <si>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</si>
  <si>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</si>
  <si>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</si>
  <si>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</si>
  <si>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</si>
  <si>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</si>
  <si>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</si>
  <si>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</si>
  <si>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</si>
  <si>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</si>
  <si>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</si>
  <si>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</si>
  <si>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</si>
  <si>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</si>
  <si>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</si>
  <si>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</si>
  <si>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</si>
  <si>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</si>
  <si>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 - ost.zdrav.pracov.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</si>
  <si>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</si>
  <si>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</si>
  <si>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</si>
  <si>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</si>
  <si>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</si>
  <si>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</si>
  <si>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</si>
  <si>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</si>
  <si>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</si>
  <si>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</si>
  <si>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</si>
  <si>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</si>
  <si>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</si>
  <si>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</si>
  <si>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</si>
  <si>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</si>
  <si>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</si>
  <si>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</si>
  <si>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</si>
  <si>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</si>
  <si>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</si>
  <si>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</si>
  <si>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</si>
  <si>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</si>
  <si>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</si>
  <si>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</si>
  <si>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</si>
  <si>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</si>
  <si>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</si>
  <si>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</si>
  <si>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</si>
  <si>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</si>
  <si>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</si>
  <si>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</si>
  <si>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</si>
  <si>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</si>
  <si>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</si>
  <si>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</si>
  <si>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</si>
  <si>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</si>
  <si>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</si>
  <si>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</si>
  <si>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</si>
  <si>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</si>
  <si>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</si>
  <si>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</si>
  <si>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</si>
  <si>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</si>
  <si>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</si>
  <si>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</si>
  <si>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</si>
  <si>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</si>
  <si>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</si>
  <si>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/>
  </si>
  <si>
    <t>Oddělení centrální sterilizace</t>
  </si>
  <si>
    <t>50113001</t>
  </si>
  <si>
    <t>Lékárna - léčiva</t>
  </si>
  <si>
    <t>SumaKL</t>
  </si>
  <si>
    <t>5693</t>
  </si>
  <si>
    <t>Oddělení centrální sterilizace, oddělení centrální</t>
  </si>
  <si>
    <t>SumaNS</t>
  </si>
  <si>
    <t>mezeraNS</t>
  </si>
  <si>
    <t>O</t>
  </si>
  <si>
    <t>OPHTAL LIQ 2X50ML</t>
  </si>
  <si>
    <t>SEPTONEX</t>
  </si>
  <si>
    <t>DRM SPR SOL 1X30ML</t>
  </si>
  <si>
    <t>SPR 1X45ML</t>
  </si>
  <si>
    <t>KL AQUA PURIF. 1000G</t>
  </si>
  <si>
    <t>KL SOL.FORMALDEHYDI 3% 1 KG</t>
  </si>
  <si>
    <t>KL BENZINUM 900 ml KUL.,FAG</t>
  </si>
  <si>
    <t>MS BENZINUM  900 ml  FA , KU</t>
  </si>
  <si>
    <t>DPH 21%</t>
  </si>
  <si>
    <t>50115067</t>
  </si>
  <si>
    <t>532 SZM Rukavice (112 02 108)</t>
  </si>
  <si>
    <t>5696</t>
  </si>
  <si>
    <t>OCS - detašované pracoviště DK</t>
  </si>
  <si>
    <t>ZD370</t>
  </si>
  <si>
    <t>Rukavice nitril promedica bez p.M á 100 ks 98897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</si>
</sst>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7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87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104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96</v>
      </c>
      <c r="C4" s="55" t="s">
        <v>97</v>
      </c>
    </row>
    <row r="5" spans="1:3" ht="14.4" customHeight="1" x14ac:dyDescent="0.3">
      <c r="A5" s="93" t="str">
        <f t="shared" si="0"/>
        <v>HI</v>
      </c>
      <c r="B5" s="94" t="s">
        <v>99</v>
      </c>
      <c r="C5" s="58" t="s">
        <v>90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91</v>
      </c>
    </row>
    <row r="7" spans="1:3" ht="14.4" customHeight="1" thickBot="1" x14ac:dyDescent="0.35">
      <c r="A7" s="97" t="str">
        <f t="shared" si="0"/>
        <v>HV</v>
      </c>
      <c r="B7" s="98" t="s">
        <v>64</v>
      </c>
      <c r="C7" s="58" t="s">
        <v>75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88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101</v>
      </c>
      <c r="C10" s="58" t="s">
        <v>92</v>
      </c>
    </row>
    <row r="11" spans="1:3" ht="14.4" customHeight="1" x14ac:dyDescent="0.3">
      <c r="A11" s="95" t="str">
        <f t="shared" si="1"/>
        <v>LŽ Detail</v>
      </c>
      <c r="B11" s="96" t="s">
        <v>100</v>
      </c>
      <c r="C11" s="58" t="s">
        <v>93</v>
      </c>
    </row>
    <row r="12" spans="1:3" ht="14.4" customHeight="1" x14ac:dyDescent="0.3">
      <c r="A12" s="100" t="str">
        <f t="shared" si="1"/>
        <v>Materiál Žádanky</v>
      </c>
      <c r="B12" s="96" t="s">
        <v>102</v>
      </c>
      <c r="C12" s="58" t="s">
        <v>94</v>
      </c>
    </row>
    <row r="13" spans="1:3" ht="14.4" customHeight="1" thickBot="1" x14ac:dyDescent="0.35">
      <c r="A13" s="95" t="str">
        <f t="shared" si="1"/>
        <v>MŽ Detail</v>
      </c>
      <c r="B13" s="96" t="s">
        <v>103</v>
      </c>
      <c r="C13" s="58" t="s">
        <v>95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89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96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86</v>
      </c>
      <c r="D3" s="120" t="s">
        <v>78</v>
      </c>
      <c r="E3" s="121" t="s">
        <v>80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17653</v>
      </c>
      <c r="D4" s="141">
        <f ca="1">IF(ISERROR(VLOOKUP("Náklady celkem",INDIRECT("HI!$A:$G"),4,0)),0,VLOOKUP("Náklady celkem",INDIRECT("HI!$A:$G"),4,0))</f>
        <v>17128.579900000001</v>
      </c>
      <c r="E4" s="134">
        <f ca="1">IF(C4=0,0,D4/C4)</f>
        <v>0.97029286240299106</v>
      </c>
    </row>
    <row r="5" spans="1:7" ht="14.4" customHeight="1" x14ac:dyDescent="0.3">
      <c r="A5" s="128" t="s">
        <v>108</v>
      </c>
      <c r="B5" s="123"/>
      <c r="C5" s="142"/>
      <c r="D5" s="142"/>
      <c r="E5" s="135"/>
    </row>
    <row r="6" spans="1:7" ht="14.4" customHeight="1" x14ac:dyDescent="0.3">
      <c r="A6" s="156" t="s">
        <v>113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90</v>
      </c>
      <c r="C7" s="133">
        <f>IF(ISERROR(HI!F5),"",HI!F5)</f>
        <v>41</v>
      </c>
      <c r="D7" s="133">
        <f>IF(ISERROR(HI!D5),"",HI!D5)</f>
        <v>40.434179999999998</v>
      </c>
      <c r="E7" s="135">
        <f t="shared" ref="E7:E11" si="0">IF(C7=0,0,D7/C7)</f>
        <v>0.98619951219512192</v>
      </c>
    </row>
    <row r="8" spans="1:7" ht="14.4" customHeight="1" x14ac:dyDescent="0.3">
      <c r="A8" s="129" t="s">
        <v>109</v>
      </c>
      <c r="B8" s="124"/>
      <c r="C8" s="133"/>
      <c r="D8" s="133"/>
      <c r="E8" s="135"/>
    </row>
    <row r="9" spans="1:7" ht="14.4" customHeight="1" x14ac:dyDescent="0.3">
      <c r="A9" s="129" t="s">
        <v>110</v>
      </c>
      <c r="B9" s="124"/>
      <c r="C9" s="133"/>
      <c r="D9" s="133"/>
      <c r="E9" s="135"/>
    </row>
    <row r="10" spans="1:7" ht="14.4" customHeight="1" x14ac:dyDescent="0.3">
      <c r="A10" s="157" t="s">
        <v>114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90</v>
      </c>
      <c r="C11" s="133">
        <f>IF(ISERROR(HI!F6),"",HI!F6)</f>
        <v>8</v>
      </c>
      <c r="D11" s="133">
        <f>IF(ISERROR(HI!D6),"",HI!D6)</f>
        <v>7.782</v>
      </c>
      <c r="E11" s="135">
        <f t="shared" si="0"/>
        <v>0.97275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8065</v>
      </c>
      <c r="D12" s="142">
        <f ca="1">IF(ISERROR(VLOOKUP("Osobní náklady (Kč)",INDIRECT("HI!$A:$G"),4,0)),0,VLOOKUP("Osobní náklady (Kč)",INDIRECT("HI!$A:$G"),4,0))</f>
        <v>7951.1667399999997</v>
      </c>
      <c r="E12" s="135">
        <f t="shared" ref="E12" ca="1" si="1">IF(C12=0,0,D12/C12)</f>
        <v>0.98588552262864226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111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112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99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78</v>
      </c>
      <c r="C3" s="174"/>
      <c r="D3" s="175"/>
      <c r="E3" s="10"/>
      <c r="F3" s="48" t="s">
        <v>79</v>
      </c>
      <c r="G3" s="49" t="s">
        <v>80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75.596647833906005</v>
      </c>
      <c r="C5" s="34">
        <v>59.986840000000001</v>
      </c>
      <c r="D5" s="35">
        <v>40.434179999999998</v>
      </c>
      <c r="E5" s="11"/>
      <c r="F5" s="12">
        <v>41</v>
      </c>
      <c r="G5" s="13">
        <f>IF(F5&lt;0.00000001,"",D5/F5)</f>
        <v>0.98619951219512192</v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7.1759997943830003</v>
      </c>
      <c r="C6" s="36">
        <v>7.74</v>
      </c>
      <c r="D6" s="37">
        <v>7.782</v>
      </c>
      <c r="E6" s="11"/>
      <c r="F6" s="14">
        <v>8</v>
      </c>
      <c r="G6" s="15">
        <f>IF(F6&lt;0.00000001,"",D6/F6)</f>
        <v>0.97275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7266.9522217778704</v>
      </c>
      <c r="C7" s="36">
        <v>7707.3648599999997</v>
      </c>
      <c r="D7" s="37">
        <v>7951.1667399999997</v>
      </c>
      <c r="E7" s="11"/>
      <c r="F7" s="14">
        <v>8065</v>
      </c>
      <c r="G7" s="15">
        <f>IF(F7&lt;0.00000001,"",D7/F7)</f>
        <v>0.98588552262864226</v>
      </c>
    </row>
    <row r="8" spans="1:7" ht="14.4" customHeight="1" thickBot="1" x14ac:dyDescent="0.35">
      <c r="A8" s="1" t="s">
        <v>81</v>
      </c>
      <c r="B8" s="16">
        <v>7564.3863832553998</v>
      </c>
      <c r="C8" s="38">
        <v>9290.8086500000009</v>
      </c>
      <c r="D8" s="39">
        <v>9129.1969800000006</v>
      </c>
      <c r="E8" s="11"/>
      <c r="F8" s="16">
        <v>9539</v>
      </c>
      <c r="G8" s="17">
        <f>IF(F8&lt;0.00000001,"",D8/F8)</f>
        <v>0.95703920536743903</v>
      </c>
    </row>
    <row r="9" spans="1:7" ht="14.4" customHeight="1" thickBot="1" x14ac:dyDescent="0.35">
      <c r="A9" s="2" t="s">
        <v>82</v>
      </c>
      <c r="B9" s="3">
        <v>14914.1112526616</v>
      </c>
      <c r="C9" s="40">
        <v>17065.90035</v>
      </c>
      <c r="D9" s="41">
        <v>17128.579900000001</v>
      </c>
      <c r="E9" s="11"/>
      <c r="F9" s="3">
        <v>17653</v>
      </c>
      <c r="G9" s="4">
        <f>IF(F9&lt;0.00000001,"",D9/F9)</f>
        <v>0.97029286240299106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83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182" t="s">
        <v>6</v>
      </c>
      <c r="Q4" s="183"/>
    </row>
    <row r="5" spans="1:17" ht="14.4" customHeight="1" thickBot="1" x14ac:dyDescent="0.35">
      <c r="A5" s="88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3.9525251667299724E-323</v>
      </c>
      <c r="Q6" s="102" t="s">
        <v>116</v>
      </c>
    </row>
    <row r="7" spans="1:17" ht="14.4" customHeight="1" x14ac:dyDescent="0.3">
      <c r="A7" s="21" t="s">
        <v>37</v>
      </c>
      <c r="B7" s="67">
        <v>71.951522474913006</v>
      </c>
      <c r="C7" s="68">
        <v>5.9959602062419997</v>
      </c>
      <c r="D7" s="68">
        <v>4.70221</v>
      </c>
      <c r="E7" s="68">
        <v>4.3814000000000002</v>
      </c>
      <c r="F7" s="68">
        <v>4.4462000000000002</v>
      </c>
      <c r="G7" s="68">
        <v>4.867559999999</v>
      </c>
      <c r="H7" s="68">
        <v>7.0221900000000002</v>
      </c>
      <c r="I7" s="68">
        <v>3.2512599999999998</v>
      </c>
      <c r="J7" s="68">
        <v>7.0913500000000003</v>
      </c>
      <c r="K7" s="68">
        <v>4.6720100000000002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40.434179999999998</v>
      </c>
      <c r="Q7" s="103">
        <v>0.84294630487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3.9525251667299724E-323</v>
      </c>
      <c r="Q8" s="103" t="s">
        <v>116</v>
      </c>
    </row>
    <row r="9" spans="1:17" ht="14.4" customHeight="1" x14ac:dyDescent="0.3">
      <c r="A9" s="21" t="s">
        <v>39</v>
      </c>
      <c r="B9" s="67">
        <v>10.450422484709</v>
      </c>
      <c r="C9" s="68">
        <v>0.87086854039200001</v>
      </c>
      <c r="D9" s="68">
        <v>1.46</v>
      </c>
      <c r="E9" s="68">
        <v>1.48</v>
      </c>
      <c r="F9" s="68">
        <v>4.9406564584124654E-324</v>
      </c>
      <c r="G9" s="68">
        <v>0.80999999999899996</v>
      </c>
      <c r="H9" s="68">
        <v>1.64</v>
      </c>
      <c r="I9" s="68">
        <v>4.9406564584124654E-324</v>
      </c>
      <c r="J9" s="68">
        <v>1.23</v>
      </c>
      <c r="K9" s="68">
        <v>1.1619999999999999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7.782</v>
      </c>
      <c r="Q9" s="103">
        <v>1.1169883339240001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3.9525251667299724E-323</v>
      </c>
      <c r="Q10" s="103" t="s">
        <v>116</v>
      </c>
    </row>
    <row r="11" spans="1:17" ht="14.4" customHeight="1" x14ac:dyDescent="0.3">
      <c r="A11" s="21" t="s">
        <v>41</v>
      </c>
      <c r="B11" s="67">
        <v>2242.7200061942599</v>
      </c>
      <c r="C11" s="68">
        <v>186.89333384952101</v>
      </c>
      <c r="D11" s="68">
        <v>343.03305</v>
      </c>
      <c r="E11" s="68">
        <v>214.59361000000001</v>
      </c>
      <c r="F11" s="68">
        <v>80.363249999999994</v>
      </c>
      <c r="G11" s="68">
        <v>136.69116</v>
      </c>
      <c r="H11" s="68">
        <v>191.61987999999999</v>
      </c>
      <c r="I11" s="68">
        <v>189.42272</v>
      </c>
      <c r="J11" s="68">
        <v>171.87162000000001</v>
      </c>
      <c r="K11" s="68">
        <v>181.89088000000001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1509.4861699999999</v>
      </c>
      <c r="Q11" s="103">
        <v>1.009590697343</v>
      </c>
    </row>
    <row r="12" spans="1:17" ht="14.4" customHeight="1" x14ac:dyDescent="0.3">
      <c r="A12" s="21" t="s">
        <v>42</v>
      </c>
      <c r="B12" s="67">
        <v>14.843623635603</v>
      </c>
      <c r="C12" s="68">
        <v>1.2369686363000001</v>
      </c>
      <c r="D12" s="68">
        <v>4.9406564584124654E-324</v>
      </c>
      <c r="E12" s="68">
        <v>4.9406564584124654E-324</v>
      </c>
      <c r="F12" s="68">
        <v>0.25402999999999998</v>
      </c>
      <c r="G12" s="68">
        <v>0.59449999999900005</v>
      </c>
      <c r="H12" s="68">
        <v>0.52100000000000002</v>
      </c>
      <c r="I12" s="68">
        <v>0.26600000000000001</v>
      </c>
      <c r="J12" s="68">
        <v>26.161000000000001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27.796530000000001</v>
      </c>
      <c r="Q12" s="103">
        <v>2.8089364176539999</v>
      </c>
    </row>
    <row r="13" spans="1:17" ht="14.4" customHeight="1" x14ac:dyDescent="0.3">
      <c r="A13" s="21" t="s">
        <v>43</v>
      </c>
      <c r="B13" s="67">
        <v>12.570923448602001</v>
      </c>
      <c r="C13" s="68">
        <v>1.04757695405</v>
      </c>
      <c r="D13" s="68">
        <v>1.8871500000000001</v>
      </c>
      <c r="E13" s="68">
        <v>1.20922</v>
      </c>
      <c r="F13" s="68">
        <v>0.15359999999999999</v>
      </c>
      <c r="G13" s="68">
        <v>7.9619999999000005E-2</v>
      </c>
      <c r="H13" s="68">
        <v>2.2859400000000001</v>
      </c>
      <c r="I13" s="68">
        <v>0.43512000000000001</v>
      </c>
      <c r="J13" s="68">
        <v>0.84584000000000004</v>
      </c>
      <c r="K13" s="68">
        <v>1.15097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8.0474599999999992</v>
      </c>
      <c r="Q13" s="103">
        <v>0.96024687839</v>
      </c>
    </row>
    <row r="14" spans="1:17" ht="14.4" customHeight="1" x14ac:dyDescent="0.3">
      <c r="A14" s="21" t="s">
        <v>44</v>
      </c>
      <c r="B14" s="67">
        <v>6324.9465238202501</v>
      </c>
      <c r="C14" s="68">
        <v>527.078876985021</v>
      </c>
      <c r="D14" s="68">
        <v>807.73099999999999</v>
      </c>
      <c r="E14" s="68">
        <v>669.51800000000003</v>
      </c>
      <c r="F14" s="68">
        <v>713.476</v>
      </c>
      <c r="G14" s="68">
        <v>452.66299999999899</v>
      </c>
      <c r="H14" s="68">
        <v>328.37299999999999</v>
      </c>
      <c r="I14" s="68">
        <v>344.11</v>
      </c>
      <c r="J14" s="68">
        <v>324.38</v>
      </c>
      <c r="K14" s="68">
        <v>299.81299999999999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3940.0639999999999</v>
      </c>
      <c r="Q14" s="103">
        <v>0.93441042983400002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3.9525251667299724E-323</v>
      </c>
      <c r="Q15" s="103" t="s">
        <v>116</v>
      </c>
    </row>
    <row r="16" spans="1:17" ht="14.4" customHeight="1" x14ac:dyDescent="0.3">
      <c r="A16" s="21" t="s">
        <v>46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3.9525251667299724E-323</v>
      </c>
      <c r="Q16" s="103" t="s">
        <v>116</v>
      </c>
    </row>
    <row r="17" spans="1:17" ht="14.4" customHeight="1" x14ac:dyDescent="0.3">
      <c r="A17" s="21" t="s">
        <v>47</v>
      </c>
      <c r="B17" s="67">
        <v>445.58252755720298</v>
      </c>
      <c r="C17" s="68">
        <v>37.131877296432997</v>
      </c>
      <c r="D17" s="68">
        <v>6.3849999999999998</v>
      </c>
      <c r="E17" s="68">
        <v>63.161340000000003</v>
      </c>
      <c r="F17" s="68">
        <v>37.881</v>
      </c>
      <c r="G17" s="68">
        <v>50.621359999999001</v>
      </c>
      <c r="H17" s="68">
        <v>5.1137800000000002</v>
      </c>
      <c r="I17" s="68">
        <v>64.735669999999999</v>
      </c>
      <c r="J17" s="68">
        <v>31.70599</v>
      </c>
      <c r="K17" s="68">
        <v>25.43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285.03413999999998</v>
      </c>
      <c r="Q17" s="103">
        <v>0.95953315841099995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3.9525251667299724E-323</v>
      </c>
      <c r="Q18" s="103" t="s">
        <v>116</v>
      </c>
    </row>
    <row r="19" spans="1:17" ht="14.4" customHeight="1" x14ac:dyDescent="0.3">
      <c r="A19" s="21" t="s">
        <v>49</v>
      </c>
      <c r="B19" s="67">
        <v>1550.87250915501</v>
      </c>
      <c r="C19" s="68">
        <v>129.23937576291701</v>
      </c>
      <c r="D19" s="68">
        <v>89.163210000000007</v>
      </c>
      <c r="E19" s="68">
        <v>93.483559999999997</v>
      </c>
      <c r="F19" s="68">
        <v>88.717100000000002</v>
      </c>
      <c r="G19" s="68">
        <v>117.01130000000001</v>
      </c>
      <c r="H19" s="68">
        <v>41.274949999999997</v>
      </c>
      <c r="I19" s="68">
        <v>58.508130000000001</v>
      </c>
      <c r="J19" s="68">
        <v>272.56337000000002</v>
      </c>
      <c r="K19" s="68">
        <v>218.99206000000001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979.71367999999995</v>
      </c>
      <c r="Q19" s="103">
        <v>0.94757661337400001</v>
      </c>
    </row>
    <row r="20" spans="1:17" ht="14.4" customHeight="1" x14ac:dyDescent="0.3">
      <c r="A20" s="21" t="s">
        <v>50</v>
      </c>
      <c r="B20" s="67">
        <v>12107.996725949801</v>
      </c>
      <c r="C20" s="68">
        <v>1008.99972716248</v>
      </c>
      <c r="D20" s="68">
        <v>898.43488000000002</v>
      </c>
      <c r="E20" s="68">
        <v>895.75568999999996</v>
      </c>
      <c r="F20" s="68">
        <v>910.55916999999999</v>
      </c>
      <c r="G20" s="68">
        <v>1025.64427</v>
      </c>
      <c r="H20" s="68">
        <v>966.73086999999998</v>
      </c>
      <c r="I20" s="68">
        <v>968.58749</v>
      </c>
      <c r="J20" s="68">
        <v>1308.6814300000001</v>
      </c>
      <c r="K20" s="68">
        <v>976.77293999999995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7951.1667399999997</v>
      </c>
      <c r="Q20" s="103">
        <v>0.98503083374900002</v>
      </c>
    </row>
    <row r="21" spans="1:17" ht="14.4" customHeight="1" x14ac:dyDescent="0.3">
      <c r="A21" s="22" t="s">
        <v>51</v>
      </c>
      <c r="B21" s="67">
        <v>3383.9999999998099</v>
      </c>
      <c r="C21" s="68">
        <v>281.99999999998499</v>
      </c>
      <c r="D21" s="68">
        <v>279.495</v>
      </c>
      <c r="E21" s="68">
        <v>282.108</v>
      </c>
      <c r="F21" s="68">
        <v>282.166</v>
      </c>
      <c r="G21" s="68">
        <v>299.28800000000001</v>
      </c>
      <c r="H21" s="68">
        <v>299.28699999999998</v>
      </c>
      <c r="I21" s="68">
        <v>335.51400000000001</v>
      </c>
      <c r="J21" s="68">
        <v>300.60000000000002</v>
      </c>
      <c r="K21" s="68">
        <v>300.59699999999998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2379.0549999999998</v>
      </c>
      <c r="Q21" s="103">
        <v>1.054545656028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3.9525251667299724E-323</v>
      </c>
      <c r="Q22" s="103" t="s">
        <v>116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1.5810100666919889E-322</v>
      </c>
      <c r="Q23" s="103" t="s">
        <v>116</v>
      </c>
    </row>
    <row r="24" spans="1:17" ht="14.4" customHeight="1" x14ac:dyDescent="0.3">
      <c r="A24" s="22" t="s">
        <v>54</v>
      </c>
      <c r="B24" s="67">
        <v>3.6379788070917101E-12</v>
      </c>
      <c r="C24" s="68">
        <v>4.5474735088646402E-13</v>
      </c>
      <c r="D24" s="68">
        <v>0</v>
      </c>
      <c r="E24" s="68">
        <v>-4.5474735088646402E-13</v>
      </c>
      <c r="F24" s="68">
        <v>0</v>
      </c>
      <c r="G24" s="68">
        <v>-4.5474735088646402E-13</v>
      </c>
      <c r="H24" s="68">
        <v>-4.5474735088646402E-13</v>
      </c>
      <c r="I24" s="68">
        <v>0</v>
      </c>
      <c r="J24" s="68">
        <v>0</v>
      </c>
      <c r="K24" s="68">
        <v>2.2737367544323201E-13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-1.1368683772161601E-12</v>
      </c>
      <c r="Q24" s="103"/>
    </row>
    <row r="25" spans="1:17" ht="14.4" customHeight="1" x14ac:dyDescent="0.3">
      <c r="A25" s="23" t="s">
        <v>55</v>
      </c>
      <c r="B25" s="70">
        <v>26165.934784720201</v>
      </c>
      <c r="C25" s="71">
        <v>2180.4945653933501</v>
      </c>
      <c r="D25" s="71">
        <v>2432.2914999999998</v>
      </c>
      <c r="E25" s="71">
        <v>2225.6908199999998</v>
      </c>
      <c r="F25" s="71">
        <v>2118.0163499999999</v>
      </c>
      <c r="G25" s="71">
        <v>2088.2707700000001</v>
      </c>
      <c r="H25" s="71">
        <v>1843.86861</v>
      </c>
      <c r="I25" s="71">
        <v>1964.8303900000001</v>
      </c>
      <c r="J25" s="71">
        <v>2445.1306</v>
      </c>
      <c r="K25" s="71">
        <v>2010.4808599999999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17128.579900000001</v>
      </c>
      <c r="Q25" s="104">
        <v>0.98192057961500001</v>
      </c>
    </row>
    <row r="26" spans="1:17" ht="14.4" customHeight="1" x14ac:dyDescent="0.3">
      <c r="A26" s="21" t="s">
        <v>56</v>
      </c>
      <c r="B26" s="67">
        <v>2361.7737989417201</v>
      </c>
      <c r="C26" s="68">
        <v>196.81448324514301</v>
      </c>
      <c r="D26" s="68">
        <v>152.21294</v>
      </c>
      <c r="E26" s="68">
        <v>139.57814999999999</v>
      </c>
      <c r="F26" s="68">
        <v>144.44275999999999</v>
      </c>
      <c r="G26" s="68">
        <v>162.32139000000001</v>
      </c>
      <c r="H26" s="68">
        <v>151.74243999999999</v>
      </c>
      <c r="I26" s="68">
        <v>193.00314</v>
      </c>
      <c r="J26" s="68">
        <v>199.86759000000001</v>
      </c>
      <c r="K26" s="68">
        <v>139.59216000000001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1282.7605699999999</v>
      </c>
      <c r="Q26" s="103">
        <v>0.81470158397900005</v>
      </c>
    </row>
    <row r="27" spans="1:17" ht="14.4" customHeight="1" x14ac:dyDescent="0.3">
      <c r="A27" s="24" t="s">
        <v>57</v>
      </c>
      <c r="B27" s="70">
        <v>28527.708583661901</v>
      </c>
      <c r="C27" s="71">
        <v>2377.3090486384899</v>
      </c>
      <c r="D27" s="71">
        <v>2584.5044400000002</v>
      </c>
      <c r="E27" s="71">
        <v>2365.2689700000001</v>
      </c>
      <c r="F27" s="71">
        <v>2262.4591099999998</v>
      </c>
      <c r="G27" s="71">
        <v>2250.5921600000001</v>
      </c>
      <c r="H27" s="71">
        <v>1995.61105</v>
      </c>
      <c r="I27" s="71">
        <v>2157.8335299999999</v>
      </c>
      <c r="J27" s="71">
        <v>2644.9981899999998</v>
      </c>
      <c r="K27" s="71">
        <v>2150.0730199999998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18411.340469999999</v>
      </c>
      <c r="Q27" s="104">
        <v>0.96807672526499999</v>
      </c>
    </row>
    <row r="28" spans="1:17" ht="14.4" customHeight="1" x14ac:dyDescent="0.3">
      <c r="A28" s="22" t="s">
        <v>58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9.8813129168249309E-322</v>
      </c>
      <c r="Q28" s="103">
        <v>12.5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7.9050503334599447E-323</v>
      </c>
      <c r="Q29" s="103" t="s">
        <v>116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3.9525251667299724E-322</v>
      </c>
      <c r="Q30" s="103">
        <v>0</v>
      </c>
    </row>
    <row r="31" spans="1:17" ht="14.4" customHeight="1" thickBot="1" x14ac:dyDescent="0.35">
      <c r="A31" s="25" t="s">
        <v>61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1.9762625833649862E-322</v>
      </c>
      <c r="Q31" s="105" t="s">
        <v>116</v>
      </c>
    </row>
    <row r="32" spans="1:17" ht="14.4" customHeight="1" x14ac:dyDescent="0.3">
      <c r="A32" s="184" t="s">
        <v>62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63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64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65</v>
      </c>
      <c r="C3" s="181"/>
      <c r="D3" s="181"/>
      <c r="E3" s="181"/>
      <c r="F3" s="188" t="s">
        <v>66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84</v>
      </c>
      <c r="G4" s="192" t="s">
        <v>67</v>
      </c>
      <c r="H4" s="54" t="s">
        <v>105</v>
      </c>
      <c r="I4" s="190" t="s">
        <v>68</v>
      </c>
      <c r="J4" s="192" t="s">
        <v>69</v>
      </c>
      <c r="K4" s="193" t="s">
        <v>70</v>
      </c>
    </row>
    <row r="5" spans="1:11" ht="42" thickBot="1" x14ac:dyDescent="0.35">
      <c r="A5" s="88"/>
      <c r="B5" s="30" t="s">
        <v>85</v>
      </c>
      <c r="C5" s="31" t="s">
        <v>71</v>
      </c>
      <c r="D5" s="32" t="s">
        <v>72</v>
      </c>
      <c r="E5" s="32" t="s">
        <v>73</v>
      </c>
      <c r="F5" s="191"/>
      <c r="G5" s="191"/>
      <c r="H5" s="31" t="s">
        <v>74</v>
      </c>
      <c r="I5" s="191"/>
      <c r="J5" s="191"/>
      <c r="K5" s="194"/>
    </row>
    <row r="6" spans="1:11" ht="14.4" customHeight="1" thickBot="1" x14ac:dyDescent="0.35">
      <c r="A6" s="221" t="s">
        <v>118</v>
      </c>
      <c r="B6" s="203">
        <v>24121.960707588802</v>
      </c>
      <c r="C6" s="203">
        <v>25603.174869999999</v>
      </c>
      <c r="D6" s="204">
        <v>1481.2141624112301</v>
      </c>
      <c r="E6" s="205">
        <v>1.061405214126</v>
      </c>
      <c r="F6" s="203">
        <v>26165.934784720201</v>
      </c>
      <c r="G6" s="204">
        <v>17443.9565231468</v>
      </c>
      <c r="H6" s="206">
        <v>2010.4808599999999</v>
      </c>
      <c r="I6" s="203">
        <v>17128.579900000001</v>
      </c>
      <c r="J6" s="204">
        <v>-315.37662314677101</v>
      </c>
      <c r="K6" s="207">
        <v>0.65461371974299998</v>
      </c>
    </row>
    <row r="7" spans="1:11" ht="14.4" customHeight="1" thickBot="1" x14ac:dyDescent="0.35">
      <c r="A7" s="222" t="s">
        <v>119</v>
      </c>
      <c r="B7" s="203">
        <v>7552.94914522817</v>
      </c>
      <c r="C7" s="203">
        <v>7725.6906200000003</v>
      </c>
      <c r="D7" s="204">
        <v>172.741474771833</v>
      </c>
      <c r="E7" s="205">
        <v>1.0228707318750001</v>
      </c>
      <c r="F7" s="203">
        <v>8677.4830220583408</v>
      </c>
      <c r="G7" s="204">
        <v>5784.9886813722296</v>
      </c>
      <c r="H7" s="206">
        <v>488.68885999999998</v>
      </c>
      <c r="I7" s="203">
        <v>5533.6103400000002</v>
      </c>
      <c r="J7" s="204">
        <v>-251.37834137222501</v>
      </c>
      <c r="K7" s="207">
        <v>0.63769762797899998</v>
      </c>
    </row>
    <row r="8" spans="1:11" ht="14.4" customHeight="1" thickBot="1" x14ac:dyDescent="0.35">
      <c r="A8" s="223" t="s">
        <v>120</v>
      </c>
      <c r="B8" s="203">
        <v>2580.0099246546101</v>
      </c>
      <c r="C8" s="203">
        <v>2373.7156199999999</v>
      </c>
      <c r="D8" s="204">
        <v>-206.29430465460899</v>
      </c>
      <c r="E8" s="205">
        <v>0.92004127476999997</v>
      </c>
      <c r="F8" s="203">
        <v>2352.5364982380902</v>
      </c>
      <c r="G8" s="204">
        <v>1568.3576654920601</v>
      </c>
      <c r="H8" s="206">
        <v>188.87585999999999</v>
      </c>
      <c r="I8" s="203">
        <v>1593.5463400000001</v>
      </c>
      <c r="J8" s="204">
        <v>25.188674507940998</v>
      </c>
      <c r="K8" s="207">
        <v>0.67737369481499998</v>
      </c>
    </row>
    <row r="9" spans="1:11" ht="14.4" customHeight="1" thickBot="1" x14ac:dyDescent="0.35">
      <c r="A9" s="224" t="s">
        <v>121</v>
      </c>
      <c r="B9" s="208">
        <v>64.313396127614993</v>
      </c>
      <c r="C9" s="208">
        <v>76.347610000000003</v>
      </c>
      <c r="D9" s="209">
        <v>12.034213872384001</v>
      </c>
      <c r="E9" s="210">
        <v>1.187118308112</v>
      </c>
      <c r="F9" s="208">
        <v>71.951522474913006</v>
      </c>
      <c r="G9" s="209">
        <v>47.967681649942001</v>
      </c>
      <c r="H9" s="211">
        <v>4.6720100000000002</v>
      </c>
      <c r="I9" s="208">
        <v>40.434179999999998</v>
      </c>
      <c r="J9" s="209">
        <v>-7.533501649942</v>
      </c>
      <c r="K9" s="212">
        <v>0.56196420324600005</v>
      </c>
    </row>
    <row r="10" spans="1:11" ht="14.4" customHeight="1" thickBot="1" x14ac:dyDescent="0.35">
      <c r="A10" s="225" t="s">
        <v>122</v>
      </c>
      <c r="B10" s="203">
        <v>64.313396127614993</v>
      </c>
      <c r="C10" s="203">
        <v>76.347610000000003</v>
      </c>
      <c r="D10" s="204">
        <v>12.034213872384001</v>
      </c>
      <c r="E10" s="205">
        <v>1.187118308112</v>
      </c>
      <c r="F10" s="203">
        <v>71.951522474913006</v>
      </c>
      <c r="G10" s="204">
        <v>47.967681649942001</v>
      </c>
      <c r="H10" s="206">
        <v>4.6720100000000002</v>
      </c>
      <c r="I10" s="203">
        <v>40.434179999999998</v>
      </c>
      <c r="J10" s="204">
        <v>-7.533501649942</v>
      </c>
      <c r="K10" s="207">
        <v>0.56196420324600005</v>
      </c>
    </row>
    <row r="11" spans="1:11" ht="14.4" customHeight="1" thickBot="1" x14ac:dyDescent="0.35">
      <c r="A11" s="224" t="s">
        <v>123</v>
      </c>
      <c r="B11" s="208">
        <v>10.999919337682</v>
      </c>
      <c r="C11" s="208">
        <v>11.78</v>
      </c>
      <c r="D11" s="209">
        <v>0.78008066231700002</v>
      </c>
      <c r="E11" s="210">
        <v>1.070916943876</v>
      </c>
      <c r="F11" s="208">
        <v>10.450422484709</v>
      </c>
      <c r="G11" s="209">
        <v>6.9669483231390004</v>
      </c>
      <c r="H11" s="211">
        <v>1.1619999999999999</v>
      </c>
      <c r="I11" s="208">
        <v>7.782</v>
      </c>
      <c r="J11" s="209">
        <v>0.81505167686000002</v>
      </c>
      <c r="K11" s="212">
        <v>0.74465888928199997</v>
      </c>
    </row>
    <row r="12" spans="1:11" ht="14.4" customHeight="1" thickBot="1" x14ac:dyDescent="0.35">
      <c r="A12" s="225" t="s">
        <v>124</v>
      </c>
      <c r="B12" s="203">
        <v>9.9999593978900005</v>
      </c>
      <c r="C12" s="203">
        <v>11.78</v>
      </c>
      <c r="D12" s="204">
        <v>1.7800406021090001</v>
      </c>
      <c r="E12" s="205">
        <v>1.178004782947</v>
      </c>
      <c r="F12" s="203">
        <v>9.5004612663210004</v>
      </c>
      <c r="G12" s="204">
        <v>6.333640844214</v>
      </c>
      <c r="H12" s="206">
        <v>1.1619999999999999</v>
      </c>
      <c r="I12" s="203">
        <v>7.782</v>
      </c>
      <c r="J12" s="204">
        <v>1.448359155785</v>
      </c>
      <c r="K12" s="207">
        <v>0.819118122989</v>
      </c>
    </row>
    <row r="13" spans="1:11" ht="14.4" customHeight="1" thickBot="1" x14ac:dyDescent="0.35">
      <c r="A13" s="224" t="s">
        <v>125</v>
      </c>
      <c r="B13" s="208">
        <v>2347.8323786342899</v>
      </c>
      <c r="C13" s="208">
        <v>2260.68372</v>
      </c>
      <c r="D13" s="209">
        <v>-87.148658634287997</v>
      </c>
      <c r="E13" s="210">
        <v>0.962881226348</v>
      </c>
      <c r="F13" s="208">
        <v>2242.7200061942599</v>
      </c>
      <c r="G13" s="209">
        <v>1495.1466707961699</v>
      </c>
      <c r="H13" s="211">
        <v>181.89088000000001</v>
      </c>
      <c r="I13" s="208">
        <v>1509.4861699999999</v>
      </c>
      <c r="J13" s="209">
        <v>14.339499203827</v>
      </c>
      <c r="K13" s="212">
        <v>0.67306046489500004</v>
      </c>
    </row>
    <row r="14" spans="1:11" ht="14.4" customHeight="1" thickBot="1" x14ac:dyDescent="0.35">
      <c r="A14" s="225" t="s">
        <v>126</v>
      </c>
      <c r="B14" s="203">
        <v>196.00006819860801</v>
      </c>
      <c r="C14" s="203">
        <v>91.466290000000001</v>
      </c>
      <c r="D14" s="204">
        <v>-104.533778198608</v>
      </c>
      <c r="E14" s="205">
        <v>0.46666458252100002</v>
      </c>
      <c r="F14" s="203">
        <v>91.810384390671004</v>
      </c>
      <c r="G14" s="204">
        <v>61.206922927114</v>
      </c>
      <c r="H14" s="206">
        <v>4.9406564584124654E-324</v>
      </c>
      <c r="I14" s="203">
        <v>2.4703282292062327E-323</v>
      </c>
      <c r="J14" s="204">
        <v>-61.206922927114</v>
      </c>
      <c r="K14" s="207">
        <v>0</v>
      </c>
    </row>
    <row r="15" spans="1:11" ht="14.4" customHeight="1" thickBot="1" x14ac:dyDescent="0.35">
      <c r="A15" s="225" t="s">
        <v>127</v>
      </c>
      <c r="B15" s="203">
        <v>113.99999313592799</v>
      </c>
      <c r="C15" s="203">
        <v>159.99905999999999</v>
      </c>
      <c r="D15" s="204">
        <v>45.999066864070997</v>
      </c>
      <c r="E15" s="205">
        <v>1.4035006108220001</v>
      </c>
      <c r="F15" s="203">
        <v>153.39494422104201</v>
      </c>
      <c r="G15" s="204">
        <v>102.263296147361</v>
      </c>
      <c r="H15" s="206">
        <v>12.88096</v>
      </c>
      <c r="I15" s="203">
        <v>99.709389999999999</v>
      </c>
      <c r="J15" s="204">
        <v>-2.5539061473609999</v>
      </c>
      <c r="K15" s="207">
        <v>0.65001744683499996</v>
      </c>
    </row>
    <row r="16" spans="1:11" ht="14.4" customHeight="1" thickBot="1" x14ac:dyDescent="0.35">
      <c r="A16" s="225" t="s">
        <v>128</v>
      </c>
      <c r="B16" s="203">
        <v>56.000036628171998</v>
      </c>
      <c r="C16" s="203">
        <v>70.47775</v>
      </c>
      <c r="D16" s="204">
        <v>14.477713371827001</v>
      </c>
      <c r="E16" s="205">
        <v>1.2585304268269999</v>
      </c>
      <c r="F16" s="203">
        <v>47.048905774684997</v>
      </c>
      <c r="G16" s="204">
        <v>31.365937183122998</v>
      </c>
      <c r="H16" s="206">
        <v>4.9406564584124654E-324</v>
      </c>
      <c r="I16" s="203">
        <v>53.942140000000002</v>
      </c>
      <c r="J16" s="204">
        <v>22.576202816875998</v>
      </c>
      <c r="K16" s="207">
        <v>1.1465121050489999</v>
      </c>
    </row>
    <row r="17" spans="1:11" ht="14.4" customHeight="1" thickBot="1" x14ac:dyDescent="0.35">
      <c r="A17" s="225" t="s">
        <v>129</v>
      </c>
      <c r="B17" s="203">
        <v>19.999918795780999</v>
      </c>
      <c r="C17" s="203">
        <v>38.590380000000003</v>
      </c>
      <c r="D17" s="204">
        <v>18.590461204217998</v>
      </c>
      <c r="E17" s="205">
        <v>1.929526834285</v>
      </c>
      <c r="F17" s="203">
        <v>38.534958504644003</v>
      </c>
      <c r="G17" s="204">
        <v>25.689972336429001</v>
      </c>
      <c r="H17" s="206">
        <v>4.4825400000000002</v>
      </c>
      <c r="I17" s="203">
        <v>29.014199999999999</v>
      </c>
      <c r="J17" s="204">
        <v>3.3242276635699999</v>
      </c>
      <c r="K17" s="207">
        <v>0.75293191236900003</v>
      </c>
    </row>
    <row r="18" spans="1:11" ht="14.4" customHeight="1" thickBot="1" x14ac:dyDescent="0.35">
      <c r="A18" s="225" t="s">
        <v>130</v>
      </c>
      <c r="B18" s="203">
        <v>6.6667195985890002</v>
      </c>
      <c r="C18" s="203">
        <v>7.2688100000000002</v>
      </c>
      <c r="D18" s="204">
        <v>0.60209040141000003</v>
      </c>
      <c r="E18" s="205">
        <v>1.0903128431460001</v>
      </c>
      <c r="F18" s="203">
        <v>7.0886445361100003</v>
      </c>
      <c r="G18" s="204">
        <v>4.7257630240730002</v>
      </c>
      <c r="H18" s="206">
        <v>4.9406564584124654E-324</v>
      </c>
      <c r="I18" s="203">
        <v>6.3383799999999999</v>
      </c>
      <c r="J18" s="204">
        <v>1.6126169759260001</v>
      </c>
      <c r="K18" s="207">
        <v>0.89415966165399996</v>
      </c>
    </row>
    <row r="19" spans="1:11" ht="14.4" customHeight="1" thickBot="1" x14ac:dyDescent="0.35">
      <c r="A19" s="225" t="s">
        <v>131</v>
      </c>
      <c r="B19" s="203">
        <v>22.499998645249001</v>
      </c>
      <c r="C19" s="203">
        <v>14.94</v>
      </c>
      <c r="D19" s="204">
        <v>-7.5599986452480001</v>
      </c>
      <c r="E19" s="205">
        <v>0.66400003998000001</v>
      </c>
      <c r="F19" s="203">
        <v>13.2826650277</v>
      </c>
      <c r="G19" s="204">
        <v>8.8551100184670002</v>
      </c>
      <c r="H19" s="206">
        <v>3.9687999999999999</v>
      </c>
      <c r="I19" s="203">
        <v>12.8986</v>
      </c>
      <c r="J19" s="204">
        <v>4.0434899815319998</v>
      </c>
      <c r="K19" s="207">
        <v>0.97108524329199997</v>
      </c>
    </row>
    <row r="20" spans="1:11" ht="14.4" customHeight="1" thickBot="1" x14ac:dyDescent="0.35">
      <c r="A20" s="225" t="s">
        <v>132</v>
      </c>
      <c r="B20" s="203">
        <v>2.6656798394960002</v>
      </c>
      <c r="C20" s="203">
        <v>4.9406564584124654E-324</v>
      </c>
      <c r="D20" s="204">
        <v>-2.6656798394960002</v>
      </c>
      <c r="E20" s="205">
        <v>0</v>
      </c>
      <c r="F20" s="203">
        <v>0</v>
      </c>
      <c r="G20" s="204">
        <v>0</v>
      </c>
      <c r="H20" s="206">
        <v>4.9406564584124654E-324</v>
      </c>
      <c r="I20" s="203">
        <v>5.8079999999999998</v>
      </c>
      <c r="J20" s="204">
        <v>5.8079999999999998</v>
      </c>
      <c r="K20" s="213" t="s">
        <v>116</v>
      </c>
    </row>
    <row r="21" spans="1:11" ht="14.4" customHeight="1" thickBot="1" x14ac:dyDescent="0.35">
      <c r="A21" s="225" t="s">
        <v>133</v>
      </c>
      <c r="B21" s="203">
        <v>1917.9999645150001</v>
      </c>
      <c r="C21" s="203">
        <v>1870.57043</v>
      </c>
      <c r="D21" s="204">
        <v>-47.429534514996</v>
      </c>
      <c r="E21" s="205">
        <v>0.97527135797999998</v>
      </c>
      <c r="F21" s="203">
        <v>1885.01052632759</v>
      </c>
      <c r="G21" s="204">
        <v>1256.67368421839</v>
      </c>
      <c r="H21" s="206">
        <v>159.44102000000001</v>
      </c>
      <c r="I21" s="203">
        <v>1249.10473</v>
      </c>
      <c r="J21" s="204">
        <v>-7.56895421839</v>
      </c>
      <c r="K21" s="207">
        <v>0.66265132876099997</v>
      </c>
    </row>
    <row r="22" spans="1:11" ht="14.4" customHeight="1" thickBot="1" x14ac:dyDescent="0.35">
      <c r="A22" s="225" t="s">
        <v>134</v>
      </c>
      <c r="B22" s="203">
        <v>11.999999277465999</v>
      </c>
      <c r="C22" s="203">
        <v>7.3710000000000004</v>
      </c>
      <c r="D22" s="204">
        <v>-4.6289992774659998</v>
      </c>
      <c r="E22" s="205">
        <v>0.61425003698400005</v>
      </c>
      <c r="F22" s="203">
        <v>6.548977411818</v>
      </c>
      <c r="G22" s="204">
        <v>4.365984941212</v>
      </c>
      <c r="H22" s="206">
        <v>0.35794999999999999</v>
      </c>
      <c r="I22" s="203">
        <v>4.3929900000000002</v>
      </c>
      <c r="J22" s="204">
        <v>2.7005058786999998E-2</v>
      </c>
      <c r="K22" s="207">
        <v>0.67079022017500001</v>
      </c>
    </row>
    <row r="23" spans="1:11" ht="14.4" customHeight="1" thickBot="1" x14ac:dyDescent="0.35">
      <c r="A23" s="225" t="s">
        <v>135</v>
      </c>
      <c r="B23" s="203">
        <v>4.9406564584124654E-324</v>
      </c>
      <c r="C23" s="203">
        <v>4.9406564584124654E-324</v>
      </c>
      <c r="D23" s="204">
        <v>0</v>
      </c>
      <c r="E23" s="205">
        <v>1</v>
      </c>
      <c r="F23" s="203">
        <v>4.9406564584124654E-324</v>
      </c>
      <c r="G23" s="204">
        <v>0</v>
      </c>
      <c r="H23" s="206">
        <v>4.9406564584124654E-324</v>
      </c>
      <c r="I23" s="203">
        <v>6.6960000000000006E-2</v>
      </c>
      <c r="J23" s="204">
        <v>6.6960000000000006E-2</v>
      </c>
      <c r="K23" s="213" t="s">
        <v>136</v>
      </c>
    </row>
    <row r="24" spans="1:11" ht="14.4" customHeight="1" thickBot="1" x14ac:dyDescent="0.35">
      <c r="A24" s="225" t="s">
        <v>137</v>
      </c>
      <c r="B24" s="203">
        <v>4.9406564584124654E-324</v>
      </c>
      <c r="C24" s="203">
        <v>4.9406564584124654E-324</v>
      </c>
      <c r="D24" s="204">
        <v>0</v>
      </c>
      <c r="E24" s="205">
        <v>1</v>
      </c>
      <c r="F24" s="203">
        <v>4.9406564584124654E-324</v>
      </c>
      <c r="G24" s="204">
        <v>0</v>
      </c>
      <c r="H24" s="206">
        <v>0.75961000000000001</v>
      </c>
      <c r="I24" s="203">
        <v>48.21078</v>
      </c>
      <c r="J24" s="204">
        <v>48.21078</v>
      </c>
      <c r="K24" s="213" t="s">
        <v>136</v>
      </c>
    </row>
    <row r="25" spans="1:11" ht="14.4" customHeight="1" thickBot="1" x14ac:dyDescent="0.35">
      <c r="A25" s="224" t="s">
        <v>138</v>
      </c>
      <c r="B25" s="208">
        <v>107.08979355199899</v>
      </c>
      <c r="C25" s="208">
        <v>11.84567</v>
      </c>
      <c r="D25" s="209">
        <v>-95.244123551998996</v>
      </c>
      <c r="E25" s="210">
        <v>0.110614369559</v>
      </c>
      <c r="F25" s="208">
        <v>14.843623635603</v>
      </c>
      <c r="G25" s="209">
        <v>9.8957490904019991</v>
      </c>
      <c r="H25" s="211">
        <v>4.9406564584124654E-324</v>
      </c>
      <c r="I25" s="208">
        <v>27.796530000000001</v>
      </c>
      <c r="J25" s="209">
        <v>17.900780909597</v>
      </c>
      <c r="K25" s="212">
        <v>1.8726242784360001</v>
      </c>
    </row>
    <row r="26" spans="1:11" ht="14.4" customHeight="1" thickBot="1" x14ac:dyDescent="0.35">
      <c r="A26" s="225" t="s">
        <v>139</v>
      </c>
      <c r="B26" s="203">
        <v>5.9999996387329997</v>
      </c>
      <c r="C26" s="203">
        <v>8.4000000000000005E-2</v>
      </c>
      <c r="D26" s="204">
        <v>-5.9159996387330001</v>
      </c>
      <c r="E26" s="205">
        <v>1.4000000842E-2</v>
      </c>
      <c r="F26" s="203">
        <v>2.9991813749170002</v>
      </c>
      <c r="G26" s="204">
        <v>1.999454249944</v>
      </c>
      <c r="H26" s="206">
        <v>4.9406564584124654E-324</v>
      </c>
      <c r="I26" s="203">
        <v>3.9525251667299724E-323</v>
      </c>
      <c r="J26" s="204">
        <v>-1.999454249944</v>
      </c>
      <c r="K26" s="207">
        <v>1.4821969375237396E-323</v>
      </c>
    </row>
    <row r="27" spans="1:11" ht="14.4" customHeight="1" thickBot="1" x14ac:dyDescent="0.35">
      <c r="A27" s="225" t="s">
        <v>140</v>
      </c>
      <c r="B27" s="203">
        <v>29.999998193665</v>
      </c>
      <c r="C27" s="203">
        <v>4.9406564584124654E-324</v>
      </c>
      <c r="D27" s="204">
        <v>-29.999998193665</v>
      </c>
      <c r="E27" s="205">
        <v>0</v>
      </c>
      <c r="F27" s="203">
        <v>0</v>
      </c>
      <c r="G27" s="204">
        <v>0</v>
      </c>
      <c r="H27" s="206">
        <v>4.9406564584124654E-324</v>
      </c>
      <c r="I27" s="203">
        <v>27.466000000000001</v>
      </c>
      <c r="J27" s="204">
        <v>27.466000000000001</v>
      </c>
      <c r="K27" s="213" t="s">
        <v>116</v>
      </c>
    </row>
    <row r="28" spans="1:11" ht="14.4" customHeight="1" thickBot="1" x14ac:dyDescent="0.35">
      <c r="A28" s="225" t="s">
        <v>141</v>
      </c>
      <c r="B28" s="203">
        <v>36.923037776820998</v>
      </c>
      <c r="C28" s="203">
        <v>9.9087999999999994</v>
      </c>
      <c r="D28" s="204">
        <v>-27.014237776820998</v>
      </c>
      <c r="E28" s="205">
        <v>0.26836361785500001</v>
      </c>
      <c r="F28" s="203">
        <v>10.108241410326</v>
      </c>
      <c r="G28" s="204">
        <v>6.7388276068839996</v>
      </c>
      <c r="H28" s="206">
        <v>4.9406564584124654E-324</v>
      </c>
      <c r="I28" s="203">
        <v>3.9525251667299724E-323</v>
      </c>
      <c r="J28" s="204">
        <v>-6.7388276068839996</v>
      </c>
      <c r="K28" s="207">
        <v>4.9406564584124654E-324</v>
      </c>
    </row>
    <row r="29" spans="1:11" ht="14.4" customHeight="1" thickBot="1" x14ac:dyDescent="0.35">
      <c r="A29" s="225" t="s">
        <v>142</v>
      </c>
      <c r="B29" s="203">
        <v>4.9406564584124654E-324</v>
      </c>
      <c r="C29" s="203">
        <v>0.1908</v>
      </c>
      <c r="D29" s="204">
        <v>0.1908</v>
      </c>
      <c r="E29" s="214" t="s">
        <v>136</v>
      </c>
      <c r="F29" s="203">
        <v>0</v>
      </c>
      <c r="G29" s="204">
        <v>0</v>
      </c>
      <c r="H29" s="206">
        <v>4.9406564584124654E-324</v>
      </c>
      <c r="I29" s="203">
        <v>3.9525251667299724E-323</v>
      </c>
      <c r="J29" s="204">
        <v>3.9525251667299724E-323</v>
      </c>
      <c r="K29" s="213" t="s">
        <v>116</v>
      </c>
    </row>
    <row r="30" spans="1:11" ht="14.4" customHeight="1" thickBot="1" x14ac:dyDescent="0.35">
      <c r="A30" s="225" t="s">
        <v>143</v>
      </c>
      <c r="B30" s="203">
        <v>3.1463998105509998</v>
      </c>
      <c r="C30" s="203">
        <v>1.6620699999999999</v>
      </c>
      <c r="D30" s="204">
        <v>-1.4843298105510001</v>
      </c>
      <c r="E30" s="205">
        <v>0.52824501019400005</v>
      </c>
      <c r="F30" s="203">
        <v>1.7362008503590001</v>
      </c>
      <c r="G30" s="204">
        <v>1.1574672335730001</v>
      </c>
      <c r="H30" s="206">
        <v>4.9406564584124654E-324</v>
      </c>
      <c r="I30" s="203">
        <v>0.33052999999999999</v>
      </c>
      <c r="J30" s="204">
        <v>-0.82693723357299997</v>
      </c>
      <c r="K30" s="207">
        <v>0.19037543953</v>
      </c>
    </row>
    <row r="31" spans="1:11" ht="14.4" customHeight="1" thickBot="1" x14ac:dyDescent="0.35">
      <c r="A31" s="224" t="s">
        <v>144</v>
      </c>
      <c r="B31" s="208">
        <v>49.774437003023003</v>
      </c>
      <c r="C31" s="208">
        <v>13.058619999999999</v>
      </c>
      <c r="D31" s="209">
        <v>-36.715817003022998</v>
      </c>
      <c r="E31" s="210">
        <v>0.26235595591299998</v>
      </c>
      <c r="F31" s="208">
        <v>12.570923448602001</v>
      </c>
      <c r="G31" s="209">
        <v>8.3806156324009997</v>
      </c>
      <c r="H31" s="211">
        <v>1.15097</v>
      </c>
      <c r="I31" s="208">
        <v>8.0474599999999992</v>
      </c>
      <c r="J31" s="209">
        <v>-0.33315563240099999</v>
      </c>
      <c r="K31" s="212">
        <v>0.64016458559300005</v>
      </c>
    </row>
    <row r="32" spans="1:11" ht="14.4" customHeight="1" thickBot="1" x14ac:dyDescent="0.35">
      <c r="A32" s="225" t="s">
        <v>145</v>
      </c>
      <c r="B32" s="203">
        <v>29.999998193665</v>
      </c>
      <c r="C32" s="203">
        <v>7.1359199999999996</v>
      </c>
      <c r="D32" s="204">
        <v>-22.864078193665001</v>
      </c>
      <c r="E32" s="205">
        <v>0.23786401432199999</v>
      </c>
      <c r="F32" s="203">
        <v>6.6964171649660003</v>
      </c>
      <c r="G32" s="204">
        <v>4.4642781099770001</v>
      </c>
      <c r="H32" s="206">
        <v>0.71875</v>
      </c>
      <c r="I32" s="203">
        <v>4.2484200000000003</v>
      </c>
      <c r="J32" s="204">
        <v>-0.215858109977</v>
      </c>
      <c r="K32" s="207">
        <v>0.63443180066799998</v>
      </c>
    </row>
    <row r="33" spans="1:11" ht="14.4" customHeight="1" thickBot="1" x14ac:dyDescent="0.35">
      <c r="A33" s="225" t="s">
        <v>146</v>
      </c>
      <c r="B33" s="203">
        <v>19.774438809357999</v>
      </c>
      <c r="C33" s="203">
        <v>5.9226999999999999</v>
      </c>
      <c r="D33" s="204">
        <v>-13.851738809358</v>
      </c>
      <c r="E33" s="205">
        <v>0.29951292459399997</v>
      </c>
      <c r="F33" s="203">
        <v>5.8745062836360002</v>
      </c>
      <c r="G33" s="204">
        <v>3.916337522424</v>
      </c>
      <c r="H33" s="206">
        <v>0.43221999999999999</v>
      </c>
      <c r="I33" s="203">
        <v>3.7990400000000002</v>
      </c>
      <c r="J33" s="204">
        <v>-0.117297522424</v>
      </c>
      <c r="K33" s="207">
        <v>0.64669945295300002</v>
      </c>
    </row>
    <row r="34" spans="1:11" ht="14.4" customHeight="1" thickBot="1" x14ac:dyDescent="0.35">
      <c r="A34" s="223" t="s">
        <v>44</v>
      </c>
      <c r="B34" s="203">
        <v>4972.9392205735603</v>
      </c>
      <c r="C34" s="203">
        <v>5351.9750000000004</v>
      </c>
      <c r="D34" s="204">
        <v>379.03577942644102</v>
      </c>
      <c r="E34" s="205">
        <v>1.0762196686129999</v>
      </c>
      <c r="F34" s="203">
        <v>6324.9465238202501</v>
      </c>
      <c r="G34" s="204">
        <v>4216.6310158801698</v>
      </c>
      <c r="H34" s="206">
        <v>299.81299999999999</v>
      </c>
      <c r="I34" s="203">
        <v>3940.0639999999999</v>
      </c>
      <c r="J34" s="204">
        <v>-276.56701588016699</v>
      </c>
      <c r="K34" s="207">
        <v>0.62294028655599998</v>
      </c>
    </row>
    <row r="35" spans="1:11" ht="14.4" customHeight="1" thickBot="1" x14ac:dyDescent="0.35">
      <c r="A35" s="224" t="s">
        <v>147</v>
      </c>
      <c r="B35" s="208">
        <v>4972.9392205735603</v>
      </c>
      <c r="C35" s="208">
        <v>5351.9750000000004</v>
      </c>
      <c r="D35" s="209">
        <v>379.03577942644102</v>
      </c>
      <c r="E35" s="210">
        <v>1.0762196686129999</v>
      </c>
      <c r="F35" s="208">
        <v>6324.9465238202501</v>
      </c>
      <c r="G35" s="209">
        <v>4216.6310158801698</v>
      </c>
      <c r="H35" s="211">
        <v>299.81299999999999</v>
      </c>
      <c r="I35" s="208">
        <v>3940.0639999999999</v>
      </c>
      <c r="J35" s="209">
        <v>-276.56701588016699</v>
      </c>
      <c r="K35" s="212">
        <v>0.62294028655599998</v>
      </c>
    </row>
    <row r="36" spans="1:11" ht="14.4" customHeight="1" thickBot="1" x14ac:dyDescent="0.35">
      <c r="A36" s="225" t="s">
        <v>148</v>
      </c>
      <c r="B36" s="203">
        <v>402.93945573854802</v>
      </c>
      <c r="C36" s="203">
        <v>437.09899999999999</v>
      </c>
      <c r="D36" s="204">
        <v>34.159544261451998</v>
      </c>
      <c r="E36" s="205">
        <v>1.0847758733349999</v>
      </c>
      <c r="F36" s="203">
        <v>429.54577246679702</v>
      </c>
      <c r="G36" s="204">
        <v>286.36384831119801</v>
      </c>
      <c r="H36" s="206">
        <v>39.030999999999999</v>
      </c>
      <c r="I36" s="203">
        <v>292.815</v>
      </c>
      <c r="J36" s="204">
        <v>6.4511516888019997</v>
      </c>
      <c r="K36" s="207">
        <v>0.68168520974699998</v>
      </c>
    </row>
    <row r="37" spans="1:11" ht="14.4" customHeight="1" thickBot="1" x14ac:dyDescent="0.35">
      <c r="A37" s="225" t="s">
        <v>149</v>
      </c>
      <c r="B37" s="203">
        <v>1009.99997918673</v>
      </c>
      <c r="C37" s="203">
        <v>1035.174</v>
      </c>
      <c r="D37" s="204">
        <v>25.174020813270001</v>
      </c>
      <c r="E37" s="205">
        <v>1.0249247735960001</v>
      </c>
      <c r="F37" s="203">
        <v>1500.06446991748</v>
      </c>
      <c r="G37" s="204">
        <v>1000.04297994499</v>
      </c>
      <c r="H37" s="206">
        <v>122.111</v>
      </c>
      <c r="I37" s="203">
        <v>1029.0650000000001</v>
      </c>
      <c r="J37" s="204">
        <v>29.022020055013002</v>
      </c>
      <c r="K37" s="207">
        <v>0.68601384849500002</v>
      </c>
    </row>
    <row r="38" spans="1:11" ht="14.4" customHeight="1" thickBot="1" x14ac:dyDescent="0.35">
      <c r="A38" s="225" t="s">
        <v>150</v>
      </c>
      <c r="B38" s="203">
        <v>3559.9997856482801</v>
      </c>
      <c r="C38" s="203">
        <v>3879.7020000000002</v>
      </c>
      <c r="D38" s="204">
        <v>319.702214351718</v>
      </c>
      <c r="E38" s="205">
        <v>1.089803998202</v>
      </c>
      <c r="F38" s="203">
        <v>4395.3362814359798</v>
      </c>
      <c r="G38" s="204">
        <v>2930.22418762398</v>
      </c>
      <c r="H38" s="206">
        <v>138.67099999999999</v>
      </c>
      <c r="I38" s="203">
        <v>2618.1840000000002</v>
      </c>
      <c r="J38" s="204">
        <v>-312.04018762398402</v>
      </c>
      <c r="K38" s="207">
        <v>0.59567319366600002</v>
      </c>
    </row>
    <row r="39" spans="1:11" ht="14.4" customHeight="1" thickBot="1" x14ac:dyDescent="0.35">
      <c r="A39" s="226" t="s">
        <v>151</v>
      </c>
      <c r="B39" s="208">
        <v>1299.5508017525401</v>
      </c>
      <c r="C39" s="208">
        <v>1457.0746899999999</v>
      </c>
      <c r="D39" s="209">
        <v>157.523888247462</v>
      </c>
      <c r="E39" s="210">
        <v>1.1212141057010001</v>
      </c>
      <c r="F39" s="208">
        <v>1996.4550367122099</v>
      </c>
      <c r="G39" s="209">
        <v>1330.9700244748101</v>
      </c>
      <c r="H39" s="211">
        <v>244.42205999999999</v>
      </c>
      <c r="I39" s="208">
        <v>1264.74782</v>
      </c>
      <c r="J39" s="209">
        <v>-66.222204474807</v>
      </c>
      <c r="K39" s="212">
        <v>0.63349677139799998</v>
      </c>
    </row>
    <row r="40" spans="1:11" ht="14.4" customHeight="1" thickBot="1" x14ac:dyDescent="0.35">
      <c r="A40" s="223" t="s">
        <v>47</v>
      </c>
      <c r="B40" s="203">
        <v>443.45333329916002</v>
      </c>
      <c r="C40" s="203">
        <v>518.37386000000004</v>
      </c>
      <c r="D40" s="204">
        <v>74.920526700839005</v>
      </c>
      <c r="E40" s="205">
        <v>1.168947938993</v>
      </c>
      <c r="F40" s="203">
        <v>445.58252755720298</v>
      </c>
      <c r="G40" s="204">
        <v>297.05501837146801</v>
      </c>
      <c r="H40" s="206">
        <v>25.43</v>
      </c>
      <c r="I40" s="203">
        <v>285.03413999999998</v>
      </c>
      <c r="J40" s="204">
        <v>-12.020878371467999</v>
      </c>
      <c r="K40" s="207">
        <v>0.63968877227400001</v>
      </c>
    </row>
    <row r="41" spans="1:11" ht="14.4" customHeight="1" thickBot="1" x14ac:dyDescent="0.35">
      <c r="A41" s="224" t="s">
        <v>152</v>
      </c>
      <c r="B41" s="208">
        <v>443.45333329916002</v>
      </c>
      <c r="C41" s="208">
        <v>518.37386000000004</v>
      </c>
      <c r="D41" s="209">
        <v>74.920526700839005</v>
      </c>
      <c r="E41" s="210">
        <v>1.168947938993</v>
      </c>
      <c r="F41" s="208">
        <v>445.58252755720298</v>
      </c>
      <c r="G41" s="209">
        <v>297.05501837146801</v>
      </c>
      <c r="H41" s="211">
        <v>25.43</v>
      </c>
      <c r="I41" s="208">
        <v>285.03413999999998</v>
      </c>
      <c r="J41" s="209">
        <v>-12.020878371467999</v>
      </c>
      <c r="K41" s="212">
        <v>0.63968877227400001</v>
      </c>
    </row>
    <row r="42" spans="1:11" ht="14.4" customHeight="1" thickBot="1" x14ac:dyDescent="0.35">
      <c r="A42" s="225" t="s">
        <v>153</v>
      </c>
      <c r="B42" s="203">
        <v>349.78997893873998</v>
      </c>
      <c r="C42" s="203">
        <v>457.08499999999998</v>
      </c>
      <c r="D42" s="204">
        <v>107.29502106126</v>
      </c>
      <c r="E42" s="205">
        <v>1.30674126625</v>
      </c>
      <c r="F42" s="203">
        <v>392.88719394795697</v>
      </c>
      <c r="G42" s="204">
        <v>261.92479596530501</v>
      </c>
      <c r="H42" s="206">
        <v>25.43</v>
      </c>
      <c r="I42" s="203">
        <v>260.99</v>
      </c>
      <c r="J42" s="204">
        <v>-0.934795965304</v>
      </c>
      <c r="K42" s="207">
        <v>0.66428736802900001</v>
      </c>
    </row>
    <row r="43" spans="1:11" ht="14.4" customHeight="1" thickBot="1" x14ac:dyDescent="0.35">
      <c r="A43" s="225" t="s">
        <v>154</v>
      </c>
      <c r="B43" s="203">
        <v>34.663317912880999</v>
      </c>
      <c r="C43" s="203">
        <v>22.033200000000001</v>
      </c>
      <c r="D43" s="204">
        <v>-12.630117912880999</v>
      </c>
      <c r="E43" s="205">
        <v>0.63563447836599996</v>
      </c>
      <c r="F43" s="203">
        <v>18.697875841894</v>
      </c>
      <c r="G43" s="204">
        <v>12.465250561262</v>
      </c>
      <c r="H43" s="206">
        <v>4.9406564584124654E-324</v>
      </c>
      <c r="I43" s="203">
        <v>14.081</v>
      </c>
      <c r="J43" s="204">
        <v>1.6157494387369999</v>
      </c>
      <c r="K43" s="207">
        <v>0.75308019579600005</v>
      </c>
    </row>
    <row r="44" spans="1:11" ht="14.4" customHeight="1" thickBot="1" x14ac:dyDescent="0.35">
      <c r="A44" s="225" t="s">
        <v>155</v>
      </c>
      <c r="B44" s="203">
        <v>35.000037892606997</v>
      </c>
      <c r="C44" s="203">
        <v>13.52261</v>
      </c>
      <c r="D44" s="204">
        <v>-21.477427892607</v>
      </c>
      <c r="E44" s="205">
        <v>0.38635986742299999</v>
      </c>
      <c r="F44" s="203">
        <v>4.9995967953439999</v>
      </c>
      <c r="G44" s="204">
        <v>3.3330645302290001</v>
      </c>
      <c r="H44" s="206">
        <v>4.9406564584124654E-324</v>
      </c>
      <c r="I44" s="203">
        <v>1.0705100000000001</v>
      </c>
      <c r="J44" s="204">
        <v>-2.262554530229</v>
      </c>
      <c r="K44" s="207">
        <v>0.21411926677699999</v>
      </c>
    </row>
    <row r="45" spans="1:11" ht="14.4" customHeight="1" thickBot="1" x14ac:dyDescent="0.35">
      <c r="A45" s="225" t="s">
        <v>156</v>
      </c>
      <c r="B45" s="203">
        <v>23.999998554931999</v>
      </c>
      <c r="C45" s="203">
        <v>25.733049999999999</v>
      </c>
      <c r="D45" s="204">
        <v>1.733051445067</v>
      </c>
      <c r="E45" s="205">
        <v>1.072210481225</v>
      </c>
      <c r="F45" s="203">
        <v>28.997860972007</v>
      </c>
      <c r="G45" s="204">
        <v>19.331907314671</v>
      </c>
      <c r="H45" s="206">
        <v>4.9406564584124654E-324</v>
      </c>
      <c r="I45" s="203">
        <v>8.8926300000000005</v>
      </c>
      <c r="J45" s="204">
        <v>-10.439277314670999</v>
      </c>
      <c r="K45" s="207">
        <v>0.30666503327799999</v>
      </c>
    </row>
    <row r="46" spans="1:11" ht="14.4" customHeight="1" thickBot="1" x14ac:dyDescent="0.35">
      <c r="A46" s="227" t="s">
        <v>48</v>
      </c>
      <c r="B46" s="208">
        <v>23.999998554931999</v>
      </c>
      <c r="C46" s="208">
        <v>6.7889999999999997</v>
      </c>
      <c r="D46" s="209">
        <v>-17.210998554932001</v>
      </c>
      <c r="E46" s="210">
        <v>0.28287501703200002</v>
      </c>
      <c r="F46" s="208">
        <v>0</v>
      </c>
      <c r="G46" s="209">
        <v>0</v>
      </c>
      <c r="H46" s="211">
        <v>4.9406564584124654E-324</v>
      </c>
      <c r="I46" s="208">
        <v>3.9525251667299724E-323</v>
      </c>
      <c r="J46" s="209">
        <v>3.9525251667299724E-323</v>
      </c>
      <c r="K46" s="215" t="s">
        <v>116</v>
      </c>
    </row>
    <row r="47" spans="1:11" ht="14.4" customHeight="1" thickBot="1" x14ac:dyDescent="0.35">
      <c r="A47" s="224" t="s">
        <v>157</v>
      </c>
      <c r="B47" s="208">
        <v>23.999998554931999</v>
      </c>
      <c r="C47" s="208">
        <v>6.7889999999999997</v>
      </c>
      <c r="D47" s="209">
        <v>-17.210998554932001</v>
      </c>
      <c r="E47" s="210">
        <v>0.28287501703200002</v>
      </c>
      <c r="F47" s="208">
        <v>0</v>
      </c>
      <c r="G47" s="209">
        <v>0</v>
      </c>
      <c r="H47" s="211">
        <v>4.9406564584124654E-324</v>
      </c>
      <c r="I47" s="208">
        <v>3.9525251667299724E-323</v>
      </c>
      <c r="J47" s="209">
        <v>3.9525251667299724E-323</v>
      </c>
      <c r="K47" s="215" t="s">
        <v>116</v>
      </c>
    </row>
    <row r="48" spans="1:11" ht="14.4" customHeight="1" thickBot="1" x14ac:dyDescent="0.35">
      <c r="A48" s="225" t="s">
        <v>158</v>
      </c>
      <c r="B48" s="203">
        <v>23.999998554931999</v>
      </c>
      <c r="C48" s="203">
        <v>6.7889999999999997</v>
      </c>
      <c r="D48" s="204">
        <v>-17.210998554932001</v>
      </c>
      <c r="E48" s="205">
        <v>0.28287501703200002</v>
      </c>
      <c r="F48" s="203">
        <v>0</v>
      </c>
      <c r="G48" s="204">
        <v>0</v>
      </c>
      <c r="H48" s="206">
        <v>4.9406564584124654E-324</v>
      </c>
      <c r="I48" s="203">
        <v>3.9525251667299724E-323</v>
      </c>
      <c r="J48" s="204">
        <v>3.9525251667299724E-323</v>
      </c>
      <c r="K48" s="213" t="s">
        <v>116</v>
      </c>
    </row>
    <row r="49" spans="1:11" ht="14.4" customHeight="1" thickBot="1" x14ac:dyDescent="0.35">
      <c r="A49" s="223" t="s">
        <v>49</v>
      </c>
      <c r="B49" s="203">
        <v>832.09746989844598</v>
      </c>
      <c r="C49" s="203">
        <v>931.91183000000001</v>
      </c>
      <c r="D49" s="204">
        <v>99.814360101553007</v>
      </c>
      <c r="E49" s="205">
        <v>1.1199551299120001</v>
      </c>
      <c r="F49" s="203">
        <v>1550.87250915501</v>
      </c>
      <c r="G49" s="204">
        <v>1033.9150061033399</v>
      </c>
      <c r="H49" s="206">
        <v>218.99206000000001</v>
      </c>
      <c r="I49" s="203">
        <v>979.71367999999995</v>
      </c>
      <c r="J49" s="204">
        <v>-54.201326103338999</v>
      </c>
      <c r="K49" s="207">
        <v>0.63171774224900001</v>
      </c>
    </row>
    <row r="50" spans="1:11" ht="14.4" customHeight="1" thickBot="1" x14ac:dyDescent="0.35">
      <c r="A50" s="224" t="s">
        <v>159</v>
      </c>
      <c r="B50" s="208">
        <v>4.9406564584124654E-324</v>
      </c>
      <c r="C50" s="208">
        <v>6.08E-2</v>
      </c>
      <c r="D50" s="209">
        <v>6.08E-2</v>
      </c>
      <c r="E50" s="216" t="s">
        <v>136</v>
      </c>
      <c r="F50" s="208">
        <v>5.8322450884000003E-2</v>
      </c>
      <c r="G50" s="209">
        <v>3.8881633923000002E-2</v>
      </c>
      <c r="H50" s="211">
        <v>4.9406564584124654E-324</v>
      </c>
      <c r="I50" s="208">
        <v>3.9525251667299724E-323</v>
      </c>
      <c r="J50" s="209">
        <v>-3.8881633923000002E-2</v>
      </c>
      <c r="K50" s="212">
        <v>6.7686993480250777E-322</v>
      </c>
    </row>
    <row r="51" spans="1:11" ht="14.4" customHeight="1" thickBot="1" x14ac:dyDescent="0.35">
      <c r="A51" s="225" t="s">
        <v>160</v>
      </c>
      <c r="B51" s="203">
        <v>4.9406564584124654E-324</v>
      </c>
      <c r="C51" s="203">
        <v>6.08E-2</v>
      </c>
      <c r="D51" s="204">
        <v>6.08E-2</v>
      </c>
      <c r="E51" s="214" t="s">
        <v>136</v>
      </c>
      <c r="F51" s="203">
        <v>5.8322450884000003E-2</v>
      </c>
      <c r="G51" s="204">
        <v>3.8881633923000002E-2</v>
      </c>
      <c r="H51" s="206">
        <v>4.9406564584124654E-324</v>
      </c>
      <c r="I51" s="203">
        <v>3.9525251667299724E-323</v>
      </c>
      <c r="J51" s="204">
        <v>-3.8881633923000002E-2</v>
      </c>
      <c r="K51" s="207">
        <v>6.7686993480250777E-322</v>
      </c>
    </row>
    <row r="52" spans="1:11" ht="14.4" customHeight="1" thickBot="1" x14ac:dyDescent="0.35">
      <c r="A52" s="224" t="s">
        <v>161</v>
      </c>
      <c r="B52" s="208">
        <v>8.1245995108080002</v>
      </c>
      <c r="C52" s="208">
        <v>5.5803900000000004</v>
      </c>
      <c r="D52" s="209">
        <v>-2.5442095108079998</v>
      </c>
      <c r="E52" s="210">
        <v>0.68685108633000003</v>
      </c>
      <c r="F52" s="208">
        <v>4.6434538729119996</v>
      </c>
      <c r="G52" s="209">
        <v>3.0956359152739998</v>
      </c>
      <c r="H52" s="211">
        <v>0.43418000000000001</v>
      </c>
      <c r="I52" s="208">
        <v>4.2511700000000001</v>
      </c>
      <c r="J52" s="209">
        <v>1.155534084725</v>
      </c>
      <c r="K52" s="212">
        <v>0.91551894696299996</v>
      </c>
    </row>
    <row r="53" spans="1:11" ht="14.4" customHeight="1" thickBot="1" x14ac:dyDescent="0.35">
      <c r="A53" s="225" t="s">
        <v>162</v>
      </c>
      <c r="B53" s="203">
        <v>1.1246399322839999</v>
      </c>
      <c r="C53" s="203">
        <v>0.4864</v>
      </c>
      <c r="D53" s="204">
        <v>-0.638239932284</v>
      </c>
      <c r="E53" s="205">
        <v>0.43249397966100001</v>
      </c>
      <c r="F53" s="203">
        <v>0.56163853740699998</v>
      </c>
      <c r="G53" s="204">
        <v>0.37442569160400002</v>
      </c>
      <c r="H53" s="206">
        <v>3.7999999999999999E-2</v>
      </c>
      <c r="I53" s="203">
        <v>0.24129999999999999</v>
      </c>
      <c r="J53" s="204">
        <v>-0.13312569160400001</v>
      </c>
      <c r="K53" s="207">
        <v>0.42963576024099998</v>
      </c>
    </row>
    <row r="54" spans="1:11" ht="14.4" customHeight="1" thickBot="1" x14ac:dyDescent="0.35">
      <c r="A54" s="225" t="s">
        <v>163</v>
      </c>
      <c r="B54" s="203">
        <v>6.9999595785239999</v>
      </c>
      <c r="C54" s="203">
        <v>5.0939899999999998</v>
      </c>
      <c r="D54" s="204">
        <v>-1.9059695785240001</v>
      </c>
      <c r="E54" s="205">
        <v>0.72771705934200004</v>
      </c>
      <c r="F54" s="203">
        <v>4.0818153355040003</v>
      </c>
      <c r="G54" s="204">
        <v>2.7212102236689999</v>
      </c>
      <c r="H54" s="206">
        <v>0.39617999999999998</v>
      </c>
      <c r="I54" s="203">
        <v>4.0098700000000003</v>
      </c>
      <c r="J54" s="204">
        <v>1.2886597763300001</v>
      </c>
      <c r="K54" s="207">
        <v>0.98237418168299995</v>
      </c>
    </row>
    <row r="55" spans="1:11" ht="14.4" customHeight="1" thickBot="1" x14ac:dyDescent="0.35">
      <c r="A55" s="224" t="s">
        <v>164</v>
      </c>
      <c r="B55" s="208">
        <v>2.1871198683099999</v>
      </c>
      <c r="C55" s="208">
        <v>1.62</v>
      </c>
      <c r="D55" s="209">
        <v>-0.56711986831000005</v>
      </c>
      <c r="E55" s="210">
        <v>0.74070014335800005</v>
      </c>
      <c r="F55" s="208">
        <v>1.771123003134</v>
      </c>
      <c r="G55" s="209">
        <v>1.180748668756</v>
      </c>
      <c r="H55" s="211">
        <v>4.9406564584124654E-324</v>
      </c>
      <c r="I55" s="208">
        <v>1.2150000000000001</v>
      </c>
      <c r="J55" s="209">
        <v>3.4251331242999998E-2</v>
      </c>
      <c r="K55" s="212">
        <v>0.686005431497</v>
      </c>
    </row>
    <row r="56" spans="1:11" ht="14.4" customHeight="1" thickBot="1" x14ac:dyDescent="0.35">
      <c r="A56" s="225" t="s">
        <v>165</v>
      </c>
      <c r="B56" s="203">
        <v>2.1871198683099999</v>
      </c>
      <c r="C56" s="203">
        <v>1.62</v>
      </c>
      <c r="D56" s="204">
        <v>-0.56711986831000005</v>
      </c>
      <c r="E56" s="205">
        <v>0.74070014335800005</v>
      </c>
      <c r="F56" s="203">
        <v>1.771123003134</v>
      </c>
      <c r="G56" s="204">
        <v>1.180748668756</v>
      </c>
      <c r="H56" s="206">
        <v>4.9406564584124654E-324</v>
      </c>
      <c r="I56" s="203">
        <v>1.2150000000000001</v>
      </c>
      <c r="J56" s="204">
        <v>3.4251331242999998E-2</v>
      </c>
      <c r="K56" s="207">
        <v>0.686005431497</v>
      </c>
    </row>
    <row r="57" spans="1:11" ht="14.4" customHeight="1" thickBot="1" x14ac:dyDescent="0.35">
      <c r="A57" s="224" t="s">
        <v>166</v>
      </c>
      <c r="B57" s="208">
        <v>471.87837158765598</v>
      </c>
      <c r="C57" s="208">
        <v>457.95427000000001</v>
      </c>
      <c r="D57" s="209">
        <v>-13.924101587655001</v>
      </c>
      <c r="E57" s="210">
        <v>0.97049218098099999</v>
      </c>
      <c r="F57" s="208">
        <v>446.30242266644098</v>
      </c>
      <c r="G57" s="209">
        <v>297.534948444294</v>
      </c>
      <c r="H57" s="211">
        <v>38.935380000000002</v>
      </c>
      <c r="I57" s="208">
        <v>321.87758000000002</v>
      </c>
      <c r="J57" s="209">
        <v>24.342631555705001</v>
      </c>
      <c r="K57" s="212">
        <v>0.72120957371600003</v>
      </c>
    </row>
    <row r="58" spans="1:11" ht="14.4" customHeight="1" thickBot="1" x14ac:dyDescent="0.35">
      <c r="A58" s="225" t="s">
        <v>167</v>
      </c>
      <c r="B58" s="203">
        <v>419.999974711314</v>
      </c>
      <c r="C58" s="203">
        <v>444.65427</v>
      </c>
      <c r="D58" s="204">
        <v>24.654295288684999</v>
      </c>
      <c r="E58" s="205">
        <v>1.058700706602</v>
      </c>
      <c r="F58" s="203">
        <v>432.99923498699098</v>
      </c>
      <c r="G58" s="204">
        <v>288.66615665799401</v>
      </c>
      <c r="H58" s="206">
        <v>37.735379999999999</v>
      </c>
      <c r="I58" s="203">
        <v>314.67757999999998</v>
      </c>
      <c r="J58" s="204">
        <v>26.011423342004999</v>
      </c>
      <c r="K58" s="207">
        <v>0.72673934402999996</v>
      </c>
    </row>
    <row r="59" spans="1:11" ht="14.4" customHeight="1" thickBot="1" x14ac:dyDescent="0.35">
      <c r="A59" s="225" t="s">
        <v>168</v>
      </c>
      <c r="B59" s="203">
        <v>51.134156921153</v>
      </c>
      <c r="C59" s="203">
        <v>13.3</v>
      </c>
      <c r="D59" s="204">
        <v>-37.834156921153003</v>
      </c>
      <c r="E59" s="205">
        <v>0.26010011312999998</v>
      </c>
      <c r="F59" s="203">
        <v>13.30318767945</v>
      </c>
      <c r="G59" s="204">
        <v>8.8687917862999992</v>
      </c>
      <c r="H59" s="206">
        <v>1.2</v>
      </c>
      <c r="I59" s="203">
        <v>7.2</v>
      </c>
      <c r="J59" s="204">
        <v>-1.6687917862999999</v>
      </c>
      <c r="K59" s="207">
        <v>0.54122366559699997</v>
      </c>
    </row>
    <row r="60" spans="1:11" ht="14.4" customHeight="1" thickBot="1" x14ac:dyDescent="0.35">
      <c r="A60" s="224" t="s">
        <v>169</v>
      </c>
      <c r="B60" s="208">
        <v>349.90737893167102</v>
      </c>
      <c r="C60" s="208">
        <v>404.89636999999999</v>
      </c>
      <c r="D60" s="209">
        <v>54.988991068329</v>
      </c>
      <c r="E60" s="210">
        <v>1.157152990703</v>
      </c>
      <c r="F60" s="208">
        <v>1098.09718716164</v>
      </c>
      <c r="G60" s="209">
        <v>732.06479144109005</v>
      </c>
      <c r="H60" s="211">
        <v>179.6225</v>
      </c>
      <c r="I60" s="208">
        <v>650.91093000000001</v>
      </c>
      <c r="J60" s="209">
        <v>-81.153861441090001</v>
      </c>
      <c r="K60" s="212">
        <v>0.59276258750999999</v>
      </c>
    </row>
    <row r="61" spans="1:11" ht="14.4" customHeight="1" thickBot="1" x14ac:dyDescent="0.35">
      <c r="A61" s="225" t="s">
        <v>170</v>
      </c>
      <c r="B61" s="203">
        <v>15.999959036623</v>
      </c>
      <c r="C61" s="203">
        <v>2.8090000000000002</v>
      </c>
      <c r="D61" s="204">
        <v>-13.190959036622999</v>
      </c>
      <c r="E61" s="205">
        <v>0.175562949478</v>
      </c>
      <c r="F61" s="203">
        <v>2.9343915468990001</v>
      </c>
      <c r="G61" s="204">
        <v>1.956261031266</v>
      </c>
      <c r="H61" s="206">
        <v>4.9406564584124654E-324</v>
      </c>
      <c r="I61" s="203">
        <v>24.975999999999999</v>
      </c>
      <c r="J61" s="204">
        <v>23.019738968733002</v>
      </c>
      <c r="K61" s="207">
        <v>8.5114749006110006</v>
      </c>
    </row>
    <row r="62" spans="1:11" ht="14.4" customHeight="1" thickBot="1" x14ac:dyDescent="0.35">
      <c r="A62" s="225" t="s">
        <v>171</v>
      </c>
      <c r="B62" s="203">
        <v>224.516146481622</v>
      </c>
      <c r="C62" s="203">
        <v>371.78237000000001</v>
      </c>
      <c r="D62" s="204">
        <v>147.26622351837801</v>
      </c>
      <c r="E62" s="205">
        <v>1.6559270940020001</v>
      </c>
      <c r="F62" s="203">
        <v>1062.67596726068</v>
      </c>
      <c r="G62" s="204">
        <v>708.45064484045201</v>
      </c>
      <c r="H62" s="206">
        <v>173.51349999999999</v>
      </c>
      <c r="I62" s="203">
        <v>594.17893000000004</v>
      </c>
      <c r="J62" s="204">
        <v>-114.27171484045201</v>
      </c>
      <c r="K62" s="207">
        <v>0.55913462645699996</v>
      </c>
    </row>
    <row r="63" spans="1:11" ht="14.4" customHeight="1" thickBot="1" x14ac:dyDescent="0.35">
      <c r="A63" s="225" t="s">
        <v>172</v>
      </c>
      <c r="B63" s="203">
        <v>2.0000398795750001</v>
      </c>
      <c r="C63" s="203">
        <v>4.9406564584124654E-324</v>
      </c>
      <c r="D63" s="204">
        <v>-2.0000398795750001</v>
      </c>
      <c r="E63" s="205">
        <v>0</v>
      </c>
      <c r="F63" s="203">
        <v>1.9989633524720001</v>
      </c>
      <c r="G63" s="204">
        <v>1.3326422349810001</v>
      </c>
      <c r="H63" s="206">
        <v>4.9406564584124654E-324</v>
      </c>
      <c r="I63" s="203">
        <v>2.6240000000000001</v>
      </c>
      <c r="J63" s="204">
        <v>1.2913577650179999</v>
      </c>
      <c r="K63" s="207">
        <v>1.3126803934419999</v>
      </c>
    </row>
    <row r="64" spans="1:11" ht="14.4" customHeight="1" thickBot="1" x14ac:dyDescent="0.35">
      <c r="A64" s="225" t="s">
        <v>173</v>
      </c>
      <c r="B64" s="203">
        <v>107.391233533849</v>
      </c>
      <c r="C64" s="203">
        <v>30.305</v>
      </c>
      <c r="D64" s="204">
        <v>-77.086233533848997</v>
      </c>
      <c r="E64" s="205">
        <v>0.28219249377</v>
      </c>
      <c r="F64" s="203">
        <v>30.487865001586002</v>
      </c>
      <c r="G64" s="204">
        <v>20.325243334389999</v>
      </c>
      <c r="H64" s="206">
        <v>6.109</v>
      </c>
      <c r="I64" s="203">
        <v>29.132000000000001</v>
      </c>
      <c r="J64" s="204">
        <v>8.8067566656090008</v>
      </c>
      <c r="K64" s="207">
        <v>0.95552771564899996</v>
      </c>
    </row>
    <row r="65" spans="1:11" ht="14.4" customHeight="1" thickBot="1" x14ac:dyDescent="0.35">
      <c r="A65" s="224" t="s">
        <v>174</v>
      </c>
      <c r="B65" s="208">
        <v>4.9406564584124654E-324</v>
      </c>
      <c r="C65" s="208">
        <v>61.8</v>
      </c>
      <c r="D65" s="209">
        <v>61.8</v>
      </c>
      <c r="E65" s="216" t="s">
        <v>136</v>
      </c>
      <c r="F65" s="208">
        <v>0</v>
      </c>
      <c r="G65" s="209">
        <v>0</v>
      </c>
      <c r="H65" s="211">
        <v>4.9406564584124654E-324</v>
      </c>
      <c r="I65" s="208">
        <v>3.9525251667299724E-323</v>
      </c>
      <c r="J65" s="209">
        <v>3.9525251667299724E-323</v>
      </c>
      <c r="K65" s="215" t="s">
        <v>116</v>
      </c>
    </row>
    <row r="66" spans="1:11" ht="14.4" customHeight="1" thickBot="1" x14ac:dyDescent="0.35">
      <c r="A66" s="225" t="s">
        <v>175</v>
      </c>
      <c r="B66" s="203">
        <v>4.9406564584124654E-324</v>
      </c>
      <c r="C66" s="203">
        <v>61.8</v>
      </c>
      <c r="D66" s="204">
        <v>61.8</v>
      </c>
      <c r="E66" s="214" t="s">
        <v>136</v>
      </c>
      <c r="F66" s="203">
        <v>0</v>
      </c>
      <c r="G66" s="204">
        <v>0</v>
      </c>
      <c r="H66" s="206">
        <v>4.9406564584124654E-324</v>
      </c>
      <c r="I66" s="203">
        <v>3.9525251667299724E-323</v>
      </c>
      <c r="J66" s="204">
        <v>3.9525251667299724E-323</v>
      </c>
      <c r="K66" s="213" t="s">
        <v>116</v>
      </c>
    </row>
    <row r="67" spans="1:11" ht="14.4" customHeight="1" thickBot="1" x14ac:dyDescent="0.35">
      <c r="A67" s="224" t="s">
        <v>176</v>
      </c>
      <c r="B67" s="208">
        <v>4.9406564584124654E-324</v>
      </c>
      <c r="C67" s="208">
        <v>4.9406564584124654E-324</v>
      </c>
      <c r="D67" s="209">
        <v>0</v>
      </c>
      <c r="E67" s="210">
        <v>1</v>
      </c>
      <c r="F67" s="208">
        <v>0</v>
      </c>
      <c r="G67" s="209">
        <v>0</v>
      </c>
      <c r="H67" s="211">
        <v>4.9406564584124654E-324</v>
      </c>
      <c r="I67" s="208">
        <v>1.4590000000000001</v>
      </c>
      <c r="J67" s="209">
        <v>1.4590000000000001</v>
      </c>
      <c r="K67" s="215" t="s">
        <v>116</v>
      </c>
    </row>
    <row r="68" spans="1:11" ht="14.4" customHeight="1" thickBot="1" x14ac:dyDescent="0.35">
      <c r="A68" s="225" t="s">
        <v>177</v>
      </c>
      <c r="B68" s="203">
        <v>4.9406564584124654E-324</v>
      </c>
      <c r="C68" s="203">
        <v>4.9406564584124654E-324</v>
      </c>
      <c r="D68" s="204">
        <v>0</v>
      </c>
      <c r="E68" s="205">
        <v>1</v>
      </c>
      <c r="F68" s="203">
        <v>4.9406564584124654E-324</v>
      </c>
      <c r="G68" s="204">
        <v>0</v>
      </c>
      <c r="H68" s="206">
        <v>4.9406564584124654E-324</v>
      </c>
      <c r="I68" s="203">
        <v>1.4590000000000001</v>
      </c>
      <c r="J68" s="204">
        <v>1.4590000000000001</v>
      </c>
      <c r="K68" s="213" t="s">
        <v>136</v>
      </c>
    </row>
    <row r="69" spans="1:11" ht="14.4" customHeight="1" thickBot="1" x14ac:dyDescent="0.35">
      <c r="A69" s="222" t="s">
        <v>50</v>
      </c>
      <c r="B69" s="203">
        <v>11365.99935564</v>
      </c>
      <c r="C69" s="203">
        <v>11677.480740000001</v>
      </c>
      <c r="D69" s="204">
        <v>311.48138436000602</v>
      </c>
      <c r="E69" s="205">
        <v>1.027404663207</v>
      </c>
      <c r="F69" s="203">
        <v>12107.996725949801</v>
      </c>
      <c r="G69" s="204">
        <v>8071.9978172998599</v>
      </c>
      <c r="H69" s="206">
        <v>976.77293999999995</v>
      </c>
      <c r="I69" s="203">
        <v>7951.1667399999997</v>
      </c>
      <c r="J69" s="204">
        <v>-120.83107729985799</v>
      </c>
      <c r="K69" s="207">
        <v>0.65668722249900002</v>
      </c>
    </row>
    <row r="70" spans="1:11" ht="14.4" customHeight="1" thickBot="1" x14ac:dyDescent="0.35">
      <c r="A70" s="227" t="s">
        <v>178</v>
      </c>
      <c r="B70" s="208">
        <v>8416.9995332026901</v>
      </c>
      <c r="C70" s="208">
        <v>8658.8919999999998</v>
      </c>
      <c r="D70" s="209">
        <v>241.892466797308</v>
      </c>
      <c r="E70" s="210">
        <v>1.0287385624580001</v>
      </c>
      <c r="F70" s="208">
        <v>8967.9999999995107</v>
      </c>
      <c r="G70" s="209">
        <v>5978.6666666663396</v>
      </c>
      <c r="H70" s="211">
        <v>723.53599999999994</v>
      </c>
      <c r="I70" s="208">
        <v>5902.0190000000002</v>
      </c>
      <c r="J70" s="209">
        <v>-76.647666666340996</v>
      </c>
      <c r="K70" s="212">
        <v>0.65811987065099997</v>
      </c>
    </row>
    <row r="71" spans="1:11" ht="14.4" customHeight="1" thickBot="1" x14ac:dyDescent="0.35">
      <c r="A71" s="224" t="s">
        <v>179</v>
      </c>
      <c r="B71" s="208">
        <v>8390.9994947681807</v>
      </c>
      <c r="C71" s="208">
        <v>8623.4210000000003</v>
      </c>
      <c r="D71" s="209">
        <v>232.421505231814</v>
      </c>
      <c r="E71" s="210">
        <v>1.0276989058779999</v>
      </c>
      <c r="F71" s="208">
        <v>8967.9999999995107</v>
      </c>
      <c r="G71" s="209">
        <v>5978.6666666663396</v>
      </c>
      <c r="H71" s="211">
        <v>723.53599999999994</v>
      </c>
      <c r="I71" s="208">
        <v>5853.3469999999998</v>
      </c>
      <c r="J71" s="209">
        <v>-125.319666666342</v>
      </c>
      <c r="K71" s="212">
        <v>0.65269257359499999</v>
      </c>
    </row>
    <row r="72" spans="1:11" ht="14.4" customHeight="1" thickBot="1" x14ac:dyDescent="0.35">
      <c r="A72" s="225" t="s">
        <v>180</v>
      </c>
      <c r="B72" s="203">
        <v>8390.9994947681807</v>
      </c>
      <c r="C72" s="203">
        <v>8623.4210000000003</v>
      </c>
      <c r="D72" s="204">
        <v>232.421505231814</v>
      </c>
      <c r="E72" s="205">
        <v>1.0276989058779999</v>
      </c>
      <c r="F72" s="203">
        <v>8967.9999999995107</v>
      </c>
      <c r="G72" s="204">
        <v>5978.6666666663396</v>
      </c>
      <c r="H72" s="206">
        <v>723.53599999999994</v>
      </c>
      <c r="I72" s="203">
        <v>5853.3469999999998</v>
      </c>
      <c r="J72" s="204">
        <v>-125.319666666342</v>
      </c>
      <c r="K72" s="207">
        <v>0.65269257359499999</v>
      </c>
    </row>
    <row r="73" spans="1:11" ht="14.4" customHeight="1" thickBot="1" x14ac:dyDescent="0.35">
      <c r="A73" s="224" t="s">
        <v>181</v>
      </c>
      <c r="B73" s="208">
        <v>26.000038434507001</v>
      </c>
      <c r="C73" s="208">
        <v>35.470999999999997</v>
      </c>
      <c r="D73" s="209">
        <v>9.4709615654920007</v>
      </c>
      <c r="E73" s="210">
        <v>1.3642672140400001</v>
      </c>
      <c r="F73" s="208">
        <v>0</v>
      </c>
      <c r="G73" s="209">
        <v>0</v>
      </c>
      <c r="H73" s="211">
        <v>4.9406564584124654E-324</v>
      </c>
      <c r="I73" s="208">
        <v>48.671999999999997</v>
      </c>
      <c r="J73" s="209">
        <v>48.671999999999997</v>
      </c>
      <c r="K73" s="215" t="s">
        <v>116</v>
      </c>
    </row>
    <row r="74" spans="1:11" ht="14.4" customHeight="1" thickBot="1" x14ac:dyDescent="0.35">
      <c r="A74" s="225" t="s">
        <v>182</v>
      </c>
      <c r="B74" s="203">
        <v>26.000038434507001</v>
      </c>
      <c r="C74" s="203">
        <v>35.470999999999997</v>
      </c>
      <c r="D74" s="204">
        <v>9.4709615654920007</v>
      </c>
      <c r="E74" s="205">
        <v>1.3642672140400001</v>
      </c>
      <c r="F74" s="203">
        <v>0</v>
      </c>
      <c r="G74" s="204">
        <v>0</v>
      </c>
      <c r="H74" s="206">
        <v>4.9406564584124654E-324</v>
      </c>
      <c r="I74" s="203">
        <v>48.671999999999997</v>
      </c>
      <c r="J74" s="204">
        <v>48.671999999999997</v>
      </c>
      <c r="K74" s="213" t="s">
        <v>116</v>
      </c>
    </row>
    <row r="75" spans="1:11" ht="14.4" customHeight="1" thickBot="1" x14ac:dyDescent="0.35">
      <c r="A75" s="223" t="s">
        <v>183</v>
      </c>
      <c r="B75" s="203">
        <v>2863.9998675552501</v>
      </c>
      <c r="C75" s="203">
        <v>2931.9998900000001</v>
      </c>
      <c r="D75" s="204">
        <v>68.000022444755004</v>
      </c>
      <c r="E75" s="205">
        <v>1.0237430256940001</v>
      </c>
      <c r="F75" s="203">
        <v>3049.9967259502801</v>
      </c>
      <c r="G75" s="204">
        <v>2033.3311506335201</v>
      </c>
      <c r="H75" s="206">
        <v>246.001</v>
      </c>
      <c r="I75" s="203">
        <v>1990.1268299999999</v>
      </c>
      <c r="J75" s="204">
        <v>-43.204320633519998</v>
      </c>
      <c r="K75" s="207">
        <v>0.65250130043300003</v>
      </c>
    </row>
    <row r="76" spans="1:11" ht="14.4" customHeight="1" thickBot="1" x14ac:dyDescent="0.35">
      <c r="A76" s="224" t="s">
        <v>184</v>
      </c>
      <c r="B76" s="208">
        <v>758.99995429973205</v>
      </c>
      <c r="C76" s="208">
        <v>776.14400000000001</v>
      </c>
      <c r="D76" s="209">
        <v>17.144045700267</v>
      </c>
      <c r="E76" s="210">
        <v>1.0225876768540001</v>
      </c>
      <c r="F76" s="208">
        <v>806.99999378858797</v>
      </c>
      <c r="G76" s="209">
        <v>537.99999585905903</v>
      </c>
      <c r="H76" s="211">
        <v>65.117000000000004</v>
      </c>
      <c r="I76" s="208">
        <v>526.79</v>
      </c>
      <c r="J76" s="209">
        <v>-11.209995859058999</v>
      </c>
      <c r="K76" s="212">
        <v>0.65277571753899999</v>
      </c>
    </row>
    <row r="77" spans="1:11" ht="14.4" customHeight="1" thickBot="1" x14ac:dyDescent="0.35">
      <c r="A77" s="225" t="s">
        <v>185</v>
      </c>
      <c r="B77" s="203">
        <v>758.99995429973205</v>
      </c>
      <c r="C77" s="203">
        <v>776.14400000000001</v>
      </c>
      <c r="D77" s="204">
        <v>17.144045700267</v>
      </c>
      <c r="E77" s="205">
        <v>1.0225876768540001</v>
      </c>
      <c r="F77" s="203">
        <v>806.99999378858797</v>
      </c>
      <c r="G77" s="204">
        <v>537.99999585905903</v>
      </c>
      <c r="H77" s="206">
        <v>65.117000000000004</v>
      </c>
      <c r="I77" s="203">
        <v>526.79</v>
      </c>
      <c r="J77" s="204">
        <v>-11.209995859058999</v>
      </c>
      <c r="K77" s="207">
        <v>0.65277571753899999</v>
      </c>
    </row>
    <row r="78" spans="1:11" ht="14.4" customHeight="1" thickBot="1" x14ac:dyDescent="0.35">
      <c r="A78" s="224" t="s">
        <v>186</v>
      </c>
      <c r="B78" s="208">
        <v>2104.9999132555099</v>
      </c>
      <c r="C78" s="208">
        <v>2155.8558899999998</v>
      </c>
      <c r="D78" s="209">
        <v>50.855976744486</v>
      </c>
      <c r="E78" s="210">
        <v>1.0241596099000001</v>
      </c>
      <c r="F78" s="208">
        <v>2242.99673216169</v>
      </c>
      <c r="G78" s="209">
        <v>1495.3311547744599</v>
      </c>
      <c r="H78" s="211">
        <v>180.88399999999999</v>
      </c>
      <c r="I78" s="208">
        <v>1463.33683</v>
      </c>
      <c r="J78" s="209">
        <v>-31.994324774460999</v>
      </c>
      <c r="K78" s="212">
        <v>0.65240256885600001</v>
      </c>
    </row>
    <row r="79" spans="1:11" ht="14.4" customHeight="1" thickBot="1" x14ac:dyDescent="0.35">
      <c r="A79" s="225" t="s">
        <v>187</v>
      </c>
      <c r="B79" s="203">
        <v>2104.9999132555099</v>
      </c>
      <c r="C79" s="203">
        <v>2155.8558899999998</v>
      </c>
      <c r="D79" s="204">
        <v>50.855976744486</v>
      </c>
      <c r="E79" s="205">
        <v>1.0241596099000001</v>
      </c>
      <c r="F79" s="203">
        <v>2242.99673216169</v>
      </c>
      <c r="G79" s="204">
        <v>1495.3311547744599</v>
      </c>
      <c r="H79" s="206">
        <v>180.88399999999999</v>
      </c>
      <c r="I79" s="203">
        <v>1463.33683</v>
      </c>
      <c r="J79" s="204">
        <v>-31.994324774460999</v>
      </c>
      <c r="K79" s="207">
        <v>0.65240256885600001</v>
      </c>
    </row>
    <row r="80" spans="1:11" ht="14.4" customHeight="1" thickBot="1" x14ac:dyDescent="0.35">
      <c r="A80" s="223" t="s">
        <v>188</v>
      </c>
      <c r="B80" s="203">
        <v>84.999954882053999</v>
      </c>
      <c r="C80" s="203">
        <v>86.588849999999994</v>
      </c>
      <c r="D80" s="204">
        <v>1.5888951179449999</v>
      </c>
      <c r="E80" s="205">
        <v>1.0186928936620001</v>
      </c>
      <c r="F80" s="203">
        <v>89.999999999994998</v>
      </c>
      <c r="G80" s="204">
        <v>59.999999999996</v>
      </c>
      <c r="H80" s="206">
        <v>7.2359400000000003</v>
      </c>
      <c r="I80" s="203">
        <v>59.020910000000001</v>
      </c>
      <c r="J80" s="204">
        <v>-0.97908999999599999</v>
      </c>
      <c r="K80" s="207">
        <v>0.65578788888799999</v>
      </c>
    </row>
    <row r="81" spans="1:11" ht="14.4" customHeight="1" thickBot="1" x14ac:dyDescent="0.35">
      <c r="A81" s="224" t="s">
        <v>189</v>
      </c>
      <c r="B81" s="208">
        <v>84.999954882053999</v>
      </c>
      <c r="C81" s="208">
        <v>86.588849999999994</v>
      </c>
      <c r="D81" s="209">
        <v>1.5888951179449999</v>
      </c>
      <c r="E81" s="210">
        <v>1.0186928936620001</v>
      </c>
      <c r="F81" s="208">
        <v>89.999999999994998</v>
      </c>
      <c r="G81" s="209">
        <v>59.999999999996</v>
      </c>
      <c r="H81" s="211">
        <v>7.2359400000000003</v>
      </c>
      <c r="I81" s="208">
        <v>59.020910000000001</v>
      </c>
      <c r="J81" s="209">
        <v>-0.97908999999599999</v>
      </c>
      <c r="K81" s="212">
        <v>0.65578788888799999</v>
      </c>
    </row>
    <row r="82" spans="1:11" ht="14.4" customHeight="1" thickBot="1" x14ac:dyDescent="0.35">
      <c r="A82" s="225" t="s">
        <v>190</v>
      </c>
      <c r="B82" s="203">
        <v>84.999954882053999</v>
      </c>
      <c r="C82" s="203">
        <v>86.588849999999994</v>
      </c>
      <c r="D82" s="204">
        <v>1.5888951179449999</v>
      </c>
      <c r="E82" s="205">
        <v>1.0186928936620001</v>
      </c>
      <c r="F82" s="203">
        <v>89.999999999994998</v>
      </c>
      <c r="G82" s="204">
        <v>59.999999999996</v>
      </c>
      <c r="H82" s="206">
        <v>7.2359400000000003</v>
      </c>
      <c r="I82" s="203">
        <v>59.020910000000001</v>
      </c>
      <c r="J82" s="204">
        <v>-0.97908999999599999</v>
      </c>
      <c r="K82" s="207">
        <v>0.65578788888799999</v>
      </c>
    </row>
    <row r="83" spans="1:11" ht="14.4" customHeight="1" thickBot="1" x14ac:dyDescent="0.35">
      <c r="A83" s="222" t="s">
        <v>191</v>
      </c>
      <c r="B83" s="203">
        <v>6.4615196109440003</v>
      </c>
      <c r="C83" s="203">
        <v>16.364599999999999</v>
      </c>
      <c r="D83" s="204">
        <v>9.9030803890550008</v>
      </c>
      <c r="E83" s="205">
        <v>2.5326240552270001</v>
      </c>
      <c r="F83" s="203">
        <v>0</v>
      </c>
      <c r="G83" s="204">
        <v>0</v>
      </c>
      <c r="H83" s="206">
        <v>4.9406564584124654E-324</v>
      </c>
      <c r="I83" s="203">
        <v>3.9525251667299724E-323</v>
      </c>
      <c r="J83" s="204">
        <v>3.9525251667299724E-323</v>
      </c>
      <c r="K83" s="213" t="s">
        <v>116</v>
      </c>
    </row>
    <row r="84" spans="1:11" ht="14.4" customHeight="1" thickBot="1" x14ac:dyDescent="0.35">
      <c r="A84" s="223" t="s">
        <v>192</v>
      </c>
      <c r="B84" s="203">
        <v>6.4615196109440003</v>
      </c>
      <c r="C84" s="203">
        <v>16.364599999999999</v>
      </c>
      <c r="D84" s="204">
        <v>9.9030803890550008</v>
      </c>
      <c r="E84" s="205">
        <v>2.5326240552270001</v>
      </c>
      <c r="F84" s="203">
        <v>0</v>
      </c>
      <c r="G84" s="204">
        <v>0</v>
      </c>
      <c r="H84" s="206">
        <v>4.9406564584124654E-324</v>
      </c>
      <c r="I84" s="203">
        <v>3.9525251667299724E-323</v>
      </c>
      <c r="J84" s="204">
        <v>3.9525251667299724E-323</v>
      </c>
      <c r="K84" s="213" t="s">
        <v>116</v>
      </c>
    </row>
    <row r="85" spans="1:11" ht="14.4" customHeight="1" thickBot="1" x14ac:dyDescent="0.35">
      <c r="A85" s="224" t="s">
        <v>193</v>
      </c>
      <c r="B85" s="208">
        <v>4.9406564584124654E-324</v>
      </c>
      <c r="C85" s="208">
        <v>15.114599999999999</v>
      </c>
      <c r="D85" s="209">
        <v>15.114599999999999</v>
      </c>
      <c r="E85" s="216" t="s">
        <v>136</v>
      </c>
      <c r="F85" s="208">
        <v>0</v>
      </c>
      <c r="G85" s="209">
        <v>0</v>
      </c>
      <c r="H85" s="211">
        <v>4.9406564584124654E-324</v>
      </c>
      <c r="I85" s="208">
        <v>3.9525251667299724E-323</v>
      </c>
      <c r="J85" s="209">
        <v>3.9525251667299724E-323</v>
      </c>
      <c r="K85" s="215" t="s">
        <v>116</v>
      </c>
    </row>
    <row r="86" spans="1:11" ht="14.4" customHeight="1" thickBot="1" x14ac:dyDescent="0.35">
      <c r="A86" s="225" t="s">
        <v>194</v>
      </c>
      <c r="B86" s="203">
        <v>4.9406564584124654E-324</v>
      </c>
      <c r="C86" s="203">
        <v>15.114599999999999</v>
      </c>
      <c r="D86" s="204">
        <v>15.114599999999999</v>
      </c>
      <c r="E86" s="214" t="s">
        <v>136</v>
      </c>
      <c r="F86" s="203">
        <v>0</v>
      </c>
      <c r="G86" s="204">
        <v>0</v>
      </c>
      <c r="H86" s="206">
        <v>4.9406564584124654E-324</v>
      </c>
      <c r="I86" s="203">
        <v>3.9525251667299724E-323</v>
      </c>
      <c r="J86" s="204">
        <v>3.9525251667299724E-323</v>
      </c>
      <c r="K86" s="213" t="s">
        <v>116</v>
      </c>
    </row>
    <row r="87" spans="1:11" ht="14.4" customHeight="1" thickBot="1" x14ac:dyDescent="0.35">
      <c r="A87" s="224" t="s">
        <v>195</v>
      </c>
      <c r="B87" s="208">
        <v>4.9406564584124654E-324</v>
      </c>
      <c r="C87" s="208">
        <v>1.25</v>
      </c>
      <c r="D87" s="209">
        <v>1.25</v>
      </c>
      <c r="E87" s="216" t="s">
        <v>136</v>
      </c>
      <c r="F87" s="208">
        <v>0</v>
      </c>
      <c r="G87" s="209">
        <v>0</v>
      </c>
      <c r="H87" s="211">
        <v>4.9406564584124654E-324</v>
      </c>
      <c r="I87" s="208">
        <v>3.9525251667299724E-323</v>
      </c>
      <c r="J87" s="209">
        <v>3.9525251667299724E-323</v>
      </c>
      <c r="K87" s="215" t="s">
        <v>116</v>
      </c>
    </row>
    <row r="88" spans="1:11" ht="14.4" customHeight="1" thickBot="1" x14ac:dyDescent="0.35">
      <c r="A88" s="225" t="s">
        <v>196</v>
      </c>
      <c r="B88" s="203">
        <v>4.9406564584124654E-324</v>
      </c>
      <c r="C88" s="203">
        <v>1.25</v>
      </c>
      <c r="D88" s="204">
        <v>1.25</v>
      </c>
      <c r="E88" s="214" t="s">
        <v>136</v>
      </c>
      <c r="F88" s="203">
        <v>0</v>
      </c>
      <c r="G88" s="204">
        <v>0</v>
      </c>
      <c r="H88" s="206">
        <v>4.9406564584124654E-324</v>
      </c>
      <c r="I88" s="203">
        <v>3.9525251667299724E-323</v>
      </c>
      <c r="J88" s="204">
        <v>3.9525251667299724E-323</v>
      </c>
      <c r="K88" s="213" t="s">
        <v>116</v>
      </c>
    </row>
    <row r="89" spans="1:11" ht="14.4" customHeight="1" thickBot="1" x14ac:dyDescent="0.35">
      <c r="A89" s="222" t="s">
        <v>197</v>
      </c>
      <c r="B89" s="203">
        <v>3896.9998853571201</v>
      </c>
      <c r="C89" s="203">
        <v>4726.5642200000002</v>
      </c>
      <c r="D89" s="204">
        <v>829.56433464288705</v>
      </c>
      <c r="E89" s="205">
        <v>1.212872558133</v>
      </c>
      <c r="F89" s="203">
        <v>3383.9999999998099</v>
      </c>
      <c r="G89" s="204">
        <v>2255.9999999998799</v>
      </c>
      <c r="H89" s="206">
        <v>300.59699999999998</v>
      </c>
      <c r="I89" s="203">
        <v>2379.0549999999998</v>
      </c>
      <c r="J89" s="204">
        <v>123.055000000124</v>
      </c>
      <c r="K89" s="207">
        <v>0.70303043735199999</v>
      </c>
    </row>
    <row r="90" spans="1:11" ht="14.4" customHeight="1" thickBot="1" x14ac:dyDescent="0.35">
      <c r="A90" s="223" t="s">
        <v>198</v>
      </c>
      <c r="B90" s="203">
        <v>3596.9999034204602</v>
      </c>
      <c r="C90" s="203">
        <v>3771.5369999999998</v>
      </c>
      <c r="D90" s="204">
        <v>174.53709657953701</v>
      </c>
      <c r="E90" s="205">
        <v>1.048522963932</v>
      </c>
      <c r="F90" s="203">
        <v>3383.9999999998099</v>
      </c>
      <c r="G90" s="204">
        <v>2255.9999999998799</v>
      </c>
      <c r="H90" s="206">
        <v>300.59699999999998</v>
      </c>
      <c r="I90" s="203">
        <v>2379.0549999999998</v>
      </c>
      <c r="J90" s="204">
        <v>123.055000000124</v>
      </c>
      <c r="K90" s="207">
        <v>0.70303043735199999</v>
      </c>
    </row>
    <row r="91" spans="1:11" ht="14.4" customHeight="1" thickBot="1" x14ac:dyDescent="0.35">
      <c r="A91" s="224" t="s">
        <v>199</v>
      </c>
      <c r="B91" s="208">
        <v>3596.9999034204602</v>
      </c>
      <c r="C91" s="208">
        <v>3770.8029999999999</v>
      </c>
      <c r="D91" s="209">
        <v>173.803096579537</v>
      </c>
      <c r="E91" s="210">
        <v>1.048318904989</v>
      </c>
      <c r="F91" s="208">
        <v>3383.9999999998099</v>
      </c>
      <c r="G91" s="209">
        <v>2255.9999999998799</v>
      </c>
      <c r="H91" s="211">
        <v>300.59699999999998</v>
      </c>
      <c r="I91" s="208">
        <v>2340.6999999999998</v>
      </c>
      <c r="J91" s="209">
        <v>84.700000000122998</v>
      </c>
      <c r="K91" s="212">
        <v>0.69169621749400001</v>
      </c>
    </row>
    <row r="92" spans="1:11" ht="14.4" customHeight="1" thickBot="1" x14ac:dyDescent="0.35">
      <c r="A92" s="225" t="s">
        <v>200</v>
      </c>
      <c r="B92" s="203">
        <v>74.000035544371997</v>
      </c>
      <c r="C92" s="203">
        <v>76.582999999999998</v>
      </c>
      <c r="D92" s="204">
        <v>2.5829644556279998</v>
      </c>
      <c r="E92" s="205">
        <v>1.0349049083099999</v>
      </c>
      <c r="F92" s="203">
        <v>55.999999999996</v>
      </c>
      <c r="G92" s="204">
        <v>37.333333333330998</v>
      </c>
      <c r="H92" s="206">
        <v>8.57</v>
      </c>
      <c r="I92" s="203">
        <v>60.811999999999998</v>
      </c>
      <c r="J92" s="204">
        <v>23.478666666668001</v>
      </c>
      <c r="K92" s="207">
        <v>1.085928571428</v>
      </c>
    </row>
    <row r="93" spans="1:11" ht="14.4" customHeight="1" thickBot="1" x14ac:dyDescent="0.35">
      <c r="A93" s="225" t="s">
        <v>201</v>
      </c>
      <c r="B93" s="203">
        <v>1489.99995028537</v>
      </c>
      <c r="C93" s="203">
        <v>1545.338</v>
      </c>
      <c r="D93" s="204">
        <v>55.338049714626003</v>
      </c>
      <c r="E93" s="205">
        <v>1.0371396319199999</v>
      </c>
      <c r="F93" s="203">
        <v>1333.99999999993</v>
      </c>
      <c r="G93" s="204">
        <v>889.33333333328505</v>
      </c>
      <c r="H93" s="206">
        <v>110.072</v>
      </c>
      <c r="I93" s="203">
        <v>870.53599999999994</v>
      </c>
      <c r="J93" s="204">
        <v>-18.797333333284001</v>
      </c>
      <c r="K93" s="207">
        <v>0.65257571214300003</v>
      </c>
    </row>
    <row r="94" spans="1:11" ht="14.4" customHeight="1" thickBot="1" x14ac:dyDescent="0.35">
      <c r="A94" s="225" t="s">
        <v>202</v>
      </c>
      <c r="B94" s="203">
        <v>150.999950908118</v>
      </c>
      <c r="C94" s="203">
        <v>167.7</v>
      </c>
      <c r="D94" s="204">
        <v>16.700049091882001</v>
      </c>
      <c r="E94" s="205">
        <v>1.1105963875580001</v>
      </c>
      <c r="F94" s="203">
        <v>197.999999999989</v>
      </c>
      <c r="G94" s="204">
        <v>131.99999999999301</v>
      </c>
      <c r="H94" s="206">
        <v>16.457999999999998</v>
      </c>
      <c r="I94" s="203">
        <v>131.66399999999999</v>
      </c>
      <c r="J94" s="204">
        <v>-0.33599999999199998</v>
      </c>
      <c r="K94" s="207">
        <v>0.66496969696899999</v>
      </c>
    </row>
    <row r="95" spans="1:11" ht="14.4" customHeight="1" thickBot="1" x14ac:dyDescent="0.35">
      <c r="A95" s="225" t="s">
        <v>203</v>
      </c>
      <c r="B95" s="203">
        <v>728.99995610606697</v>
      </c>
      <c r="C95" s="203">
        <v>729.27700000000004</v>
      </c>
      <c r="D95" s="204">
        <v>0.277043893933</v>
      </c>
      <c r="E95" s="205">
        <v>1.000380032799</v>
      </c>
      <c r="F95" s="203">
        <v>462.99999999997499</v>
      </c>
      <c r="G95" s="204">
        <v>308.66666666664997</v>
      </c>
      <c r="H95" s="206">
        <v>54.503</v>
      </c>
      <c r="I95" s="203">
        <v>389.57299999999998</v>
      </c>
      <c r="J95" s="204">
        <v>80.906333333350005</v>
      </c>
      <c r="K95" s="207">
        <v>0.84141036716999995</v>
      </c>
    </row>
    <row r="96" spans="1:11" ht="14.4" customHeight="1" thickBot="1" x14ac:dyDescent="0.35">
      <c r="A96" s="225" t="s">
        <v>204</v>
      </c>
      <c r="B96" s="203">
        <v>1033.9999777416599</v>
      </c>
      <c r="C96" s="203">
        <v>1133.1890000000001</v>
      </c>
      <c r="D96" s="204">
        <v>99.189022258337005</v>
      </c>
      <c r="E96" s="205">
        <v>1.0959274897419999</v>
      </c>
      <c r="F96" s="203">
        <v>1219.99999999993</v>
      </c>
      <c r="G96" s="204">
        <v>813.33333333328903</v>
      </c>
      <c r="H96" s="206">
        <v>101.562</v>
      </c>
      <c r="I96" s="203">
        <v>812.65499999999997</v>
      </c>
      <c r="J96" s="204">
        <v>-0.67833333328800005</v>
      </c>
      <c r="K96" s="207">
        <v>0.66611065573700001</v>
      </c>
    </row>
    <row r="97" spans="1:11" ht="14.4" customHeight="1" thickBot="1" x14ac:dyDescent="0.35">
      <c r="A97" s="225" t="s">
        <v>205</v>
      </c>
      <c r="B97" s="203">
        <v>119.00003283487</v>
      </c>
      <c r="C97" s="203">
        <v>118.71599999999999</v>
      </c>
      <c r="D97" s="204">
        <v>-0.28403283486899999</v>
      </c>
      <c r="E97" s="205">
        <v>0.99761317011299999</v>
      </c>
      <c r="F97" s="203">
        <v>112.999999999994</v>
      </c>
      <c r="G97" s="204">
        <v>75.333333333328994</v>
      </c>
      <c r="H97" s="206">
        <v>9.4320000000000004</v>
      </c>
      <c r="I97" s="203">
        <v>75.459999999999994</v>
      </c>
      <c r="J97" s="204">
        <v>0.12666666667000001</v>
      </c>
      <c r="K97" s="207">
        <v>0.66778761061900005</v>
      </c>
    </row>
    <row r="98" spans="1:11" ht="14.4" customHeight="1" thickBot="1" x14ac:dyDescent="0.35">
      <c r="A98" s="224" t="s">
        <v>206</v>
      </c>
      <c r="B98" s="208">
        <v>4.9406564584124654E-324</v>
      </c>
      <c r="C98" s="208">
        <v>0.73399999999999999</v>
      </c>
      <c r="D98" s="209">
        <v>0.73399999999999999</v>
      </c>
      <c r="E98" s="216" t="s">
        <v>136</v>
      </c>
      <c r="F98" s="208">
        <v>0</v>
      </c>
      <c r="G98" s="209">
        <v>0</v>
      </c>
      <c r="H98" s="211">
        <v>4.9406564584124654E-324</v>
      </c>
      <c r="I98" s="208">
        <v>38.354999999999997</v>
      </c>
      <c r="J98" s="209">
        <v>38.354999999999997</v>
      </c>
      <c r="K98" s="215" t="s">
        <v>116</v>
      </c>
    </row>
    <row r="99" spans="1:11" ht="14.4" customHeight="1" thickBot="1" x14ac:dyDescent="0.35">
      <c r="A99" s="225" t="s">
        <v>207</v>
      </c>
      <c r="B99" s="203">
        <v>4.9406564584124654E-324</v>
      </c>
      <c r="C99" s="203">
        <v>0.73399999999999999</v>
      </c>
      <c r="D99" s="204">
        <v>0.73399999999999999</v>
      </c>
      <c r="E99" s="214" t="s">
        <v>136</v>
      </c>
      <c r="F99" s="203">
        <v>0</v>
      </c>
      <c r="G99" s="204">
        <v>0</v>
      </c>
      <c r="H99" s="206">
        <v>4.9406564584124654E-324</v>
      </c>
      <c r="I99" s="203">
        <v>37.817999999999998</v>
      </c>
      <c r="J99" s="204">
        <v>37.817999999999998</v>
      </c>
      <c r="K99" s="213" t="s">
        <v>116</v>
      </c>
    </row>
    <row r="100" spans="1:11" ht="14.4" customHeight="1" thickBot="1" x14ac:dyDescent="0.35">
      <c r="A100" s="225" t="s">
        <v>208</v>
      </c>
      <c r="B100" s="203">
        <v>4.9406564584124654E-324</v>
      </c>
      <c r="C100" s="203">
        <v>4.9406564584124654E-324</v>
      </c>
      <c r="D100" s="204">
        <v>0</v>
      </c>
      <c r="E100" s="205">
        <v>1</v>
      </c>
      <c r="F100" s="203">
        <v>4.9406564584124654E-324</v>
      </c>
      <c r="G100" s="204">
        <v>0</v>
      </c>
      <c r="H100" s="206">
        <v>4.9406564584124654E-324</v>
      </c>
      <c r="I100" s="203">
        <v>0.53700000000000003</v>
      </c>
      <c r="J100" s="204">
        <v>0.53700000000000003</v>
      </c>
      <c r="K100" s="213" t="s">
        <v>136</v>
      </c>
    </row>
    <row r="101" spans="1:11" ht="14.4" customHeight="1" thickBot="1" x14ac:dyDescent="0.35">
      <c r="A101" s="223" t="s">
        <v>209</v>
      </c>
      <c r="B101" s="203">
        <v>299.999981936653</v>
      </c>
      <c r="C101" s="203">
        <v>955.02722000000006</v>
      </c>
      <c r="D101" s="204">
        <v>655.027238063347</v>
      </c>
      <c r="E101" s="205">
        <v>3.183424258344</v>
      </c>
      <c r="F101" s="203">
        <v>0</v>
      </c>
      <c r="G101" s="204">
        <v>0</v>
      </c>
      <c r="H101" s="206">
        <v>4.9406564584124654E-324</v>
      </c>
      <c r="I101" s="203">
        <v>3.9525251667299724E-323</v>
      </c>
      <c r="J101" s="204">
        <v>3.9525251667299724E-323</v>
      </c>
      <c r="K101" s="213" t="s">
        <v>116</v>
      </c>
    </row>
    <row r="102" spans="1:11" ht="14.4" customHeight="1" thickBot="1" x14ac:dyDescent="0.35">
      <c r="A102" s="224" t="s">
        <v>210</v>
      </c>
      <c r="B102" s="208">
        <v>299.999981936653</v>
      </c>
      <c r="C102" s="208">
        <v>652.76613999999995</v>
      </c>
      <c r="D102" s="209">
        <v>352.76615806334701</v>
      </c>
      <c r="E102" s="210">
        <v>2.1758872643460001</v>
      </c>
      <c r="F102" s="208">
        <v>0</v>
      </c>
      <c r="G102" s="209">
        <v>0</v>
      </c>
      <c r="H102" s="211">
        <v>4.9406564584124654E-324</v>
      </c>
      <c r="I102" s="208">
        <v>3.9525251667299724E-323</v>
      </c>
      <c r="J102" s="209">
        <v>3.9525251667299724E-323</v>
      </c>
      <c r="K102" s="215" t="s">
        <v>116</v>
      </c>
    </row>
    <row r="103" spans="1:11" ht="14.4" customHeight="1" thickBot="1" x14ac:dyDescent="0.35">
      <c r="A103" s="225" t="s">
        <v>211</v>
      </c>
      <c r="B103" s="203">
        <v>299.999981936653</v>
      </c>
      <c r="C103" s="203">
        <v>652.76613999999995</v>
      </c>
      <c r="D103" s="204">
        <v>352.76615806334701</v>
      </c>
      <c r="E103" s="205">
        <v>2.1758872643460001</v>
      </c>
      <c r="F103" s="203">
        <v>0</v>
      </c>
      <c r="G103" s="204">
        <v>0</v>
      </c>
      <c r="H103" s="206">
        <v>4.9406564584124654E-324</v>
      </c>
      <c r="I103" s="203">
        <v>3.9525251667299724E-323</v>
      </c>
      <c r="J103" s="204">
        <v>3.9525251667299724E-323</v>
      </c>
      <c r="K103" s="213" t="s">
        <v>116</v>
      </c>
    </row>
    <row r="104" spans="1:11" ht="14.4" customHeight="1" thickBot="1" x14ac:dyDescent="0.35">
      <c r="A104" s="224" t="s">
        <v>212</v>
      </c>
      <c r="B104" s="208">
        <v>4.9406564584124654E-324</v>
      </c>
      <c r="C104" s="208">
        <v>4.3899999999999997</v>
      </c>
      <c r="D104" s="209">
        <v>4.3899999999999997</v>
      </c>
      <c r="E104" s="216" t="s">
        <v>136</v>
      </c>
      <c r="F104" s="208">
        <v>0</v>
      </c>
      <c r="G104" s="209">
        <v>0</v>
      </c>
      <c r="H104" s="211">
        <v>4.9406564584124654E-324</v>
      </c>
      <c r="I104" s="208">
        <v>3.9525251667299724E-323</v>
      </c>
      <c r="J104" s="209">
        <v>3.9525251667299724E-323</v>
      </c>
      <c r="K104" s="215" t="s">
        <v>116</v>
      </c>
    </row>
    <row r="105" spans="1:11" ht="14.4" customHeight="1" thickBot="1" x14ac:dyDescent="0.35">
      <c r="A105" s="225" t="s">
        <v>213</v>
      </c>
      <c r="B105" s="203">
        <v>4.9406564584124654E-324</v>
      </c>
      <c r="C105" s="203">
        <v>4.3899999999999997</v>
      </c>
      <c r="D105" s="204">
        <v>4.3899999999999997</v>
      </c>
      <c r="E105" s="214" t="s">
        <v>136</v>
      </c>
      <c r="F105" s="203">
        <v>0</v>
      </c>
      <c r="G105" s="204">
        <v>0</v>
      </c>
      <c r="H105" s="206">
        <v>4.9406564584124654E-324</v>
      </c>
      <c r="I105" s="203">
        <v>3.9525251667299724E-323</v>
      </c>
      <c r="J105" s="204">
        <v>3.9525251667299724E-323</v>
      </c>
      <c r="K105" s="213" t="s">
        <v>116</v>
      </c>
    </row>
    <row r="106" spans="1:11" ht="14.4" customHeight="1" thickBot="1" x14ac:dyDescent="0.35">
      <c r="A106" s="224" t="s">
        <v>214</v>
      </c>
      <c r="B106" s="208">
        <v>4.9406564584124654E-324</v>
      </c>
      <c r="C106" s="208">
        <v>297.87108000000001</v>
      </c>
      <c r="D106" s="209">
        <v>297.87108000000001</v>
      </c>
      <c r="E106" s="216" t="s">
        <v>136</v>
      </c>
      <c r="F106" s="208">
        <v>0</v>
      </c>
      <c r="G106" s="209">
        <v>0</v>
      </c>
      <c r="H106" s="211">
        <v>4.9406564584124654E-324</v>
      </c>
      <c r="I106" s="208">
        <v>3.9525251667299724E-323</v>
      </c>
      <c r="J106" s="209">
        <v>3.9525251667299724E-323</v>
      </c>
      <c r="K106" s="215" t="s">
        <v>116</v>
      </c>
    </row>
    <row r="107" spans="1:11" ht="14.4" customHeight="1" thickBot="1" x14ac:dyDescent="0.35">
      <c r="A107" s="225" t="s">
        <v>215</v>
      </c>
      <c r="B107" s="203">
        <v>4.9406564584124654E-324</v>
      </c>
      <c r="C107" s="203">
        <v>297.87108000000001</v>
      </c>
      <c r="D107" s="204">
        <v>297.87108000000001</v>
      </c>
      <c r="E107" s="214" t="s">
        <v>136</v>
      </c>
      <c r="F107" s="203">
        <v>0</v>
      </c>
      <c r="G107" s="204">
        <v>0</v>
      </c>
      <c r="H107" s="206">
        <v>4.9406564584124654E-324</v>
      </c>
      <c r="I107" s="203">
        <v>3.9525251667299724E-323</v>
      </c>
      <c r="J107" s="204">
        <v>3.9525251667299724E-323</v>
      </c>
      <c r="K107" s="213" t="s">
        <v>116</v>
      </c>
    </row>
    <row r="108" spans="1:11" ht="14.4" customHeight="1" thickBot="1" x14ac:dyDescent="0.35">
      <c r="A108" s="221" t="s">
        <v>216</v>
      </c>
      <c r="B108" s="203">
        <v>285.99997661640299</v>
      </c>
      <c r="C108" s="203">
        <v>836.74141054094002</v>
      </c>
      <c r="D108" s="204">
        <v>550.74143392453698</v>
      </c>
      <c r="E108" s="205">
        <v>2.9256695068299998</v>
      </c>
      <c r="F108" s="203">
        <v>499.60723830180098</v>
      </c>
      <c r="G108" s="204">
        <v>333.07149220120101</v>
      </c>
      <c r="H108" s="206">
        <v>30.5565</v>
      </c>
      <c r="I108" s="203">
        <v>325.86333000000002</v>
      </c>
      <c r="J108" s="204">
        <v>-7.2081622012000004</v>
      </c>
      <c r="K108" s="207">
        <v>0.65223900900099996</v>
      </c>
    </row>
    <row r="109" spans="1:11" ht="14.4" customHeight="1" thickBot="1" x14ac:dyDescent="0.35">
      <c r="A109" s="222" t="s">
        <v>217</v>
      </c>
      <c r="B109" s="203">
        <v>285.99997661640299</v>
      </c>
      <c r="C109" s="203">
        <v>294.61145537417298</v>
      </c>
      <c r="D109" s="204">
        <v>8.6114787577699996</v>
      </c>
      <c r="E109" s="205">
        <v>1.030110068048</v>
      </c>
      <c r="F109" s="203">
        <v>499.60723830180098</v>
      </c>
      <c r="G109" s="204">
        <v>333.07149220120101</v>
      </c>
      <c r="H109" s="206">
        <v>30.5565</v>
      </c>
      <c r="I109" s="203">
        <v>325.86333000000002</v>
      </c>
      <c r="J109" s="204">
        <v>-7.2081622012000004</v>
      </c>
      <c r="K109" s="207">
        <v>0.65223900900099996</v>
      </c>
    </row>
    <row r="110" spans="1:11" ht="14.4" customHeight="1" thickBot="1" x14ac:dyDescent="0.35">
      <c r="A110" s="223" t="s">
        <v>218</v>
      </c>
      <c r="B110" s="203">
        <v>250.99993458292499</v>
      </c>
      <c r="C110" s="203">
        <v>242.10325950909899</v>
      </c>
      <c r="D110" s="204">
        <v>-8.8966750738249996</v>
      </c>
      <c r="E110" s="205">
        <v>0.96455507014899999</v>
      </c>
      <c r="F110" s="203">
        <v>445.566204785953</v>
      </c>
      <c r="G110" s="204">
        <v>297.04413652396897</v>
      </c>
      <c r="H110" s="206">
        <v>25.43</v>
      </c>
      <c r="I110" s="203">
        <v>285.03413999999998</v>
      </c>
      <c r="J110" s="204">
        <v>-12.009996523968001</v>
      </c>
      <c r="K110" s="207">
        <v>0.639712206487</v>
      </c>
    </row>
    <row r="111" spans="1:11" ht="14.4" customHeight="1" thickBot="1" x14ac:dyDescent="0.35">
      <c r="A111" s="224" t="s">
        <v>219</v>
      </c>
      <c r="B111" s="208">
        <v>250.99993458292499</v>
      </c>
      <c r="C111" s="208">
        <v>242.10325950909899</v>
      </c>
      <c r="D111" s="209">
        <v>-8.8966750738249996</v>
      </c>
      <c r="E111" s="210">
        <v>0.96455507014899999</v>
      </c>
      <c r="F111" s="208">
        <v>445.566204785953</v>
      </c>
      <c r="G111" s="209">
        <v>297.04413652396897</v>
      </c>
      <c r="H111" s="211">
        <v>25.43</v>
      </c>
      <c r="I111" s="208">
        <v>285.03413999999998</v>
      </c>
      <c r="J111" s="209">
        <v>-12.009996523968001</v>
      </c>
      <c r="K111" s="212">
        <v>0.639712206487</v>
      </c>
    </row>
    <row r="112" spans="1:11" ht="14.4" customHeight="1" thickBot="1" x14ac:dyDescent="0.35">
      <c r="A112" s="225" t="s">
        <v>220</v>
      </c>
      <c r="B112" s="203">
        <v>250.99993458292499</v>
      </c>
      <c r="C112" s="203">
        <v>-220.46397851942399</v>
      </c>
      <c r="D112" s="204">
        <v>-471.46391310234799</v>
      </c>
      <c r="E112" s="205">
        <v>-0.87834277281999995</v>
      </c>
      <c r="F112" s="203">
        <v>445.566204785953</v>
      </c>
      <c r="G112" s="204">
        <v>297.04413652396897</v>
      </c>
      <c r="H112" s="206">
        <v>4.9406564584124654E-324</v>
      </c>
      <c r="I112" s="203">
        <v>3.9525251667299724E-323</v>
      </c>
      <c r="J112" s="204">
        <v>-297.04413652396897</v>
      </c>
      <c r="K112" s="207">
        <v>0</v>
      </c>
    </row>
    <row r="113" spans="1:11" ht="14.4" customHeight="1" thickBot="1" x14ac:dyDescent="0.35">
      <c r="A113" s="225" t="s">
        <v>221</v>
      </c>
      <c r="B113" s="203">
        <v>4.9406564584124654E-324</v>
      </c>
      <c r="C113" s="203">
        <v>404.53096334297101</v>
      </c>
      <c r="D113" s="204">
        <v>404.53096334297101</v>
      </c>
      <c r="E113" s="214" t="s">
        <v>136</v>
      </c>
      <c r="F113" s="203">
        <v>0</v>
      </c>
      <c r="G113" s="204">
        <v>0</v>
      </c>
      <c r="H113" s="206">
        <v>25.43</v>
      </c>
      <c r="I113" s="203">
        <v>260.99</v>
      </c>
      <c r="J113" s="204">
        <v>260.99</v>
      </c>
      <c r="K113" s="213" t="s">
        <v>116</v>
      </c>
    </row>
    <row r="114" spans="1:11" ht="14.4" customHeight="1" thickBot="1" x14ac:dyDescent="0.35">
      <c r="A114" s="225" t="s">
        <v>222</v>
      </c>
      <c r="B114" s="203">
        <v>4.9406564584124654E-324</v>
      </c>
      <c r="C114" s="203">
        <v>22.033197982394</v>
      </c>
      <c r="D114" s="204">
        <v>22.033197982394</v>
      </c>
      <c r="E114" s="214" t="s">
        <v>136</v>
      </c>
      <c r="F114" s="203">
        <v>0</v>
      </c>
      <c r="G114" s="204">
        <v>0</v>
      </c>
      <c r="H114" s="206">
        <v>4.9406564584124654E-324</v>
      </c>
      <c r="I114" s="203">
        <v>14.081</v>
      </c>
      <c r="J114" s="204">
        <v>14.081</v>
      </c>
      <c r="K114" s="213" t="s">
        <v>116</v>
      </c>
    </row>
    <row r="115" spans="1:11" ht="14.4" customHeight="1" thickBot="1" x14ac:dyDescent="0.35">
      <c r="A115" s="225" t="s">
        <v>223</v>
      </c>
      <c r="B115" s="203">
        <v>4.9406564584124654E-324</v>
      </c>
      <c r="C115" s="203">
        <v>13.522608761719001</v>
      </c>
      <c r="D115" s="204">
        <v>13.522608761719001</v>
      </c>
      <c r="E115" s="214" t="s">
        <v>136</v>
      </c>
      <c r="F115" s="203">
        <v>0</v>
      </c>
      <c r="G115" s="204">
        <v>0</v>
      </c>
      <c r="H115" s="206">
        <v>4.9406564584124654E-324</v>
      </c>
      <c r="I115" s="203">
        <v>1.0705100000000001</v>
      </c>
      <c r="J115" s="204">
        <v>1.0705100000000001</v>
      </c>
      <c r="K115" s="213" t="s">
        <v>116</v>
      </c>
    </row>
    <row r="116" spans="1:11" ht="14.4" customHeight="1" thickBot="1" x14ac:dyDescent="0.35">
      <c r="A116" s="225" t="s">
        <v>224</v>
      </c>
      <c r="B116" s="203">
        <v>4.9406564584124654E-324</v>
      </c>
      <c r="C116" s="203">
        <v>22.480467941436999</v>
      </c>
      <c r="D116" s="204">
        <v>22.480467941436999</v>
      </c>
      <c r="E116" s="214" t="s">
        <v>136</v>
      </c>
      <c r="F116" s="203">
        <v>0</v>
      </c>
      <c r="G116" s="204">
        <v>0</v>
      </c>
      <c r="H116" s="206">
        <v>4.9406564584124654E-324</v>
      </c>
      <c r="I116" s="203">
        <v>8.8926300000000005</v>
      </c>
      <c r="J116" s="204">
        <v>8.8926300000000005</v>
      </c>
      <c r="K116" s="213" t="s">
        <v>116</v>
      </c>
    </row>
    <row r="117" spans="1:11" ht="14.4" customHeight="1" thickBot="1" x14ac:dyDescent="0.35">
      <c r="A117" s="227" t="s">
        <v>225</v>
      </c>
      <c r="B117" s="208">
        <v>35.000042033478003</v>
      </c>
      <c r="C117" s="208">
        <v>52.508195865074001</v>
      </c>
      <c r="D117" s="209">
        <v>17.508153831596001</v>
      </c>
      <c r="E117" s="210">
        <v>1.500232365859</v>
      </c>
      <c r="F117" s="208">
        <v>54.041033515848</v>
      </c>
      <c r="G117" s="209">
        <v>36.027355677232002</v>
      </c>
      <c r="H117" s="211">
        <v>5.1265000000000001</v>
      </c>
      <c r="I117" s="208">
        <v>40.829189999999997</v>
      </c>
      <c r="J117" s="209">
        <v>4.8018343227680003</v>
      </c>
      <c r="K117" s="212">
        <v>0.75552200510699996</v>
      </c>
    </row>
    <row r="118" spans="1:11" ht="14.4" customHeight="1" thickBot="1" x14ac:dyDescent="0.35">
      <c r="A118" s="224" t="s">
        <v>226</v>
      </c>
      <c r="B118" s="208">
        <v>4.9406564584124654E-324</v>
      </c>
      <c r="C118" s="208">
        <v>-1.439999848E-3</v>
      </c>
      <c r="D118" s="209">
        <v>-1.439999848E-3</v>
      </c>
      <c r="E118" s="216" t="s">
        <v>136</v>
      </c>
      <c r="F118" s="208">
        <v>0</v>
      </c>
      <c r="G118" s="209">
        <v>0</v>
      </c>
      <c r="H118" s="211">
        <v>4.4000000000000002E-4</v>
      </c>
      <c r="I118" s="208">
        <v>1.8600000000000001E-3</v>
      </c>
      <c r="J118" s="209">
        <v>1.8600000000000001E-3</v>
      </c>
      <c r="K118" s="215" t="s">
        <v>116</v>
      </c>
    </row>
    <row r="119" spans="1:11" ht="14.4" customHeight="1" thickBot="1" x14ac:dyDescent="0.35">
      <c r="A119" s="225" t="s">
        <v>227</v>
      </c>
      <c r="B119" s="203">
        <v>4.9406564584124654E-324</v>
      </c>
      <c r="C119" s="203">
        <v>-1.439999848E-3</v>
      </c>
      <c r="D119" s="204">
        <v>-1.439999848E-3</v>
      </c>
      <c r="E119" s="214" t="s">
        <v>136</v>
      </c>
      <c r="F119" s="203">
        <v>0</v>
      </c>
      <c r="G119" s="204">
        <v>0</v>
      </c>
      <c r="H119" s="206">
        <v>4.4000000000000002E-4</v>
      </c>
      <c r="I119" s="203">
        <v>1.8600000000000001E-3</v>
      </c>
      <c r="J119" s="204">
        <v>1.8600000000000001E-3</v>
      </c>
      <c r="K119" s="213" t="s">
        <v>116</v>
      </c>
    </row>
    <row r="120" spans="1:11" ht="14.4" customHeight="1" thickBot="1" x14ac:dyDescent="0.35">
      <c r="A120" s="224" t="s">
        <v>228</v>
      </c>
      <c r="B120" s="208">
        <v>35.000042033478003</v>
      </c>
      <c r="C120" s="208">
        <v>52.509635864922998</v>
      </c>
      <c r="D120" s="209">
        <v>17.509593831444999</v>
      </c>
      <c r="E120" s="210">
        <v>1.5002735086629999</v>
      </c>
      <c r="F120" s="208">
        <v>54.041033515848</v>
      </c>
      <c r="G120" s="209">
        <v>36.027355677232002</v>
      </c>
      <c r="H120" s="211">
        <v>5.1260599999999998</v>
      </c>
      <c r="I120" s="208">
        <v>40.827330000000003</v>
      </c>
      <c r="J120" s="209">
        <v>4.7999743227679996</v>
      </c>
      <c r="K120" s="212">
        <v>0.75548758681700001</v>
      </c>
    </row>
    <row r="121" spans="1:11" ht="14.4" customHeight="1" thickBot="1" x14ac:dyDescent="0.35">
      <c r="A121" s="225" t="s">
        <v>229</v>
      </c>
      <c r="B121" s="203">
        <v>4.9406564584124654E-324</v>
      </c>
      <c r="C121" s="203">
        <v>0.75199994185200003</v>
      </c>
      <c r="D121" s="204">
        <v>0.75199994185200003</v>
      </c>
      <c r="E121" s="214" t="s">
        <v>136</v>
      </c>
      <c r="F121" s="203">
        <v>0</v>
      </c>
      <c r="G121" s="204">
        <v>0</v>
      </c>
      <c r="H121" s="206">
        <v>3.7999999999999999E-2</v>
      </c>
      <c r="I121" s="203">
        <v>0.45200000000000001</v>
      </c>
      <c r="J121" s="204">
        <v>0.45200000000000001</v>
      </c>
      <c r="K121" s="213" t="s">
        <v>116</v>
      </c>
    </row>
    <row r="122" spans="1:11" ht="14.4" customHeight="1" thickBot="1" x14ac:dyDescent="0.35">
      <c r="A122" s="225" t="s">
        <v>230</v>
      </c>
      <c r="B122" s="203">
        <v>35.000042033478003</v>
      </c>
      <c r="C122" s="203">
        <v>51.757635923071</v>
      </c>
      <c r="D122" s="204">
        <v>16.757593889591998</v>
      </c>
      <c r="E122" s="205">
        <v>1.4787878218420001</v>
      </c>
      <c r="F122" s="203">
        <v>54.041033515848</v>
      </c>
      <c r="G122" s="204">
        <v>36.027355677232002</v>
      </c>
      <c r="H122" s="206">
        <v>5.0880599999999996</v>
      </c>
      <c r="I122" s="203">
        <v>40.375329999999998</v>
      </c>
      <c r="J122" s="204">
        <v>4.3479743227679997</v>
      </c>
      <c r="K122" s="207">
        <v>0.74712357209299995</v>
      </c>
    </row>
    <row r="123" spans="1:11" ht="14.4" customHeight="1" thickBot="1" x14ac:dyDescent="0.35">
      <c r="A123" s="222" t="s">
        <v>231</v>
      </c>
      <c r="B123" s="203">
        <v>4.9406564584124654E-324</v>
      </c>
      <c r="C123" s="203">
        <v>542.12995516676699</v>
      </c>
      <c r="D123" s="204">
        <v>542.12995516676699</v>
      </c>
      <c r="E123" s="214" t="s">
        <v>136</v>
      </c>
      <c r="F123" s="203">
        <v>0</v>
      </c>
      <c r="G123" s="204">
        <v>0</v>
      </c>
      <c r="H123" s="206">
        <v>4.9406564584124654E-324</v>
      </c>
      <c r="I123" s="203">
        <v>3.9525251667299724E-323</v>
      </c>
      <c r="J123" s="204">
        <v>3.9525251667299724E-323</v>
      </c>
      <c r="K123" s="213" t="s">
        <v>116</v>
      </c>
    </row>
    <row r="124" spans="1:11" ht="14.4" customHeight="1" thickBot="1" x14ac:dyDescent="0.35">
      <c r="A124" s="227" t="s">
        <v>232</v>
      </c>
      <c r="B124" s="208">
        <v>4.9406564584124654E-324</v>
      </c>
      <c r="C124" s="208">
        <v>542.12995516676699</v>
      </c>
      <c r="D124" s="209">
        <v>542.12995516676699</v>
      </c>
      <c r="E124" s="216" t="s">
        <v>136</v>
      </c>
      <c r="F124" s="208">
        <v>0</v>
      </c>
      <c r="G124" s="209">
        <v>0</v>
      </c>
      <c r="H124" s="211">
        <v>4.9406564584124654E-324</v>
      </c>
      <c r="I124" s="208">
        <v>3.9525251667299724E-323</v>
      </c>
      <c r="J124" s="209">
        <v>3.9525251667299724E-323</v>
      </c>
      <c r="K124" s="215" t="s">
        <v>116</v>
      </c>
    </row>
    <row r="125" spans="1:11" ht="14.4" customHeight="1" thickBot="1" x14ac:dyDescent="0.35">
      <c r="A125" s="224" t="s">
        <v>233</v>
      </c>
      <c r="B125" s="208">
        <v>4.9406564584124654E-324</v>
      </c>
      <c r="C125" s="208">
        <v>542.12995516676699</v>
      </c>
      <c r="D125" s="209">
        <v>542.12995516676699</v>
      </c>
      <c r="E125" s="216" t="s">
        <v>136</v>
      </c>
      <c r="F125" s="208">
        <v>0</v>
      </c>
      <c r="G125" s="209">
        <v>0</v>
      </c>
      <c r="H125" s="211">
        <v>4.9406564584124654E-324</v>
      </c>
      <c r="I125" s="208">
        <v>3.9525251667299724E-323</v>
      </c>
      <c r="J125" s="209">
        <v>3.9525251667299724E-323</v>
      </c>
      <c r="K125" s="215" t="s">
        <v>116</v>
      </c>
    </row>
    <row r="126" spans="1:11" ht="14.4" customHeight="1" thickBot="1" x14ac:dyDescent="0.35">
      <c r="A126" s="225" t="s">
        <v>234</v>
      </c>
      <c r="B126" s="203">
        <v>4.9406564584124654E-324</v>
      </c>
      <c r="C126" s="203">
        <v>542.12995516676699</v>
      </c>
      <c r="D126" s="204">
        <v>542.12995516676699</v>
      </c>
      <c r="E126" s="214" t="s">
        <v>136</v>
      </c>
      <c r="F126" s="203">
        <v>0</v>
      </c>
      <c r="G126" s="204">
        <v>0</v>
      </c>
      <c r="H126" s="206">
        <v>4.9406564584124654E-324</v>
      </c>
      <c r="I126" s="203">
        <v>3.9525251667299724E-323</v>
      </c>
      <c r="J126" s="204">
        <v>3.9525251667299724E-323</v>
      </c>
      <c r="K126" s="213" t="s">
        <v>116</v>
      </c>
    </row>
    <row r="127" spans="1:11" ht="14.4" customHeight="1" thickBot="1" x14ac:dyDescent="0.35">
      <c r="A127" s="221" t="s">
        <v>235</v>
      </c>
      <c r="B127" s="203">
        <v>2005.9986506292601</v>
      </c>
      <c r="C127" s="203">
        <v>1986.3838147250899</v>
      </c>
      <c r="D127" s="204">
        <v>-19.614835904170999</v>
      </c>
      <c r="E127" s="205">
        <v>0.99022190972099999</v>
      </c>
      <c r="F127" s="203">
        <v>2361.7737989417201</v>
      </c>
      <c r="G127" s="204">
        <v>1574.51586596114</v>
      </c>
      <c r="H127" s="206">
        <v>139.59216000000001</v>
      </c>
      <c r="I127" s="203">
        <v>1282.7605699999999</v>
      </c>
      <c r="J127" s="204">
        <v>-291.75529596114399</v>
      </c>
      <c r="K127" s="207">
        <v>0.54313438931900004</v>
      </c>
    </row>
    <row r="128" spans="1:11" ht="14.4" customHeight="1" thickBot="1" x14ac:dyDescent="0.35">
      <c r="A128" s="226" t="s">
        <v>236</v>
      </c>
      <c r="B128" s="208">
        <v>2005.9986506292601</v>
      </c>
      <c r="C128" s="208">
        <v>1986.3838147250899</v>
      </c>
      <c r="D128" s="209">
        <v>-19.614835904170999</v>
      </c>
      <c r="E128" s="210">
        <v>0.99022190972099999</v>
      </c>
      <c r="F128" s="208">
        <v>2361.7737989417201</v>
      </c>
      <c r="G128" s="209">
        <v>1574.51586596114</v>
      </c>
      <c r="H128" s="211">
        <v>139.59216000000001</v>
      </c>
      <c r="I128" s="208">
        <v>1282.7605699999999</v>
      </c>
      <c r="J128" s="209">
        <v>-291.75529596114399</v>
      </c>
      <c r="K128" s="212">
        <v>0.54313438931900004</v>
      </c>
    </row>
    <row r="129" spans="1:11" ht="14.4" customHeight="1" thickBot="1" x14ac:dyDescent="0.35">
      <c r="A129" s="227" t="s">
        <v>56</v>
      </c>
      <c r="B129" s="208">
        <v>2005.9986506292601</v>
      </c>
      <c r="C129" s="208">
        <v>1986.3838147250899</v>
      </c>
      <c r="D129" s="209">
        <v>-19.614835904170999</v>
      </c>
      <c r="E129" s="210">
        <v>0.99022190972099999</v>
      </c>
      <c r="F129" s="208">
        <v>2361.7737989417201</v>
      </c>
      <c r="G129" s="209">
        <v>1574.51586596114</v>
      </c>
      <c r="H129" s="211">
        <v>139.59216000000001</v>
      </c>
      <c r="I129" s="208">
        <v>1282.7605699999999</v>
      </c>
      <c r="J129" s="209">
        <v>-291.75529596114399</v>
      </c>
      <c r="K129" s="212">
        <v>0.54313438931900004</v>
      </c>
    </row>
    <row r="130" spans="1:11" ht="14.4" customHeight="1" thickBot="1" x14ac:dyDescent="0.35">
      <c r="A130" s="224" t="s">
        <v>237</v>
      </c>
      <c r="B130" s="208">
        <v>39.999932295725998</v>
      </c>
      <c r="C130" s="208">
        <v>15.245998976994001</v>
      </c>
      <c r="D130" s="209">
        <v>-24.753933318731999</v>
      </c>
      <c r="E130" s="210">
        <v>0.381150619563</v>
      </c>
      <c r="F130" s="208">
        <v>34.999999999998998</v>
      </c>
      <c r="G130" s="209">
        <v>23.333333333333002</v>
      </c>
      <c r="H130" s="211">
        <v>1.2705</v>
      </c>
      <c r="I130" s="208">
        <v>10.164</v>
      </c>
      <c r="J130" s="209">
        <v>-13.169333333333</v>
      </c>
      <c r="K130" s="212">
        <v>0.29039999999999999</v>
      </c>
    </row>
    <row r="131" spans="1:11" ht="14.4" customHeight="1" thickBot="1" x14ac:dyDescent="0.35">
      <c r="A131" s="225" t="s">
        <v>238</v>
      </c>
      <c r="B131" s="203">
        <v>39.999932295725998</v>
      </c>
      <c r="C131" s="203">
        <v>15.245998976994001</v>
      </c>
      <c r="D131" s="204">
        <v>-24.753933318731999</v>
      </c>
      <c r="E131" s="205">
        <v>0.381150619563</v>
      </c>
      <c r="F131" s="203">
        <v>34.999999999998998</v>
      </c>
      <c r="G131" s="204">
        <v>23.333333333333002</v>
      </c>
      <c r="H131" s="206">
        <v>1.2705</v>
      </c>
      <c r="I131" s="203">
        <v>10.164</v>
      </c>
      <c r="J131" s="204">
        <v>-13.169333333333</v>
      </c>
      <c r="K131" s="207">
        <v>0.29039999999999999</v>
      </c>
    </row>
    <row r="132" spans="1:11" ht="14.4" customHeight="1" thickBot="1" x14ac:dyDescent="0.35">
      <c r="A132" s="224" t="s">
        <v>239</v>
      </c>
      <c r="B132" s="208">
        <v>44.999968832660997</v>
      </c>
      <c r="C132" s="208">
        <v>19.216998674077999</v>
      </c>
      <c r="D132" s="209">
        <v>-25.782970158582</v>
      </c>
      <c r="E132" s="210">
        <v>0.42704471075299999</v>
      </c>
      <c r="F132" s="208">
        <v>43.240518482955999</v>
      </c>
      <c r="G132" s="209">
        <v>28.827012321971001</v>
      </c>
      <c r="H132" s="211">
        <v>1.65</v>
      </c>
      <c r="I132" s="208">
        <v>16.945</v>
      </c>
      <c r="J132" s="209">
        <v>-11.882012321971001</v>
      </c>
      <c r="K132" s="212">
        <v>0.39187781725300003</v>
      </c>
    </row>
    <row r="133" spans="1:11" ht="14.4" customHeight="1" thickBot="1" x14ac:dyDescent="0.35">
      <c r="A133" s="225" t="s">
        <v>240</v>
      </c>
      <c r="B133" s="203">
        <v>44.999968832660997</v>
      </c>
      <c r="C133" s="203">
        <v>19.216998674077999</v>
      </c>
      <c r="D133" s="204">
        <v>-25.782970158582</v>
      </c>
      <c r="E133" s="205">
        <v>0.42704471075299999</v>
      </c>
      <c r="F133" s="203">
        <v>43.240518482955999</v>
      </c>
      <c r="G133" s="204">
        <v>28.827012321971001</v>
      </c>
      <c r="H133" s="206">
        <v>1.65</v>
      </c>
      <c r="I133" s="203">
        <v>16.945</v>
      </c>
      <c r="J133" s="204">
        <v>-11.882012321971001</v>
      </c>
      <c r="K133" s="207">
        <v>0.39187781725300003</v>
      </c>
    </row>
    <row r="134" spans="1:11" ht="14.4" customHeight="1" thickBot="1" x14ac:dyDescent="0.35">
      <c r="A134" s="224" t="s">
        <v>241</v>
      </c>
      <c r="B134" s="208">
        <v>352.999795509514</v>
      </c>
      <c r="C134" s="208">
        <v>383.98367401939902</v>
      </c>
      <c r="D134" s="209">
        <v>30.983878509884999</v>
      </c>
      <c r="E134" s="210">
        <v>1.087773077786</v>
      </c>
      <c r="F134" s="208">
        <v>389.533280458783</v>
      </c>
      <c r="G134" s="209">
        <v>259.68885363918901</v>
      </c>
      <c r="H134" s="211">
        <v>31.366800000000001</v>
      </c>
      <c r="I134" s="208">
        <v>272.31889999999999</v>
      </c>
      <c r="J134" s="209">
        <v>12.630046360811001</v>
      </c>
      <c r="K134" s="212">
        <v>0.69909020271400002</v>
      </c>
    </row>
    <row r="135" spans="1:11" ht="14.4" customHeight="1" thickBot="1" x14ac:dyDescent="0.35">
      <c r="A135" s="225" t="s">
        <v>242</v>
      </c>
      <c r="B135" s="203">
        <v>352.999795509514</v>
      </c>
      <c r="C135" s="203">
        <v>383.98367401939902</v>
      </c>
      <c r="D135" s="204">
        <v>30.983878509884999</v>
      </c>
      <c r="E135" s="205">
        <v>1.087773077786</v>
      </c>
      <c r="F135" s="203">
        <v>389.533280458783</v>
      </c>
      <c r="G135" s="204">
        <v>259.68885363918901</v>
      </c>
      <c r="H135" s="206">
        <v>31.366800000000001</v>
      </c>
      <c r="I135" s="203">
        <v>272.31889999999999</v>
      </c>
      <c r="J135" s="204">
        <v>12.630046360811001</v>
      </c>
      <c r="K135" s="207">
        <v>0.69909020271400002</v>
      </c>
    </row>
    <row r="136" spans="1:11" ht="14.4" customHeight="1" thickBot="1" x14ac:dyDescent="0.35">
      <c r="A136" s="224" t="s">
        <v>243</v>
      </c>
      <c r="B136" s="208">
        <v>278.99980676249902</v>
      </c>
      <c r="C136" s="208">
        <v>248.24586362753101</v>
      </c>
      <c r="D136" s="209">
        <v>-30.753943134966999</v>
      </c>
      <c r="E136" s="210">
        <v>0.88977073678999996</v>
      </c>
      <c r="F136" s="208">
        <v>247.99999999999699</v>
      </c>
      <c r="G136" s="209">
        <v>165.33333333333101</v>
      </c>
      <c r="H136" s="211">
        <v>17.55687</v>
      </c>
      <c r="I136" s="208">
        <v>150.67527999999999</v>
      </c>
      <c r="J136" s="209">
        <v>-14.658053333331001</v>
      </c>
      <c r="K136" s="212">
        <v>0.60756161290300004</v>
      </c>
    </row>
    <row r="137" spans="1:11" ht="14.4" customHeight="1" thickBot="1" x14ac:dyDescent="0.35">
      <c r="A137" s="225" t="s">
        <v>244</v>
      </c>
      <c r="B137" s="203">
        <v>278.99980676249902</v>
      </c>
      <c r="C137" s="203">
        <v>248.24586362753101</v>
      </c>
      <c r="D137" s="204">
        <v>-30.753943134966999</v>
      </c>
      <c r="E137" s="205">
        <v>0.88977073678999996</v>
      </c>
      <c r="F137" s="203">
        <v>247.99999999999699</v>
      </c>
      <c r="G137" s="204">
        <v>165.33333333333101</v>
      </c>
      <c r="H137" s="206">
        <v>17.55687</v>
      </c>
      <c r="I137" s="203">
        <v>150.67527999999999</v>
      </c>
      <c r="J137" s="204">
        <v>-14.658053333331001</v>
      </c>
      <c r="K137" s="207">
        <v>0.60756161290300004</v>
      </c>
    </row>
    <row r="138" spans="1:11" ht="14.4" customHeight="1" thickBot="1" x14ac:dyDescent="0.35">
      <c r="A138" s="224" t="s">
        <v>245</v>
      </c>
      <c r="B138" s="208">
        <v>1288.99914722886</v>
      </c>
      <c r="C138" s="208">
        <v>1319.69127942709</v>
      </c>
      <c r="D138" s="209">
        <v>30.692132198225</v>
      </c>
      <c r="E138" s="210">
        <v>1.0238108242849999</v>
      </c>
      <c r="F138" s="208">
        <v>1645.99999999998</v>
      </c>
      <c r="G138" s="209">
        <v>1097.3333333333201</v>
      </c>
      <c r="H138" s="211">
        <v>87.747990000000001</v>
      </c>
      <c r="I138" s="208">
        <v>832.65738999999996</v>
      </c>
      <c r="J138" s="209">
        <v>-264.67594333331999</v>
      </c>
      <c r="K138" s="212">
        <v>0.50586718712000001</v>
      </c>
    </row>
    <row r="139" spans="1:11" ht="14.4" customHeight="1" thickBot="1" x14ac:dyDescent="0.35">
      <c r="A139" s="225" t="s">
        <v>246</v>
      </c>
      <c r="B139" s="203">
        <v>1288.99914722886</v>
      </c>
      <c r="C139" s="203">
        <v>1319.69127942709</v>
      </c>
      <c r="D139" s="204">
        <v>30.692132198225</v>
      </c>
      <c r="E139" s="205">
        <v>1.0238108242849999</v>
      </c>
      <c r="F139" s="203">
        <v>1645.99999999998</v>
      </c>
      <c r="G139" s="204">
        <v>1097.3333333333201</v>
      </c>
      <c r="H139" s="206">
        <v>87.747990000000001</v>
      </c>
      <c r="I139" s="203">
        <v>832.65738999999996</v>
      </c>
      <c r="J139" s="204">
        <v>-264.67594333331999</v>
      </c>
      <c r="K139" s="207">
        <v>0.50586718712000001</v>
      </c>
    </row>
    <row r="140" spans="1:11" ht="14.4" customHeight="1" thickBot="1" x14ac:dyDescent="0.35">
      <c r="A140" s="228"/>
      <c r="B140" s="203">
        <v>-25841.959381601599</v>
      </c>
      <c r="C140" s="203">
        <v>4.9406564584124654E-324</v>
      </c>
      <c r="D140" s="204">
        <v>25841.959381601599</v>
      </c>
      <c r="E140" s="205">
        <v>0</v>
      </c>
      <c r="F140" s="203">
        <v>-28028.101345360101</v>
      </c>
      <c r="G140" s="204">
        <v>-18685.4008969067</v>
      </c>
      <c r="H140" s="206">
        <v>-2119.5165200000001</v>
      </c>
      <c r="I140" s="203">
        <v>-18085.477139999999</v>
      </c>
      <c r="J140" s="204">
        <v>599.92375690671497</v>
      </c>
      <c r="K140" s="207">
        <v>0.64526230004399998</v>
      </c>
    </row>
    <row r="141" spans="1:11" ht="14.4" customHeight="1" thickBot="1" x14ac:dyDescent="0.35">
      <c r="A141" s="229" t="s">
        <v>75</v>
      </c>
      <c r="B141" s="217">
        <v>-25841.959381601599</v>
      </c>
      <c r="C141" s="217">
        <v>-26752.817274184101</v>
      </c>
      <c r="D141" s="218">
        <v>-910.85789258252601</v>
      </c>
      <c r="E141" s="219">
        <v>0.87404238298199999</v>
      </c>
      <c r="F141" s="217">
        <v>-28028.101345360101</v>
      </c>
      <c r="G141" s="218">
        <v>-18685.4008969067</v>
      </c>
      <c r="H141" s="217">
        <v>-2119.5165200000001</v>
      </c>
      <c r="I141" s="217">
        <v>-18085.477139999999</v>
      </c>
      <c r="J141" s="218">
        <v>599.92375690671395</v>
      </c>
      <c r="K141" s="220">
        <v>0.64526230004399998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106</v>
      </c>
    </row>
    <row r="4" spans="1:8" ht="14.4" customHeight="1" x14ac:dyDescent="0.3">
      <c r="A4" s="230" t="s">
        <v>247</v>
      </c>
      <c r="B4" s="231" t="s">
        <v>248</v>
      </c>
      <c r="C4" s="232" t="s">
        <v>249</v>
      </c>
      <c r="D4" s="232" t="s">
        <v>248</v>
      </c>
      <c r="E4" s="232" t="s">
        <v>248</v>
      </c>
      <c r="F4" s="233" t="s">
        <v>248</v>
      </c>
      <c r="G4" s="232" t="s">
        <v>248</v>
      </c>
      <c r="H4" s="232" t="s">
        <v>76</v>
      </c>
    </row>
    <row r="5" spans="1:8" ht="14.4" customHeight="1" x14ac:dyDescent="0.3">
      <c r="A5" s="230" t="s">
        <v>247</v>
      </c>
      <c r="B5" s="231" t="s">
        <v>250</v>
      </c>
      <c r="C5" s="232" t="s">
        <v>251</v>
      </c>
      <c r="D5" s="232">
        <v>47967.681649942308</v>
      </c>
      <c r="E5" s="232">
        <v>40434.166714198946</v>
      </c>
      <c r="F5" s="233">
        <v>0.84294602789600481</v>
      </c>
      <c r="G5" s="232">
        <v>-7533.514935743362</v>
      </c>
      <c r="H5" s="232" t="s">
        <v>2</v>
      </c>
    </row>
    <row r="6" spans="1:8" ht="14.4" customHeight="1" x14ac:dyDescent="0.3">
      <c r="A6" s="230" t="s">
        <v>247</v>
      </c>
      <c r="B6" s="231" t="s">
        <v>6</v>
      </c>
      <c r="C6" s="232" t="s">
        <v>249</v>
      </c>
      <c r="D6" s="232">
        <v>47967.681649942308</v>
      </c>
      <c r="E6" s="232">
        <v>40434.166714198946</v>
      </c>
      <c r="F6" s="233">
        <v>0.84294602789600481</v>
      </c>
      <c r="G6" s="232">
        <v>-7533.514935743362</v>
      </c>
      <c r="H6" s="232" t="s">
        <v>252</v>
      </c>
    </row>
    <row r="8" spans="1:8" ht="14.4" customHeight="1" x14ac:dyDescent="0.3">
      <c r="A8" s="230" t="s">
        <v>247</v>
      </c>
      <c r="B8" s="231" t="s">
        <v>248</v>
      </c>
      <c r="C8" s="232" t="s">
        <v>249</v>
      </c>
      <c r="D8" s="232" t="s">
        <v>248</v>
      </c>
      <c r="E8" s="232" t="s">
        <v>248</v>
      </c>
      <c r="F8" s="233" t="s">
        <v>248</v>
      </c>
      <c r="G8" s="232" t="s">
        <v>248</v>
      </c>
      <c r="H8" s="232" t="s">
        <v>76</v>
      </c>
    </row>
    <row r="9" spans="1:8" ht="14.4" customHeight="1" x14ac:dyDescent="0.3">
      <c r="A9" s="230" t="s">
        <v>253</v>
      </c>
      <c r="B9" s="231" t="s">
        <v>250</v>
      </c>
      <c r="C9" s="232" t="s">
        <v>251</v>
      </c>
      <c r="D9" s="232">
        <v>40588.211879114533</v>
      </c>
      <c r="E9" s="232">
        <v>40434.166714198946</v>
      </c>
      <c r="F9" s="233">
        <v>0.99620468215317326</v>
      </c>
      <c r="G9" s="232">
        <v>-154.04516491558752</v>
      </c>
      <c r="H9" s="232" t="s">
        <v>2</v>
      </c>
    </row>
    <row r="10" spans="1:8" ht="14.4" customHeight="1" x14ac:dyDescent="0.3">
      <c r="A10" s="230" t="s">
        <v>253</v>
      </c>
      <c r="B10" s="231" t="s">
        <v>6</v>
      </c>
      <c r="C10" s="232" t="s">
        <v>254</v>
      </c>
      <c r="D10" s="232">
        <v>40588.211879114533</v>
      </c>
      <c r="E10" s="232">
        <v>40434.166714198946</v>
      </c>
      <c r="F10" s="233">
        <v>0.99620468215317326</v>
      </c>
      <c r="G10" s="232">
        <v>-154.04516491558752</v>
      </c>
      <c r="H10" s="232" t="s">
        <v>255</v>
      </c>
    </row>
    <row r="11" spans="1:8" ht="14.4" customHeight="1" x14ac:dyDescent="0.3">
      <c r="A11" s="230" t="s">
        <v>248</v>
      </c>
      <c r="B11" s="231" t="s">
        <v>248</v>
      </c>
      <c r="C11" s="232" t="s">
        <v>248</v>
      </c>
      <c r="D11" s="232" t="s">
        <v>248</v>
      </c>
      <c r="E11" s="232" t="s">
        <v>248</v>
      </c>
      <c r="F11" s="233" t="s">
        <v>248</v>
      </c>
      <c r="G11" s="232" t="s">
        <v>248</v>
      </c>
      <c r="H11" s="232" t="s">
        <v>256</v>
      </c>
    </row>
    <row r="12" spans="1:8" ht="14.4" customHeight="1" x14ac:dyDescent="0.3">
      <c r="A12" s="230" t="s">
        <v>247</v>
      </c>
      <c r="B12" s="231" t="s">
        <v>6</v>
      </c>
      <c r="C12" s="232" t="s">
        <v>249</v>
      </c>
      <c r="D12" s="232">
        <v>47967.681649942308</v>
      </c>
      <c r="E12" s="232">
        <v>40434.166714198946</v>
      </c>
      <c r="F12" s="233">
        <v>0.84294602789600481</v>
      </c>
      <c r="G12" s="232">
        <v>-7533.514935743362</v>
      </c>
      <c r="H12" s="232" t="s">
        <v>252</v>
      </c>
    </row>
  </sheetData>
  <autoFilter ref="A3:G3"/>
  <mergeCells count="1">
    <mergeCell ref="A1:G1"/>
  </mergeCells>
  <conditionalFormatting sqref="F7 F13:F65536">
    <cfRule type="cellIs" dxfId="37" priority="19" stopIfTrue="1" operator="greaterThan">
      <formula>1</formula>
    </cfRule>
  </conditionalFormatting>
  <conditionalFormatting sqref="F4:F6">
    <cfRule type="cellIs" dxfId="36" priority="14" operator="greaterThan">
      <formula>1</formula>
    </cfRule>
  </conditionalFormatting>
  <conditionalFormatting sqref="B4:B6">
    <cfRule type="expression" dxfId="35" priority="18">
      <formula>AND(LEFT(H4,6)&lt;&gt;"mezera",H4&lt;&gt;"")</formula>
    </cfRule>
  </conditionalFormatting>
  <conditionalFormatting sqref="A4:A6">
    <cfRule type="expression" dxfId="34" priority="15">
      <formula>AND(H4&lt;&gt;"",H4&lt;&gt;"mezeraKL")</formula>
    </cfRule>
  </conditionalFormatting>
  <conditionalFormatting sqref="B4:G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6">
    <cfRule type="expression" dxfId="31" priority="13">
      <formula>$H4&lt;&gt;""</formula>
    </cfRule>
  </conditionalFormatting>
  <conditionalFormatting sqref="G4:G6">
    <cfRule type="cellIs" dxfId="30" priority="12" operator="greaterThan">
      <formula>0</formula>
    </cfRule>
  </conditionalFormatting>
  <conditionalFormatting sqref="F4:F6">
    <cfRule type="cellIs" dxfId="29" priority="9" operator="greaterThan">
      <formula>1</formula>
    </cfRule>
  </conditionalFormatting>
  <conditionalFormatting sqref="F4:F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6">
    <cfRule type="expression" dxfId="26" priority="8">
      <formula>$H4&lt;&gt;""</formula>
    </cfRule>
  </conditionalFormatting>
  <conditionalFormatting sqref="F8:F12">
    <cfRule type="cellIs" dxfId="25" priority="3" operator="greaterThan">
      <formula>1</formula>
    </cfRule>
  </conditionalFormatting>
  <conditionalFormatting sqref="B8:B12">
    <cfRule type="expression" dxfId="24" priority="7">
      <formula>AND(LEFT(H8,6)&lt;&gt;"mezera",H8&lt;&gt;"")</formula>
    </cfRule>
  </conditionalFormatting>
  <conditionalFormatting sqref="A8:A12">
    <cfRule type="expression" dxfId="23" priority="4">
      <formula>AND(H8&lt;&gt;"",H8&lt;&gt;"mezeraKL")</formula>
    </cfRule>
  </conditionalFormatting>
  <conditionalFormatting sqref="B8:G12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2">
    <cfRule type="expression" dxfId="20" priority="2">
      <formula>$H8&lt;&gt;""</formula>
    </cfRule>
  </conditionalFormatting>
  <conditionalFormatting sqref="G8:G12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100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98</v>
      </c>
      <c r="K3" s="200"/>
      <c r="L3" s="112">
        <f>IF(M3&lt;&gt;0,N3/M3,0)</f>
        <v>113.26097118823235</v>
      </c>
      <c r="M3" s="112">
        <f>SUBTOTAL(9,M5:M1048576)</f>
        <v>357</v>
      </c>
      <c r="N3" s="113">
        <f>SUBTOTAL(9,N5:N1048576)</f>
        <v>40434.166714198946</v>
      </c>
    </row>
    <row r="4" spans="1:14" s="79" customFormat="1" ht="14.4" customHeight="1" thickBot="1" x14ac:dyDescent="0.35">
      <c r="A4" s="234" t="s">
        <v>7</v>
      </c>
      <c r="B4" s="235" t="s">
        <v>8</v>
      </c>
      <c r="C4" s="235" t="s">
        <v>0</v>
      </c>
      <c r="D4" s="235" t="s">
        <v>9</v>
      </c>
      <c r="E4" s="235" t="s">
        <v>10</v>
      </c>
      <c r="F4" s="235" t="s">
        <v>2</v>
      </c>
      <c r="G4" s="235" t="s">
        <v>11</v>
      </c>
      <c r="H4" s="235" t="s">
        <v>12</v>
      </c>
      <c r="I4" s="235" t="s">
        <v>13</v>
      </c>
      <c r="J4" s="236" t="s">
        <v>14</v>
      </c>
      <c r="K4" s="236" t="s">
        <v>15</v>
      </c>
      <c r="L4" s="237" t="s">
        <v>107</v>
      </c>
      <c r="M4" s="237" t="s">
        <v>16</v>
      </c>
      <c r="N4" s="238" t="s">
        <v>17</v>
      </c>
    </row>
    <row r="5" spans="1:14" ht="14.4" customHeight="1" x14ac:dyDescent="0.3">
      <c r="A5" s="239" t="s">
        <v>247</v>
      </c>
      <c r="B5" s="240" t="s">
        <v>249</v>
      </c>
      <c r="C5" s="241" t="s">
        <v>253</v>
      </c>
      <c r="D5" s="242" t="s">
        <v>254</v>
      </c>
      <c r="E5" s="241" t="s">
        <v>250</v>
      </c>
      <c r="F5" s="242" t="s">
        <v>251</v>
      </c>
      <c r="G5" s="241" t="s">
        <v>257</v>
      </c>
      <c r="H5" s="241">
        <v>155947</v>
      </c>
      <c r="I5" s="241">
        <v>55947</v>
      </c>
      <c r="J5" s="241" t="s">
        <v>258</v>
      </c>
      <c r="K5" s="241"/>
      <c r="L5" s="243">
        <v>102.01</v>
      </c>
      <c r="M5" s="243">
        <v>4</v>
      </c>
      <c r="N5" s="244">
        <v>408.04</v>
      </c>
    </row>
    <row r="6" spans="1:14" ht="14.4" customHeight="1" x14ac:dyDescent="0.3">
      <c r="A6" s="245" t="s">
        <v>247</v>
      </c>
      <c r="B6" s="246" t="s">
        <v>249</v>
      </c>
      <c r="C6" s="247" t="s">
        <v>253</v>
      </c>
      <c r="D6" s="248" t="s">
        <v>254</v>
      </c>
      <c r="E6" s="247" t="s">
        <v>250</v>
      </c>
      <c r="F6" s="248" t="s">
        <v>251</v>
      </c>
      <c r="G6" s="247" t="s">
        <v>257</v>
      </c>
      <c r="H6" s="247">
        <v>166503</v>
      </c>
      <c r="I6" s="247">
        <v>66503</v>
      </c>
      <c r="J6" s="247" t="s">
        <v>259</v>
      </c>
      <c r="K6" s="247" t="s">
        <v>260</v>
      </c>
      <c r="L6" s="249">
        <v>50.148750043670901</v>
      </c>
      <c r="M6" s="249">
        <v>4</v>
      </c>
      <c r="N6" s="250">
        <v>200.59500017468361</v>
      </c>
    </row>
    <row r="7" spans="1:14" ht="14.4" customHeight="1" x14ac:dyDescent="0.3">
      <c r="A7" s="245" t="s">
        <v>247</v>
      </c>
      <c r="B7" s="246" t="s">
        <v>249</v>
      </c>
      <c r="C7" s="247" t="s">
        <v>253</v>
      </c>
      <c r="D7" s="248" t="s">
        <v>254</v>
      </c>
      <c r="E7" s="247" t="s">
        <v>250</v>
      </c>
      <c r="F7" s="248" t="s">
        <v>251</v>
      </c>
      <c r="G7" s="247" t="s">
        <v>257</v>
      </c>
      <c r="H7" s="247">
        <v>192414</v>
      </c>
      <c r="I7" s="247">
        <v>92414</v>
      </c>
      <c r="J7" s="247" t="s">
        <v>259</v>
      </c>
      <c r="K7" s="247" t="s">
        <v>261</v>
      </c>
      <c r="L7" s="249">
        <v>63.63</v>
      </c>
      <c r="M7" s="249">
        <v>1</v>
      </c>
      <c r="N7" s="250">
        <v>63.63</v>
      </c>
    </row>
    <row r="8" spans="1:14" ht="14.4" customHeight="1" x14ac:dyDescent="0.3">
      <c r="A8" s="245" t="s">
        <v>247</v>
      </c>
      <c r="B8" s="246" t="s">
        <v>249</v>
      </c>
      <c r="C8" s="247" t="s">
        <v>253</v>
      </c>
      <c r="D8" s="248" t="s">
        <v>254</v>
      </c>
      <c r="E8" s="247" t="s">
        <v>250</v>
      </c>
      <c r="F8" s="248" t="s">
        <v>251</v>
      </c>
      <c r="G8" s="247" t="s">
        <v>257</v>
      </c>
      <c r="H8" s="247">
        <v>900503</v>
      </c>
      <c r="I8" s="247">
        <v>0</v>
      </c>
      <c r="J8" s="247" t="s">
        <v>262</v>
      </c>
      <c r="K8" s="247"/>
      <c r="L8" s="249">
        <v>58.658166666666681</v>
      </c>
      <c r="M8" s="249">
        <v>170</v>
      </c>
      <c r="N8" s="250">
        <v>10026.370000000001</v>
      </c>
    </row>
    <row r="9" spans="1:14" ht="14.4" customHeight="1" x14ac:dyDescent="0.3">
      <c r="A9" s="245" t="s">
        <v>247</v>
      </c>
      <c r="B9" s="246" t="s">
        <v>249</v>
      </c>
      <c r="C9" s="247" t="s">
        <v>253</v>
      </c>
      <c r="D9" s="248" t="s">
        <v>254</v>
      </c>
      <c r="E9" s="247" t="s">
        <v>250</v>
      </c>
      <c r="F9" s="248" t="s">
        <v>251</v>
      </c>
      <c r="G9" s="247" t="s">
        <v>257</v>
      </c>
      <c r="H9" s="247">
        <v>920294</v>
      </c>
      <c r="I9" s="247">
        <v>0</v>
      </c>
      <c r="J9" s="247" t="s">
        <v>263</v>
      </c>
      <c r="K9" s="247"/>
      <c r="L9" s="249">
        <v>169.62183203811631</v>
      </c>
      <c r="M9" s="249">
        <v>170</v>
      </c>
      <c r="N9" s="250">
        <v>28687.31221997664</v>
      </c>
    </row>
    <row r="10" spans="1:14" ht="14.4" customHeight="1" x14ac:dyDescent="0.3">
      <c r="A10" s="245" t="s">
        <v>247</v>
      </c>
      <c r="B10" s="246" t="s">
        <v>249</v>
      </c>
      <c r="C10" s="247" t="s">
        <v>253</v>
      </c>
      <c r="D10" s="248" t="s">
        <v>254</v>
      </c>
      <c r="E10" s="247" t="s">
        <v>250</v>
      </c>
      <c r="F10" s="248" t="s">
        <v>251</v>
      </c>
      <c r="G10" s="247" t="s">
        <v>257</v>
      </c>
      <c r="H10" s="247">
        <v>921575</v>
      </c>
      <c r="I10" s="247">
        <v>0</v>
      </c>
      <c r="J10" s="247" t="s">
        <v>264</v>
      </c>
      <c r="K10" s="247"/>
      <c r="L10" s="249">
        <v>131.76324900793651</v>
      </c>
      <c r="M10" s="249">
        <v>5</v>
      </c>
      <c r="N10" s="250">
        <v>619.879494047619</v>
      </c>
    </row>
    <row r="11" spans="1:14" ht="14.4" customHeight="1" thickBot="1" x14ac:dyDescent="0.35">
      <c r="A11" s="251" t="s">
        <v>247</v>
      </c>
      <c r="B11" s="252" t="s">
        <v>249</v>
      </c>
      <c r="C11" s="253" t="s">
        <v>253</v>
      </c>
      <c r="D11" s="254" t="s">
        <v>254</v>
      </c>
      <c r="E11" s="253" t="s">
        <v>250</v>
      </c>
      <c r="F11" s="254" t="s">
        <v>251</v>
      </c>
      <c r="G11" s="253" t="s">
        <v>257</v>
      </c>
      <c r="H11" s="253">
        <v>930759</v>
      </c>
      <c r="I11" s="253">
        <v>0</v>
      </c>
      <c r="J11" s="253" t="s">
        <v>265</v>
      </c>
      <c r="K11" s="253" t="s">
        <v>266</v>
      </c>
      <c r="L11" s="255">
        <v>142.78</v>
      </c>
      <c r="M11" s="255">
        <v>3</v>
      </c>
      <c r="N11" s="256">
        <v>428.34000000000003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102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106</v>
      </c>
    </row>
    <row r="4" spans="1:8" ht="14.4" customHeight="1" x14ac:dyDescent="0.3">
      <c r="A4" s="230" t="s">
        <v>247</v>
      </c>
      <c r="B4" s="231" t="s">
        <v>248</v>
      </c>
      <c r="C4" s="232" t="s">
        <v>249</v>
      </c>
      <c r="D4" s="232" t="s">
        <v>248</v>
      </c>
      <c r="E4" s="232" t="s">
        <v>248</v>
      </c>
      <c r="F4" s="233" t="s">
        <v>248</v>
      </c>
      <c r="G4" s="232" t="s">
        <v>248</v>
      </c>
      <c r="H4" s="232" t="s">
        <v>76</v>
      </c>
    </row>
    <row r="5" spans="1:8" ht="14.4" customHeight="1" x14ac:dyDescent="0.3">
      <c r="A5" s="230" t="s">
        <v>247</v>
      </c>
      <c r="B5" s="231" t="s">
        <v>267</v>
      </c>
      <c r="C5" s="232" t="s">
        <v>268</v>
      </c>
      <c r="D5" s="232">
        <v>6333.6408442142601</v>
      </c>
      <c r="E5" s="232">
        <v>7782</v>
      </c>
      <c r="F5" s="233">
        <v>1.2286771844836777</v>
      </c>
      <c r="G5" s="232">
        <v>1448.3591557857399</v>
      </c>
      <c r="H5" s="232" t="s">
        <v>2</v>
      </c>
    </row>
    <row r="6" spans="1:8" ht="14.4" customHeight="1" x14ac:dyDescent="0.3">
      <c r="A6" s="230" t="s">
        <v>247</v>
      </c>
      <c r="B6" s="231" t="s">
        <v>6</v>
      </c>
      <c r="C6" s="232" t="s">
        <v>249</v>
      </c>
      <c r="D6" s="232">
        <v>6966.9483231394597</v>
      </c>
      <c r="E6" s="232">
        <v>7782</v>
      </c>
      <c r="F6" s="233">
        <v>1.1169883339242654</v>
      </c>
      <c r="G6" s="232">
        <v>815.05167686054028</v>
      </c>
      <c r="H6" s="232" t="s">
        <v>252</v>
      </c>
    </row>
    <row r="8" spans="1:8" ht="14.4" customHeight="1" x14ac:dyDescent="0.3">
      <c r="A8" s="230" t="s">
        <v>247</v>
      </c>
      <c r="B8" s="231" t="s">
        <v>248</v>
      </c>
      <c r="C8" s="232" t="s">
        <v>249</v>
      </c>
      <c r="D8" s="232" t="s">
        <v>248</v>
      </c>
      <c r="E8" s="232" t="s">
        <v>248</v>
      </c>
      <c r="F8" s="233" t="s">
        <v>248</v>
      </c>
      <c r="G8" s="232" t="s">
        <v>248</v>
      </c>
      <c r="H8" s="232" t="s">
        <v>76</v>
      </c>
    </row>
    <row r="9" spans="1:8" ht="14.4" customHeight="1" x14ac:dyDescent="0.3">
      <c r="A9" s="230" t="s">
        <v>253</v>
      </c>
      <c r="B9" s="231" t="s">
        <v>267</v>
      </c>
      <c r="C9" s="232" t="s">
        <v>268</v>
      </c>
      <c r="D9" s="232">
        <v>6333.6408442142601</v>
      </c>
      <c r="E9" s="232">
        <v>6322</v>
      </c>
      <c r="F9" s="233">
        <v>0.99816206120609219</v>
      </c>
      <c r="G9" s="232">
        <v>-11.640844214260142</v>
      </c>
      <c r="H9" s="232" t="s">
        <v>2</v>
      </c>
    </row>
    <row r="10" spans="1:8" ht="14.4" customHeight="1" x14ac:dyDescent="0.3">
      <c r="A10" s="230" t="s">
        <v>253</v>
      </c>
      <c r="B10" s="231" t="s">
        <v>6</v>
      </c>
      <c r="C10" s="232" t="s">
        <v>254</v>
      </c>
      <c r="D10" s="232">
        <v>6966.9483231394597</v>
      </c>
      <c r="E10" s="232">
        <v>6322</v>
      </c>
      <c r="F10" s="233">
        <v>0.90742742830496093</v>
      </c>
      <c r="G10" s="232">
        <v>-644.94832313945972</v>
      </c>
      <c r="H10" s="232" t="s">
        <v>255</v>
      </c>
    </row>
    <row r="11" spans="1:8" ht="14.4" customHeight="1" x14ac:dyDescent="0.3">
      <c r="A11" s="230" t="s">
        <v>248</v>
      </c>
      <c r="B11" s="231" t="s">
        <v>248</v>
      </c>
      <c r="C11" s="232" t="s">
        <v>248</v>
      </c>
      <c r="D11" s="232" t="s">
        <v>248</v>
      </c>
      <c r="E11" s="232" t="s">
        <v>248</v>
      </c>
      <c r="F11" s="233" t="s">
        <v>248</v>
      </c>
      <c r="G11" s="232" t="s">
        <v>248</v>
      </c>
      <c r="H11" s="232" t="s">
        <v>256</v>
      </c>
    </row>
    <row r="12" spans="1:8" ht="14.4" customHeight="1" x14ac:dyDescent="0.3">
      <c r="A12" s="230" t="s">
        <v>269</v>
      </c>
      <c r="B12" s="231" t="s">
        <v>267</v>
      </c>
      <c r="C12" s="232" t="s">
        <v>268</v>
      </c>
      <c r="D12" s="232">
        <v>0</v>
      </c>
      <c r="E12" s="232">
        <v>1460</v>
      </c>
      <c r="F12" s="233" t="s">
        <v>248</v>
      </c>
      <c r="G12" s="232">
        <v>1460</v>
      </c>
      <c r="H12" s="232" t="s">
        <v>2</v>
      </c>
    </row>
    <row r="13" spans="1:8" ht="14.4" customHeight="1" x14ac:dyDescent="0.3">
      <c r="A13" s="230" t="s">
        <v>269</v>
      </c>
      <c r="B13" s="231" t="s">
        <v>6</v>
      </c>
      <c r="C13" s="232" t="s">
        <v>270</v>
      </c>
      <c r="D13" s="232">
        <v>0</v>
      </c>
      <c r="E13" s="232">
        <v>1460</v>
      </c>
      <c r="F13" s="233" t="s">
        <v>248</v>
      </c>
      <c r="G13" s="232">
        <v>1460</v>
      </c>
      <c r="H13" s="232" t="s">
        <v>255</v>
      </c>
    </row>
    <row r="14" spans="1:8" ht="14.4" customHeight="1" x14ac:dyDescent="0.3">
      <c r="A14" s="230" t="s">
        <v>248</v>
      </c>
      <c r="B14" s="231" t="s">
        <v>248</v>
      </c>
      <c r="C14" s="232" t="s">
        <v>248</v>
      </c>
      <c r="D14" s="232" t="s">
        <v>248</v>
      </c>
      <c r="E14" s="232" t="s">
        <v>248</v>
      </c>
      <c r="F14" s="233" t="s">
        <v>248</v>
      </c>
      <c r="G14" s="232" t="s">
        <v>248</v>
      </c>
      <c r="H14" s="232" t="s">
        <v>256</v>
      </c>
    </row>
    <row r="15" spans="1:8" ht="14.4" customHeight="1" x14ac:dyDescent="0.3">
      <c r="A15" s="230" t="s">
        <v>247</v>
      </c>
      <c r="B15" s="231" t="s">
        <v>6</v>
      </c>
      <c r="C15" s="232" t="s">
        <v>249</v>
      </c>
      <c r="D15" s="232">
        <v>6966.9483231394597</v>
      </c>
      <c r="E15" s="232">
        <v>7782</v>
      </c>
      <c r="F15" s="233">
        <v>1.1169883339242654</v>
      </c>
      <c r="G15" s="232">
        <v>815.05167686054028</v>
      </c>
      <c r="H15" s="232" t="s">
        <v>252</v>
      </c>
    </row>
  </sheetData>
  <autoFilter ref="A3:G3"/>
  <mergeCells count="1">
    <mergeCell ref="A1:G1"/>
  </mergeCells>
  <conditionalFormatting sqref="F7 F16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5">
    <cfRule type="cellIs" dxfId="6" priority="1" operator="greaterThan">
      <formula>0</formula>
    </cfRule>
  </conditionalFormatting>
  <conditionalFormatting sqref="F8:F15">
    <cfRule type="cellIs" dxfId="5" priority="3" operator="greaterThan">
      <formula>1</formula>
    </cfRule>
  </conditionalFormatting>
  <conditionalFormatting sqref="B8:B15">
    <cfRule type="expression" dxfId="4" priority="7">
      <formula>AND(LEFT(H8,6)&lt;&gt;"mezera",H8&lt;&gt;"")</formula>
    </cfRule>
  </conditionalFormatting>
  <conditionalFormatting sqref="A8:A15">
    <cfRule type="expression" dxfId="3" priority="4">
      <formula>AND(H8&lt;&gt;"",H8&lt;&gt;"mezeraKL")</formula>
    </cfRule>
  </conditionalFormatting>
  <conditionalFormatting sqref="B8:G15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5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8.88671875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98</v>
      </c>
      <c r="I3" s="112">
        <f>IF(J3&lt;&gt;0,K3/J3,0)</f>
        <v>0.78606060606060602</v>
      </c>
      <c r="J3" s="112">
        <f>SUBTOTAL(9,J5:J1048576)</f>
        <v>9900</v>
      </c>
      <c r="K3" s="113">
        <f>SUBTOTAL(9,K5:K1048576)</f>
        <v>7782</v>
      </c>
    </row>
    <row r="4" spans="1:11" s="79" customFormat="1" ht="14.4" customHeight="1" thickBot="1" x14ac:dyDescent="0.35">
      <c r="A4" s="234" t="s">
        <v>7</v>
      </c>
      <c r="B4" s="235" t="s">
        <v>8</v>
      </c>
      <c r="C4" s="235" t="s">
        <v>0</v>
      </c>
      <c r="D4" s="235" t="s">
        <v>9</v>
      </c>
      <c r="E4" s="235" t="s">
        <v>10</v>
      </c>
      <c r="F4" s="235" t="s">
        <v>2</v>
      </c>
      <c r="G4" s="235" t="s">
        <v>77</v>
      </c>
      <c r="H4" s="236" t="s">
        <v>14</v>
      </c>
      <c r="I4" s="237" t="s">
        <v>107</v>
      </c>
      <c r="J4" s="237" t="s">
        <v>16</v>
      </c>
      <c r="K4" s="238" t="s">
        <v>17</v>
      </c>
    </row>
    <row r="5" spans="1:11" ht="14.4" customHeight="1" x14ac:dyDescent="0.3">
      <c r="A5" s="239" t="s">
        <v>247</v>
      </c>
      <c r="B5" s="240" t="s">
        <v>249</v>
      </c>
      <c r="C5" s="241" t="s">
        <v>253</v>
      </c>
      <c r="D5" s="242" t="s">
        <v>254</v>
      </c>
      <c r="E5" s="241" t="s">
        <v>267</v>
      </c>
      <c r="F5" s="242" t="s">
        <v>268</v>
      </c>
      <c r="G5" s="241" t="s">
        <v>271</v>
      </c>
      <c r="H5" s="241" t="s">
        <v>272</v>
      </c>
      <c r="I5" s="243">
        <v>0.80399999999999994</v>
      </c>
      <c r="J5" s="243">
        <v>7900</v>
      </c>
      <c r="K5" s="244">
        <v>6322</v>
      </c>
    </row>
    <row r="6" spans="1:11" ht="14.4" customHeight="1" thickBot="1" x14ac:dyDescent="0.35">
      <c r="A6" s="251" t="s">
        <v>247</v>
      </c>
      <c r="B6" s="252" t="s">
        <v>249</v>
      </c>
      <c r="C6" s="253" t="s">
        <v>269</v>
      </c>
      <c r="D6" s="254" t="s">
        <v>270</v>
      </c>
      <c r="E6" s="253" t="s">
        <v>267</v>
      </c>
      <c r="F6" s="254" t="s">
        <v>268</v>
      </c>
      <c r="G6" s="253" t="s">
        <v>271</v>
      </c>
      <c r="H6" s="253" t="s">
        <v>272</v>
      </c>
      <c r="I6" s="255">
        <v>0.73</v>
      </c>
      <c r="J6" s="255">
        <v>2000</v>
      </c>
      <c r="K6" s="256">
        <v>1460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2013-09-18T14:26:04Z</dcterms:modified>
</cp:coreProperties>
</file>