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8" i="431"/>
  <c r="D13" i="431"/>
  <c r="D21" i="431"/>
  <c r="E16" i="431"/>
  <c r="F11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N11" i="431"/>
  <c r="N19" i="431"/>
  <c r="O14" i="431"/>
  <c r="O18" i="431"/>
  <c r="P13" i="431"/>
  <c r="Q12" i="431"/>
  <c r="Q20" i="431"/>
  <c r="C15" i="431"/>
  <c r="D18" i="431"/>
  <c r="E17" i="431"/>
  <c r="F16" i="431"/>
  <c r="G15" i="431"/>
  <c r="H10" i="431"/>
  <c r="I13" i="431"/>
  <c r="J12" i="431"/>
  <c r="K11" i="431"/>
  <c r="L10" i="431"/>
  <c r="M9" i="431"/>
  <c r="M21" i="431"/>
  <c r="N20" i="431"/>
  <c r="P10" i="431"/>
  <c r="Q13" i="431"/>
  <c r="P21" i="431"/>
  <c r="C19" i="431"/>
  <c r="E13" i="431"/>
  <c r="F12" i="431"/>
  <c r="G11" i="431"/>
  <c r="H14" i="431"/>
  <c r="I9" i="431"/>
  <c r="I21" i="431"/>
  <c r="J20" i="431"/>
  <c r="K19" i="431"/>
  <c r="L18" i="431"/>
  <c r="M17" i="431"/>
  <c r="N16" i="431"/>
  <c r="O19" i="431"/>
  <c r="P18" i="431"/>
  <c r="Q21" i="431"/>
  <c r="O1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D9" i="431"/>
  <c r="D17" i="431"/>
  <c r="E12" i="431"/>
  <c r="E20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M20" i="431"/>
  <c r="N15" i="431"/>
  <c r="O10" i="431"/>
  <c r="P9" i="431"/>
  <c r="P17" i="431"/>
  <c r="Q16" i="431"/>
  <c r="C11" i="431"/>
  <c r="D10" i="431"/>
  <c r="D14" i="431"/>
  <c r="E9" i="431"/>
  <c r="E21" i="431"/>
  <c r="F20" i="431"/>
  <c r="G19" i="431"/>
  <c r="H18" i="431"/>
  <c r="I17" i="431"/>
  <c r="J16" i="431"/>
  <c r="K15" i="431"/>
  <c r="L14" i="431"/>
  <c r="M13" i="431"/>
  <c r="N12" i="431"/>
  <c r="O15" i="431"/>
  <c r="P14" i="431"/>
  <c r="Q9" i="431"/>
  <c r="Q17" i="431"/>
  <c r="O8" i="431"/>
  <c r="J8" i="431"/>
  <c r="P8" i="431"/>
  <c r="I8" i="431"/>
  <c r="E8" i="431"/>
  <c r="H8" i="431"/>
  <c r="K8" i="431"/>
  <c r="D8" i="431"/>
  <c r="F8" i="431"/>
  <c r="M8" i="431"/>
  <c r="N8" i="431"/>
  <c r="Q8" i="431"/>
  <c r="C8" i="431"/>
  <c r="L8" i="431"/>
  <c r="G8" i="431"/>
  <c r="S17" i="431" l="1"/>
  <c r="R17" i="431"/>
  <c r="S9" i="431"/>
  <c r="R9" i="431"/>
  <c r="R16" i="431"/>
  <c r="S16" i="431"/>
  <c r="R18" i="431"/>
  <c r="S18" i="431"/>
  <c r="R14" i="431"/>
  <c r="S14" i="431"/>
  <c r="R10" i="431"/>
  <c r="S10" i="431"/>
  <c r="S21" i="431"/>
  <c r="R21" i="431"/>
  <c r="S13" i="431"/>
  <c r="R13" i="431"/>
  <c r="S20" i="431"/>
  <c r="R20" i="431"/>
  <c r="R12" i="431"/>
  <c r="S12" i="431"/>
  <c r="R19" i="431"/>
  <c r="S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<sst xmlns="http://schemas.openxmlformats.org/spreadsheetml/2006/main" count="148" uniqueCount="92">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</sst>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1" totalsRowShown="0" headerRowDxfId="24" tableBorderDxfId="23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1" totalsRowShown="0">
  <autoFilter ref="C3:S1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97.947841666666662</v>
      </c>
      <c r="D6" s="40"/>
      <c r="E6" s="40"/>
      <c r="F6" s="39"/>
      <c r="G6" s="41">
        <f ca="1">SUM(Tabulka[05 h_vram])/2</f>
        <v>168729.36000000002</v>
      </c>
      <c r="H6" s="40">
        <f ca="1">SUM(Tabulka[06 h_naduv])/2</f>
        <v>9359.1</v>
      </c>
      <c r="I6" s="40">
        <f ca="1">SUM(Tabulka[07 h_nadzk])/2</f>
        <v>5289.369999999999</v>
      </c>
      <c r="J6" s="39">
        <f ca="1">SUM(Tabulka[08 h_oon])/2</f>
        <v>526</v>
      </c>
      <c r="K6" s="41">
        <f ca="1">SUM(Tabulka[09 m_kl])/2</f>
        <v>0</v>
      </c>
      <c r="L6" s="40">
        <f ca="1">SUM(Tabulka[10 m_gr])/2</f>
        <v>160000</v>
      </c>
      <c r="M6" s="40">
        <f ca="1">SUM(Tabulka[11 m_jo])/2</f>
        <v>4238541</v>
      </c>
      <c r="N6" s="40">
        <f ca="1">SUM(Tabulka[12 m_oc])/2</f>
        <v>4398541</v>
      </c>
      <c r="O6" s="39">
        <f ca="1">SUM(Tabulka[13 m_sk])/2</f>
        <v>54464554</v>
      </c>
      <c r="P6" s="38">
        <f ca="1">SUM(Tabulka[14_vzsk])/2</f>
        <v>82027.17</v>
      </c>
      <c r="Q6" s="38">
        <f ca="1">SUM(Tabulka[15_vzpl])/2</f>
        <v>96971.973353093228</v>
      </c>
      <c r="R6" s="37">
        <f ca="1">IF(Q6=0,0,P6/Q6)</f>
        <v>0.8458853332944315</v>
      </c>
      <c r="S6" s="36">
        <f ca="1">Q6-P6</f>
        <v>14944.80335309323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14.589508333333333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26998.800000000007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3586.6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3844.8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2106406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2266406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17551453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29799.17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36971.973353093235</v>
      </c>
      <c r="R8" s="20">
        <f ca="1">IF(Tabulka[[#This Row],[15_vzpl]]=0,"",Tabulka[[#This Row],[14_vzsk]]/Tabulka[[#This Row],[15_vzpl]])</f>
        <v>0.80599349446157897</v>
      </c>
      <c r="S8" s="19">
        <f ca="1">IF(Tabulka[[#This Row],[15_vzpl]]-Tabulka[[#This Row],[14_vzsk]]=0,"",Tabulka[[#This Row],[15_vzpl]]-Tabulka[[#This Row],[14_vzsk]])</f>
        <v>7172.8033530932371</v>
      </c>
    </row>
    <row r="9" spans="1:19" x14ac:dyDescent="0.3">
      <c r="A9" s="18">
        <v>99</v>
      </c>
      <c r="B9" s="17" t="s">
        <v>82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3.9570416666666666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7432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709.5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1069.5999999999999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80588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80588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2199129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29799.17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36971.973353093235</v>
      </c>
      <c r="R9" s="20">
        <f ca="1">IF(Tabulka[[#This Row],[15_vzpl]]=0,"",Tabulka[[#This Row],[14_vzsk]]/Tabulka[[#This Row],[15_vzpl]])</f>
        <v>0.80599349446157897</v>
      </c>
      <c r="S9" s="19">
        <f ca="1">IF(Tabulka[[#This Row],[15_vzpl]]-Tabulka[[#This Row],[14_vzsk]]=0,"",Tabulka[[#This Row],[15_vzpl]]-Tabulka[[#This Row],[14_vzsk]])</f>
        <v>7172.8033530932371</v>
      </c>
    </row>
    <row r="10" spans="1:19" x14ac:dyDescent="0.3">
      <c r="A10" s="18">
        <v>100</v>
      </c>
      <c r="B10" s="17" t="s">
        <v>83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1.3366333333333333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2455.2000000000003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714.59999999999991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510.80000000000007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59501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88501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1240196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84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9.2958333333333325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17111.600000000002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2162.5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2264.4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1966317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2097317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14112128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80.166666666666671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137371.35999999999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5704.5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1426.1699999999998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2028802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2028802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36129735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52228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2" s="20">
        <f ca="1">IF(Tabulka[[#This Row],[15_vzpl]]=0,"",Tabulka[[#This Row],[14_vzsk]]/Tabulka[[#This Row],[15_vzpl]])</f>
        <v>0.87046666666666672</v>
      </c>
      <c r="S12" s="19">
        <f ca="1">IF(Tabulka[[#This Row],[15_vzpl]]-Tabulka[[#This Row],[14_vzsk]]=0,"",Tabulka[[#This Row],[15_vzpl]]-Tabulka[[#This Row],[14_vzsk]])</f>
        <v>7772</v>
      </c>
    </row>
    <row r="13" spans="1:19" x14ac:dyDescent="0.3">
      <c r="A13" s="18">
        <v>303</v>
      </c>
      <c r="B13" s="17" t="s">
        <v>85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23.145833333333332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40301.15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1443.5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751.88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520107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520107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10943974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52228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R13" s="20">
        <f ca="1">IF(Tabulka[[#This Row],[15_vzpl]]=0,"",Tabulka[[#This Row],[14_vzsk]]/Tabulka[[#This Row],[15_vzpl]])</f>
        <v>0.87046666666666672</v>
      </c>
      <c r="S13" s="19">
        <f ca="1">IF(Tabulka[[#This Row],[15_vzpl]]-Tabulka[[#This Row],[14_vzsk]]=0,"",Tabulka[[#This Row],[15_vzpl]]-Tabulka[[#This Row],[14_vzsk]])</f>
        <v>7772</v>
      </c>
    </row>
    <row r="14" spans="1:19" x14ac:dyDescent="0.3">
      <c r="A14" s="18">
        <v>304</v>
      </c>
      <c r="B14" s="17" t="s">
        <v>86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28.4375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50299.21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1832.25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674.29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893994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893994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15076820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87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4145.5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128.5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165323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165323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1496002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424</v>
      </c>
      <c r="B16" s="17" t="s">
        <v>88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15804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580.5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176526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176526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3411484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642</v>
      </c>
      <c r="B17" s="17" t="s">
        <v>89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16.416666666666668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26821.5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1719.75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272852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272852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5201455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 t="s">
        <v>67</v>
      </c>
      <c r="B18" s="17"/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3.1916666666666669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4359.2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18.399999999999999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103333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103333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783366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30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3.1916666666666669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4359.2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18.399999999999999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103333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103333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783366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 t="s">
        <v>71</v>
      </c>
      <c r="B20" s="17"/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0</v>
      </c>
      <c r="B21" s="17" t="s">
        <v>91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64</v>
      </c>
    </row>
    <row r="23" spans="1:19" x14ac:dyDescent="0.3">
      <c r="A23" s="1" t="s">
        <v>5</v>
      </c>
    </row>
    <row r="24" spans="1:19" x14ac:dyDescent="0.3">
      <c r="A24" s="2" t="s">
        <v>34</v>
      </c>
    </row>
    <row r="25" spans="1:19" x14ac:dyDescent="0.3">
      <c r="A25" s="10" t="s">
        <v>33</v>
      </c>
    </row>
    <row r="26" spans="1:19" x14ac:dyDescent="0.3">
      <c r="A26" s="6" t="s">
        <v>27</v>
      </c>
    </row>
    <row r="27" spans="1:19" x14ac:dyDescent="0.3">
      <c r="A27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3" priority="3" operator="lessThan">
      <formula>0</formula>
    </cfRule>
  </conditionalFormatting>
  <conditionalFormatting sqref="R6:R21">
    <cfRule type="cellIs" dxfId="2" priority="4" operator="greaterThan">
      <formula>1</formula>
    </cfRule>
  </conditionalFormatting>
  <conditionalFormatting sqref="A8:S21">
    <cfRule type="expression" dxfId="1" priority="2">
      <formula>$B8=""</formula>
    </cfRule>
  </conditionalFormatting>
  <conditionalFormatting sqref="P8:S21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13.55</v>
      </c>
      <c r="F4" s="47"/>
      <c r="G4" s="47"/>
      <c r="H4" s="47"/>
      <c r="I4" s="47">
        <v>2087.6</v>
      </c>
      <c r="J4" s="47">
        <v>190.4</v>
      </c>
      <c r="K4" s="47">
        <v>292.7</v>
      </c>
      <c r="L4" s="47">
        <v>92</v>
      </c>
      <c r="M4" s="47"/>
      <c r="N4" s="47"/>
      <c r="O4" s="47">
        <v>12048</v>
      </c>
      <c r="P4" s="47">
        <v>12048</v>
      </c>
      <c r="Q4" s="47">
        <v>1081985</v>
      </c>
      <c r="R4" s="47"/>
      <c r="S4" s="47">
        <v>3080.9977794244364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3.2</v>
      </c>
      <c r="I5">
        <v>499.20000000000005</v>
      </c>
      <c r="J5">
        <v>6.6</v>
      </c>
      <c r="K5">
        <v>46</v>
      </c>
      <c r="Q5">
        <v>108957</v>
      </c>
      <c r="S5">
        <v>3080.9977794244364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1.7000000000000002</v>
      </c>
      <c r="I6">
        <v>312.79999999999995</v>
      </c>
      <c r="J6">
        <v>39.799999999999997</v>
      </c>
      <c r="K6">
        <v>55.199999999999996</v>
      </c>
      <c r="Q6">
        <v>113886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8.65</v>
      </c>
      <c r="I7">
        <v>1275.5999999999999</v>
      </c>
      <c r="J7">
        <v>144</v>
      </c>
      <c r="K7">
        <v>191.5</v>
      </c>
      <c r="L7">
        <v>92</v>
      </c>
      <c r="O7">
        <v>12048</v>
      </c>
      <c r="P7">
        <v>12048</v>
      </c>
      <c r="Q7">
        <v>859142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67.75</v>
      </c>
      <c r="I8">
        <v>10815.75</v>
      </c>
      <c r="J8">
        <v>30</v>
      </c>
      <c r="K8">
        <v>44.75</v>
      </c>
      <c r="O8">
        <v>22888</v>
      </c>
      <c r="P8">
        <v>22888</v>
      </c>
      <c r="Q8">
        <v>2329050</v>
      </c>
      <c r="S8">
        <v>5000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18</v>
      </c>
      <c r="I9">
        <v>2952.25</v>
      </c>
      <c r="K9">
        <v>8.75</v>
      </c>
      <c r="O9">
        <v>7287</v>
      </c>
      <c r="P9">
        <v>7287</v>
      </c>
      <c r="Q9">
        <v>659631</v>
      </c>
      <c r="S9">
        <v>5000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25.75</v>
      </c>
      <c r="I10">
        <v>4278.5</v>
      </c>
      <c r="J10">
        <v>30</v>
      </c>
      <c r="K10">
        <v>36</v>
      </c>
      <c r="O10">
        <v>7725</v>
      </c>
      <c r="P10">
        <v>7725</v>
      </c>
      <c r="Q10">
        <v>1017921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1</v>
      </c>
      <c r="I11">
        <v>184</v>
      </c>
      <c r="Q11">
        <v>66727</v>
      </c>
    </row>
    <row r="12" spans="1:19" x14ac:dyDescent="0.3">
      <c r="A12" s="54" t="s">
        <v>15</v>
      </c>
      <c r="B12" s="53">
        <v>9</v>
      </c>
      <c r="C12">
        <v>1</v>
      </c>
      <c r="D12">
        <v>424</v>
      </c>
      <c r="E12">
        <v>10</v>
      </c>
      <c r="I12">
        <v>1370</v>
      </c>
      <c r="O12">
        <v>3150</v>
      </c>
      <c r="P12">
        <v>3150</v>
      </c>
      <c r="Q12">
        <v>264251</v>
      </c>
    </row>
    <row r="13" spans="1:19" x14ac:dyDescent="0.3">
      <c r="A13" s="52" t="s">
        <v>16</v>
      </c>
      <c r="B13" s="51">
        <v>10</v>
      </c>
      <c r="C13">
        <v>1</v>
      </c>
      <c r="D13">
        <v>642</v>
      </c>
      <c r="E13">
        <v>13</v>
      </c>
      <c r="I13">
        <v>2031</v>
      </c>
      <c r="O13">
        <v>4726</v>
      </c>
      <c r="P13">
        <v>4726</v>
      </c>
      <c r="Q13">
        <v>320520</v>
      </c>
    </row>
    <row r="14" spans="1:19" x14ac:dyDescent="0.3">
      <c r="A14" s="54" t="s">
        <v>17</v>
      </c>
      <c r="B14" s="53">
        <v>11</v>
      </c>
      <c r="C14">
        <v>1</v>
      </c>
      <c r="D14" t="s">
        <v>67</v>
      </c>
      <c r="E14">
        <v>3</v>
      </c>
      <c r="I14">
        <v>376</v>
      </c>
      <c r="Q14">
        <v>54402</v>
      </c>
    </row>
    <row r="15" spans="1:19" x14ac:dyDescent="0.3">
      <c r="A15" s="52" t="s">
        <v>18</v>
      </c>
      <c r="B15" s="51">
        <v>12</v>
      </c>
      <c r="C15">
        <v>1</v>
      </c>
      <c r="D15">
        <v>30</v>
      </c>
      <c r="E15">
        <v>3</v>
      </c>
      <c r="I15">
        <v>376</v>
      </c>
      <c r="Q15">
        <v>54402</v>
      </c>
    </row>
    <row r="16" spans="1:19" x14ac:dyDescent="0.3">
      <c r="A16" s="50" t="s">
        <v>6</v>
      </c>
      <c r="B16" s="49">
        <v>2018</v>
      </c>
      <c r="C16" t="s">
        <v>68</v>
      </c>
      <c r="E16">
        <v>84.3</v>
      </c>
      <c r="I16">
        <v>13279.35</v>
      </c>
      <c r="J16">
        <v>220.4</v>
      </c>
      <c r="K16">
        <v>337.45</v>
      </c>
      <c r="L16">
        <v>92</v>
      </c>
      <c r="O16">
        <v>34936</v>
      </c>
      <c r="P16">
        <v>34936</v>
      </c>
      <c r="Q16">
        <v>3465437</v>
      </c>
      <c r="S16">
        <v>8080.9977794244369</v>
      </c>
    </row>
    <row r="17" spans="3:19" x14ac:dyDescent="0.3">
      <c r="C17">
        <v>2</v>
      </c>
      <c r="D17" t="s">
        <v>35</v>
      </c>
      <c r="E17">
        <v>13.6</v>
      </c>
      <c r="I17">
        <v>1959.2</v>
      </c>
      <c r="J17">
        <v>213.8</v>
      </c>
      <c r="K17">
        <v>300.5</v>
      </c>
      <c r="L17">
        <v>80</v>
      </c>
      <c r="O17">
        <v>8742</v>
      </c>
      <c r="P17">
        <v>8742</v>
      </c>
      <c r="Q17">
        <v>1176468</v>
      </c>
      <c r="R17">
        <v>5000</v>
      </c>
      <c r="S17">
        <v>3080.9977794244364</v>
      </c>
    </row>
    <row r="18" spans="3:19" x14ac:dyDescent="0.3">
      <c r="C18">
        <v>2</v>
      </c>
      <c r="D18">
        <v>99</v>
      </c>
      <c r="E18">
        <v>3.2</v>
      </c>
      <c r="I18">
        <v>544</v>
      </c>
      <c r="J18">
        <v>8.5</v>
      </c>
      <c r="K18">
        <v>47</v>
      </c>
      <c r="Q18">
        <v>126831</v>
      </c>
      <c r="R18">
        <v>5000</v>
      </c>
      <c r="S18">
        <v>3080.9977794244364</v>
      </c>
    </row>
    <row r="19" spans="3:19" x14ac:dyDescent="0.3">
      <c r="C19">
        <v>2</v>
      </c>
      <c r="D19">
        <v>100</v>
      </c>
      <c r="E19">
        <v>1.7000000000000002</v>
      </c>
      <c r="I19">
        <v>272</v>
      </c>
      <c r="J19">
        <v>46.8</v>
      </c>
      <c r="K19">
        <v>48</v>
      </c>
      <c r="Q19">
        <v>113110</v>
      </c>
    </row>
    <row r="20" spans="3:19" x14ac:dyDescent="0.3">
      <c r="C20">
        <v>2</v>
      </c>
      <c r="D20">
        <v>101</v>
      </c>
      <c r="E20">
        <v>8.6999999999999993</v>
      </c>
      <c r="I20">
        <v>1143.2</v>
      </c>
      <c r="J20">
        <v>158.5</v>
      </c>
      <c r="K20">
        <v>205.5</v>
      </c>
      <c r="L20">
        <v>80</v>
      </c>
      <c r="O20">
        <v>8742</v>
      </c>
      <c r="P20">
        <v>8742</v>
      </c>
      <c r="Q20">
        <v>936527</v>
      </c>
    </row>
    <row r="21" spans="3:19" x14ac:dyDescent="0.3">
      <c r="C21">
        <v>2</v>
      </c>
      <c r="D21" t="s">
        <v>66</v>
      </c>
      <c r="E21">
        <v>66.75</v>
      </c>
      <c r="I21">
        <v>9128</v>
      </c>
      <c r="J21">
        <v>44</v>
      </c>
      <c r="K21">
        <v>38</v>
      </c>
      <c r="O21">
        <v>20908</v>
      </c>
      <c r="P21">
        <v>20908</v>
      </c>
      <c r="Q21">
        <v>2286618</v>
      </c>
      <c r="R21">
        <v>2960</v>
      </c>
      <c r="S21">
        <v>5000</v>
      </c>
    </row>
    <row r="22" spans="3:19" x14ac:dyDescent="0.3">
      <c r="C22">
        <v>2</v>
      </c>
      <c r="D22">
        <v>303</v>
      </c>
      <c r="E22">
        <v>18</v>
      </c>
      <c r="I22">
        <v>2375</v>
      </c>
      <c r="K22">
        <v>26</v>
      </c>
      <c r="Q22">
        <v>627428</v>
      </c>
      <c r="R22">
        <v>2960</v>
      </c>
      <c r="S22">
        <v>5000</v>
      </c>
    </row>
    <row r="23" spans="3:19" x14ac:dyDescent="0.3">
      <c r="C23">
        <v>2</v>
      </c>
      <c r="D23">
        <v>304</v>
      </c>
      <c r="E23">
        <v>25.75</v>
      </c>
      <c r="I23">
        <v>3613</v>
      </c>
      <c r="J23">
        <v>44</v>
      </c>
      <c r="K23">
        <v>12</v>
      </c>
      <c r="O23">
        <v>20908</v>
      </c>
      <c r="P23">
        <v>20908</v>
      </c>
      <c r="Q23">
        <v>1014084</v>
      </c>
    </row>
    <row r="24" spans="3:19" x14ac:dyDescent="0.3">
      <c r="C24">
        <v>2</v>
      </c>
      <c r="D24">
        <v>305</v>
      </c>
      <c r="E24">
        <v>1</v>
      </c>
      <c r="I24">
        <v>160</v>
      </c>
      <c r="Q24">
        <v>62710</v>
      </c>
    </row>
    <row r="25" spans="3:19" x14ac:dyDescent="0.3">
      <c r="C25">
        <v>2</v>
      </c>
      <c r="D25">
        <v>424</v>
      </c>
      <c r="E25">
        <v>9</v>
      </c>
      <c r="I25">
        <v>1150</v>
      </c>
      <c r="Q25">
        <v>269328</v>
      </c>
    </row>
    <row r="26" spans="3:19" x14ac:dyDescent="0.3">
      <c r="C26">
        <v>2</v>
      </c>
      <c r="D26">
        <v>642</v>
      </c>
      <c r="E26">
        <v>13</v>
      </c>
      <c r="I26">
        <v>1830</v>
      </c>
      <c r="Q26">
        <v>313068</v>
      </c>
    </row>
    <row r="27" spans="3:19" x14ac:dyDescent="0.3">
      <c r="C27">
        <v>2</v>
      </c>
      <c r="D27" t="s">
        <v>67</v>
      </c>
      <c r="E27">
        <v>3</v>
      </c>
      <c r="I27">
        <v>320</v>
      </c>
      <c r="O27">
        <v>8956</v>
      </c>
      <c r="P27">
        <v>8956</v>
      </c>
      <c r="Q27">
        <v>55516</v>
      </c>
    </row>
    <row r="28" spans="3:19" x14ac:dyDescent="0.3">
      <c r="C28">
        <v>2</v>
      </c>
      <c r="D28">
        <v>30</v>
      </c>
      <c r="E28">
        <v>3</v>
      </c>
      <c r="I28">
        <v>320</v>
      </c>
      <c r="O28">
        <v>8956</v>
      </c>
      <c r="P28">
        <v>8956</v>
      </c>
      <c r="Q28">
        <v>55516</v>
      </c>
    </row>
    <row r="29" spans="3:19" x14ac:dyDescent="0.3">
      <c r="C29" t="s">
        <v>69</v>
      </c>
      <c r="E29">
        <v>83.35</v>
      </c>
      <c r="I29">
        <v>11407.2</v>
      </c>
      <c r="J29">
        <v>257.8</v>
      </c>
      <c r="K29">
        <v>338.5</v>
      </c>
      <c r="L29">
        <v>80</v>
      </c>
      <c r="O29">
        <v>38606</v>
      </c>
      <c r="P29">
        <v>38606</v>
      </c>
      <c r="Q29">
        <v>3518602</v>
      </c>
      <c r="R29">
        <v>7960</v>
      </c>
      <c r="S29">
        <v>8080.9977794244369</v>
      </c>
    </row>
    <row r="30" spans="3:19" x14ac:dyDescent="0.3">
      <c r="C30">
        <v>3</v>
      </c>
      <c r="D30" t="s">
        <v>35</v>
      </c>
      <c r="E30">
        <v>13.6</v>
      </c>
      <c r="I30">
        <v>2189.1999999999998</v>
      </c>
      <c r="J30">
        <v>229.7</v>
      </c>
      <c r="K30">
        <v>299.60000000000002</v>
      </c>
      <c r="L30">
        <v>104</v>
      </c>
      <c r="Q30">
        <v>1236536</v>
      </c>
      <c r="S30">
        <v>3080.9977794244364</v>
      </c>
    </row>
    <row r="31" spans="3:19" x14ac:dyDescent="0.3">
      <c r="C31">
        <v>3</v>
      </c>
      <c r="D31">
        <v>99</v>
      </c>
      <c r="E31">
        <v>3.2</v>
      </c>
      <c r="I31">
        <v>486.40000000000003</v>
      </c>
      <c r="J31">
        <v>21.3</v>
      </c>
      <c r="K31">
        <v>66.7</v>
      </c>
      <c r="Q31">
        <v>123562</v>
      </c>
      <c r="S31">
        <v>3080.9977794244364</v>
      </c>
    </row>
    <row r="32" spans="3:19" x14ac:dyDescent="0.3">
      <c r="C32">
        <v>3</v>
      </c>
      <c r="D32">
        <v>100</v>
      </c>
      <c r="E32">
        <v>1.7000000000000002</v>
      </c>
      <c r="I32">
        <v>273.60000000000002</v>
      </c>
      <c r="J32">
        <v>47.900000000000006</v>
      </c>
      <c r="K32">
        <v>46.400000000000006</v>
      </c>
      <c r="Q32">
        <v>106552</v>
      </c>
    </row>
    <row r="33" spans="3:19" x14ac:dyDescent="0.3">
      <c r="C33">
        <v>3</v>
      </c>
      <c r="D33">
        <v>101</v>
      </c>
      <c r="E33">
        <v>8.6999999999999993</v>
      </c>
      <c r="I33">
        <v>1429.2</v>
      </c>
      <c r="J33">
        <v>160.5</v>
      </c>
      <c r="K33">
        <v>186.5</v>
      </c>
      <c r="L33">
        <v>104</v>
      </c>
      <c r="Q33">
        <v>1006422</v>
      </c>
    </row>
    <row r="34" spans="3:19" x14ac:dyDescent="0.3">
      <c r="C34">
        <v>3</v>
      </c>
      <c r="D34" t="s">
        <v>66</v>
      </c>
      <c r="E34">
        <v>68.75</v>
      </c>
      <c r="I34">
        <v>9479.5</v>
      </c>
      <c r="J34">
        <v>101</v>
      </c>
      <c r="K34">
        <v>96</v>
      </c>
      <c r="Q34">
        <v>2414011</v>
      </c>
      <c r="R34">
        <v>950</v>
      </c>
      <c r="S34">
        <v>5000</v>
      </c>
    </row>
    <row r="35" spans="3:19" x14ac:dyDescent="0.3">
      <c r="C35">
        <v>3</v>
      </c>
      <c r="D35">
        <v>303</v>
      </c>
      <c r="E35">
        <v>19</v>
      </c>
      <c r="I35">
        <v>2502.5</v>
      </c>
      <c r="K35">
        <v>36</v>
      </c>
      <c r="Q35">
        <v>689303</v>
      </c>
      <c r="R35">
        <v>950</v>
      </c>
      <c r="S35">
        <v>5000</v>
      </c>
    </row>
    <row r="36" spans="3:19" x14ac:dyDescent="0.3">
      <c r="C36">
        <v>3</v>
      </c>
      <c r="D36">
        <v>304</v>
      </c>
      <c r="E36">
        <v>26.75</v>
      </c>
      <c r="I36">
        <v>3845</v>
      </c>
      <c r="J36">
        <v>59</v>
      </c>
      <c r="K36">
        <v>60</v>
      </c>
      <c r="Q36">
        <v>1085041</v>
      </c>
    </row>
    <row r="37" spans="3:19" x14ac:dyDescent="0.3">
      <c r="C37">
        <v>3</v>
      </c>
      <c r="D37">
        <v>305</v>
      </c>
      <c r="E37">
        <v>1</v>
      </c>
      <c r="I37">
        <v>176</v>
      </c>
      <c r="Q37">
        <v>62710</v>
      </c>
    </row>
    <row r="38" spans="3:19" x14ac:dyDescent="0.3">
      <c r="C38">
        <v>3</v>
      </c>
      <c r="D38">
        <v>424</v>
      </c>
      <c r="E38">
        <v>9</v>
      </c>
      <c r="I38">
        <v>1240</v>
      </c>
      <c r="Q38">
        <v>252690</v>
      </c>
    </row>
    <row r="39" spans="3:19" x14ac:dyDescent="0.3">
      <c r="C39">
        <v>3</v>
      </c>
      <c r="D39">
        <v>642</v>
      </c>
      <c r="E39">
        <v>13</v>
      </c>
      <c r="I39">
        <v>1716</v>
      </c>
      <c r="J39">
        <v>42</v>
      </c>
      <c r="Q39">
        <v>324267</v>
      </c>
    </row>
    <row r="40" spans="3:19" x14ac:dyDescent="0.3">
      <c r="C40">
        <v>3</v>
      </c>
      <c r="D40" t="s">
        <v>67</v>
      </c>
      <c r="E40">
        <v>3</v>
      </c>
      <c r="I40">
        <v>312</v>
      </c>
      <c r="O40">
        <v>8956</v>
      </c>
      <c r="P40">
        <v>8956</v>
      </c>
      <c r="Q40">
        <v>55501</v>
      </c>
    </row>
    <row r="41" spans="3:19" x14ac:dyDescent="0.3">
      <c r="C41">
        <v>3</v>
      </c>
      <c r="D41">
        <v>30</v>
      </c>
      <c r="E41">
        <v>3</v>
      </c>
      <c r="I41">
        <v>312</v>
      </c>
      <c r="O41">
        <v>8956</v>
      </c>
      <c r="P41">
        <v>8956</v>
      </c>
      <c r="Q41">
        <v>55501</v>
      </c>
    </row>
    <row r="42" spans="3:19" x14ac:dyDescent="0.3">
      <c r="C42" t="s">
        <v>70</v>
      </c>
      <c r="E42">
        <v>85.35</v>
      </c>
      <c r="I42">
        <v>11980.7</v>
      </c>
      <c r="J42">
        <v>330.7</v>
      </c>
      <c r="K42">
        <v>395.6</v>
      </c>
      <c r="L42">
        <v>104</v>
      </c>
      <c r="O42">
        <v>8956</v>
      </c>
      <c r="P42">
        <v>8956</v>
      </c>
      <c r="Q42">
        <v>3706048</v>
      </c>
      <c r="R42">
        <v>950</v>
      </c>
      <c r="S42">
        <v>8080.9977794244369</v>
      </c>
    </row>
    <row r="43" spans="3:19" x14ac:dyDescent="0.3">
      <c r="C43">
        <v>4</v>
      </c>
      <c r="D43" t="s">
        <v>35</v>
      </c>
      <c r="E43">
        <v>12.8</v>
      </c>
      <c r="I43">
        <v>2073.6</v>
      </c>
      <c r="J43">
        <v>284.10000000000002</v>
      </c>
      <c r="K43">
        <v>248.7</v>
      </c>
      <c r="O43">
        <v>53775</v>
      </c>
      <c r="P43">
        <v>53775</v>
      </c>
      <c r="Q43">
        <v>1235400</v>
      </c>
      <c r="S43">
        <v>3080.9977794244364</v>
      </c>
    </row>
    <row r="44" spans="3:19" x14ac:dyDescent="0.3">
      <c r="C44">
        <v>4</v>
      </c>
      <c r="D44">
        <v>99</v>
      </c>
      <c r="E44">
        <v>3.2</v>
      </c>
      <c r="I44">
        <v>512</v>
      </c>
      <c r="J44">
        <v>6.3</v>
      </c>
      <c r="K44">
        <v>79.2</v>
      </c>
      <c r="Q44">
        <v>128172</v>
      </c>
      <c r="S44">
        <v>3080.9977794244364</v>
      </c>
    </row>
    <row r="45" spans="3:19" x14ac:dyDescent="0.3">
      <c r="C45">
        <v>4</v>
      </c>
      <c r="D45">
        <v>100</v>
      </c>
      <c r="E45">
        <v>0.9</v>
      </c>
      <c r="I45">
        <v>108</v>
      </c>
      <c r="J45">
        <v>84.8</v>
      </c>
      <c r="K45">
        <v>12</v>
      </c>
      <c r="Q45">
        <v>90734</v>
      </c>
    </row>
    <row r="46" spans="3:19" x14ac:dyDescent="0.3">
      <c r="C46">
        <v>4</v>
      </c>
      <c r="D46">
        <v>101</v>
      </c>
      <c r="E46">
        <v>8.6999999999999993</v>
      </c>
      <c r="I46">
        <v>1453.6</v>
      </c>
      <c r="J46">
        <v>193</v>
      </c>
      <c r="K46">
        <v>157.5</v>
      </c>
      <c r="O46">
        <v>53775</v>
      </c>
      <c r="P46">
        <v>53775</v>
      </c>
      <c r="Q46">
        <v>1016494</v>
      </c>
    </row>
    <row r="47" spans="3:19" x14ac:dyDescent="0.3">
      <c r="C47">
        <v>4</v>
      </c>
      <c r="D47" t="s">
        <v>66</v>
      </c>
      <c r="E47">
        <v>68.75</v>
      </c>
      <c r="I47">
        <v>10333.25</v>
      </c>
      <c r="J47">
        <v>92</v>
      </c>
      <c r="K47">
        <v>12</v>
      </c>
      <c r="O47">
        <v>7876</v>
      </c>
      <c r="P47">
        <v>7876</v>
      </c>
      <c r="Q47">
        <v>2442178</v>
      </c>
      <c r="R47">
        <v>15554</v>
      </c>
      <c r="S47">
        <v>5000</v>
      </c>
    </row>
    <row r="48" spans="3:19" x14ac:dyDescent="0.3">
      <c r="C48">
        <v>4</v>
      </c>
      <c r="D48">
        <v>303</v>
      </c>
      <c r="E48">
        <v>19</v>
      </c>
      <c r="I48">
        <v>2957.75</v>
      </c>
      <c r="J48">
        <v>7</v>
      </c>
      <c r="Q48">
        <v>702453</v>
      </c>
      <c r="R48">
        <v>15554</v>
      </c>
      <c r="S48">
        <v>5000</v>
      </c>
    </row>
    <row r="49" spans="3:19" x14ac:dyDescent="0.3">
      <c r="C49">
        <v>4</v>
      </c>
      <c r="D49">
        <v>304</v>
      </c>
      <c r="E49">
        <v>25.75</v>
      </c>
      <c r="I49">
        <v>3951.5</v>
      </c>
      <c r="J49">
        <v>85</v>
      </c>
      <c r="K49">
        <v>12</v>
      </c>
      <c r="Q49">
        <v>1069552</v>
      </c>
    </row>
    <row r="50" spans="3:19" x14ac:dyDescent="0.3">
      <c r="C50">
        <v>4</v>
      </c>
      <c r="D50">
        <v>305</v>
      </c>
      <c r="E50">
        <v>2</v>
      </c>
      <c r="I50">
        <v>320</v>
      </c>
      <c r="Q50">
        <v>101115</v>
      </c>
    </row>
    <row r="51" spans="3:19" x14ac:dyDescent="0.3">
      <c r="C51">
        <v>4</v>
      </c>
      <c r="D51">
        <v>424</v>
      </c>
      <c r="E51">
        <v>9</v>
      </c>
      <c r="I51">
        <v>1188.5</v>
      </c>
      <c r="Q51">
        <v>252500</v>
      </c>
    </row>
    <row r="52" spans="3:19" x14ac:dyDescent="0.3">
      <c r="C52">
        <v>4</v>
      </c>
      <c r="D52">
        <v>642</v>
      </c>
      <c r="E52">
        <v>13</v>
      </c>
      <c r="I52">
        <v>1915.5</v>
      </c>
      <c r="O52">
        <v>7876</v>
      </c>
      <c r="P52">
        <v>7876</v>
      </c>
      <c r="Q52">
        <v>316558</v>
      </c>
    </row>
    <row r="53" spans="3:19" x14ac:dyDescent="0.3">
      <c r="C53">
        <v>4</v>
      </c>
      <c r="D53" t="s">
        <v>67</v>
      </c>
      <c r="E53">
        <v>3</v>
      </c>
      <c r="I53">
        <v>312</v>
      </c>
      <c r="O53">
        <v>8956</v>
      </c>
      <c r="P53">
        <v>8956</v>
      </c>
      <c r="Q53">
        <v>55861</v>
      </c>
    </row>
    <row r="54" spans="3:19" x14ac:dyDescent="0.3">
      <c r="C54">
        <v>4</v>
      </c>
      <c r="D54">
        <v>30</v>
      </c>
      <c r="E54">
        <v>3</v>
      </c>
      <c r="I54">
        <v>312</v>
      </c>
      <c r="O54">
        <v>8956</v>
      </c>
      <c r="P54">
        <v>8956</v>
      </c>
      <c r="Q54">
        <v>55861</v>
      </c>
    </row>
    <row r="55" spans="3:19" x14ac:dyDescent="0.3">
      <c r="C55">
        <v>4</v>
      </c>
      <c r="D55" t="s">
        <v>71</v>
      </c>
      <c r="L55">
        <v>84</v>
      </c>
    </row>
    <row r="56" spans="3:19" x14ac:dyDescent="0.3">
      <c r="C56">
        <v>4</v>
      </c>
      <c r="D56">
        <v>0</v>
      </c>
      <c r="L56">
        <v>84</v>
      </c>
    </row>
    <row r="57" spans="3:19" x14ac:dyDescent="0.3">
      <c r="C57" t="s">
        <v>72</v>
      </c>
      <c r="E57">
        <v>84.55</v>
      </c>
      <c r="I57">
        <v>12718.85</v>
      </c>
      <c r="J57">
        <v>376.1</v>
      </c>
      <c r="K57">
        <v>260.7</v>
      </c>
      <c r="L57">
        <v>84</v>
      </c>
      <c r="O57">
        <v>70607</v>
      </c>
      <c r="P57">
        <v>70607</v>
      </c>
      <c r="Q57">
        <v>3733439</v>
      </c>
      <c r="R57">
        <v>15554</v>
      </c>
      <c r="S57">
        <v>8080.9977794244369</v>
      </c>
    </row>
    <row r="58" spans="3:19" x14ac:dyDescent="0.3">
      <c r="C58">
        <v>5</v>
      </c>
      <c r="D58" t="s">
        <v>35</v>
      </c>
      <c r="E58">
        <v>14.2</v>
      </c>
      <c r="I58">
        <v>2564.8000000000002</v>
      </c>
      <c r="J58">
        <v>241</v>
      </c>
      <c r="K58">
        <v>310</v>
      </c>
      <c r="Q58">
        <v>1239747</v>
      </c>
      <c r="R58">
        <v>3500</v>
      </c>
      <c r="S58">
        <v>3080.9977794244364</v>
      </c>
    </row>
    <row r="59" spans="3:19" x14ac:dyDescent="0.3">
      <c r="C59">
        <v>5</v>
      </c>
      <c r="D59">
        <v>99</v>
      </c>
      <c r="E59">
        <v>4.2</v>
      </c>
      <c r="I59">
        <v>734.40000000000009</v>
      </c>
      <c r="K59">
        <v>71.099999999999994</v>
      </c>
      <c r="Q59">
        <v>160595</v>
      </c>
      <c r="R59">
        <v>3500</v>
      </c>
      <c r="S59">
        <v>3080.9977794244364</v>
      </c>
    </row>
    <row r="60" spans="3:19" x14ac:dyDescent="0.3">
      <c r="C60">
        <v>5</v>
      </c>
      <c r="D60">
        <v>100</v>
      </c>
      <c r="E60">
        <v>0.9</v>
      </c>
      <c r="I60">
        <v>165.6</v>
      </c>
      <c r="J60">
        <v>68</v>
      </c>
      <c r="K60">
        <v>18.399999999999999</v>
      </c>
      <c r="Q60">
        <v>75430</v>
      </c>
    </row>
    <row r="61" spans="3:19" x14ac:dyDescent="0.3">
      <c r="C61">
        <v>5</v>
      </c>
      <c r="D61">
        <v>101</v>
      </c>
      <c r="E61">
        <v>9.1</v>
      </c>
      <c r="I61">
        <v>1664.8000000000002</v>
      </c>
      <c r="J61">
        <v>173</v>
      </c>
      <c r="K61">
        <v>220.5</v>
      </c>
      <c r="Q61">
        <v>1003722</v>
      </c>
    </row>
    <row r="62" spans="3:19" x14ac:dyDescent="0.3">
      <c r="C62">
        <v>5</v>
      </c>
      <c r="D62" t="s">
        <v>66</v>
      </c>
      <c r="E62">
        <v>68.75</v>
      </c>
      <c r="I62">
        <v>10455.25</v>
      </c>
      <c r="J62">
        <v>117</v>
      </c>
      <c r="K62">
        <v>163.38999999999999</v>
      </c>
      <c r="O62">
        <v>30220</v>
      </c>
      <c r="P62">
        <v>30220</v>
      </c>
      <c r="Q62">
        <v>2494726</v>
      </c>
      <c r="S62">
        <v>5000</v>
      </c>
    </row>
    <row r="63" spans="3:19" x14ac:dyDescent="0.3">
      <c r="C63">
        <v>5</v>
      </c>
      <c r="D63">
        <v>303</v>
      </c>
      <c r="E63">
        <v>19</v>
      </c>
      <c r="I63">
        <v>2771.25</v>
      </c>
      <c r="J63">
        <v>10</v>
      </c>
      <c r="K63">
        <v>103.39</v>
      </c>
      <c r="O63">
        <v>6888</v>
      </c>
      <c r="P63">
        <v>6888</v>
      </c>
      <c r="Q63">
        <v>739502</v>
      </c>
      <c r="S63">
        <v>5000</v>
      </c>
    </row>
    <row r="64" spans="3:19" x14ac:dyDescent="0.3">
      <c r="C64">
        <v>5</v>
      </c>
      <c r="D64">
        <v>304</v>
      </c>
      <c r="E64">
        <v>26.75</v>
      </c>
      <c r="I64">
        <v>4247</v>
      </c>
      <c r="J64">
        <v>59</v>
      </c>
      <c r="K64">
        <v>60</v>
      </c>
      <c r="O64">
        <v>7296</v>
      </c>
      <c r="P64">
        <v>7296</v>
      </c>
      <c r="Q64">
        <v>1113311</v>
      </c>
    </row>
    <row r="65" spans="3:19" x14ac:dyDescent="0.3">
      <c r="C65">
        <v>5</v>
      </c>
      <c r="D65">
        <v>305</v>
      </c>
      <c r="E65">
        <v>1</v>
      </c>
      <c r="I65">
        <v>184</v>
      </c>
      <c r="Q65">
        <v>62710</v>
      </c>
    </row>
    <row r="66" spans="3:19" x14ac:dyDescent="0.3">
      <c r="C66">
        <v>5</v>
      </c>
      <c r="D66">
        <v>424</v>
      </c>
      <c r="E66">
        <v>9</v>
      </c>
      <c r="I66">
        <v>1338.5</v>
      </c>
      <c r="O66">
        <v>5346</v>
      </c>
      <c r="P66">
        <v>5346</v>
      </c>
      <c r="Q66">
        <v>240372</v>
      </c>
    </row>
    <row r="67" spans="3:19" x14ac:dyDescent="0.3">
      <c r="C67">
        <v>5</v>
      </c>
      <c r="D67">
        <v>642</v>
      </c>
      <c r="E67">
        <v>13</v>
      </c>
      <c r="I67">
        <v>1914.5</v>
      </c>
      <c r="J67">
        <v>48</v>
      </c>
      <c r="O67">
        <v>10690</v>
      </c>
      <c r="P67">
        <v>10690</v>
      </c>
      <c r="Q67">
        <v>338831</v>
      </c>
    </row>
    <row r="68" spans="3:19" x14ac:dyDescent="0.3">
      <c r="C68">
        <v>5</v>
      </c>
      <c r="D68" t="s">
        <v>67</v>
      </c>
      <c r="E68">
        <v>3</v>
      </c>
      <c r="I68">
        <v>360</v>
      </c>
      <c r="O68">
        <v>8956</v>
      </c>
      <c r="P68">
        <v>8956</v>
      </c>
      <c r="Q68">
        <v>55915</v>
      </c>
    </row>
    <row r="69" spans="3:19" x14ac:dyDescent="0.3">
      <c r="C69">
        <v>5</v>
      </c>
      <c r="D69">
        <v>30</v>
      </c>
      <c r="E69">
        <v>3</v>
      </c>
      <c r="I69">
        <v>360</v>
      </c>
      <c r="O69">
        <v>8956</v>
      </c>
      <c r="P69">
        <v>8956</v>
      </c>
      <c r="Q69">
        <v>55915</v>
      </c>
    </row>
    <row r="70" spans="3:19" x14ac:dyDescent="0.3">
      <c r="C70" t="s">
        <v>73</v>
      </c>
      <c r="E70">
        <v>85.95</v>
      </c>
      <c r="I70">
        <v>13380.05</v>
      </c>
      <c r="J70">
        <v>358</v>
      </c>
      <c r="K70">
        <v>473.39</v>
      </c>
      <c r="O70">
        <v>39176</v>
      </c>
      <c r="P70">
        <v>39176</v>
      </c>
      <c r="Q70">
        <v>3790388</v>
      </c>
      <c r="R70">
        <v>3500</v>
      </c>
      <c r="S70">
        <v>8080.9977794244369</v>
      </c>
    </row>
    <row r="71" spans="3:19" x14ac:dyDescent="0.3">
      <c r="C71">
        <v>6</v>
      </c>
      <c r="D71" t="s">
        <v>35</v>
      </c>
      <c r="E71">
        <v>14.389699999999999</v>
      </c>
      <c r="I71">
        <v>2145.6</v>
      </c>
      <c r="J71">
        <v>260.60000000000002</v>
      </c>
      <c r="K71">
        <v>305.60000000000002</v>
      </c>
      <c r="O71">
        <v>294293</v>
      </c>
      <c r="P71">
        <v>294293</v>
      </c>
      <c r="Q71">
        <v>1517452</v>
      </c>
      <c r="S71">
        <v>3080.9977794244364</v>
      </c>
    </row>
    <row r="72" spans="3:19" x14ac:dyDescent="0.3">
      <c r="C72">
        <v>6</v>
      </c>
      <c r="D72">
        <v>99</v>
      </c>
      <c r="E72">
        <v>4.2</v>
      </c>
      <c r="I72">
        <v>673.6</v>
      </c>
      <c r="J72">
        <v>11.6</v>
      </c>
      <c r="K72">
        <v>98.9</v>
      </c>
      <c r="Q72">
        <v>169892</v>
      </c>
      <c r="S72">
        <v>3080.9977794244364</v>
      </c>
    </row>
    <row r="73" spans="3:19" x14ac:dyDescent="0.3">
      <c r="C73">
        <v>6</v>
      </c>
      <c r="D73">
        <v>100</v>
      </c>
      <c r="E73">
        <v>1.0897000000000001</v>
      </c>
      <c r="I73">
        <v>151.19999999999999</v>
      </c>
      <c r="J73">
        <v>57</v>
      </c>
      <c r="K73">
        <v>32.799999999999997</v>
      </c>
      <c r="Q73">
        <v>69190</v>
      </c>
    </row>
    <row r="74" spans="3:19" x14ac:dyDescent="0.3">
      <c r="C74">
        <v>6</v>
      </c>
      <c r="D74">
        <v>101</v>
      </c>
      <c r="E74">
        <v>9.1</v>
      </c>
      <c r="I74">
        <v>1320.8</v>
      </c>
      <c r="J74">
        <v>192</v>
      </c>
      <c r="K74">
        <v>173.9</v>
      </c>
      <c r="O74">
        <v>294293</v>
      </c>
      <c r="P74">
        <v>294293</v>
      </c>
      <c r="Q74">
        <v>1278370</v>
      </c>
    </row>
    <row r="75" spans="3:19" x14ac:dyDescent="0.3">
      <c r="C75">
        <v>6</v>
      </c>
      <c r="D75" t="s">
        <v>66</v>
      </c>
      <c r="E75">
        <v>68.75</v>
      </c>
      <c r="I75">
        <v>9280.75</v>
      </c>
      <c r="J75">
        <v>384</v>
      </c>
      <c r="K75">
        <v>105.25</v>
      </c>
      <c r="O75">
        <v>45152</v>
      </c>
      <c r="P75">
        <v>45152</v>
      </c>
      <c r="Q75">
        <v>2439950</v>
      </c>
      <c r="R75">
        <v>7400</v>
      </c>
      <c r="S75">
        <v>5000</v>
      </c>
    </row>
    <row r="76" spans="3:19" x14ac:dyDescent="0.3">
      <c r="C76">
        <v>6</v>
      </c>
      <c r="D76">
        <v>303</v>
      </c>
      <c r="E76">
        <v>19</v>
      </c>
      <c r="I76">
        <v>2558.25</v>
      </c>
      <c r="J76">
        <v>86</v>
      </c>
      <c r="K76">
        <v>61.25</v>
      </c>
      <c r="O76">
        <v>6000</v>
      </c>
      <c r="P76">
        <v>6000</v>
      </c>
      <c r="Q76">
        <v>730178</v>
      </c>
      <c r="R76">
        <v>7400</v>
      </c>
      <c r="S76">
        <v>5000</v>
      </c>
    </row>
    <row r="77" spans="3:19" x14ac:dyDescent="0.3">
      <c r="C77">
        <v>6</v>
      </c>
      <c r="D77">
        <v>304</v>
      </c>
      <c r="E77">
        <v>26.75</v>
      </c>
      <c r="I77">
        <v>3863.5</v>
      </c>
      <c r="J77">
        <v>93</v>
      </c>
      <c r="K77">
        <v>44</v>
      </c>
      <c r="O77">
        <v>26196</v>
      </c>
      <c r="P77">
        <v>26196</v>
      </c>
      <c r="Q77">
        <v>1093102</v>
      </c>
    </row>
    <row r="78" spans="3:19" x14ac:dyDescent="0.3">
      <c r="C78">
        <v>6</v>
      </c>
      <c r="D78">
        <v>305</v>
      </c>
      <c r="E78">
        <v>1</v>
      </c>
      <c r="I78">
        <v>168</v>
      </c>
      <c r="Q78">
        <v>62710</v>
      </c>
    </row>
    <row r="79" spans="3:19" x14ac:dyDescent="0.3">
      <c r="C79">
        <v>6</v>
      </c>
      <c r="D79">
        <v>424</v>
      </c>
      <c r="E79">
        <v>9</v>
      </c>
      <c r="I79">
        <v>1003.5</v>
      </c>
      <c r="J79">
        <v>52</v>
      </c>
      <c r="O79">
        <v>10956</v>
      </c>
      <c r="P79">
        <v>10956</v>
      </c>
      <c r="Q79">
        <v>223212</v>
      </c>
    </row>
    <row r="80" spans="3:19" x14ac:dyDescent="0.3">
      <c r="C80">
        <v>6</v>
      </c>
      <c r="D80">
        <v>642</v>
      </c>
      <c r="E80">
        <v>13</v>
      </c>
      <c r="I80">
        <v>1687.5</v>
      </c>
      <c r="J80">
        <v>153</v>
      </c>
      <c r="O80">
        <v>2000</v>
      </c>
      <c r="P80">
        <v>2000</v>
      </c>
      <c r="Q80">
        <v>330748</v>
      </c>
    </row>
    <row r="81" spans="3:19" x14ac:dyDescent="0.3">
      <c r="C81">
        <v>6</v>
      </c>
      <c r="D81" t="s">
        <v>67</v>
      </c>
      <c r="E81">
        <v>3</v>
      </c>
      <c r="I81">
        <v>376</v>
      </c>
      <c r="O81">
        <v>2036</v>
      </c>
      <c r="P81">
        <v>2036</v>
      </c>
      <c r="Q81">
        <v>53082</v>
      </c>
    </row>
    <row r="82" spans="3:19" x14ac:dyDescent="0.3">
      <c r="C82">
        <v>6</v>
      </c>
      <c r="D82">
        <v>30</v>
      </c>
      <c r="E82">
        <v>3</v>
      </c>
      <c r="I82">
        <v>376</v>
      </c>
      <c r="O82">
        <v>2036</v>
      </c>
      <c r="P82">
        <v>2036</v>
      </c>
      <c r="Q82">
        <v>53082</v>
      </c>
    </row>
    <row r="83" spans="3:19" x14ac:dyDescent="0.3">
      <c r="C83" t="s">
        <v>74</v>
      </c>
      <c r="E83">
        <v>86.139700000000005</v>
      </c>
      <c r="I83">
        <v>11802.35</v>
      </c>
      <c r="J83">
        <v>644.6</v>
      </c>
      <c r="K83">
        <v>410.85</v>
      </c>
      <c r="O83">
        <v>341481</v>
      </c>
      <c r="P83">
        <v>341481</v>
      </c>
      <c r="Q83">
        <v>4010484</v>
      </c>
      <c r="R83">
        <v>7400</v>
      </c>
      <c r="S83">
        <v>8080.9977794244369</v>
      </c>
    </row>
    <row r="84" spans="3:19" x14ac:dyDescent="0.3">
      <c r="C84">
        <v>7</v>
      </c>
      <c r="D84" t="s">
        <v>35</v>
      </c>
      <c r="E84">
        <v>14.441700000000001</v>
      </c>
      <c r="I84">
        <v>1864.8000000000002</v>
      </c>
      <c r="J84">
        <v>265.3</v>
      </c>
      <c r="K84">
        <v>336.4</v>
      </c>
      <c r="L84">
        <v>32</v>
      </c>
      <c r="O84">
        <v>591990</v>
      </c>
      <c r="P84">
        <v>591990</v>
      </c>
      <c r="Q84">
        <v>1894761</v>
      </c>
      <c r="S84">
        <v>3080.9977794244364</v>
      </c>
    </row>
    <row r="85" spans="3:19" x14ac:dyDescent="0.3">
      <c r="C85">
        <v>7</v>
      </c>
      <c r="D85">
        <v>99</v>
      </c>
      <c r="E85">
        <v>4.2</v>
      </c>
      <c r="I85">
        <v>611.20000000000005</v>
      </c>
      <c r="J85">
        <v>20.3</v>
      </c>
      <c r="K85">
        <v>96.8</v>
      </c>
      <c r="O85">
        <v>34460</v>
      </c>
      <c r="P85">
        <v>34460</v>
      </c>
      <c r="Q85">
        <v>211664</v>
      </c>
      <c r="S85">
        <v>3080.9977794244364</v>
      </c>
    </row>
    <row r="86" spans="3:19" x14ac:dyDescent="0.3">
      <c r="C86">
        <v>7</v>
      </c>
      <c r="D86">
        <v>100</v>
      </c>
      <c r="E86">
        <v>1.1416999999999999</v>
      </c>
      <c r="I86">
        <v>122.4</v>
      </c>
      <c r="J86">
        <v>65</v>
      </c>
      <c r="K86">
        <v>44.6</v>
      </c>
      <c r="O86">
        <v>12920</v>
      </c>
      <c r="P86">
        <v>12920</v>
      </c>
      <c r="Q86">
        <v>86013</v>
      </c>
    </row>
    <row r="87" spans="3:19" x14ac:dyDescent="0.3">
      <c r="C87">
        <v>7</v>
      </c>
      <c r="D87">
        <v>101</v>
      </c>
      <c r="E87">
        <v>9.1</v>
      </c>
      <c r="I87">
        <v>1131.2</v>
      </c>
      <c r="J87">
        <v>180</v>
      </c>
      <c r="K87">
        <v>195</v>
      </c>
      <c r="L87">
        <v>32</v>
      </c>
      <c r="O87">
        <v>544610</v>
      </c>
      <c r="P87">
        <v>544610</v>
      </c>
      <c r="Q87">
        <v>1597084</v>
      </c>
    </row>
    <row r="88" spans="3:19" x14ac:dyDescent="0.3">
      <c r="C88">
        <v>7</v>
      </c>
      <c r="D88" t="s">
        <v>66</v>
      </c>
      <c r="E88">
        <v>68.75</v>
      </c>
      <c r="I88">
        <v>8323</v>
      </c>
      <c r="J88">
        <v>498</v>
      </c>
      <c r="K88">
        <v>112</v>
      </c>
      <c r="O88">
        <v>731862</v>
      </c>
      <c r="P88">
        <v>731862</v>
      </c>
      <c r="Q88">
        <v>3281538</v>
      </c>
      <c r="S88">
        <v>5000</v>
      </c>
    </row>
    <row r="89" spans="3:19" x14ac:dyDescent="0.3">
      <c r="C89">
        <v>7</v>
      </c>
      <c r="D89">
        <v>303</v>
      </c>
      <c r="E89">
        <v>19</v>
      </c>
      <c r="I89">
        <v>2391</v>
      </c>
      <c r="J89">
        <v>119</v>
      </c>
      <c r="K89">
        <v>72</v>
      </c>
      <c r="O89">
        <v>206982</v>
      </c>
      <c r="P89">
        <v>206982</v>
      </c>
      <c r="Q89">
        <v>973787</v>
      </c>
      <c r="S89">
        <v>5000</v>
      </c>
    </row>
    <row r="90" spans="3:19" x14ac:dyDescent="0.3">
      <c r="C90">
        <v>7</v>
      </c>
      <c r="D90">
        <v>304</v>
      </c>
      <c r="E90">
        <v>26.75</v>
      </c>
      <c r="I90">
        <v>3344</v>
      </c>
      <c r="J90">
        <v>149</v>
      </c>
      <c r="K90">
        <v>40</v>
      </c>
      <c r="O90">
        <v>313489</v>
      </c>
      <c r="P90">
        <v>313489</v>
      </c>
      <c r="Q90">
        <v>1448626</v>
      </c>
    </row>
    <row r="91" spans="3:19" x14ac:dyDescent="0.3">
      <c r="C91">
        <v>7</v>
      </c>
      <c r="D91">
        <v>305</v>
      </c>
      <c r="E91">
        <v>1</v>
      </c>
      <c r="I91">
        <v>96</v>
      </c>
      <c r="O91">
        <v>53576</v>
      </c>
      <c r="P91">
        <v>53576</v>
      </c>
      <c r="Q91">
        <v>116725</v>
      </c>
    </row>
    <row r="92" spans="3:19" x14ac:dyDescent="0.3">
      <c r="C92">
        <v>7</v>
      </c>
      <c r="D92">
        <v>424</v>
      </c>
      <c r="E92">
        <v>9</v>
      </c>
      <c r="I92">
        <v>1012</v>
      </c>
      <c r="J92">
        <v>90</v>
      </c>
      <c r="O92">
        <v>68132</v>
      </c>
      <c r="P92">
        <v>68132</v>
      </c>
      <c r="Q92">
        <v>313396</v>
      </c>
    </row>
    <row r="93" spans="3:19" x14ac:dyDescent="0.3">
      <c r="C93">
        <v>7</v>
      </c>
      <c r="D93">
        <v>642</v>
      </c>
      <c r="E93">
        <v>13</v>
      </c>
      <c r="I93">
        <v>1480</v>
      </c>
      <c r="J93">
        <v>140</v>
      </c>
      <c r="O93">
        <v>89683</v>
      </c>
      <c r="P93">
        <v>89683</v>
      </c>
      <c r="Q93">
        <v>429004</v>
      </c>
    </row>
    <row r="94" spans="3:19" x14ac:dyDescent="0.3">
      <c r="C94">
        <v>7</v>
      </c>
      <c r="D94" t="s">
        <v>67</v>
      </c>
      <c r="E94">
        <v>3</v>
      </c>
      <c r="I94">
        <v>376</v>
      </c>
      <c r="O94">
        <v>24739</v>
      </c>
      <c r="P94">
        <v>24739</v>
      </c>
      <c r="Q94">
        <v>94507</v>
      </c>
    </row>
    <row r="95" spans="3:19" x14ac:dyDescent="0.3">
      <c r="C95">
        <v>7</v>
      </c>
      <c r="D95">
        <v>30</v>
      </c>
      <c r="E95">
        <v>3</v>
      </c>
      <c r="I95">
        <v>376</v>
      </c>
      <c r="O95">
        <v>24739</v>
      </c>
      <c r="P95">
        <v>24739</v>
      </c>
      <c r="Q95">
        <v>94507</v>
      </c>
    </row>
    <row r="96" spans="3:19" x14ac:dyDescent="0.3">
      <c r="C96" t="s">
        <v>75</v>
      </c>
      <c r="E96">
        <v>86.191699999999997</v>
      </c>
      <c r="I96">
        <v>10563.8</v>
      </c>
      <c r="J96">
        <v>763.3</v>
      </c>
      <c r="K96">
        <v>448.4</v>
      </c>
      <c r="L96">
        <v>32</v>
      </c>
      <c r="O96">
        <v>1348591</v>
      </c>
      <c r="P96">
        <v>1348591</v>
      </c>
      <c r="Q96">
        <v>5270806</v>
      </c>
      <c r="S96">
        <v>8080.9977794244369</v>
      </c>
    </row>
    <row r="97" spans="3:19" x14ac:dyDescent="0.3">
      <c r="C97">
        <v>8</v>
      </c>
      <c r="D97" t="s">
        <v>35</v>
      </c>
      <c r="E97">
        <v>14.1</v>
      </c>
      <c r="I97">
        <v>1969.6</v>
      </c>
      <c r="J97">
        <v>235.2</v>
      </c>
      <c r="K97">
        <v>318.8</v>
      </c>
      <c r="L97">
        <v>16</v>
      </c>
      <c r="Q97">
        <v>1211288</v>
      </c>
      <c r="R97">
        <v>6500</v>
      </c>
      <c r="S97">
        <v>3080.9977794244364</v>
      </c>
    </row>
    <row r="98" spans="3:19" x14ac:dyDescent="0.3">
      <c r="C98">
        <v>8</v>
      </c>
      <c r="D98">
        <v>99</v>
      </c>
      <c r="E98">
        <v>4.2</v>
      </c>
      <c r="I98">
        <v>590.4</v>
      </c>
      <c r="J98">
        <v>14</v>
      </c>
      <c r="K98">
        <v>97</v>
      </c>
      <c r="Q98">
        <v>173035</v>
      </c>
      <c r="R98">
        <v>6500</v>
      </c>
      <c r="S98">
        <v>3080.9977794244364</v>
      </c>
    </row>
    <row r="99" spans="3:19" x14ac:dyDescent="0.3">
      <c r="C99">
        <v>8</v>
      </c>
      <c r="D99">
        <v>100</v>
      </c>
      <c r="E99">
        <v>0.8</v>
      </c>
      <c r="I99">
        <v>147.19999999999999</v>
      </c>
      <c r="J99">
        <v>43.2</v>
      </c>
      <c r="K99">
        <v>36.799999999999997</v>
      </c>
      <c r="Q99">
        <v>54037</v>
      </c>
    </row>
    <row r="100" spans="3:19" x14ac:dyDescent="0.3">
      <c r="C100">
        <v>8</v>
      </c>
      <c r="D100">
        <v>101</v>
      </c>
      <c r="E100">
        <v>9.1</v>
      </c>
      <c r="I100">
        <v>1232</v>
      </c>
      <c r="J100">
        <v>178</v>
      </c>
      <c r="K100">
        <v>185</v>
      </c>
      <c r="L100">
        <v>16</v>
      </c>
      <c r="Q100">
        <v>984216</v>
      </c>
    </row>
    <row r="101" spans="3:19" x14ac:dyDescent="0.3">
      <c r="C101">
        <v>8</v>
      </c>
      <c r="D101" t="s">
        <v>66</v>
      </c>
      <c r="E101">
        <v>71.75</v>
      </c>
      <c r="I101">
        <v>9572.25</v>
      </c>
      <c r="J101">
        <v>566</v>
      </c>
      <c r="K101">
        <v>138.25</v>
      </c>
      <c r="O101">
        <v>60627</v>
      </c>
      <c r="P101">
        <v>60627</v>
      </c>
      <c r="Q101">
        <v>2591913</v>
      </c>
      <c r="S101">
        <v>5000</v>
      </c>
    </row>
    <row r="102" spans="3:19" x14ac:dyDescent="0.3">
      <c r="C102">
        <v>8</v>
      </c>
      <c r="D102">
        <v>303</v>
      </c>
      <c r="E102">
        <v>19</v>
      </c>
      <c r="I102">
        <v>2868.75</v>
      </c>
      <c r="J102">
        <v>81</v>
      </c>
      <c r="K102">
        <v>62.25</v>
      </c>
      <c r="O102">
        <v>18973</v>
      </c>
      <c r="P102">
        <v>18973</v>
      </c>
      <c r="Q102">
        <v>746590</v>
      </c>
      <c r="S102">
        <v>5000</v>
      </c>
    </row>
    <row r="103" spans="3:19" x14ac:dyDescent="0.3">
      <c r="C103">
        <v>8</v>
      </c>
      <c r="D103">
        <v>304</v>
      </c>
      <c r="E103">
        <v>27.75</v>
      </c>
      <c r="I103">
        <v>3577.5</v>
      </c>
      <c r="J103">
        <v>199</v>
      </c>
      <c r="K103">
        <v>76</v>
      </c>
      <c r="O103">
        <v>28736</v>
      </c>
      <c r="P103">
        <v>28736</v>
      </c>
      <c r="Q103">
        <v>1153896</v>
      </c>
    </row>
    <row r="104" spans="3:19" x14ac:dyDescent="0.3">
      <c r="C104">
        <v>8</v>
      </c>
      <c r="D104">
        <v>305</v>
      </c>
      <c r="E104">
        <v>2</v>
      </c>
      <c r="I104">
        <v>327</v>
      </c>
      <c r="Q104">
        <v>103433</v>
      </c>
    </row>
    <row r="105" spans="3:19" x14ac:dyDescent="0.3">
      <c r="C105">
        <v>8</v>
      </c>
      <c r="D105">
        <v>424</v>
      </c>
      <c r="E105">
        <v>9</v>
      </c>
      <c r="I105">
        <v>970</v>
      </c>
      <c r="J105">
        <v>70</v>
      </c>
      <c r="O105">
        <v>5118</v>
      </c>
      <c r="P105">
        <v>5118</v>
      </c>
      <c r="Q105">
        <v>229389</v>
      </c>
    </row>
    <row r="106" spans="3:19" x14ac:dyDescent="0.3">
      <c r="C106">
        <v>8</v>
      </c>
      <c r="D106">
        <v>642</v>
      </c>
      <c r="E106">
        <v>14</v>
      </c>
      <c r="I106">
        <v>1829</v>
      </c>
      <c r="J106">
        <v>216</v>
      </c>
      <c r="O106">
        <v>7800</v>
      </c>
      <c r="P106">
        <v>7800</v>
      </c>
      <c r="Q106">
        <v>358605</v>
      </c>
    </row>
    <row r="107" spans="3:19" x14ac:dyDescent="0.3">
      <c r="C107">
        <v>8</v>
      </c>
      <c r="D107" t="s">
        <v>67</v>
      </c>
      <c r="E107">
        <v>3</v>
      </c>
      <c r="I107">
        <v>468</v>
      </c>
      <c r="Q107">
        <v>76054</v>
      </c>
    </row>
    <row r="108" spans="3:19" x14ac:dyDescent="0.3">
      <c r="C108">
        <v>8</v>
      </c>
      <c r="D108">
        <v>30</v>
      </c>
      <c r="E108">
        <v>3</v>
      </c>
      <c r="I108">
        <v>468</v>
      </c>
      <c r="Q108">
        <v>76054</v>
      </c>
    </row>
    <row r="109" spans="3:19" x14ac:dyDescent="0.3">
      <c r="C109" t="s">
        <v>76</v>
      </c>
      <c r="E109">
        <v>88.85</v>
      </c>
      <c r="I109">
        <v>12009.85</v>
      </c>
      <c r="J109">
        <v>801.2</v>
      </c>
      <c r="K109">
        <v>457.05</v>
      </c>
      <c r="L109">
        <v>16</v>
      </c>
      <c r="O109">
        <v>60627</v>
      </c>
      <c r="P109">
        <v>60627</v>
      </c>
      <c r="Q109">
        <v>3879255</v>
      </c>
      <c r="R109">
        <v>6500</v>
      </c>
      <c r="S109">
        <v>8080.9977794244369</v>
      </c>
    </row>
    <row r="110" spans="3:19" x14ac:dyDescent="0.3">
      <c r="C110">
        <v>9</v>
      </c>
      <c r="D110" t="s">
        <v>35</v>
      </c>
      <c r="E110">
        <v>15.9482</v>
      </c>
      <c r="I110">
        <v>2302.4</v>
      </c>
      <c r="J110">
        <v>262.89999999999998</v>
      </c>
      <c r="K110">
        <v>336.1</v>
      </c>
      <c r="L110">
        <v>16</v>
      </c>
      <c r="Q110">
        <v>1316287</v>
      </c>
      <c r="S110">
        <v>3080.9977794244364</v>
      </c>
    </row>
    <row r="111" spans="3:19" x14ac:dyDescent="0.3">
      <c r="C111">
        <v>9</v>
      </c>
      <c r="D111">
        <v>99</v>
      </c>
      <c r="E111">
        <v>5</v>
      </c>
      <c r="I111">
        <v>736</v>
      </c>
      <c r="J111">
        <v>23</v>
      </c>
      <c r="K111">
        <v>98</v>
      </c>
      <c r="Q111">
        <v>202141</v>
      </c>
      <c r="S111">
        <v>3080.9977794244364</v>
      </c>
    </row>
    <row r="112" spans="3:19" x14ac:dyDescent="0.3">
      <c r="C112">
        <v>9</v>
      </c>
      <c r="D112">
        <v>100</v>
      </c>
      <c r="E112">
        <v>0.84820000000000007</v>
      </c>
      <c r="I112">
        <v>70.400000000000006</v>
      </c>
      <c r="J112">
        <v>56.4</v>
      </c>
      <c r="K112">
        <v>23.6</v>
      </c>
      <c r="Q112">
        <v>64450</v>
      </c>
    </row>
    <row r="113" spans="3:19" x14ac:dyDescent="0.3">
      <c r="C113">
        <v>9</v>
      </c>
      <c r="D113">
        <v>101</v>
      </c>
      <c r="E113">
        <v>10.1</v>
      </c>
      <c r="I113">
        <v>1496</v>
      </c>
      <c r="J113">
        <v>183.5</v>
      </c>
      <c r="K113">
        <v>214.5</v>
      </c>
      <c r="L113">
        <v>16</v>
      </c>
      <c r="Q113">
        <v>1049696</v>
      </c>
    </row>
    <row r="114" spans="3:19" x14ac:dyDescent="0.3">
      <c r="C114">
        <v>9</v>
      </c>
      <c r="D114" t="s">
        <v>66</v>
      </c>
      <c r="E114">
        <v>95.5</v>
      </c>
      <c r="I114">
        <v>12737</v>
      </c>
      <c r="J114">
        <v>541.5</v>
      </c>
      <c r="K114">
        <v>102.5</v>
      </c>
      <c r="O114">
        <v>55819</v>
      </c>
      <c r="P114">
        <v>55819</v>
      </c>
      <c r="Q114">
        <v>3249162</v>
      </c>
      <c r="R114">
        <v>7692</v>
      </c>
      <c r="S114">
        <v>5000</v>
      </c>
    </row>
    <row r="115" spans="3:19" x14ac:dyDescent="0.3">
      <c r="C115">
        <v>9</v>
      </c>
      <c r="D115">
        <v>303</v>
      </c>
      <c r="E115">
        <v>25.5</v>
      </c>
      <c r="I115">
        <v>3357</v>
      </c>
      <c r="J115">
        <v>103.5</v>
      </c>
      <c r="K115">
        <v>78.5</v>
      </c>
      <c r="Q115">
        <v>926668</v>
      </c>
      <c r="R115">
        <v>7692</v>
      </c>
      <c r="S115">
        <v>5000</v>
      </c>
    </row>
    <row r="116" spans="3:19" x14ac:dyDescent="0.3">
      <c r="C116">
        <v>9</v>
      </c>
      <c r="D116">
        <v>304</v>
      </c>
      <c r="E116">
        <v>30</v>
      </c>
      <c r="I116">
        <v>4190</v>
      </c>
      <c r="J116">
        <v>236</v>
      </c>
      <c r="K116">
        <v>24</v>
      </c>
      <c r="O116">
        <v>45443</v>
      </c>
      <c r="P116">
        <v>45443</v>
      </c>
      <c r="Q116">
        <v>1291035</v>
      </c>
    </row>
    <row r="117" spans="3:19" x14ac:dyDescent="0.3">
      <c r="C117">
        <v>9</v>
      </c>
      <c r="D117">
        <v>305</v>
      </c>
      <c r="E117">
        <v>4</v>
      </c>
      <c r="I117">
        <v>632</v>
      </c>
      <c r="O117">
        <v>2500</v>
      </c>
      <c r="P117">
        <v>2500</v>
      </c>
      <c r="Q117">
        <v>173659</v>
      </c>
    </row>
    <row r="118" spans="3:19" x14ac:dyDescent="0.3">
      <c r="C118">
        <v>9</v>
      </c>
      <c r="D118">
        <v>424</v>
      </c>
      <c r="E118">
        <v>13</v>
      </c>
      <c r="I118">
        <v>1411</v>
      </c>
      <c r="J118">
        <v>72</v>
      </c>
      <c r="Q118">
        <v>297301</v>
      </c>
    </row>
    <row r="119" spans="3:19" x14ac:dyDescent="0.3">
      <c r="C119">
        <v>9</v>
      </c>
      <c r="D119">
        <v>642</v>
      </c>
      <c r="E119">
        <v>23</v>
      </c>
      <c r="I119">
        <v>3147</v>
      </c>
      <c r="J119">
        <v>130</v>
      </c>
      <c r="O119">
        <v>7876</v>
      </c>
      <c r="P119">
        <v>7876</v>
      </c>
      <c r="Q119">
        <v>560499</v>
      </c>
    </row>
    <row r="120" spans="3:19" x14ac:dyDescent="0.3">
      <c r="C120">
        <v>9</v>
      </c>
      <c r="D120" t="s">
        <v>67</v>
      </c>
      <c r="E120">
        <v>3</v>
      </c>
      <c r="I120">
        <v>352</v>
      </c>
      <c r="Q120">
        <v>65228</v>
      </c>
    </row>
    <row r="121" spans="3:19" x14ac:dyDescent="0.3">
      <c r="C121">
        <v>9</v>
      </c>
      <c r="D121">
        <v>30</v>
      </c>
      <c r="E121">
        <v>3</v>
      </c>
      <c r="I121">
        <v>352</v>
      </c>
      <c r="Q121">
        <v>65228</v>
      </c>
    </row>
    <row r="122" spans="3:19" x14ac:dyDescent="0.3">
      <c r="C122" t="s">
        <v>77</v>
      </c>
      <c r="E122">
        <v>114.4482</v>
      </c>
      <c r="I122">
        <v>15391.4</v>
      </c>
      <c r="J122">
        <v>804.4</v>
      </c>
      <c r="K122">
        <v>438.6</v>
      </c>
      <c r="L122">
        <v>16</v>
      </c>
      <c r="O122">
        <v>55819</v>
      </c>
      <c r="P122">
        <v>55819</v>
      </c>
      <c r="Q122">
        <v>4630677</v>
      </c>
      <c r="R122">
        <v>7692</v>
      </c>
      <c r="S122">
        <v>8080.9977794244369</v>
      </c>
    </row>
    <row r="123" spans="3:19" x14ac:dyDescent="0.3">
      <c r="C123">
        <v>10</v>
      </c>
      <c r="D123" t="s">
        <v>35</v>
      </c>
      <c r="E123">
        <v>16</v>
      </c>
      <c r="I123">
        <v>2862.4</v>
      </c>
      <c r="J123">
        <v>334.9</v>
      </c>
      <c r="K123">
        <v>351.9</v>
      </c>
      <c r="L123">
        <v>16</v>
      </c>
      <c r="Q123">
        <v>1339365</v>
      </c>
      <c r="R123">
        <v>14799.17</v>
      </c>
      <c r="S123">
        <v>3080.9977794244364</v>
      </c>
    </row>
    <row r="124" spans="3:19" x14ac:dyDescent="0.3">
      <c r="C124">
        <v>10</v>
      </c>
      <c r="D124">
        <v>99</v>
      </c>
      <c r="E124">
        <v>4.2</v>
      </c>
      <c r="I124">
        <v>756.8</v>
      </c>
      <c r="J124">
        <v>107.1</v>
      </c>
      <c r="K124">
        <v>105.6</v>
      </c>
      <c r="Q124">
        <v>203071</v>
      </c>
      <c r="R124">
        <v>14799.17</v>
      </c>
      <c r="S124">
        <v>3080.9977794244364</v>
      </c>
    </row>
    <row r="125" spans="3:19" x14ac:dyDescent="0.3">
      <c r="C125">
        <v>10</v>
      </c>
      <c r="D125">
        <v>100</v>
      </c>
      <c r="E125">
        <v>1.7000000000000002</v>
      </c>
      <c r="I125">
        <v>303.2</v>
      </c>
      <c r="J125">
        <v>46.8</v>
      </c>
      <c r="K125">
        <v>64.8</v>
      </c>
      <c r="Q125">
        <v>113223</v>
      </c>
    </row>
    <row r="126" spans="3:19" x14ac:dyDescent="0.3">
      <c r="C126">
        <v>10</v>
      </c>
      <c r="D126">
        <v>101</v>
      </c>
      <c r="E126">
        <v>10.1</v>
      </c>
      <c r="I126">
        <v>1802.4</v>
      </c>
      <c r="J126">
        <v>181</v>
      </c>
      <c r="K126">
        <v>181.5</v>
      </c>
      <c r="L126">
        <v>16</v>
      </c>
      <c r="Q126">
        <v>1023071</v>
      </c>
    </row>
    <row r="127" spans="3:19" x14ac:dyDescent="0.3">
      <c r="C127">
        <v>10</v>
      </c>
      <c r="D127" t="s">
        <v>66</v>
      </c>
      <c r="E127">
        <v>103</v>
      </c>
      <c r="I127">
        <v>16225.25</v>
      </c>
      <c r="J127">
        <v>547</v>
      </c>
      <c r="K127">
        <v>151</v>
      </c>
      <c r="O127">
        <v>53343</v>
      </c>
      <c r="P127">
        <v>53343</v>
      </c>
      <c r="Q127">
        <v>3631829</v>
      </c>
      <c r="R127">
        <v>7790</v>
      </c>
      <c r="S127">
        <v>5000</v>
      </c>
    </row>
    <row r="128" spans="3:19" x14ac:dyDescent="0.3">
      <c r="C128">
        <v>10</v>
      </c>
      <c r="D128">
        <v>303</v>
      </c>
      <c r="E128">
        <v>33</v>
      </c>
      <c r="I128">
        <v>5243.75</v>
      </c>
      <c r="J128">
        <v>138.5</v>
      </c>
      <c r="K128">
        <v>124</v>
      </c>
      <c r="O128">
        <v>15025</v>
      </c>
      <c r="P128">
        <v>15025</v>
      </c>
      <c r="Q128">
        <v>1209806</v>
      </c>
      <c r="R128">
        <v>7790</v>
      </c>
      <c r="S128">
        <v>5000</v>
      </c>
    </row>
    <row r="129" spans="3:19" x14ac:dyDescent="0.3">
      <c r="C129">
        <v>10</v>
      </c>
      <c r="D129">
        <v>304</v>
      </c>
      <c r="E129">
        <v>32</v>
      </c>
      <c r="I129">
        <v>5265.5</v>
      </c>
      <c r="J129">
        <v>277.5</v>
      </c>
      <c r="K129">
        <v>27</v>
      </c>
      <c r="O129">
        <v>10352</v>
      </c>
      <c r="P129">
        <v>10352</v>
      </c>
      <c r="Q129">
        <v>1365410</v>
      </c>
    </row>
    <row r="130" spans="3:19" x14ac:dyDescent="0.3">
      <c r="C130">
        <v>10</v>
      </c>
      <c r="D130">
        <v>305</v>
      </c>
      <c r="E130">
        <v>4</v>
      </c>
      <c r="I130">
        <v>704</v>
      </c>
      <c r="J130">
        <v>6</v>
      </c>
      <c r="O130">
        <v>15000</v>
      </c>
      <c r="P130">
        <v>15000</v>
      </c>
      <c r="Q130">
        <v>189375</v>
      </c>
    </row>
    <row r="131" spans="3:19" x14ac:dyDescent="0.3">
      <c r="C131">
        <v>10</v>
      </c>
      <c r="D131">
        <v>424</v>
      </c>
      <c r="E131">
        <v>11</v>
      </c>
      <c r="I131">
        <v>1761</v>
      </c>
      <c r="O131">
        <v>10966</v>
      </c>
      <c r="P131">
        <v>10966</v>
      </c>
      <c r="Q131">
        <v>287851</v>
      </c>
    </row>
    <row r="132" spans="3:19" x14ac:dyDescent="0.3">
      <c r="C132">
        <v>10</v>
      </c>
      <c r="D132">
        <v>642</v>
      </c>
      <c r="E132">
        <v>23</v>
      </c>
      <c r="I132">
        <v>3251</v>
      </c>
      <c r="J132">
        <v>125</v>
      </c>
      <c r="O132">
        <v>2000</v>
      </c>
      <c r="P132">
        <v>2000</v>
      </c>
      <c r="Q132">
        <v>579387</v>
      </c>
    </row>
    <row r="133" spans="3:19" x14ac:dyDescent="0.3">
      <c r="C133">
        <v>10</v>
      </c>
      <c r="D133" t="s">
        <v>67</v>
      </c>
      <c r="E133">
        <v>3.1</v>
      </c>
      <c r="I133">
        <v>322.39999999999998</v>
      </c>
      <c r="J133">
        <v>23</v>
      </c>
      <c r="O133">
        <v>3090</v>
      </c>
      <c r="P133">
        <v>3090</v>
      </c>
      <c r="Q133">
        <v>50707</v>
      </c>
    </row>
    <row r="134" spans="3:19" x14ac:dyDescent="0.3">
      <c r="C134">
        <v>10</v>
      </c>
      <c r="D134">
        <v>30</v>
      </c>
      <c r="E134">
        <v>3.1</v>
      </c>
      <c r="I134">
        <v>322.39999999999998</v>
      </c>
      <c r="J134">
        <v>23</v>
      </c>
      <c r="O134">
        <v>3090</v>
      </c>
      <c r="P134">
        <v>3090</v>
      </c>
      <c r="Q134">
        <v>50707</v>
      </c>
    </row>
    <row r="135" spans="3:19" x14ac:dyDescent="0.3">
      <c r="C135" t="s">
        <v>78</v>
      </c>
      <c r="E135">
        <v>122.1</v>
      </c>
      <c r="I135">
        <v>19410.050000000003</v>
      </c>
      <c r="J135">
        <v>904.9</v>
      </c>
      <c r="K135">
        <v>502.9</v>
      </c>
      <c r="L135">
        <v>16</v>
      </c>
      <c r="O135">
        <v>56433</v>
      </c>
      <c r="P135">
        <v>56433</v>
      </c>
      <c r="Q135">
        <v>5021901</v>
      </c>
      <c r="R135">
        <v>22589.17</v>
      </c>
      <c r="S135">
        <v>8080.9977794244369</v>
      </c>
    </row>
    <row r="136" spans="3:19" x14ac:dyDescent="0.3">
      <c r="C136">
        <v>11</v>
      </c>
      <c r="D136" t="s">
        <v>35</v>
      </c>
      <c r="E136">
        <v>16.32</v>
      </c>
      <c r="I136">
        <v>2702.4</v>
      </c>
      <c r="J136">
        <v>561.6</v>
      </c>
      <c r="K136">
        <v>403.6</v>
      </c>
      <c r="L136">
        <v>18</v>
      </c>
      <c r="N136">
        <v>160000</v>
      </c>
      <c r="O136">
        <v>174519</v>
      </c>
      <c r="P136">
        <v>334519</v>
      </c>
      <c r="Q136">
        <v>1782914</v>
      </c>
      <c r="S136">
        <v>3080.9977794244364</v>
      </c>
    </row>
    <row r="137" spans="3:19" x14ac:dyDescent="0.3">
      <c r="C137">
        <v>11</v>
      </c>
      <c r="D137">
        <v>99</v>
      </c>
      <c r="E137">
        <v>4.3599999999999994</v>
      </c>
      <c r="I137">
        <v>656</v>
      </c>
      <c r="J137">
        <v>257</v>
      </c>
      <c r="K137">
        <v>117.8</v>
      </c>
      <c r="O137">
        <v>46128</v>
      </c>
      <c r="P137">
        <v>46128</v>
      </c>
      <c r="Q137">
        <v>309423</v>
      </c>
      <c r="S137">
        <v>3080.9977794244364</v>
      </c>
    </row>
    <row r="138" spans="3:19" x14ac:dyDescent="0.3">
      <c r="C138">
        <v>11</v>
      </c>
      <c r="D138">
        <v>100</v>
      </c>
      <c r="E138">
        <v>1.86</v>
      </c>
      <c r="I138">
        <v>299.20000000000005</v>
      </c>
      <c r="J138">
        <v>71.099999999999994</v>
      </c>
      <c r="K138">
        <v>85.800000000000011</v>
      </c>
      <c r="N138">
        <v>29000</v>
      </c>
      <c r="O138">
        <v>23971</v>
      </c>
      <c r="P138">
        <v>52971</v>
      </c>
      <c r="Q138">
        <v>183425</v>
      </c>
    </row>
    <row r="139" spans="3:19" x14ac:dyDescent="0.3">
      <c r="C139">
        <v>11</v>
      </c>
      <c r="D139">
        <v>101</v>
      </c>
      <c r="E139">
        <v>10.1</v>
      </c>
      <c r="I139">
        <v>1747.2</v>
      </c>
      <c r="J139">
        <v>233.5</v>
      </c>
      <c r="K139">
        <v>200</v>
      </c>
      <c r="L139">
        <v>18</v>
      </c>
      <c r="N139">
        <v>131000</v>
      </c>
      <c r="O139">
        <v>104420</v>
      </c>
      <c r="P139">
        <v>235420</v>
      </c>
      <c r="Q139">
        <v>1290066</v>
      </c>
    </row>
    <row r="140" spans="3:19" x14ac:dyDescent="0.3">
      <c r="C140">
        <v>11</v>
      </c>
      <c r="D140" t="s">
        <v>66</v>
      </c>
      <c r="E140">
        <v>104</v>
      </c>
      <c r="I140">
        <v>15377.75</v>
      </c>
      <c r="J140">
        <v>791.5</v>
      </c>
      <c r="K140">
        <v>225</v>
      </c>
      <c r="O140">
        <v>921703</v>
      </c>
      <c r="P140">
        <v>921703</v>
      </c>
      <c r="Q140">
        <v>4616529</v>
      </c>
      <c r="R140">
        <v>9882</v>
      </c>
      <c r="S140">
        <v>5000</v>
      </c>
    </row>
    <row r="141" spans="3:19" x14ac:dyDescent="0.3">
      <c r="C141">
        <v>11</v>
      </c>
      <c r="D141">
        <v>303</v>
      </c>
      <c r="E141">
        <v>34</v>
      </c>
      <c r="I141">
        <v>5284</v>
      </c>
      <c r="J141">
        <v>179</v>
      </c>
      <c r="K141">
        <v>50</v>
      </c>
      <c r="O141">
        <v>249619</v>
      </c>
      <c r="P141">
        <v>249619</v>
      </c>
      <c r="Q141">
        <v>1468561</v>
      </c>
      <c r="R141">
        <v>9882</v>
      </c>
      <c r="S141">
        <v>5000</v>
      </c>
    </row>
    <row r="142" spans="3:19" x14ac:dyDescent="0.3">
      <c r="C142">
        <v>11</v>
      </c>
      <c r="D142">
        <v>304</v>
      </c>
      <c r="E142">
        <v>33</v>
      </c>
      <c r="I142">
        <v>5093.75</v>
      </c>
      <c r="J142">
        <v>259</v>
      </c>
      <c r="K142">
        <v>175</v>
      </c>
      <c r="O142">
        <v>385509</v>
      </c>
      <c r="P142">
        <v>385509</v>
      </c>
      <c r="Q142">
        <v>1831697</v>
      </c>
    </row>
    <row r="143" spans="3:19" x14ac:dyDescent="0.3">
      <c r="C143">
        <v>11</v>
      </c>
      <c r="D143">
        <v>305</v>
      </c>
      <c r="E143">
        <v>4</v>
      </c>
      <c r="I143">
        <v>612</v>
      </c>
      <c r="J143">
        <v>51</v>
      </c>
      <c r="O143">
        <v>87767</v>
      </c>
      <c r="P143">
        <v>87767</v>
      </c>
      <c r="Q143">
        <v>282524</v>
      </c>
    </row>
    <row r="144" spans="3:19" x14ac:dyDescent="0.3">
      <c r="C144">
        <v>11</v>
      </c>
      <c r="D144">
        <v>424</v>
      </c>
      <c r="E144">
        <v>10</v>
      </c>
      <c r="I144">
        <v>1395</v>
      </c>
      <c r="J144">
        <v>50</v>
      </c>
      <c r="O144">
        <v>70258</v>
      </c>
      <c r="P144">
        <v>70258</v>
      </c>
      <c r="Q144">
        <v>352011</v>
      </c>
    </row>
    <row r="145" spans="3:19" x14ac:dyDescent="0.3">
      <c r="C145">
        <v>11</v>
      </c>
      <c r="D145">
        <v>642</v>
      </c>
      <c r="E145">
        <v>23</v>
      </c>
      <c r="I145">
        <v>2993</v>
      </c>
      <c r="J145">
        <v>252.5</v>
      </c>
      <c r="O145">
        <v>128550</v>
      </c>
      <c r="P145">
        <v>128550</v>
      </c>
      <c r="Q145">
        <v>681736</v>
      </c>
    </row>
    <row r="146" spans="3:19" x14ac:dyDescent="0.3">
      <c r="C146">
        <v>11</v>
      </c>
      <c r="D146" t="s">
        <v>67</v>
      </c>
      <c r="E146">
        <v>4.0999999999999996</v>
      </c>
      <c r="I146">
        <v>370.4</v>
      </c>
      <c r="J146">
        <v>28.5</v>
      </c>
      <c r="O146">
        <v>32644</v>
      </c>
      <c r="P146">
        <v>32644</v>
      </c>
      <c r="Q146">
        <v>86627</v>
      </c>
    </row>
    <row r="147" spans="3:19" x14ac:dyDescent="0.3">
      <c r="C147">
        <v>11</v>
      </c>
      <c r="D147">
        <v>30</v>
      </c>
      <c r="E147">
        <v>4.0999999999999996</v>
      </c>
      <c r="I147">
        <v>370.4</v>
      </c>
      <c r="J147">
        <v>28.5</v>
      </c>
      <c r="O147">
        <v>32644</v>
      </c>
      <c r="P147">
        <v>32644</v>
      </c>
      <c r="Q147">
        <v>86627</v>
      </c>
    </row>
    <row r="148" spans="3:19" x14ac:dyDescent="0.3">
      <c r="C148" t="s">
        <v>79</v>
      </c>
      <c r="E148">
        <v>124.41999999999999</v>
      </c>
      <c r="I148">
        <v>18450.550000000003</v>
      </c>
      <c r="J148">
        <v>1381.6</v>
      </c>
      <c r="K148">
        <v>628.6</v>
      </c>
      <c r="L148">
        <v>18</v>
      </c>
      <c r="N148">
        <v>160000</v>
      </c>
      <c r="O148">
        <v>1128866</v>
      </c>
      <c r="P148">
        <v>1288866</v>
      </c>
      <c r="Q148">
        <v>6486070</v>
      </c>
      <c r="R148">
        <v>9882</v>
      </c>
      <c r="S148">
        <v>8080.9977794244369</v>
      </c>
    </row>
    <row r="149" spans="3:19" x14ac:dyDescent="0.3">
      <c r="C149">
        <v>12</v>
      </c>
      <c r="D149" t="s">
        <v>35</v>
      </c>
      <c r="E149">
        <v>16.124499999999998</v>
      </c>
      <c r="I149">
        <v>2277.1999999999998</v>
      </c>
      <c r="J149">
        <v>507.1</v>
      </c>
      <c r="K149">
        <v>340.9</v>
      </c>
      <c r="L149">
        <v>56</v>
      </c>
      <c r="O149">
        <v>971039</v>
      </c>
      <c r="P149">
        <v>971039</v>
      </c>
      <c r="Q149">
        <v>2519250</v>
      </c>
      <c r="S149">
        <v>3080.9977794244364</v>
      </c>
    </row>
    <row r="150" spans="3:19" x14ac:dyDescent="0.3">
      <c r="C150">
        <v>12</v>
      </c>
      <c r="D150">
        <v>99</v>
      </c>
      <c r="E150">
        <v>4.3244999999999996</v>
      </c>
      <c r="I150">
        <v>632</v>
      </c>
      <c r="J150">
        <v>233.8</v>
      </c>
      <c r="K150">
        <v>145.5</v>
      </c>
      <c r="Q150">
        <v>281786</v>
      </c>
      <c r="S150">
        <v>3080.9977794244364</v>
      </c>
    </row>
    <row r="151" spans="3:19" x14ac:dyDescent="0.3">
      <c r="C151">
        <v>12</v>
      </c>
      <c r="D151">
        <v>100</v>
      </c>
      <c r="E151">
        <v>1.7000000000000002</v>
      </c>
      <c r="I151">
        <v>229.6</v>
      </c>
      <c r="J151">
        <v>87.8</v>
      </c>
      <c r="K151">
        <v>42.4</v>
      </c>
      <c r="O151">
        <v>22610</v>
      </c>
      <c r="P151">
        <v>22610</v>
      </c>
      <c r="Q151">
        <v>170146</v>
      </c>
    </row>
    <row r="152" spans="3:19" x14ac:dyDescent="0.3">
      <c r="C152">
        <v>12</v>
      </c>
      <c r="D152">
        <v>101</v>
      </c>
      <c r="E152">
        <v>10.1</v>
      </c>
      <c r="I152">
        <v>1415.6</v>
      </c>
      <c r="J152">
        <v>185.5</v>
      </c>
      <c r="K152">
        <v>153</v>
      </c>
      <c r="L152">
        <v>56</v>
      </c>
      <c r="O152">
        <v>948429</v>
      </c>
      <c r="P152">
        <v>948429</v>
      </c>
      <c r="Q152">
        <v>2067318</v>
      </c>
    </row>
    <row r="153" spans="3:19" x14ac:dyDescent="0.3">
      <c r="C153">
        <v>12</v>
      </c>
      <c r="D153" t="s">
        <v>66</v>
      </c>
      <c r="E153">
        <v>109.5</v>
      </c>
      <c r="I153">
        <v>15643.61</v>
      </c>
      <c r="J153">
        <v>1992.5</v>
      </c>
      <c r="K153">
        <v>238.03</v>
      </c>
      <c r="L153">
        <v>12</v>
      </c>
      <c r="O153">
        <v>78404</v>
      </c>
      <c r="P153">
        <v>78404</v>
      </c>
      <c r="Q153">
        <v>4352231</v>
      </c>
      <c r="S153">
        <v>5000</v>
      </c>
    </row>
    <row r="154" spans="3:19" x14ac:dyDescent="0.3">
      <c r="C154">
        <v>12</v>
      </c>
      <c r="D154">
        <v>303</v>
      </c>
      <c r="E154">
        <v>35.25</v>
      </c>
      <c r="I154">
        <v>5039.6499999999996</v>
      </c>
      <c r="J154">
        <v>719.5</v>
      </c>
      <c r="K154">
        <v>129.74</v>
      </c>
      <c r="O154">
        <v>9333</v>
      </c>
      <c r="P154">
        <v>9333</v>
      </c>
      <c r="Q154">
        <v>1470067</v>
      </c>
      <c r="S154">
        <v>5000</v>
      </c>
    </row>
    <row r="155" spans="3:19" x14ac:dyDescent="0.3">
      <c r="C155">
        <v>12</v>
      </c>
      <c r="D155">
        <v>304</v>
      </c>
      <c r="E155">
        <v>34.25</v>
      </c>
      <c r="I155">
        <v>5029.96</v>
      </c>
      <c r="J155">
        <v>341.75</v>
      </c>
      <c r="K155">
        <v>108.28999999999999</v>
      </c>
      <c r="O155">
        <v>48340</v>
      </c>
      <c r="P155">
        <v>48340</v>
      </c>
      <c r="Q155">
        <v>1593145</v>
      </c>
    </row>
    <row r="156" spans="3:19" x14ac:dyDescent="0.3">
      <c r="C156">
        <v>12</v>
      </c>
      <c r="D156">
        <v>305</v>
      </c>
      <c r="E156">
        <v>4</v>
      </c>
      <c r="I156">
        <v>582.5</v>
      </c>
      <c r="J156">
        <v>71.5</v>
      </c>
      <c r="O156">
        <v>6480</v>
      </c>
      <c r="P156">
        <v>6480</v>
      </c>
      <c r="Q156">
        <v>211604</v>
      </c>
    </row>
    <row r="157" spans="3:19" x14ac:dyDescent="0.3">
      <c r="C157">
        <v>12</v>
      </c>
      <c r="D157">
        <v>424</v>
      </c>
      <c r="E157">
        <v>13</v>
      </c>
      <c r="I157">
        <v>1964.5</v>
      </c>
      <c r="J157">
        <v>246.5</v>
      </c>
      <c r="O157">
        <v>2600</v>
      </c>
      <c r="P157">
        <v>2600</v>
      </c>
      <c r="Q157">
        <v>429183</v>
      </c>
    </row>
    <row r="158" spans="3:19" x14ac:dyDescent="0.3">
      <c r="C158">
        <v>12</v>
      </c>
      <c r="D158">
        <v>642</v>
      </c>
      <c r="E158">
        <v>23</v>
      </c>
      <c r="I158">
        <v>3027</v>
      </c>
      <c r="J158">
        <v>613.25</v>
      </c>
      <c r="L158">
        <v>12</v>
      </c>
      <c r="O158">
        <v>11651</v>
      </c>
      <c r="P158">
        <v>11651</v>
      </c>
      <c r="Q158">
        <v>648232</v>
      </c>
    </row>
    <row r="159" spans="3:19" x14ac:dyDescent="0.3">
      <c r="C159">
        <v>12</v>
      </c>
      <c r="D159" t="s">
        <v>67</v>
      </c>
      <c r="E159">
        <v>4.0999999999999996</v>
      </c>
      <c r="I159">
        <v>414.4</v>
      </c>
      <c r="J159">
        <v>16.5</v>
      </c>
      <c r="K159">
        <v>18.399999999999999</v>
      </c>
      <c r="O159">
        <v>5000</v>
      </c>
      <c r="P159">
        <v>5000</v>
      </c>
      <c r="Q159">
        <v>79966</v>
      </c>
    </row>
    <row r="160" spans="3:19" x14ac:dyDescent="0.3">
      <c r="C160">
        <v>12</v>
      </c>
      <c r="D160">
        <v>30</v>
      </c>
      <c r="E160">
        <v>4.0999999999999996</v>
      </c>
      <c r="I160">
        <v>414.4</v>
      </c>
      <c r="J160">
        <v>16.5</v>
      </c>
      <c r="K160">
        <v>18.399999999999999</v>
      </c>
      <c r="O160">
        <v>5000</v>
      </c>
      <c r="P160">
        <v>5000</v>
      </c>
      <c r="Q160">
        <v>79966</v>
      </c>
    </row>
    <row r="161" spans="3:19" x14ac:dyDescent="0.3">
      <c r="C161" t="s">
        <v>80</v>
      </c>
      <c r="E161">
        <v>129.72450000000001</v>
      </c>
      <c r="I161">
        <v>18335.21</v>
      </c>
      <c r="J161">
        <v>2516.1</v>
      </c>
      <c r="K161">
        <v>597.32999999999993</v>
      </c>
      <c r="L161">
        <v>68</v>
      </c>
      <c r="O161">
        <v>1054443</v>
      </c>
      <c r="P161">
        <v>1054443</v>
      </c>
      <c r="Q161">
        <v>6951447</v>
      </c>
      <c r="S161">
        <v>8080.9977794244369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2019-01-29T13:58:50Z</dcterms:modified>
</cp:coreProperties>
</file>