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9" i="431"/>
  <c r="D13" i="431"/>
  <c r="E9" i="431"/>
  <c r="E13" i="431"/>
  <c r="E17" i="431"/>
  <c r="F9" i="431"/>
  <c r="F13" i="431"/>
  <c r="F17" i="431"/>
  <c r="G9" i="431"/>
  <c r="G13" i="431"/>
  <c r="H9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K15" i="431"/>
  <c r="L15" i="431"/>
  <c r="M19" i="431"/>
  <c r="N19" i="431"/>
  <c r="O19" i="431"/>
  <c r="P15" i="431"/>
  <c r="Q15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L11" i="431"/>
  <c r="L19" i="431"/>
  <c r="M15" i="431"/>
  <c r="N15" i="431"/>
  <c r="O15" i="431"/>
  <c r="P19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D17" i="431"/>
  <c r="G17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K19" i="431"/>
  <c r="M11" i="431"/>
  <c r="N11" i="431"/>
  <c r="O11" i="431"/>
  <c r="P11" i="431"/>
  <c r="Q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1" i="431" l="1"/>
  <c r="S11" i="431"/>
  <c r="R13" i="431"/>
  <c r="S13" i="431"/>
  <c r="R20" i="431"/>
  <c r="S20" i="431"/>
  <c r="R16" i="431"/>
  <c r="S16" i="431"/>
  <c r="R12" i="431"/>
  <c r="S12" i="431"/>
  <c r="R19" i="431"/>
  <c r="S19" i="431"/>
  <c r="R18" i="431"/>
  <c r="S18" i="431"/>
  <c r="R14" i="431"/>
  <c r="S14" i="431"/>
  <c r="R10" i="431"/>
  <c r="S10" i="431"/>
  <c r="R15" i="431"/>
  <c r="S15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<sst xmlns="http://schemas.openxmlformats.org/spreadsheetml/2006/main" count="146" uniqueCount="91">
  <si>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</si>
  <si>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</si>
  <si>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</si>
  <si>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</si>
  <si>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</si>
  <si>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</si>
  <si>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</si>
  <si>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</si>
  <si>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</si>
  <si>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</si>
  <si>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</si>
  <si>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</si>
  <si>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</si>
  <si>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</si>
  <si>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</si>
  <si>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</si>
  <si>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</si>
  <si>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</si>
  <si>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</si>
  <si>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</si>
  <si>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</si>
  <si>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</si>
  <si>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</si>
  <si>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</si>
  <si>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</si>
  <si>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</si>
  <si>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</si>
  <si>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</si>
  <si>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</si>
  <si>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</si>
  <si>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</si>
  <si>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</si>
  <si>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</si>
  <si>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</si>
  <si>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</si>
  <si>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</si>
  <si>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</si>
  <si>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</si>
  <si>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</si>
  <si>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</si>
  <si>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</si>
  <si>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</si>
  <si>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</si>
  <si>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</si>
  <si>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</si>
  <si>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</si>
  <si>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</si>
  <si>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</si>
  <si>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</si>
  <si>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</si>
  <si>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</si>
  <si>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</si>
  <si>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</si>
  <si>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</si>
  <si>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</si>
  <si>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</si>
  <si>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</si>
  <si>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</si>
  <si>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</si>
  <si>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</si>
  <si>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</si>
  <si>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</si>
  <si>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</si>
  <si>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</si>
  <si>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</si>
  <si>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III. interní klinika - nefrologická, revmatologická a endokrinologická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</si>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</sst>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0" totalsRowShown="0" headerRowDxfId="24" tableBorderDxfId="23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1" totalsRowShown="0">
  <autoFilter ref="C3:S17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115.51759166666666</v>
      </c>
      <c r="D6" s="40"/>
      <c r="E6" s="40"/>
      <c r="F6" s="39"/>
      <c r="G6" s="41">
        <f ca="1">SUM(Tabulka[05 h_vram])/2</f>
        <v>198236.53</v>
      </c>
      <c r="H6" s="40">
        <f ca="1">SUM(Tabulka[06 h_naduv])/2</f>
        <v>15096.669999999998</v>
      </c>
      <c r="I6" s="40">
        <f ca="1">SUM(Tabulka[07 h_nadzk])/2</f>
        <v>3577.5399999999995</v>
      </c>
      <c r="J6" s="39">
        <f ca="1">SUM(Tabulka[08 h_oon])/2</f>
        <v>300</v>
      </c>
      <c r="K6" s="41">
        <f ca="1">SUM(Tabulka[09 m_kl])/2</f>
        <v>0</v>
      </c>
      <c r="L6" s="40">
        <f ca="1">SUM(Tabulka[10 m_gr])/2</f>
        <v>498000</v>
      </c>
      <c r="M6" s="40">
        <f ca="1">SUM(Tabulka[11 m_jo])/2</f>
        <v>4116439</v>
      </c>
      <c r="N6" s="40">
        <f ca="1">SUM(Tabulka[12 m_oc])/2</f>
        <v>4614439</v>
      </c>
      <c r="O6" s="39">
        <f ca="1">SUM(Tabulka[13 m_sk])/2</f>
        <v>68944553</v>
      </c>
      <c r="P6" s="38">
        <f ca="1">SUM(Tabulka[14_vzsk])/2</f>
        <v>83480</v>
      </c>
      <c r="Q6" s="38">
        <f ca="1">SUM(Tabulka[15_vzpl])/2</f>
        <v>87527.946704442307</v>
      </c>
      <c r="R6" s="37">
        <f ca="1">IF(Q6=0,0,P6/Q6)</f>
        <v>0.95375252297290714</v>
      </c>
      <c r="S6" s="36">
        <f ca="1">Q6-P6</f>
        <v>4047.9467044423072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26.90925833333333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49067.700000000004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8642.3000000000011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1537.1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2044891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2431891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28212397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65280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74527.946704442307</v>
      </c>
      <c r="R8" s="20">
        <f ca="1">IF(Tabulka[[#This Row],[15_vzpl]]=0,"",Tabulka[[#This Row],[14_vzsk]]/Tabulka[[#This Row],[15_vzpl]])</f>
        <v>0.87591303513140961</v>
      </c>
      <c r="S8" s="19">
        <f ca="1">IF(Tabulka[[#This Row],[15_vzpl]]-Tabulka[[#This Row],[14_vzsk]]=0,"",Tabulka[[#This Row],[15_vzpl]]-Tabulka[[#This Row],[14_vzsk]])</f>
        <v>9247.9467044423072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0.33749999999999997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139010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65280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74527.946704442307</v>
      </c>
      <c r="R9" s="20">
        <f ca="1">IF(Tabulka[[#This Row],[15_vzpl]]=0,"",Tabulka[[#This Row],[14_vzsk]]/Tabulka[[#This Row],[15_vzpl]])</f>
        <v>0.87591303513140961</v>
      </c>
      <c r="S9" s="19">
        <f ca="1">IF(Tabulka[[#This Row],[15_vzpl]]-Tabulka[[#This Row],[14_vzsk]]=0,"",Tabulka[[#This Row],[15_vzpl]]-Tabulka[[#This Row],[14_vzsk]])</f>
        <v>9247.9467044423072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4.4425916666666661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8180.8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1201.3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472.3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182696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211696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2586651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22.129166666666674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40220.900000000009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7441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1064.8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1854575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2212575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25486736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85.10833333333332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142612.82999999999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6454.37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2040.4399999999998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111000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2017380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2128380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39573889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13000.000000000002</v>
      </c>
      <c r="R12" s="20">
        <f ca="1">IF(Tabulka[[#This Row],[15_vzpl]]=0,"",Tabulka[[#This Row],[14_vzsk]]/Tabulka[[#This Row],[15_vzpl]])</f>
        <v>1.4</v>
      </c>
      <c r="S12" s="19">
        <f ca="1">IF(Tabulka[[#This Row],[15_vzpl]]-Tabulka[[#This Row],[14_vzsk]]=0,"",Tabulka[[#This Row],[15_vzpl]]-Tabulka[[#This Row],[14_vzsk]])</f>
        <v>-5199.9999999999982</v>
      </c>
    </row>
    <row r="13" spans="1:19" x14ac:dyDescent="0.3">
      <c r="A13" s="18">
        <v>303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24889.4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1059.5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1374.73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316769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316769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6827870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13000.000000000002</v>
      </c>
      <c r="R13" s="20">
        <f ca="1">IF(Tabulka[[#This Row],[15_vzpl]]=0,"",Tabulka[[#This Row],[14_vzsk]]/Tabulka[[#This Row],[15_vzpl]])</f>
        <v>1.4</v>
      </c>
      <c r="S13" s="19">
        <f ca="1">IF(Tabulka[[#This Row],[15_vzpl]]-Tabulka[[#This Row],[14_vzsk]]=0,"",Tabulka[[#This Row],[15_vzpl]]-Tabulka[[#This Row],[14_vzsk]])</f>
        <v>-5199.9999999999982</v>
      </c>
    </row>
    <row r="14" spans="1:19" x14ac:dyDescent="0.3">
      <c r="A14" s="18">
        <v>304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40.858333333333327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69306.429999999993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3381.37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571.21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1128307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1190307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22904813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129227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129227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1330484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424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12.416666666666666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21280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1166.5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171432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220432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4465090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636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5536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57320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57320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952357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642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17869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214325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214325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3093275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 t="s">
        <v>67</v>
      </c>
      <c r="B19" s="17"/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54168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54168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1158267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>
        <v>30</v>
      </c>
      <c r="B20" s="17" t="s">
        <v>90</v>
      </c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54168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54168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1158267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64</v>
      </c>
    </row>
    <row r="22" spans="1:19" x14ac:dyDescent="0.3">
      <c r="A22" s="1" t="s">
        <v>5</v>
      </c>
    </row>
    <row r="23" spans="1:19" x14ac:dyDescent="0.3">
      <c r="A23" s="2" t="s">
        <v>34</v>
      </c>
    </row>
    <row r="24" spans="1:19" x14ac:dyDescent="0.3">
      <c r="A24" s="10" t="s">
        <v>33</v>
      </c>
    </row>
    <row r="25" spans="1:19" x14ac:dyDescent="0.3">
      <c r="A25" s="6" t="s">
        <v>27</v>
      </c>
    </row>
    <row r="26" spans="1:19" x14ac:dyDescent="0.3">
      <c r="A26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3" priority="3" operator="lessThan">
      <formula>0</formula>
    </cfRule>
  </conditionalFormatting>
  <conditionalFormatting sqref="R6:R20">
    <cfRule type="cellIs" dxfId="2" priority="4" operator="greaterThan">
      <formula>1</formula>
    </cfRule>
  </conditionalFormatting>
  <conditionalFormatting sqref="A8:S20">
    <cfRule type="expression" dxfId="1" priority="2">
      <formula>$B8=""</formula>
    </cfRule>
  </conditionalFormatting>
  <conditionalFormatting sqref="P8:S20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26.5</v>
      </c>
      <c r="F4" s="47"/>
      <c r="G4" s="47"/>
      <c r="H4" s="47"/>
      <c r="I4" s="47">
        <v>4324</v>
      </c>
      <c r="J4" s="47">
        <v>663.5</v>
      </c>
      <c r="K4" s="47">
        <v>157</v>
      </c>
      <c r="L4" s="47"/>
      <c r="M4" s="47"/>
      <c r="N4" s="47"/>
      <c r="O4" s="47">
        <v>12500</v>
      </c>
      <c r="P4" s="47">
        <v>12500</v>
      </c>
      <c r="Q4" s="47">
        <v>2068065</v>
      </c>
      <c r="R4" s="47"/>
      <c r="S4" s="47">
        <v>6210.6622253701908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S5">
        <v>6210.6622253701908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3.6999999999999997</v>
      </c>
      <c r="I6">
        <v>594.4</v>
      </c>
      <c r="J6">
        <v>68</v>
      </c>
      <c r="K6">
        <v>65</v>
      </c>
      <c r="Q6">
        <v>165958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22.8</v>
      </c>
      <c r="I7">
        <v>3729.6000000000004</v>
      </c>
      <c r="J7">
        <v>595.5</v>
      </c>
      <c r="K7">
        <v>92</v>
      </c>
      <c r="O7">
        <v>12500</v>
      </c>
      <c r="P7">
        <v>12500</v>
      </c>
      <c r="Q7">
        <v>1902107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84.15</v>
      </c>
      <c r="I8">
        <v>13475.029999999999</v>
      </c>
      <c r="J8">
        <v>67.75</v>
      </c>
      <c r="K8">
        <v>35.75</v>
      </c>
      <c r="Q8">
        <v>2939702</v>
      </c>
      <c r="R8">
        <v>500</v>
      </c>
      <c r="S8">
        <v>1083.3333333333333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16.25</v>
      </c>
      <c r="I9">
        <v>2507</v>
      </c>
      <c r="J9">
        <v>3.75</v>
      </c>
      <c r="K9">
        <v>35.75</v>
      </c>
      <c r="Q9">
        <v>515762</v>
      </c>
      <c r="R9">
        <v>500</v>
      </c>
      <c r="S9">
        <v>1083.3333333333333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39.9</v>
      </c>
      <c r="I10">
        <v>6388.53</v>
      </c>
      <c r="Q10">
        <v>1667326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2</v>
      </c>
      <c r="I11">
        <v>316</v>
      </c>
      <c r="J11">
        <v>12</v>
      </c>
      <c r="Q11">
        <v>102525</v>
      </c>
    </row>
    <row r="12" spans="1:19" x14ac:dyDescent="0.3">
      <c r="A12" s="54" t="s">
        <v>15</v>
      </c>
      <c r="B12" s="53">
        <v>9</v>
      </c>
      <c r="C12">
        <v>1</v>
      </c>
      <c r="D12">
        <v>424</v>
      </c>
      <c r="E12">
        <v>13</v>
      </c>
      <c r="I12">
        <v>2226.5</v>
      </c>
      <c r="J12">
        <v>20</v>
      </c>
      <c r="Q12">
        <v>373255</v>
      </c>
    </row>
    <row r="13" spans="1:19" x14ac:dyDescent="0.3">
      <c r="A13" s="52" t="s">
        <v>16</v>
      </c>
      <c r="B13" s="51">
        <v>10</v>
      </c>
      <c r="C13">
        <v>1</v>
      </c>
      <c r="D13">
        <v>636</v>
      </c>
      <c r="E13">
        <v>3</v>
      </c>
      <c r="I13">
        <v>516</v>
      </c>
      <c r="Q13">
        <v>73877</v>
      </c>
    </row>
    <row r="14" spans="1:19" x14ac:dyDescent="0.3">
      <c r="A14" s="54" t="s">
        <v>17</v>
      </c>
      <c r="B14" s="53">
        <v>11</v>
      </c>
      <c r="C14">
        <v>1</v>
      </c>
      <c r="D14">
        <v>642</v>
      </c>
      <c r="E14">
        <v>10</v>
      </c>
      <c r="I14">
        <v>1521</v>
      </c>
      <c r="J14">
        <v>32</v>
      </c>
      <c r="Q14">
        <v>206957</v>
      </c>
    </row>
    <row r="15" spans="1:19" x14ac:dyDescent="0.3">
      <c r="A15" s="52" t="s">
        <v>18</v>
      </c>
      <c r="B15" s="51">
        <v>12</v>
      </c>
      <c r="C15">
        <v>1</v>
      </c>
      <c r="D15" t="s">
        <v>67</v>
      </c>
      <c r="E15">
        <v>3.5</v>
      </c>
      <c r="I15">
        <v>636</v>
      </c>
      <c r="Q15">
        <v>91498</v>
      </c>
    </row>
    <row r="16" spans="1:19" x14ac:dyDescent="0.3">
      <c r="A16" s="50" t="s">
        <v>6</v>
      </c>
      <c r="B16" s="49">
        <v>2018</v>
      </c>
      <c r="C16">
        <v>1</v>
      </c>
      <c r="D16">
        <v>30</v>
      </c>
      <c r="E16">
        <v>3.5</v>
      </c>
      <c r="I16">
        <v>636</v>
      </c>
      <c r="Q16">
        <v>91498</v>
      </c>
    </row>
    <row r="17" spans="3:19" x14ac:dyDescent="0.3">
      <c r="C17" t="s">
        <v>68</v>
      </c>
      <c r="E17">
        <v>114.15</v>
      </c>
      <c r="I17">
        <v>18435.03</v>
      </c>
      <c r="J17">
        <v>731.25</v>
      </c>
      <c r="K17">
        <v>192.75</v>
      </c>
      <c r="O17">
        <v>12500</v>
      </c>
      <c r="P17">
        <v>12500</v>
      </c>
      <c r="Q17">
        <v>5099265</v>
      </c>
      <c r="R17">
        <v>500</v>
      </c>
      <c r="S17">
        <v>7293.9955587035238</v>
      </c>
    </row>
    <row r="18" spans="3:19" x14ac:dyDescent="0.3">
      <c r="C18">
        <v>2</v>
      </c>
      <c r="D18" t="s">
        <v>35</v>
      </c>
      <c r="E18">
        <v>26.5</v>
      </c>
      <c r="I18">
        <v>3679.7</v>
      </c>
      <c r="J18">
        <v>648.70000000000005</v>
      </c>
      <c r="K18">
        <v>156.19999999999999</v>
      </c>
      <c r="Q18">
        <v>2041945</v>
      </c>
      <c r="R18">
        <v>2500</v>
      </c>
      <c r="S18">
        <v>6210.6622253701908</v>
      </c>
    </row>
    <row r="19" spans="3:19" x14ac:dyDescent="0.3">
      <c r="C19">
        <v>2</v>
      </c>
      <c r="D19">
        <v>99</v>
      </c>
      <c r="R19">
        <v>2500</v>
      </c>
      <c r="S19">
        <v>6210.6622253701908</v>
      </c>
    </row>
    <row r="20" spans="3:19" x14ac:dyDescent="0.3">
      <c r="C20">
        <v>2</v>
      </c>
      <c r="D20">
        <v>100</v>
      </c>
      <c r="E20">
        <v>3.6999999999999997</v>
      </c>
      <c r="I20">
        <v>572.79999999999995</v>
      </c>
      <c r="J20">
        <v>65</v>
      </c>
      <c r="K20">
        <v>65.5</v>
      </c>
      <c r="Q20">
        <v>173240</v>
      </c>
    </row>
    <row r="21" spans="3:19" x14ac:dyDescent="0.3">
      <c r="C21">
        <v>2</v>
      </c>
      <c r="D21">
        <v>101</v>
      </c>
      <c r="E21">
        <v>22.8</v>
      </c>
      <c r="I21">
        <v>3106.9</v>
      </c>
      <c r="J21">
        <v>583.70000000000005</v>
      </c>
      <c r="K21">
        <v>90.7</v>
      </c>
      <c r="Q21">
        <v>1868705</v>
      </c>
    </row>
    <row r="22" spans="3:19" x14ac:dyDescent="0.3">
      <c r="C22">
        <v>2</v>
      </c>
      <c r="D22" t="s">
        <v>66</v>
      </c>
      <c r="E22">
        <v>84.15</v>
      </c>
      <c r="I22">
        <v>11232.75</v>
      </c>
      <c r="J22">
        <v>182.75</v>
      </c>
      <c r="K22">
        <v>96</v>
      </c>
      <c r="O22">
        <v>40088</v>
      </c>
      <c r="P22">
        <v>40088</v>
      </c>
      <c r="Q22">
        <v>2859065</v>
      </c>
      <c r="S22">
        <v>1083.3333333333333</v>
      </c>
    </row>
    <row r="23" spans="3:19" x14ac:dyDescent="0.3">
      <c r="C23">
        <v>2</v>
      </c>
      <c r="D23">
        <v>303</v>
      </c>
      <c r="E23">
        <v>16.25</v>
      </c>
      <c r="I23">
        <v>1980.5</v>
      </c>
      <c r="J23">
        <v>23.75</v>
      </c>
      <c r="K23">
        <v>56</v>
      </c>
      <c r="Q23">
        <v>487814</v>
      </c>
      <c r="S23">
        <v>1083.3333333333333</v>
      </c>
    </row>
    <row r="24" spans="3:19" x14ac:dyDescent="0.3">
      <c r="C24">
        <v>2</v>
      </c>
      <c r="D24">
        <v>304</v>
      </c>
      <c r="E24">
        <v>39.9</v>
      </c>
      <c r="I24">
        <v>5649.25</v>
      </c>
      <c r="J24">
        <v>103</v>
      </c>
      <c r="K24">
        <v>40</v>
      </c>
      <c r="O24">
        <v>32212</v>
      </c>
      <c r="P24">
        <v>32212</v>
      </c>
      <c r="Q24">
        <v>1686027</v>
      </c>
    </row>
    <row r="25" spans="3:19" x14ac:dyDescent="0.3">
      <c r="C25">
        <v>2</v>
      </c>
      <c r="D25">
        <v>305</v>
      </c>
      <c r="E25">
        <v>2</v>
      </c>
      <c r="I25">
        <v>288</v>
      </c>
      <c r="J25">
        <v>12</v>
      </c>
      <c r="Q25">
        <v>100285</v>
      </c>
    </row>
    <row r="26" spans="3:19" x14ac:dyDescent="0.3">
      <c r="C26">
        <v>2</v>
      </c>
      <c r="D26">
        <v>424</v>
      </c>
      <c r="E26">
        <v>13</v>
      </c>
      <c r="I26">
        <v>1601</v>
      </c>
      <c r="J26">
        <v>20</v>
      </c>
      <c r="Q26">
        <v>321825</v>
      </c>
    </row>
    <row r="27" spans="3:19" x14ac:dyDescent="0.3">
      <c r="C27">
        <v>2</v>
      </c>
      <c r="D27">
        <v>636</v>
      </c>
      <c r="E27">
        <v>3</v>
      </c>
      <c r="I27">
        <v>480</v>
      </c>
      <c r="Q27">
        <v>71238</v>
      </c>
    </row>
    <row r="28" spans="3:19" x14ac:dyDescent="0.3">
      <c r="C28">
        <v>2</v>
      </c>
      <c r="D28">
        <v>642</v>
      </c>
      <c r="E28">
        <v>10</v>
      </c>
      <c r="I28">
        <v>1234</v>
      </c>
      <c r="J28">
        <v>24</v>
      </c>
      <c r="O28">
        <v>7876</v>
      </c>
      <c r="P28">
        <v>7876</v>
      </c>
      <c r="Q28">
        <v>191876</v>
      </c>
    </row>
    <row r="29" spans="3:19" x14ac:dyDescent="0.3">
      <c r="C29">
        <v>2</v>
      </c>
      <c r="D29" t="s">
        <v>67</v>
      </c>
      <c r="E29">
        <v>3.5</v>
      </c>
      <c r="I29">
        <v>544</v>
      </c>
      <c r="Q29">
        <v>91299</v>
      </c>
    </row>
    <row r="30" spans="3:19" x14ac:dyDescent="0.3">
      <c r="C30">
        <v>2</v>
      </c>
      <c r="D30">
        <v>30</v>
      </c>
      <c r="E30">
        <v>3.5</v>
      </c>
      <c r="I30">
        <v>544</v>
      </c>
      <c r="Q30">
        <v>91299</v>
      </c>
    </row>
    <row r="31" spans="3:19" x14ac:dyDescent="0.3">
      <c r="C31" t="s">
        <v>69</v>
      </c>
      <c r="E31">
        <v>114.15</v>
      </c>
      <c r="I31">
        <v>15456.45</v>
      </c>
      <c r="J31">
        <v>831.45</v>
      </c>
      <c r="K31">
        <v>252.2</v>
      </c>
      <c r="O31">
        <v>40088</v>
      </c>
      <c r="P31">
        <v>40088</v>
      </c>
      <c r="Q31">
        <v>4992309</v>
      </c>
      <c r="R31">
        <v>2500</v>
      </c>
      <c r="S31">
        <v>7293.9955587035238</v>
      </c>
    </row>
    <row r="32" spans="3:19" x14ac:dyDescent="0.3">
      <c r="C32">
        <v>3</v>
      </c>
      <c r="D32" t="s">
        <v>35</v>
      </c>
      <c r="E32">
        <v>25.5</v>
      </c>
      <c r="I32">
        <v>3908.7</v>
      </c>
      <c r="J32">
        <v>662</v>
      </c>
      <c r="K32">
        <v>170</v>
      </c>
      <c r="Q32">
        <v>2089723</v>
      </c>
      <c r="R32">
        <v>3630</v>
      </c>
      <c r="S32">
        <v>6210.6622253701908</v>
      </c>
    </row>
    <row r="33" spans="3:19" x14ac:dyDescent="0.3">
      <c r="C33">
        <v>3</v>
      </c>
      <c r="D33">
        <v>99</v>
      </c>
      <c r="R33">
        <v>3630</v>
      </c>
      <c r="S33">
        <v>6210.6622253701908</v>
      </c>
    </row>
    <row r="34" spans="3:19" x14ac:dyDescent="0.3">
      <c r="C34">
        <v>3</v>
      </c>
      <c r="D34">
        <v>100</v>
      </c>
      <c r="E34">
        <v>3.6999999999999997</v>
      </c>
      <c r="I34">
        <v>627.20000000000005</v>
      </c>
      <c r="J34">
        <v>68</v>
      </c>
      <c r="K34">
        <v>68</v>
      </c>
      <c r="Q34">
        <v>175065</v>
      </c>
    </row>
    <row r="35" spans="3:19" x14ac:dyDescent="0.3">
      <c r="C35">
        <v>3</v>
      </c>
      <c r="D35">
        <v>101</v>
      </c>
      <c r="E35">
        <v>21.8</v>
      </c>
      <c r="I35">
        <v>3281.5</v>
      </c>
      <c r="J35">
        <v>594</v>
      </c>
      <c r="K35">
        <v>102</v>
      </c>
      <c r="Q35">
        <v>1914658</v>
      </c>
    </row>
    <row r="36" spans="3:19" x14ac:dyDescent="0.3">
      <c r="C36">
        <v>3</v>
      </c>
      <c r="D36" t="s">
        <v>66</v>
      </c>
      <c r="E36">
        <v>85.65</v>
      </c>
      <c r="I36">
        <v>12141.45</v>
      </c>
      <c r="J36">
        <v>490</v>
      </c>
      <c r="K36">
        <v>228.5</v>
      </c>
      <c r="O36">
        <v>44010</v>
      </c>
      <c r="P36">
        <v>44010</v>
      </c>
      <c r="Q36">
        <v>3116544</v>
      </c>
      <c r="R36">
        <v>2850</v>
      </c>
      <c r="S36">
        <v>1083.3333333333333</v>
      </c>
    </row>
    <row r="37" spans="3:19" x14ac:dyDescent="0.3">
      <c r="C37">
        <v>3</v>
      </c>
      <c r="D37">
        <v>303</v>
      </c>
      <c r="E37">
        <v>16.25</v>
      </c>
      <c r="I37">
        <v>2144.5</v>
      </c>
      <c r="J37">
        <v>150.5</v>
      </c>
      <c r="K37">
        <v>170</v>
      </c>
      <c r="O37">
        <v>6475</v>
      </c>
      <c r="P37">
        <v>6475</v>
      </c>
      <c r="Q37">
        <v>574658</v>
      </c>
      <c r="R37">
        <v>2850</v>
      </c>
      <c r="S37">
        <v>1083.3333333333333</v>
      </c>
    </row>
    <row r="38" spans="3:19" x14ac:dyDescent="0.3">
      <c r="C38">
        <v>3</v>
      </c>
      <c r="D38">
        <v>304</v>
      </c>
      <c r="E38">
        <v>41.4</v>
      </c>
      <c r="I38">
        <v>6031.95</v>
      </c>
      <c r="J38">
        <v>132.5</v>
      </c>
      <c r="K38">
        <v>58.5</v>
      </c>
      <c r="O38">
        <v>29659</v>
      </c>
      <c r="P38">
        <v>29659</v>
      </c>
      <c r="Q38">
        <v>1799032</v>
      </c>
    </row>
    <row r="39" spans="3:19" x14ac:dyDescent="0.3">
      <c r="C39">
        <v>3</v>
      </c>
      <c r="D39">
        <v>305</v>
      </c>
      <c r="E39">
        <v>2</v>
      </c>
      <c r="I39">
        <v>352</v>
      </c>
      <c r="J39">
        <v>12</v>
      </c>
      <c r="Q39">
        <v>99474</v>
      </c>
    </row>
    <row r="40" spans="3:19" x14ac:dyDescent="0.3">
      <c r="C40">
        <v>3</v>
      </c>
      <c r="D40">
        <v>424</v>
      </c>
      <c r="E40">
        <v>13</v>
      </c>
      <c r="I40">
        <v>1705</v>
      </c>
      <c r="J40">
        <v>128</v>
      </c>
      <c r="Q40">
        <v>341851</v>
      </c>
    </row>
    <row r="41" spans="3:19" x14ac:dyDescent="0.3">
      <c r="C41">
        <v>3</v>
      </c>
      <c r="D41">
        <v>636</v>
      </c>
      <c r="E41">
        <v>3</v>
      </c>
      <c r="I41">
        <v>476</v>
      </c>
      <c r="Q41">
        <v>73518</v>
      </c>
    </row>
    <row r="42" spans="3:19" x14ac:dyDescent="0.3">
      <c r="C42">
        <v>3</v>
      </c>
      <c r="D42">
        <v>642</v>
      </c>
      <c r="E42">
        <v>10</v>
      </c>
      <c r="I42">
        <v>1432</v>
      </c>
      <c r="J42">
        <v>67</v>
      </c>
      <c r="O42">
        <v>7876</v>
      </c>
      <c r="P42">
        <v>7876</v>
      </c>
      <c r="Q42">
        <v>228011</v>
      </c>
    </row>
    <row r="43" spans="3:19" x14ac:dyDescent="0.3">
      <c r="C43">
        <v>3</v>
      </c>
      <c r="D43" t="s">
        <v>67</v>
      </c>
      <c r="E43">
        <v>3.5</v>
      </c>
      <c r="I43">
        <v>568</v>
      </c>
      <c r="Q43">
        <v>91622</v>
      </c>
    </row>
    <row r="44" spans="3:19" x14ac:dyDescent="0.3">
      <c r="C44">
        <v>3</v>
      </c>
      <c r="D44">
        <v>30</v>
      </c>
      <c r="E44">
        <v>3.5</v>
      </c>
      <c r="I44">
        <v>568</v>
      </c>
      <c r="Q44">
        <v>91622</v>
      </c>
    </row>
    <row r="45" spans="3:19" x14ac:dyDescent="0.3">
      <c r="C45" t="s">
        <v>70</v>
      </c>
      <c r="E45">
        <v>114.65</v>
      </c>
      <c r="I45">
        <v>16618.150000000001</v>
      </c>
      <c r="J45">
        <v>1152</v>
      </c>
      <c r="K45">
        <v>398.5</v>
      </c>
      <c r="O45">
        <v>44010</v>
      </c>
      <c r="P45">
        <v>44010</v>
      </c>
      <c r="Q45">
        <v>5297889</v>
      </c>
      <c r="R45">
        <v>6480</v>
      </c>
      <c r="S45">
        <v>7293.9955587035238</v>
      </c>
    </row>
    <row r="46" spans="3:19" x14ac:dyDescent="0.3">
      <c r="C46">
        <v>4</v>
      </c>
      <c r="D46" t="s">
        <v>35</v>
      </c>
      <c r="E46">
        <v>25.5</v>
      </c>
      <c r="I46">
        <v>4077.2</v>
      </c>
      <c r="J46">
        <v>714.80000000000007</v>
      </c>
      <c r="K46">
        <v>145.19999999999999</v>
      </c>
      <c r="O46">
        <v>8250</v>
      </c>
      <c r="P46">
        <v>8250</v>
      </c>
      <c r="Q46">
        <v>2109037</v>
      </c>
      <c r="R46">
        <v>4750</v>
      </c>
      <c r="S46">
        <v>6210.6622253701908</v>
      </c>
    </row>
    <row r="47" spans="3:19" x14ac:dyDescent="0.3">
      <c r="C47">
        <v>4</v>
      </c>
      <c r="D47">
        <v>99</v>
      </c>
      <c r="E47">
        <v>0.05</v>
      </c>
      <c r="I47">
        <v>8.4</v>
      </c>
      <c r="Q47">
        <v>3752</v>
      </c>
      <c r="R47">
        <v>4750</v>
      </c>
      <c r="S47">
        <v>6210.6622253701908</v>
      </c>
    </row>
    <row r="48" spans="3:19" x14ac:dyDescent="0.3">
      <c r="C48">
        <v>4</v>
      </c>
      <c r="D48">
        <v>100</v>
      </c>
      <c r="E48">
        <v>3.7</v>
      </c>
      <c r="I48">
        <v>549.6</v>
      </c>
      <c r="J48">
        <v>73.600000000000009</v>
      </c>
      <c r="K48">
        <v>50.400000000000006</v>
      </c>
      <c r="O48">
        <v>750</v>
      </c>
      <c r="P48">
        <v>750</v>
      </c>
      <c r="Q48">
        <v>157005</v>
      </c>
    </row>
    <row r="49" spans="3:19" x14ac:dyDescent="0.3">
      <c r="C49">
        <v>4</v>
      </c>
      <c r="D49">
        <v>101</v>
      </c>
      <c r="E49">
        <v>21.75</v>
      </c>
      <c r="I49">
        <v>3519.2</v>
      </c>
      <c r="J49">
        <v>641.20000000000005</v>
      </c>
      <c r="K49">
        <v>94.8</v>
      </c>
      <c r="O49">
        <v>7500</v>
      </c>
      <c r="P49">
        <v>7500</v>
      </c>
      <c r="Q49">
        <v>1948280</v>
      </c>
    </row>
    <row r="50" spans="3:19" x14ac:dyDescent="0.3">
      <c r="C50">
        <v>4</v>
      </c>
      <c r="D50" t="s">
        <v>66</v>
      </c>
      <c r="E50">
        <v>86.15</v>
      </c>
      <c r="I50">
        <v>11764.35</v>
      </c>
      <c r="J50">
        <v>627.75</v>
      </c>
      <c r="K50">
        <v>207.89</v>
      </c>
      <c r="L50">
        <v>44</v>
      </c>
      <c r="O50">
        <v>46510</v>
      </c>
      <c r="P50">
        <v>46510</v>
      </c>
      <c r="Q50">
        <v>3174001</v>
      </c>
      <c r="S50">
        <v>1083.3333333333333</v>
      </c>
    </row>
    <row r="51" spans="3:19" x14ac:dyDescent="0.3">
      <c r="C51">
        <v>4</v>
      </c>
      <c r="D51">
        <v>303</v>
      </c>
      <c r="E51">
        <v>16.75</v>
      </c>
      <c r="I51">
        <v>2163.5</v>
      </c>
      <c r="J51">
        <v>173.75</v>
      </c>
      <c r="K51">
        <v>148.63</v>
      </c>
      <c r="O51">
        <v>8457</v>
      </c>
      <c r="P51">
        <v>8457</v>
      </c>
      <c r="Q51">
        <v>602183</v>
      </c>
      <c r="S51">
        <v>1083.3333333333333</v>
      </c>
    </row>
    <row r="52" spans="3:19" x14ac:dyDescent="0.3">
      <c r="C52">
        <v>4</v>
      </c>
      <c r="D52">
        <v>304</v>
      </c>
      <c r="E52">
        <v>41.4</v>
      </c>
      <c r="I52">
        <v>5689.85</v>
      </c>
      <c r="J52">
        <v>156</v>
      </c>
      <c r="K52">
        <v>59.260000000000005</v>
      </c>
      <c r="O52">
        <v>20177</v>
      </c>
      <c r="P52">
        <v>20177</v>
      </c>
      <c r="Q52">
        <v>1797010</v>
      </c>
    </row>
    <row r="53" spans="3:19" x14ac:dyDescent="0.3">
      <c r="C53">
        <v>4</v>
      </c>
      <c r="D53">
        <v>305</v>
      </c>
      <c r="E53">
        <v>2</v>
      </c>
      <c r="I53">
        <v>296</v>
      </c>
      <c r="J53">
        <v>12</v>
      </c>
      <c r="Q53">
        <v>100615</v>
      </c>
    </row>
    <row r="54" spans="3:19" x14ac:dyDescent="0.3">
      <c r="C54">
        <v>4</v>
      </c>
      <c r="D54">
        <v>424</v>
      </c>
      <c r="E54">
        <v>13</v>
      </c>
      <c r="I54">
        <v>1735</v>
      </c>
      <c r="J54">
        <v>202</v>
      </c>
      <c r="Q54">
        <v>365928</v>
      </c>
    </row>
    <row r="55" spans="3:19" x14ac:dyDescent="0.3">
      <c r="C55">
        <v>4</v>
      </c>
      <c r="D55">
        <v>636</v>
      </c>
      <c r="E55">
        <v>3</v>
      </c>
      <c r="I55">
        <v>516</v>
      </c>
      <c r="J55">
        <v>12</v>
      </c>
      <c r="O55">
        <v>10000</v>
      </c>
      <c r="P55">
        <v>10000</v>
      </c>
      <c r="Q55">
        <v>76241</v>
      </c>
    </row>
    <row r="56" spans="3:19" x14ac:dyDescent="0.3">
      <c r="C56">
        <v>4</v>
      </c>
      <c r="D56">
        <v>642</v>
      </c>
      <c r="E56">
        <v>10</v>
      </c>
      <c r="I56">
        <v>1364</v>
      </c>
      <c r="J56">
        <v>72</v>
      </c>
      <c r="L56">
        <v>44</v>
      </c>
      <c r="O56">
        <v>7876</v>
      </c>
      <c r="P56">
        <v>7876</v>
      </c>
      <c r="Q56">
        <v>232024</v>
      </c>
    </row>
    <row r="57" spans="3:19" x14ac:dyDescent="0.3">
      <c r="C57">
        <v>4</v>
      </c>
      <c r="D57" t="s">
        <v>67</v>
      </c>
      <c r="E57">
        <v>3.5</v>
      </c>
      <c r="I57">
        <v>568</v>
      </c>
      <c r="Q57">
        <v>91477</v>
      </c>
    </row>
    <row r="58" spans="3:19" x14ac:dyDescent="0.3">
      <c r="C58">
        <v>4</v>
      </c>
      <c r="D58">
        <v>30</v>
      </c>
      <c r="E58">
        <v>3.5</v>
      </c>
      <c r="I58">
        <v>568</v>
      </c>
      <c r="Q58">
        <v>91477</v>
      </c>
    </row>
    <row r="59" spans="3:19" x14ac:dyDescent="0.3">
      <c r="C59" t="s">
        <v>71</v>
      </c>
      <c r="E59">
        <v>115.15</v>
      </c>
      <c r="I59">
        <v>16409.55</v>
      </c>
      <c r="J59">
        <v>1342.5500000000002</v>
      </c>
      <c r="K59">
        <v>353.09</v>
      </c>
      <c r="L59">
        <v>44</v>
      </c>
      <c r="O59">
        <v>54760</v>
      </c>
      <c r="P59">
        <v>54760</v>
      </c>
      <c r="Q59">
        <v>5374515</v>
      </c>
      <c r="R59">
        <v>4750</v>
      </c>
      <c r="S59">
        <v>7293.9955587035238</v>
      </c>
    </row>
    <row r="60" spans="3:19" x14ac:dyDescent="0.3">
      <c r="C60">
        <v>5</v>
      </c>
      <c r="D60" t="s">
        <v>35</v>
      </c>
      <c r="E60">
        <v>25.5</v>
      </c>
      <c r="I60">
        <v>4293.9000000000005</v>
      </c>
      <c r="J60">
        <v>715</v>
      </c>
      <c r="K60">
        <v>143</v>
      </c>
      <c r="Q60">
        <v>2083043</v>
      </c>
      <c r="R60">
        <v>16000</v>
      </c>
      <c r="S60">
        <v>6210.6622253701908</v>
      </c>
    </row>
    <row r="61" spans="3:19" x14ac:dyDescent="0.3">
      <c r="C61">
        <v>5</v>
      </c>
      <c r="D61">
        <v>99</v>
      </c>
      <c r="R61">
        <v>16000</v>
      </c>
      <c r="S61">
        <v>6210.6622253701908</v>
      </c>
    </row>
    <row r="62" spans="3:19" x14ac:dyDescent="0.3">
      <c r="C62">
        <v>5</v>
      </c>
      <c r="D62">
        <v>100</v>
      </c>
      <c r="E62">
        <v>3.7</v>
      </c>
      <c r="I62">
        <v>620.79999999999995</v>
      </c>
      <c r="J62">
        <v>90</v>
      </c>
      <c r="K62">
        <v>50</v>
      </c>
      <c r="Q62">
        <v>170160</v>
      </c>
    </row>
    <row r="63" spans="3:19" x14ac:dyDescent="0.3">
      <c r="C63">
        <v>5</v>
      </c>
      <c r="D63">
        <v>101</v>
      </c>
      <c r="E63">
        <v>21.8</v>
      </c>
      <c r="I63">
        <v>3673.1000000000004</v>
      </c>
      <c r="J63">
        <v>625</v>
      </c>
      <c r="K63">
        <v>93</v>
      </c>
      <c r="Q63">
        <v>1912883</v>
      </c>
    </row>
    <row r="64" spans="3:19" x14ac:dyDescent="0.3">
      <c r="C64">
        <v>5</v>
      </c>
      <c r="D64" t="s">
        <v>66</v>
      </c>
      <c r="E64">
        <v>83.15</v>
      </c>
      <c r="I64">
        <v>12495.4</v>
      </c>
      <c r="J64">
        <v>346</v>
      </c>
      <c r="K64">
        <v>236</v>
      </c>
      <c r="L64">
        <v>72</v>
      </c>
      <c r="O64">
        <v>41516</v>
      </c>
      <c r="P64">
        <v>41516</v>
      </c>
      <c r="Q64">
        <v>3150199</v>
      </c>
      <c r="R64">
        <v>1500</v>
      </c>
      <c r="S64">
        <v>1083.3333333333333</v>
      </c>
    </row>
    <row r="65" spans="3:19" x14ac:dyDescent="0.3">
      <c r="C65">
        <v>5</v>
      </c>
      <c r="D65">
        <v>303</v>
      </c>
      <c r="E65">
        <v>16.75</v>
      </c>
      <c r="I65">
        <v>2346</v>
      </c>
      <c r="J65">
        <v>37</v>
      </c>
      <c r="K65">
        <v>172</v>
      </c>
      <c r="O65">
        <v>10233</v>
      </c>
      <c r="P65">
        <v>10233</v>
      </c>
      <c r="Q65">
        <v>565816</v>
      </c>
      <c r="R65">
        <v>1500</v>
      </c>
      <c r="S65">
        <v>1083.3333333333333</v>
      </c>
    </row>
    <row r="66" spans="3:19" x14ac:dyDescent="0.3">
      <c r="C66">
        <v>5</v>
      </c>
      <c r="D66">
        <v>304</v>
      </c>
      <c r="E66">
        <v>40.4</v>
      </c>
      <c r="I66">
        <v>6051.4</v>
      </c>
      <c r="J66">
        <v>218</v>
      </c>
      <c r="K66">
        <v>64</v>
      </c>
      <c r="O66">
        <v>18204</v>
      </c>
      <c r="P66">
        <v>18204</v>
      </c>
      <c r="Q66">
        <v>1837245</v>
      </c>
    </row>
    <row r="67" spans="3:19" x14ac:dyDescent="0.3">
      <c r="C67">
        <v>5</v>
      </c>
      <c r="D67">
        <v>305</v>
      </c>
      <c r="E67">
        <v>2</v>
      </c>
      <c r="I67">
        <v>344</v>
      </c>
      <c r="J67">
        <v>12</v>
      </c>
      <c r="Q67">
        <v>100506</v>
      </c>
    </row>
    <row r="68" spans="3:19" x14ac:dyDescent="0.3">
      <c r="C68">
        <v>5</v>
      </c>
      <c r="D68">
        <v>424</v>
      </c>
      <c r="E68">
        <v>11</v>
      </c>
      <c r="I68">
        <v>1889</v>
      </c>
      <c r="J68">
        <v>55</v>
      </c>
      <c r="Q68">
        <v>349989</v>
      </c>
    </row>
    <row r="69" spans="3:19" x14ac:dyDescent="0.3">
      <c r="C69">
        <v>5</v>
      </c>
      <c r="D69">
        <v>636</v>
      </c>
      <c r="E69">
        <v>3</v>
      </c>
      <c r="I69">
        <v>524</v>
      </c>
      <c r="Q69">
        <v>72864</v>
      </c>
    </row>
    <row r="70" spans="3:19" x14ac:dyDescent="0.3">
      <c r="C70">
        <v>5</v>
      </c>
      <c r="D70">
        <v>642</v>
      </c>
      <c r="E70">
        <v>10</v>
      </c>
      <c r="I70">
        <v>1341</v>
      </c>
      <c r="J70">
        <v>24</v>
      </c>
      <c r="L70">
        <v>72</v>
      </c>
      <c r="O70">
        <v>13079</v>
      </c>
      <c r="P70">
        <v>13079</v>
      </c>
      <c r="Q70">
        <v>223779</v>
      </c>
    </row>
    <row r="71" spans="3:19" x14ac:dyDescent="0.3">
      <c r="C71">
        <v>5</v>
      </c>
      <c r="D71" t="s">
        <v>67</v>
      </c>
      <c r="E71">
        <v>3.5</v>
      </c>
      <c r="I71">
        <v>612</v>
      </c>
      <c r="Q71">
        <v>91937</v>
      </c>
    </row>
    <row r="72" spans="3:19" x14ac:dyDescent="0.3">
      <c r="C72">
        <v>5</v>
      </c>
      <c r="D72">
        <v>30</v>
      </c>
      <c r="E72">
        <v>3.5</v>
      </c>
      <c r="I72">
        <v>612</v>
      </c>
      <c r="Q72">
        <v>91937</v>
      </c>
    </row>
    <row r="73" spans="3:19" x14ac:dyDescent="0.3">
      <c r="C73" t="s">
        <v>72</v>
      </c>
      <c r="E73">
        <v>112.15</v>
      </c>
      <c r="I73">
        <v>17401.3</v>
      </c>
      <c r="J73">
        <v>1061</v>
      </c>
      <c r="K73">
        <v>379</v>
      </c>
      <c r="L73">
        <v>72</v>
      </c>
      <c r="O73">
        <v>41516</v>
      </c>
      <c r="P73">
        <v>41516</v>
      </c>
      <c r="Q73">
        <v>5325179</v>
      </c>
      <c r="R73">
        <v>17500</v>
      </c>
      <c r="S73">
        <v>7293.9955587035238</v>
      </c>
    </row>
    <row r="74" spans="3:19" x14ac:dyDescent="0.3">
      <c r="C74">
        <v>6</v>
      </c>
      <c r="D74" t="s">
        <v>35</v>
      </c>
      <c r="E74">
        <v>26.760400000000001</v>
      </c>
      <c r="I74">
        <v>3774.6</v>
      </c>
      <c r="J74">
        <v>746.3</v>
      </c>
      <c r="K74">
        <v>118.7</v>
      </c>
      <c r="Q74">
        <v>2105166</v>
      </c>
      <c r="S74">
        <v>6210.6622253701908</v>
      </c>
    </row>
    <row r="75" spans="3:19" x14ac:dyDescent="0.3">
      <c r="C75">
        <v>6</v>
      </c>
      <c r="D75">
        <v>99</v>
      </c>
      <c r="S75">
        <v>6210.6622253701908</v>
      </c>
    </row>
    <row r="76" spans="3:19" x14ac:dyDescent="0.3">
      <c r="C76">
        <v>6</v>
      </c>
      <c r="D76">
        <v>100</v>
      </c>
      <c r="E76">
        <v>4.9603999999999999</v>
      </c>
      <c r="I76">
        <v>606.4</v>
      </c>
      <c r="J76">
        <v>103</v>
      </c>
      <c r="K76">
        <v>33.5</v>
      </c>
      <c r="Q76">
        <v>187636</v>
      </c>
    </row>
    <row r="77" spans="3:19" x14ac:dyDescent="0.3">
      <c r="C77">
        <v>6</v>
      </c>
      <c r="D77">
        <v>101</v>
      </c>
      <c r="E77">
        <v>21.8</v>
      </c>
      <c r="I77">
        <v>3168.2</v>
      </c>
      <c r="J77">
        <v>643.29999999999995</v>
      </c>
      <c r="K77">
        <v>85.2</v>
      </c>
      <c r="Q77">
        <v>1917530</v>
      </c>
    </row>
    <row r="78" spans="3:19" x14ac:dyDescent="0.3">
      <c r="C78">
        <v>6</v>
      </c>
      <c r="D78" t="s">
        <v>66</v>
      </c>
      <c r="E78">
        <v>86.15</v>
      </c>
      <c r="I78">
        <v>11668.25</v>
      </c>
      <c r="J78">
        <v>616</v>
      </c>
      <c r="K78">
        <v>146</v>
      </c>
      <c r="L78">
        <v>72</v>
      </c>
      <c r="O78">
        <v>46284</v>
      </c>
      <c r="P78">
        <v>46284</v>
      </c>
      <c r="Q78">
        <v>3114822</v>
      </c>
      <c r="S78">
        <v>1083.3333333333333</v>
      </c>
    </row>
    <row r="79" spans="3:19" x14ac:dyDescent="0.3">
      <c r="C79">
        <v>6</v>
      </c>
      <c r="D79">
        <v>303</v>
      </c>
      <c r="E79">
        <v>16.75</v>
      </c>
      <c r="I79">
        <v>2308.75</v>
      </c>
      <c r="J79">
        <v>83.75</v>
      </c>
      <c r="K79">
        <v>124.5</v>
      </c>
      <c r="O79">
        <v>5866</v>
      </c>
      <c r="P79">
        <v>5866</v>
      </c>
      <c r="Q79">
        <v>581138</v>
      </c>
      <c r="S79">
        <v>1083.3333333333333</v>
      </c>
    </row>
    <row r="80" spans="3:19" x14ac:dyDescent="0.3">
      <c r="C80">
        <v>6</v>
      </c>
      <c r="D80">
        <v>304</v>
      </c>
      <c r="E80">
        <v>40.4</v>
      </c>
      <c r="I80">
        <v>5438</v>
      </c>
      <c r="J80">
        <v>366.75</v>
      </c>
      <c r="K80">
        <v>21.5</v>
      </c>
      <c r="O80">
        <v>32542</v>
      </c>
      <c r="P80">
        <v>32542</v>
      </c>
      <c r="Q80">
        <v>1804033</v>
      </c>
    </row>
    <row r="81" spans="3:19" x14ac:dyDescent="0.3">
      <c r="C81">
        <v>6</v>
      </c>
      <c r="D81">
        <v>305</v>
      </c>
      <c r="E81">
        <v>2</v>
      </c>
      <c r="I81">
        <v>304</v>
      </c>
      <c r="J81">
        <v>12</v>
      </c>
      <c r="Q81">
        <v>100392</v>
      </c>
    </row>
    <row r="82" spans="3:19" x14ac:dyDescent="0.3">
      <c r="C82">
        <v>6</v>
      </c>
      <c r="D82">
        <v>424</v>
      </c>
      <c r="E82">
        <v>12</v>
      </c>
      <c r="I82">
        <v>1776.5</v>
      </c>
      <c r="J82">
        <v>128.5</v>
      </c>
      <c r="Q82">
        <v>331778</v>
      </c>
    </row>
    <row r="83" spans="3:19" x14ac:dyDescent="0.3">
      <c r="C83">
        <v>6</v>
      </c>
      <c r="D83">
        <v>636</v>
      </c>
      <c r="E83">
        <v>3</v>
      </c>
      <c r="I83">
        <v>472</v>
      </c>
      <c r="Q83">
        <v>73435</v>
      </c>
    </row>
    <row r="84" spans="3:19" x14ac:dyDescent="0.3">
      <c r="C84">
        <v>6</v>
      </c>
      <c r="D84">
        <v>642</v>
      </c>
      <c r="E84">
        <v>12</v>
      </c>
      <c r="I84">
        <v>1369</v>
      </c>
      <c r="J84">
        <v>25</v>
      </c>
      <c r="L84">
        <v>72</v>
      </c>
      <c r="O84">
        <v>7876</v>
      </c>
      <c r="P84">
        <v>7876</v>
      </c>
      <c r="Q84">
        <v>224046</v>
      </c>
    </row>
    <row r="85" spans="3:19" x14ac:dyDescent="0.3">
      <c r="C85">
        <v>6</v>
      </c>
      <c r="D85" t="s">
        <v>67</v>
      </c>
      <c r="E85">
        <v>3.5</v>
      </c>
      <c r="I85">
        <v>464</v>
      </c>
      <c r="Q85">
        <v>91663</v>
      </c>
    </row>
    <row r="86" spans="3:19" x14ac:dyDescent="0.3">
      <c r="C86">
        <v>6</v>
      </c>
      <c r="D86">
        <v>30</v>
      </c>
      <c r="E86">
        <v>3.5</v>
      </c>
      <c r="I86">
        <v>464</v>
      </c>
      <c r="Q86">
        <v>91663</v>
      </c>
    </row>
    <row r="87" spans="3:19" x14ac:dyDescent="0.3">
      <c r="C87" t="s">
        <v>73</v>
      </c>
      <c r="E87">
        <v>116.41040000000001</v>
      </c>
      <c r="I87">
        <v>15906.85</v>
      </c>
      <c r="J87">
        <v>1362.3</v>
      </c>
      <c r="K87">
        <v>264.7</v>
      </c>
      <c r="L87">
        <v>72</v>
      </c>
      <c r="O87">
        <v>46284</v>
      </c>
      <c r="P87">
        <v>46284</v>
      </c>
      <c r="Q87">
        <v>5311651</v>
      </c>
      <c r="S87">
        <v>7293.9955587035238</v>
      </c>
    </row>
    <row r="88" spans="3:19" x14ac:dyDescent="0.3">
      <c r="C88">
        <v>7</v>
      </c>
      <c r="D88" t="s">
        <v>35</v>
      </c>
      <c r="E88">
        <v>26.439599999999999</v>
      </c>
      <c r="I88">
        <v>3719.2000000000003</v>
      </c>
      <c r="J88">
        <v>728.6</v>
      </c>
      <c r="K88">
        <v>105.9</v>
      </c>
      <c r="O88">
        <v>1116539</v>
      </c>
      <c r="P88">
        <v>1116539</v>
      </c>
      <c r="Q88">
        <v>3275235</v>
      </c>
      <c r="S88">
        <v>6210.6622253701908</v>
      </c>
    </row>
    <row r="89" spans="3:19" x14ac:dyDescent="0.3">
      <c r="C89">
        <v>7</v>
      </c>
      <c r="D89">
        <v>99</v>
      </c>
      <c r="S89">
        <v>6210.6622253701908</v>
      </c>
    </row>
    <row r="90" spans="3:19" x14ac:dyDescent="0.3">
      <c r="C90">
        <v>7</v>
      </c>
      <c r="D90">
        <v>100</v>
      </c>
      <c r="E90">
        <v>4.6395999999999997</v>
      </c>
      <c r="I90">
        <v>742.4</v>
      </c>
      <c r="J90">
        <v>94.4</v>
      </c>
      <c r="K90">
        <v>25.6</v>
      </c>
      <c r="O90">
        <v>122486</v>
      </c>
      <c r="P90">
        <v>122486</v>
      </c>
      <c r="Q90">
        <v>324539</v>
      </c>
    </row>
    <row r="91" spans="3:19" x14ac:dyDescent="0.3">
      <c r="C91">
        <v>7</v>
      </c>
      <c r="D91">
        <v>101</v>
      </c>
      <c r="E91">
        <v>21.8</v>
      </c>
      <c r="I91">
        <v>2976.8</v>
      </c>
      <c r="J91">
        <v>634.20000000000005</v>
      </c>
      <c r="K91">
        <v>80.3</v>
      </c>
      <c r="O91">
        <v>994053</v>
      </c>
      <c r="P91">
        <v>994053</v>
      </c>
      <c r="Q91">
        <v>2950696</v>
      </c>
    </row>
    <row r="92" spans="3:19" x14ac:dyDescent="0.3">
      <c r="C92">
        <v>7</v>
      </c>
      <c r="D92" t="s">
        <v>66</v>
      </c>
      <c r="E92">
        <v>86.15</v>
      </c>
      <c r="I92">
        <v>11090.85</v>
      </c>
      <c r="J92">
        <v>553.5</v>
      </c>
      <c r="K92">
        <v>164</v>
      </c>
      <c r="L92">
        <v>72</v>
      </c>
      <c r="O92">
        <v>859831</v>
      </c>
      <c r="P92">
        <v>859831</v>
      </c>
      <c r="Q92">
        <v>4125762</v>
      </c>
      <c r="R92">
        <v>3750</v>
      </c>
      <c r="S92">
        <v>1083.3333333333333</v>
      </c>
    </row>
    <row r="93" spans="3:19" x14ac:dyDescent="0.3">
      <c r="C93">
        <v>7</v>
      </c>
      <c r="D93">
        <v>303</v>
      </c>
      <c r="E93">
        <v>14.75</v>
      </c>
      <c r="I93">
        <v>1924</v>
      </c>
      <c r="J93">
        <v>105</v>
      </c>
      <c r="K93">
        <v>133.5</v>
      </c>
      <c r="O93">
        <v>136298</v>
      </c>
      <c r="P93">
        <v>136298</v>
      </c>
      <c r="Q93">
        <v>729651</v>
      </c>
      <c r="R93">
        <v>3750</v>
      </c>
      <c r="S93">
        <v>1083.3333333333333</v>
      </c>
    </row>
    <row r="94" spans="3:19" x14ac:dyDescent="0.3">
      <c r="C94">
        <v>7</v>
      </c>
      <c r="D94">
        <v>304</v>
      </c>
      <c r="E94">
        <v>41.4</v>
      </c>
      <c r="I94">
        <v>5592.85</v>
      </c>
      <c r="J94">
        <v>424.5</v>
      </c>
      <c r="K94">
        <v>30.5</v>
      </c>
      <c r="O94">
        <v>487243</v>
      </c>
      <c r="P94">
        <v>487243</v>
      </c>
      <c r="Q94">
        <v>2401962</v>
      </c>
    </row>
    <row r="95" spans="3:19" x14ac:dyDescent="0.3">
      <c r="C95">
        <v>7</v>
      </c>
      <c r="D95">
        <v>305</v>
      </c>
      <c r="E95">
        <v>2</v>
      </c>
      <c r="I95">
        <v>296</v>
      </c>
      <c r="J95">
        <v>12</v>
      </c>
      <c r="O95">
        <v>58820</v>
      </c>
      <c r="P95">
        <v>58820</v>
      </c>
      <c r="Q95">
        <v>158479</v>
      </c>
    </row>
    <row r="96" spans="3:19" x14ac:dyDescent="0.3">
      <c r="C96">
        <v>7</v>
      </c>
      <c r="D96">
        <v>424</v>
      </c>
      <c r="E96">
        <v>12</v>
      </c>
      <c r="I96">
        <v>1451</v>
      </c>
      <c r="O96">
        <v>74421</v>
      </c>
      <c r="P96">
        <v>74421</v>
      </c>
      <c r="Q96">
        <v>401995</v>
      </c>
    </row>
    <row r="97" spans="3:19" x14ac:dyDescent="0.3">
      <c r="C97">
        <v>7</v>
      </c>
      <c r="D97">
        <v>636</v>
      </c>
      <c r="E97">
        <v>3</v>
      </c>
      <c r="I97">
        <v>352</v>
      </c>
      <c r="O97">
        <v>24144</v>
      </c>
      <c r="P97">
        <v>24144</v>
      </c>
      <c r="Q97">
        <v>97728</v>
      </c>
    </row>
    <row r="98" spans="3:19" x14ac:dyDescent="0.3">
      <c r="C98">
        <v>7</v>
      </c>
      <c r="D98">
        <v>642</v>
      </c>
      <c r="E98">
        <v>13</v>
      </c>
      <c r="I98">
        <v>1475</v>
      </c>
      <c r="J98">
        <v>12</v>
      </c>
      <c r="L98">
        <v>72</v>
      </c>
      <c r="O98">
        <v>78905</v>
      </c>
      <c r="P98">
        <v>78905</v>
      </c>
      <c r="Q98">
        <v>335947</v>
      </c>
    </row>
    <row r="99" spans="3:19" x14ac:dyDescent="0.3">
      <c r="C99">
        <v>7</v>
      </c>
      <c r="D99" t="s">
        <v>67</v>
      </c>
      <c r="E99">
        <v>3.5</v>
      </c>
      <c r="I99">
        <v>484</v>
      </c>
      <c r="O99">
        <v>27081</v>
      </c>
      <c r="P99">
        <v>27081</v>
      </c>
      <c r="Q99">
        <v>119592</v>
      </c>
    </row>
    <row r="100" spans="3:19" x14ac:dyDescent="0.3">
      <c r="C100">
        <v>7</v>
      </c>
      <c r="D100">
        <v>30</v>
      </c>
      <c r="E100">
        <v>3.5</v>
      </c>
      <c r="I100">
        <v>484</v>
      </c>
      <c r="O100">
        <v>27081</v>
      </c>
      <c r="P100">
        <v>27081</v>
      </c>
      <c r="Q100">
        <v>119592</v>
      </c>
    </row>
    <row r="101" spans="3:19" x14ac:dyDescent="0.3">
      <c r="C101" t="s">
        <v>74</v>
      </c>
      <c r="E101">
        <v>116.08959999999999</v>
      </c>
      <c r="I101">
        <v>15294.050000000001</v>
      </c>
      <c r="J101">
        <v>1282.0999999999999</v>
      </c>
      <c r="K101">
        <v>269.89999999999998</v>
      </c>
      <c r="L101">
        <v>72</v>
      </c>
      <c r="O101">
        <v>2003451</v>
      </c>
      <c r="P101">
        <v>2003451</v>
      </c>
      <c r="Q101">
        <v>7520589</v>
      </c>
      <c r="R101">
        <v>3750</v>
      </c>
      <c r="S101">
        <v>7293.9955587035238</v>
      </c>
    </row>
    <row r="102" spans="3:19" x14ac:dyDescent="0.3">
      <c r="C102">
        <v>8</v>
      </c>
      <c r="D102" t="s">
        <v>35</v>
      </c>
      <c r="E102">
        <v>27.739100000000001</v>
      </c>
      <c r="I102">
        <v>3655.6000000000004</v>
      </c>
      <c r="J102">
        <v>757.5</v>
      </c>
      <c r="K102">
        <v>92</v>
      </c>
      <c r="Q102">
        <v>2201242</v>
      </c>
      <c r="S102">
        <v>6210.6622253701908</v>
      </c>
    </row>
    <row r="103" spans="3:19" x14ac:dyDescent="0.3">
      <c r="C103">
        <v>8</v>
      </c>
      <c r="D103">
        <v>99</v>
      </c>
      <c r="E103">
        <v>0.8</v>
      </c>
      <c r="I103">
        <v>147.19999999999999</v>
      </c>
      <c r="Q103">
        <v>23864</v>
      </c>
      <c r="S103">
        <v>6210.6622253701908</v>
      </c>
    </row>
    <row r="104" spans="3:19" x14ac:dyDescent="0.3">
      <c r="C104">
        <v>8</v>
      </c>
      <c r="D104">
        <v>100</v>
      </c>
      <c r="E104">
        <v>5.1391</v>
      </c>
      <c r="I104">
        <v>896</v>
      </c>
      <c r="J104">
        <v>130.5</v>
      </c>
      <c r="K104">
        <v>30</v>
      </c>
      <c r="Q104">
        <v>218962</v>
      </c>
    </row>
    <row r="105" spans="3:19" x14ac:dyDescent="0.3">
      <c r="C105">
        <v>8</v>
      </c>
      <c r="D105">
        <v>101</v>
      </c>
      <c r="E105">
        <v>21.8</v>
      </c>
      <c r="I105">
        <v>2612.4</v>
      </c>
      <c r="J105">
        <v>627</v>
      </c>
      <c r="K105">
        <v>62</v>
      </c>
      <c r="Q105">
        <v>1958416</v>
      </c>
    </row>
    <row r="106" spans="3:19" x14ac:dyDescent="0.3">
      <c r="C106">
        <v>8</v>
      </c>
      <c r="D106" t="s">
        <v>66</v>
      </c>
      <c r="E106">
        <v>87.15</v>
      </c>
      <c r="I106">
        <v>11304.2</v>
      </c>
      <c r="J106">
        <v>696.75</v>
      </c>
      <c r="K106">
        <v>224.75</v>
      </c>
      <c r="L106">
        <v>40</v>
      </c>
      <c r="O106">
        <v>33784</v>
      </c>
      <c r="P106">
        <v>33784</v>
      </c>
      <c r="Q106">
        <v>3280979</v>
      </c>
      <c r="S106">
        <v>1083.3333333333333</v>
      </c>
    </row>
    <row r="107" spans="3:19" x14ac:dyDescent="0.3">
      <c r="C107">
        <v>8</v>
      </c>
      <c r="D107">
        <v>303</v>
      </c>
      <c r="E107">
        <v>15.75</v>
      </c>
      <c r="I107">
        <v>1859</v>
      </c>
      <c r="J107">
        <v>99.75</v>
      </c>
      <c r="K107">
        <v>168.5</v>
      </c>
      <c r="O107">
        <v>8939</v>
      </c>
      <c r="P107">
        <v>8939</v>
      </c>
      <c r="Q107">
        <v>599483</v>
      </c>
      <c r="S107">
        <v>1083.3333333333333</v>
      </c>
    </row>
    <row r="108" spans="3:19" x14ac:dyDescent="0.3">
      <c r="C108">
        <v>8</v>
      </c>
      <c r="D108">
        <v>304</v>
      </c>
      <c r="E108">
        <v>41.4</v>
      </c>
      <c r="I108">
        <v>5417.7</v>
      </c>
      <c r="J108">
        <v>527.5</v>
      </c>
      <c r="K108">
        <v>56.25</v>
      </c>
      <c r="O108">
        <v>16969</v>
      </c>
      <c r="P108">
        <v>16969</v>
      </c>
      <c r="Q108">
        <v>1895923</v>
      </c>
    </row>
    <row r="109" spans="3:19" x14ac:dyDescent="0.3">
      <c r="C109">
        <v>8</v>
      </c>
      <c r="D109">
        <v>305</v>
      </c>
      <c r="E109">
        <v>2</v>
      </c>
      <c r="I109">
        <v>296</v>
      </c>
      <c r="J109">
        <v>12</v>
      </c>
      <c r="Q109">
        <v>100658</v>
      </c>
    </row>
    <row r="110" spans="3:19" x14ac:dyDescent="0.3">
      <c r="C110">
        <v>8</v>
      </c>
      <c r="D110">
        <v>424</v>
      </c>
      <c r="E110">
        <v>12</v>
      </c>
      <c r="I110">
        <v>1682.5</v>
      </c>
      <c r="J110">
        <v>29.5</v>
      </c>
      <c r="Q110">
        <v>324264</v>
      </c>
    </row>
    <row r="111" spans="3:19" x14ac:dyDescent="0.3">
      <c r="C111">
        <v>8</v>
      </c>
      <c r="D111">
        <v>636</v>
      </c>
      <c r="E111">
        <v>3</v>
      </c>
      <c r="I111">
        <v>460</v>
      </c>
      <c r="Q111">
        <v>72702</v>
      </c>
    </row>
    <row r="112" spans="3:19" x14ac:dyDescent="0.3">
      <c r="C112">
        <v>8</v>
      </c>
      <c r="D112">
        <v>642</v>
      </c>
      <c r="E112">
        <v>13</v>
      </c>
      <c r="I112">
        <v>1589</v>
      </c>
      <c r="J112">
        <v>28</v>
      </c>
      <c r="L112">
        <v>40</v>
      </c>
      <c r="O112">
        <v>7876</v>
      </c>
      <c r="P112">
        <v>7876</v>
      </c>
      <c r="Q112">
        <v>287949</v>
      </c>
    </row>
    <row r="113" spans="3:19" x14ac:dyDescent="0.3">
      <c r="C113">
        <v>8</v>
      </c>
      <c r="D113" t="s">
        <v>67</v>
      </c>
      <c r="E113">
        <v>3.5</v>
      </c>
      <c r="I113">
        <v>412</v>
      </c>
      <c r="Q113">
        <v>94861</v>
      </c>
    </row>
    <row r="114" spans="3:19" x14ac:dyDescent="0.3">
      <c r="C114">
        <v>8</v>
      </c>
      <c r="D114">
        <v>30</v>
      </c>
      <c r="E114">
        <v>3.5</v>
      </c>
      <c r="I114">
        <v>412</v>
      </c>
      <c r="Q114">
        <v>94861</v>
      </c>
    </row>
    <row r="115" spans="3:19" x14ac:dyDescent="0.3">
      <c r="C115" t="s">
        <v>75</v>
      </c>
      <c r="E115">
        <v>118.3891</v>
      </c>
      <c r="I115">
        <v>15371.8</v>
      </c>
      <c r="J115">
        <v>1454.25</v>
      </c>
      <c r="K115">
        <v>316.75</v>
      </c>
      <c r="L115">
        <v>40</v>
      </c>
      <c r="O115">
        <v>33784</v>
      </c>
      <c r="P115">
        <v>33784</v>
      </c>
      <c r="Q115">
        <v>5577082</v>
      </c>
      <c r="S115">
        <v>7293.9955587035238</v>
      </c>
    </row>
    <row r="116" spans="3:19" x14ac:dyDescent="0.3">
      <c r="C116">
        <v>9</v>
      </c>
      <c r="D116" t="s">
        <v>35</v>
      </c>
      <c r="E116">
        <v>27.712</v>
      </c>
      <c r="I116">
        <v>4034.6</v>
      </c>
      <c r="J116">
        <v>778.6</v>
      </c>
      <c r="K116">
        <v>106.9</v>
      </c>
      <c r="Q116">
        <v>2178061</v>
      </c>
      <c r="R116">
        <v>9000</v>
      </c>
      <c r="S116">
        <v>6210.6622253701908</v>
      </c>
    </row>
    <row r="117" spans="3:19" x14ac:dyDescent="0.3">
      <c r="C117">
        <v>9</v>
      </c>
      <c r="D117">
        <v>99</v>
      </c>
      <c r="E117">
        <v>0.8</v>
      </c>
      <c r="I117">
        <v>128</v>
      </c>
      <c r="Q117">
        <v>25400</v>
      </c>
      <c r="R117">
        <v>9000</v>
      </c>
      <c r="S117">
        <v>6210.6622253701908</v>
      </c>
    </row>
    <row r="118" spans="3:19" x14ac:dyDescent="0.3">
      <c r="C118">
        <v>9</v>
      </c>
      <c r="D118">
        <v>100</v>
      </c>
      <c r="E118">
        <v>5.1120000000000001</v>
      </c>
      <c r="I118">
        <v>664</v>
      </c>
      <c r="J118">
        <v>134</v>
      </c>
      <c r="K118">
        <v>21</v>
      </c>
      <c r="Q118">
        <v>230158</v>
      </c>
    </row>
    <row r="119" spans="3:19" x14ac:dyDescent="0.3">
      <c r="C119">
        <v>9</v>
      </c>
      <c r="D119">
        <v>101</v>
      </c>
      <c r="E119">
        <v>21.8</v>
      </c>
      <c r="I119">
        <v>3242.6</v>
      </c>
      <c r="J119">
        <v>644.6</v>
      </c>
      <c r="K119">
        <v>85.9</v>
      </c>
      <c r="Q119">
        <v>1922503</v>
      </c>
    </row>
    <row r="120" spans="3:19" x14ac:dyDescent="0.3">
      <c r="C120">
        <v>9</v>
      </c>
      <c r="D120" t="s">
        <v>66</v>
      </c>
      <c r="E120">
        <v>86.15</v>
      </c>
      <c r="I120">
        <v>11597.7</v>
      </c>
      <c r="J120">
        <v>677.5</v>
      </c>
      <c r="K120">
        <v>83.5</v>
      </c>
      <c r="O120">
        <v>13408</v>
      </c>
      <c r="P120">
        <v>13408</v>
      </c>
      <c r="Q120">
        <v>3195626</v>
      </c>
      <c r="S120">
        <v>1083.3333333333333</v>
      </c>
    </row>
    <row r="121" spans="3:19" x14ac:dyDescent="0.3">
      <c r="C121">
        <v>9</v>
      </c>
      <c r="D121">
        <v>303</v>
      </c>
      <c r="E121">
        <v>14.75</v>
      </c>
      <c r="I121">
        <v>2009.5</v>
      </c>
      <c r="J121">
        <v>74</v>
      </c>
      <c r="K121">
        <v>51.5</v>
      </c>
      <c r="O121">
        <v>6703</v>
      </c>
      <c r="P121">
        <v>6703</v>
      </c>
      <c r="Q121">
        <v>542734</v>
      </c>
      <c r="S121">
        <v>1083.3333333333333</v>
      </c>
    </row>
    <row r="122" spans="3:19" x14ac:dyDescent="0.3">
      <c r="C122">
        <v>9</v>
      </c>
      <c r="D122">
        <v>304</v>
      </c>
      <c r="E122">
        <v>41.4</v>
      </c>
      <c r="I122">
        <v>5221.2</v>
      </c>
      <c r="J122">
        <v>407</v>
      </c>
      <c r="K122">
        <v>32</v>
      </c>
      <c r="O122">
        <v>6705</v>
      </c>
      <c r="P122">
        <v>6705</v>
      </c>
      <c r="Q122">
        <v>1837863</v>
      </c>
    </row>
    <row r="123" spans="3:19" x14ac:dyDescent="0.3">
      <c r="C123">
        <v>9</v>
      </c>
      <c r="D123">
        <v>305</v>
      </c>
      <c r="E123">
        <v>2</v>
      </c>
      <c r="I123">
        <v>280</v>
      </c>
      <c r="J123">
        <v>12</v>
      </c>
      <c r="Q123">
        <v>99397</v>
      </c>
    </row>
    <row r="124" spans="3:19" x14ac:dyDescent="0.3">
      <c r="C124">
        <v>9</v>
      </c>
      <c r="D124">
        <v>424</v>
      </c>
      <c r="E124">
        <v>12</v>
      </c>
      <c r="I124">
        <v>1940</v>
      </c>
      <c r="J124">
        <v>133.5</v>
      </c>
      <c r="Q124">
        <v>366268</v>
      </c>
    </row>
    <row r="125" spans="3:19" x14ac:dyDescent="0.3">
      <c r="C125">
        <v>9</v>
      </c>
      <c r="D125">
        <v>636</v>
      </c>
      <c r="E125">
        <v>3</v>
      </c>
      <c r="I125">
        <v>404</v>
      </c>
      <c r="J125">
        <v>20</v>
      </c>
      <c r="Q125">
        <v>75634</v>
      </c>
    </row>
    <row r="126" spans="3:19" x14ac:dyDescent="0.3">
      <c r="C126">
        <v>9</v>
      </c>
      <c r="D126">
        <v>642</v>
      </c>
      <c r="E126">
        <v>13</v>
      </c>
      <c r="I126">
        <v>1743</v>
      </c>
      <c r="J126">
        <v>31</v>
      </c>
      <c r="Q126">
        <v>273730</v>
      </c>
    </row>
    <row r="127" spans="3:19" x14ac:dyDescent="0.3">
      <c r="C127">
        <v>9</v>
      </c>
      <c r="D127" t="s">
        <v>67</v>
      </c>
      <c r="E127">
        <v>3.5</v>
      </c>
      <c r="I127">
        <v>532</v>
      </c>
      <c r="Q127">
        <v>91375</v>
      </c>
    </row>
    <row r="128" spans="3:19" x14ac:dyDescent="0.3">
      <c r="C128">
        <v>9</v>
      </c>
      <c r="D128">
        <v>30</v>
      </c>
      <c r="E128">
        <v>3.5</v>
      </c>
      <c r="I128">
        <v>532</v>
      </c>
      <c r="Q128">
        <v>91375</v>
      </c>
    </row>
    <row r="129" spans="3:19" x14ac:dyDescent="0.3">
      <c r="C129" t="s">
        <v>76</v>
      </c>
      <c r="E129">
        <v>117.36199999999999</v>
      </c>
      <c r="I129">
        <v>16164.3</v>
      </c>
      <c r="J129">
        <v>1456.1</v>
      </c>
      <c r="K129">
        <v>190.4</v>
      </c>
      <c r="O129">
        <v>13408</v>
      </c>
      <c r="P129">
        <v>13408</v>
      </c>
      <c r="Q129">
        <v>5465062</v>
      </c>
      <c r="R129">
        <v>9000</v>
      </c>
      <c r="S129">
        <v>7293.9955587035238</v>
      </c>
    </row>
    <row r="130" spans="3:19" x14ac:dyDescent="0.3">
      <c r="C130">
        <v>10</v>
      </c>
      <c r="D130" t="s">
        <v>35</v>
      </c>
      <c r="E130">
        <v>28.76</v>
      </c>
      <c r="I130">
        <v>4819.8999999999996</v>
      </c>
      <c r="J130">
        <v>742.9</v>
      </c>
      <c r="K130">
        <v>128.1</v>
      </c>
      <c r="Q130">
        <v>2205420</v>
      </c>
      <c r="R130">
        <v>21900</v>
      </c>
      <c r="S130">
        <v>6210.6622253701908</v>
      </c>
    </row>
    <row r="131" spans="3:19" x14ac:dyDescent="0.3">
      <c r="C131">
        <v>10</v>
      </c>
      <c r="D131">
        <v>99</v>
      </c>
      <c r="E131">
        <v>0.8</v>
      </c>
      <c r="I131">
        <v>152</v>
      </c>
      <c r="Q131">
        <v>25400</v>
      </c>
      <c r="R131">
        <v>21900</v>
      </c>
      <c r="S131">
        <v>6210.6622253701908</v>
      </c>
    </row>
    <row r="132" spans="3:19" x14ac:dyDescent="0.3">
      <c r="C132">
        <v>10</v>
      </c>
      <c r="D132">
        <v>100</v>
      </c>
      <c r="E132">
        <v>5.16</v>
      </c>
      <c r="I132">
        <v>816</v>
      </c>
      <c r="J132">
        <v>142.5</v>
      </c>
      <c r="K132">
        <v>34.5</v>
      </c>
      <c r="Q132">
        <v>232722</v>
      </c>
    </row>
    <row r="133" spans="3:19" x14ac:dyDescent="0.3">
      <c r="C133">
        <v>10</v>
      </c>
      <c r="D133">
        <v>101</v>
      </c>
      <c r="E133">
        <v>22.8</v>
      </c>
      <c r="I133">
        <v>3851.9</v>
      </c>
      <c r="J133">
        <v>600.4</v>
      </c>
      <c r="K133">
        <v>93.6</v>
      </c>
      <c r="Q133">
        <v>1947298</v>
      </c>
    </row>
    <row r="134" spans="3:19" x14ac:dyDescent="0.3">
      <c r="C134">
        <v>10</v>
      </c>
      <c r="D134" t="s">
        <v>66</v>
      </c>
      <c r="E134">
        <v>84.65</v>
      </c>
      <c r="I134">
        <v>13215.25</v>
      </c>
      <c r="J134">
        <v>586</v>
      </c>
      <c r="K134">
        <v>165</v>
      </c>
      <c r="O134">
        <v>27408</v>
      </c>
      <c r="P134">
        <v>27408</v>
      </c>
      <c r="Q134">
        <v>3119778</v>
      </c>
      <c r="S134">
        <v>1083.3333333333333</v>
      </c>
    </row>
    <row r="135" spans="3:19" x14ac:dyDescent="0.3">
      <c r="C135">
        <v>10</v>
      </c>
      <c r="D135">
        <v>303</v>
      </c>
      <c r="E135">
        <v>14.25</v>
      </c>
      <c r="I135">
        <v>2215.5</v>
      </c>
      <c r="J135">
        <v>101.5</v>
      </c>
      <c r="K135">
        <v>105.5</v>
      </c>
      <c r="O135">
        <v>7682</v>
      </c>
      <c r="P135">
        <v>7682</v>
      </c>
      <c r="Q135">
        <v>527345</v>
      </c>
      <c r="S135">
        <v>1083.3333333333333</v>
      </c>
    </row>
    <row r="136" spans="3:19" x14ac:dyDescent="0.3">
      <c r="C136">
        <v>10</v>
      </c>
      <c r="D136">
        <v>304</v>
      </c>
      <c r="E136">
        <v>40.4</v>
      </c>
      <c r="I136">
        <v>6220.25</v>
      </c>
      <c r="J136">
        <v>212</v>
      </c>
      <c r="K136">
        <v>59.5</v>
      </c>
      <c r="O136">
        <v>9385</v>
      </c>
      <c r="P136">
        <v>9385</v>
      </c>
      <c r="Q136">
        <v>1796367</v>
      </c>
    </row>
    <row r="137" spans="3:19" x14ac:dyDescent="0.3">
      <c r="C137">
        <v>10</v>
      </c>
      <c r="D137">
        <v>305</v>
      </c>
      <c r="E137">
        <v>2</v>
      </c>
      <c r="I137">
        <v>352</v>
      </c>
      <c r="J137">
        <v>12</v>
      </c>
      <c r="Q137">
        <v>101519</v>
      </c>
    </row>
    <row r="138" spans="3:19" x14ac:dyDescent="0.3">
      <c r="C138">
        <v>10</v>
      </c>
      <c r="D138">
        <v>424</v>
      </c>
      <c r="E138">
        <v>12</v>
      </c>
      <c r="I138">
        <v>1968.5</v>
      </c>
      <c r="J138">
        <v>133.5</v>
      </c>
      <c r="O138">
        <v>6341</v>
      </c>
      <c r="P138">
        <v>6341</v>
      </c>
      <c r="Q138">
        <v>342882</v>
      </c>
    </row>
    <row r="139" spans="3:19" x14ac:dyDescent="0.3">
      <c r="C139">
        <v>10</v>
      </c>
      <c r="D139">
        <v>636</v>
      </c>
      <c r="E139">
        <v>3</v>
      </c>
      <c r="I139">
        <v>540</v>
      </c>
      <c r="J139">
        <v>4</v>
      </c>
      <c r="Q139">
        <v>74830</v>
      </c>
    </row>
    <row r="140" spans="3:19" x14ac:dyDescent="0.3">
      <c r="C140">
        <v>10</v>
      </c>
      <c r="D140">
        <v>642</v>
      </c>
      <c r="E140">
        <v>13</v>
      </c>
      <c r="I140">
        <v>1919</v>
      </c>
      <c r="J140">
        <v>123</v>
      </c>
      <c r="O140">
        <v>4000</v>
      </c>
      <c r="P140">
        <v>4000</v>
      </c>
      <c r="Q140">
        <v>276835</v>
      </c>
    </row>
    <row r="141" spans="3:19" x14ac:dyDescent="0.3">
      <c r="C141">
        <v>10</v>
      </c>
      <c r="D141" t="s">
        <v>67</v>
      </c>
      <c r="E141">
        <v>3.5</v>
      </c>
      <c r="I141">
        <v>636</v>
      </c>
      <c r="Q141">
        <v>91548</v>
      </c>
    </row>
    <row r="142" spans="3:19" x14ac:dyDescent="0.3">
      <c r="C142">
        <v>10</v>
      </c>
      <c r="D142">
        <v>30</v>
      </c>
      <c r="E142">
        <v>3.5</v>
      </c>
      <c r="I142">
        <v>636</v>
      </c>
      <c r="Q142">
        <v>91548</v>
      </c>
    </row>
    <row r="143" spans="3:19" x14ac:dyDescent="0.3">
      <c r="C143" t="s">
        <v>77</v>
      </c>
      <c r="E143">
        <v>116.91</v>
      </c>
      <c r="I143">
        <v>18671.150000000001</v>
      </c>
      <c r="J143">
        <v>1328.9</v>
      </c>
      <c r="K143">
        <v>293.10000000000002</v>
      </c>
      <c r="O143">
        <v>27408</v>
      </c>
      <c r="P143">
        <v>27408</v>
      </c>
      <c r="Q143">
        <v>5416746</v>
      </c>
      <c r="R143">
        <v>21900</v>
      </c>
      <c r="S143">
        <v>7293.9955587035238</v>
      </c>
    </row>
    <row r="144" spans="3:19" x14ac:dyDescent="0.3">
      <c r="C144">
        <v>11</v>
      </c>
      <c r="D144" t="s">
        <v>35</v>
      </c>
      <c r="E144">
        <v>28.6</v>
      </c>
      <c r="I144">
        <v>4625.8999999999996</v>
      </c>
      <c r="J144">
        <v>720.5</v>
      </c>
      <c r="K144">
        <v>91</v>
      </c>
      <c r="N144">
        <v>387000</v>
      </c>
      <c r="O144">
        <v>222180</v>
      </c>
      <c r="P144">
        <v>609180</v>
      </c>
      <c r="Q144">
        <v>2833406</v>
      </c>
      <c r="R144">
        <v>7500</v>
      </c>
      <c r="S144">
        <v>6210.6622253701908</v>
      </c>
    </row>
    <row r="145" spans="3:19" x14ac:dyDescent="0.3">
      <c r="C145">
        <v>11</v>
      </c>
      <c r="D145">
        <v>99</v>
      </c>
      <c r="E145">
        <v>0.8</v>
      </c>
      <c r="I145">
        <v>128</v>
      </c>
      <c r="O145">
        <v>7620</v>
      </c>
      <c r="P145">
        <v>7620</v>
      </c>
      <c r="Q145">
        <v>34370</v>
      </c>
      <c r="R145">
        <v>7500</v>
      </c>
      <c r="S145">
        <v>6210.6622253701908</v>
      </c>
    </row>
    <row r="146" spans="3:19" x14ac:dyDescent="0.3">
      <c r="C146">
        <v>11</v>
      </c>
      <c r="D146">
        <v>100</v>
      </c>
      <c r="E146">
        <v>5</v>
      </c>
      <c r="I146">
        <v>816</v>
      </c>
      <c r="J146">
        <v>102.5</v>
      </c>
      <c r="N146">
        <v>29000</v>
      </c>
      <c r="O146">
        <v>59460</v>
      </c>
      <c r="P146">
        <v>88460</v>
      </c>
      <c r="Q146">
        <v>297590</v>
      </c>
    </row>
    <row r="147" spans="3:19" x14ac:dyDescent="0.3">
      <c r="C147">
        <v>11</v>
      </c>
      <c r="D147">
        <v>101</v>
      </c>
      <c r="E147">
        <v>22.8</v>
      </c>
      <c r="I147">
        <v>3681.8999999999996</v>
      </c>
      <c r="J147">
        <v>618</v>
      </c>
      <c r="K147">
        <v>91</v>
      </c>
      <c r="N147">
        <v>358000</v>
      </c>
      <c r="O147">
        <v>155100</v>
      </c>
      <c r="P147">
        <v>513100</v>
      </c>
      <c r="Q147">
        <v>2501446</v>
      </c>
    </row>
    <row r="148" spans="3:19" x14ac:dyDescent="0.3">
      <c r="C148">
        <v>11</v>
      </c>
      <c r="D148" t="s">
        <v>66</v>
      </c>
      <c r="E148">
        <v>84.15</v>
      </c>
      <c r="I148">
        <v>11826.25</v>
      </c>
      <c r="J148">
        <v>553.5</v>
      </c>
      <c r="K148">
        <v>148</v>
      </c>
      <c r="N148">
        <v>111000</v>
      </c>
      <c r="O148">
        <v>851133</v>
      </c>
      <c r="P148">
        <v>962133</v>
      </c>
      <c r="Q148">
        <v>4077571</v>
      </c>
      <c r="R148">
        <v>7100</v>
      </c>
      <c r="S148">
        <v>1083.3333333333333</v>
      </c>
    </row>
    <row r="149" spans="3:19" x14ac:dyDescent="0.3">
      <c r="C149">
        <v>11</v>
      </c>
      <c r="D149">
        <v>303</v>
      </c>
      <c r="E149">
        <v>12.75</v>
      </c>
      <c r="I149">
        <v>1865.5</v>
      </c>
      <c r="J149">
        <v>97</v>
      </c>
      <c r="K149">
        <v>100</v>
      </c>
      <c r="O149">
        <v>124558</v>
      </c>
      <c r="P149">
        <v>124558</v>
      </c>
      <c r="Q149">
        <v>601575</v>
      </c>
      <c r="R149">
        <v>7100</v>
      </c>
      <c r="S149">
        <v>1083.3333333333333</v>
      </c>
    </row>
    <row r="150" spans="3:19" x14ac:dyDescent="0.3">
      <c r="C150">
        <v>11</v>
      </c>
      <c r="D150">
        <v>304</v>
      </c>
      <c r="E150">
        <v>41.4</v>
      </c>
      <c r="I150">
        <v>5881.75</v>
      </c>
      <c r="J150">
        <v>226</v>
      </c>
      <c r="K150">
        <v>48</v>
      </c>
      <c r="N150">
        <v>62000</v>
      </c>
      <c r="O150">
        <v>464911</v>
      </c>
      <c r="P150">
        <v>526911</v>
      </c>
      <c r="Q150">
        <v>2347001</v>
      </c>
    </row>
    <row r="151" spans="3:19" x14ac:dyDescent="0.3">
      <c r="C151">
        <v>11</v>
      </c>
      <c r="D151">
        <v>305</v>
      </c>
      <c r="E151">
        <v>2</v>
      </c>
      <c r="I151">
        <v>336</v>
      </c>
      <c r="J151">
        <v>12</v>
      </c>
      <c r="O151">
        <v>70407</v>
      </c>
      <c r="P151">
        <v>70407</v>
      </c>
      <c r="Q151">
        <v>164156</v>
      </c>
    </row>
    <row r="152" spans="3:19" x14ac:dyDescent="0.3">
      <c r="C152">
        <v>11</v>
      </c>
      <c r="D152">
        <v>424</v>
      </c>
      <c r="E152">
        <v>13</v>
      </c>
      <c r="I152">
        <v>1749</v>
      </c>
      <c r="J152">
        <v>125.5</v>
      </c>
      <c r="N152">
        <v>49000</v>
      </c>
      <c r="O152">
        <v>89120</v>
      </c>
      <c r="P152">
        <v>138120</v>
      </c>
      <c r="Q152">
        <v>511260</v>
      </c>
    </row>
    <row r="153" spans="3:19" x14ac:dyDescent="0.3">
      <c r="C153">
        <v>11</v>
      </c>
      <c r="D153">
        <v>636</v>
      </c>
      <c r="E153">
        <v>3</v>
      </c>
      <c r="I153">
        <v>404</v>
      </c>
      <c r="J153">
        <v>28</v>
      </c>
      <c r="O153">
        <v>23176</v>
      </c>
      <c r="P153">
        <v>23176</v>
      </c>
      <c r="Q153">
        <v>107345</v>
      </c>
    </row>
    <row r="154" spans="3:19" x14ac:dyDescent="0.3">
      <c r="C154">
        <v>11</v>
      </c>
      <c r="D154">
        <v>642</v>
      </c>
      <c r="E154">
        <v>12</v>
      </c>
      <c r="I154">
        <v>1590</v>
      </c>
      <c r="J154">
        <v>65</v>
      </c>
      <c r="O154">
        <v>78961</v>
      </c>
      <c r="P154">
        <v>78961</v>
      </c>
      <c r="Q154">
        <v>346234</v>
      </c>
    </row>
    <row r="155" spans="3:19" x14ac:dyDescent="0.3">
      <c r="C155">
        <v>11</v>
      </c>
      <c r="D155" t="s">
        <v>67</v>
      </c>
      <c r="E155">
        <v>3.5</v>
      </c>
      <c r="I155">
        <v>580</v>
      </c>
      <c r="O155">
        <v>27087</v>
      </c>
      <c r="P155">
        <v>27087</v>
      </c>
      <c r="Q155">
        <v>118910</v>
      </c>
    </row>
    <row r="156" spans="3:19" x14ac:dyDescent="0.3">
      <c r="C156">
        <v>11</v>
      </c>
      <c r="D156">
        <v>30</v>
      </c>
      <c r="E156">
        <v>3.5</v>
      </c>
      <c r="I156">
        <v>580</v>
      </c>
      <c r="O156">
        <v>27087</v>
      </c>
      <c r="P156">
        <v>27087</v>
      </c>
      <c r="Q156">
        <v>118910</v>
      </c>
    </row>
    <row r="157" spans="3:19" x14ac:dyDescent="0.3">
      <c r="C157" t="s">
        <v>78</v>
      </c>
      <c r="E157">
        <v>116.25</v>
      </c>
      <c r="I157">
        <v>17032.150000000001</v>
      </c>
      <c r="J157">
        <v>1274</v>
      </c>
      <c r="K157">
        <v>239</v>
      </c>
      <c r="N157">
        <v>498000</v>
      </c>
      <c r="O157">
        <v>1100400</v>
      </c>
      <c r="P157">
        <v>1598400</v>
      </c>
      <c r="Q157">
        <v>7029887</v>
      </c>
      <c r="R157">
        <v>14600</v>
      </c>
      <c r="S157">
        <v>7293.9955587035238</v>
      </c>
    </row>
    <row r="158" spans="3:19" x14ac:dyDescent="0.3">
      <c r="C158">
        <v>12</v>
      </c>
      <c r="D158" t="s">
        <v>35</v>
      </c>
      <c r="E158">
        <v>27.4</v>
      </c>
      <c r="I158">
        <v>4154.3999999999996</v>
      </c>
      <c r="J158">
        <v>763.90000000000009</v>
      </c>
      <c r="K158">
        <v>123.1</v>
      </c>
      <c r="O158">
        <v>685422</v>
      </c>
      <c r="P158">
        <v>685422</v>
      </c>
      <c r="Q158">
        <v>3022054</v>
      </c>
      <c r="S158">
        <v>6210.6622253701908</v>
      </c>
    </row>
    <row r="159" spans="3:19" x14ac:dyDescent="0.3">
      <c r="C159">
        <v>12</v>
      </c>
      <c r="D159">
        <v>99</v>
      </c>
      <c r="E159">
        <v>0.8</v>
      </c>
      <c r="I159">
        <v>102.4</v>
      </c>
      <c r="Q159">
        <v>26224</v>
      </c>
      <c r="S159">
        <v>6210.6622253701908</v>
      </c>
    </row>
    <row r="160" spans="3:19" x14ac:dyDescent="0.3">
      <c r="C160">
        <v>12</v>
      </c>
      <c r="D160">
        <v>100</v>
      </c>
      <c r="E160">
        <v>4.8</v>
      </c>
      <c r="I160">
        <v>675.2</v>
      </c>
      <c r="J160">
        <v>129.80000000000001</v>
      </c>
      <c r="K160">
        <v>28.8</v>
      </c>
      <c r="Q160">
        <v>253616</v>
      </c>
    </row>
    <row r="161" spans="3:19" x14ac:dyDescent="0.3">
      <c r="C161">
        <v>12</v>
      </c>
      <c r="D161">
        <v>101</v>
      </c>
      <c r="E161">
        <v>21.8</v>
      </c>
      <c r="I161">
        <v>3376.7999999999997</v>
      </c>
      <c r="J161">
        <v>634.1</v>
      </c>
      <c r="K161">
        <v>94.3</v>
      </c>
      <c r="O161">
        <v>685422</v>
      </c>
      <c r="P161">
        <v>685422</v>
      </c>
      <c r="Q161">
        <v>2742214</v>
      </c>
    </row>
    <row r="162" spans="3:19" x14ac:dyDescent="0.3">
      <c r="C162">
        <v>12</v>
      </c>
      <c r="D162" t="s">
        <v>66</v>
      </c>
      <c r="E162">
        <v>83.65</v>
      </c>
      <c r="I162">
        <v>10801.35</v>
      </c>
      <c r="J162">
        <v>1056.8699999999999</v>
      </c>
      <c r="K162">
        <v>305.04999999999995</v>
      </c>
      <c r="O162">
        <v>13408</v>
      </c>
      <c r="P162">
        <v>13408</v>
      </c>
      <c r="Q162">
        <v>3419840</v>
      </c>
      <c r="R162">
        <v>2500</v>
      </c>
      <c r="S162">
        <v>1083.3333333333333</v>
      </c>
    </row>
    <row r="163" spans="3:19" x14ac:dyDescent="0.3">
      <c r="C163">
        <v>12</v>
      </c>
      <c r="D163">
        <v>303</v>
      </c>
      <c r="E163">
        <v>12.75</v>
      </c>
      <c r="I163">
        <v>1565.65</v>
      </c>
      <c r="J163">
        <v>109.75</v>
      </c>
      <c r="K163">
        <v>108.85</v>
      </c>
      <c r="O163">
        <v>1558</v>
      </c>
      <c r="P163">
        <v>1558</v>
      </c>
      <c r="Q163">
        <v>499711</v>
      </c>
      <c r="R163">
        <v>2500</v>
      </c>
      <c r="S163">
        <v>1083.3333333333333</v>
      </c>
    </row>
    <row r="164" spans="3:19" x14ac:dyDescent="0.3">
      <c r="C164">
        <v>12</v>
      </c>
      <c r="D164">
        <v>304</v>
      </c>
      <c r="E164">
        <v>40.9</v>
      </c>
      <c r="I164">
        <v>5723.7000000000007</v>
      </c>
      <c r="J164">
        <v>608.12</v>
      </c>
      <c r="K164">
        <v>101.69999999999999</v>
      </c>
      <c r="O164">
        <v>10300</v>
      </c>
      <c r="P164">
        <v>10300</v>
      </c>
      <c r="Q164">
        <v>2035024</v>
      </c>
    </row>
    <row r="165" spans="3:19" x14ac:dyDescent="0.3">
      <c r="C165">
        <v>12</v>
      </c>
      <c r="D165">
        <v>305</v>
      </c>
      <c r="E165">
        <v>2</v>
      </c>
      <c r="I165">
        <v>272</v>
      </c>
      <c r="J165">
        <v>12</v>
      </c>
      <c r="Q165">
        <v>102478</v>
      </c>
    </row>
    <row r="166" spans="3:19" x14ac:dyDescent="0.3">
      <c r="C166">
        <v>12</v>
      </c>
      <c r="D166">
        <v>424</v>
      </c>
      <c r="E166">
        <v>13</v>
      </c>
      <c r="I166">
        <v>1556</v>
      </c>
      <c r="J166">
        <v>191</v>
      </c>
      <c r="K166">
        <v>94.5</v>
      </c>
      <c r="O166">
        <v>1550</v>
      </c>
      <c r="P166">
        <v>1550</v>
      </c>
      <c r="Q166">
        <v>433795</v>
      </c>
    </row>
    <row r="167" spans="3:19" x14ac:dyDescent="0.3">
      <c r="C167">
        <v>12</v>
      </c>
      <c r="D167">
        <v>636</v>
      </c>
      <c r="E167">
        <v>3</v>
      </c>
      <c r="I167">
        <v>392</v>
      </c>
      <c r="J167">
        <v>36</v>
      </c>
      <c r="Q167">
        <v>82945</v>
      </c>
    </row>
    <row r="168" spans="3:19" x14ac:dyDescent="0.3">
      <c r="C168">
        <v>12</v>
      </c>
      <c r="D168">
        <v>642</v>
      </c>
      <c r="E168">
        <v>12</v>
      </c>
      <c r="I168">
        <v>1292</v>
      </c>
      <c r="J168">
        <v>100</v>
      </c>
      <c r="Q168">
        <v>265887</v>
      </c>
    </row>
    <row r="169" spans="3:19" x14ac:dyDescent="0.3">
      <c r="C169">
        <v>12</v>
      </c>
      <c r="D169" t="s">
        <v>67</v>
      </c>
      <c r="E169">
        <v>3.5</v>
      </c>
      <c r="I169">
        <v>520</v>
      </c>
      <c r="Q169">
        <v>92485</v>
      </c>
    </row>
    <row r="170" spans="3:19" x14ac:dyDescent="0.3">
      <c r="C170">
        <v>12</v>
      </c>
      <c r="D170">
        <v>30</v>
      </c>
      <c r="E170">
        <v>3.5</v>
      </c>
      <c r="I170">
        <v>520</v>
      </c>
      <c r="Q170">
        <v>92485</v>
      </c>
    </row>
    <row r="171" spans="3:19" x14ac:dyDescent="0.3">
      <c r="C171" t="s">
        <v>79</v>
      </c>
      <c r="E171">
        <v>114.55</v>
      </c>
      <c r="I171">
        <v>15475.75</v>
      </c>
      <c r="J171">
        <v>1820.77</v>
      </c>
      <c r="K171">
        <v>428.15</v>
      </c>
      <c r="O171">
        <v>698830</v>
      </c>
      <c r="P171">
        <v>698830</v>
      </c>
      <c r="Q171">
        <v>6534379</v>
      </c>
      <c r="R171">
        <v>2500</v>
      </c>
      <c r="S171">
        <v>7293.9955587035238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2019-01-29T13:59:36Z</dcterms:modified>
</cp:coreProperties>
</file>