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22" i="431"/>
  <c r="E12" i="431"/>
  <c r="E20" i="431"/>
  <c r="F17" i="431"/>
  <c r="G14" i="431"/>
  <c r="G22" i="431"/>
  <c r="H15" i="431"/>
  <c r="H23" i="431"/>
  <c r="I16" i="431"/>
  <c r="J13" i="431"/>
  <c r="J21" i="431"/>
  <c r="K14" i="431"/>
  <c r="K22" i="431"/>
  <c r="L15" i="431"/>
  <c r="M12" i="431"/>
  <c r="M20" i="431"/>
  <c r="N13" i="431"/>
  <c r="N21" i="431"/>
  <c r="O14" i="431"/>
  <c r="O18" i="431"/>
  <c r="P11" i="431"/>
  <c r="P23" i="431"/>
  <c r="Q16" i="431"/>
  <c r="C15" i="431"/>
  <c r="C19" i="431"/>
  <c r="D16" i="431"/>
  <c r="E9" i="431"/>
  <c r="E21" i="431"/>
  <c r="F10" i="431"/>
  <c r="F18" i="431"/>
  <c r="G15" i="431"/>
  <c r="G23" i="431"/>
  <c r="H20" i="431"/>
  <c r="I9" i="431"/>
  <c r="I17" i="431"/>
  <c r="J10" i="431"/>
  <c r="J18" i="431"/>
  <c r="K15" i="431"/>
  <c r="K23" i="431"/>
  <c r="L16" i="431"/>
  <c r="M13" i="431"/>
  <c r="N10" i="431"/>
  <c r="N18" i="431"/>
  <c r="O11" i="431"/>
  <c r="O19" i="431"/>
  <c r="P12" i="431"/>
  <c r="Q9" i="431"/>
  <c r="Q17" i="431"/>
  <c r="C10" i="431"/>
  <c r="C14" i="431"/>
  <c r="C18" i="431"/>
  <c r="D15" i="431"/>
  <c r="F21" i="431"/>
  <c r="I20" i="431"/>
  <c r="L23" i="431"/>
  <c r="P19" i="431"/>
  <c r="D12" i="431"/>
  <c r="H12" i="431"/>
  <c r="K11" i="431"/>
  <c r="M21" i="431"/>
  <c r="P20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D11" i="431"/>
  <c r="D19" i="431"/>
  <c r="D23" i="431"/>
  <c r="E16" i="431"/>
  <c r="F9" i="431"/>
  <c r="F13" i="431"/>
  <c r="G10" i="431"/>
  <c r="G18" i="431"/>
  <c r="H11" i="431"/>
  <c r="H19" i="431"/>
  <c r="I12" i="431"/>
  <c r="J9" i="431"/>
  <c r="J17" i="431"/>
  <c r="K10" i="431"/>
  <c r="K18" i="431"/>
  <c r="L11" i="431"/>
  <c r="L19" i="431"/>
  <c r="M16" i="431"/>
  <c r="N9" i="431"/>
  <c r="N17" i="431"/>
  <c r="O10" i="431"/>
  <c r="O22" i="431"/>
  <c r="P15" i="431"/>
  <c r="Q12" i="431"/>
  <c r="Q20" i="431"/>
  <c r="C11" i="431"/>
  <c r="C23" i="431"/>
  <c r="D20" i="431"/>
  <c r="E13" i="431"/>
  <c r="E17" i="431"/>
  <c r="F14" i="431"/>
  <c r="F22" i="431"/>
  <c r="G11" i="431"/>
  <c r="G19" i="431"/>
  <c r="H16" i="431"/>
  <c r="I13" i="431"/>
  <c r="I21" i="431"/>
  <c r="J14" i="431"/>
  <c r="J22" i="431"/>
  <c r="K19" i="431"/>
  <c r="L12" i="431"/>
  <c r="L20" i="431"/>
  <c r="M9" i="431"/>
  <c r="M17" i="431"/>
  <c r="N14" i="431"/>
  <c r="N22" i="431"/>
  <c r="O15" i="431"/>
  <c r="O23" i="431"/>
  <c r="P16" i="431"/>
  <c r="Q13" i="431"/>
  <c r="Q21" i="431"/>
  <c r="O8" i="431"/>
  <c r="J8" i="431"/>
  <c r="G8" i="431"/>
  <c r="I8" i="431"/>
  <c r="E8" i="431"/>
  <c r="H8" i="431"/>
  <c r="K8" i="431"/>
  <c r="F8" i="431"/>
  <c r="M8" i="431"/>
  <c r="D8" i="431"/>
  <c r="N8" i="431"/>
  <c r="Q8" i="431"/>
  <c r="C8" i="431"/>
  <c r="L8" i="431"/>
  <c r="P8" i="431"/>
  <c r="S21" i="431" l="1"/>
  <c r="R21" i="431"/>
  <c r="S13" i="431"/>
  <c r="R13" i="431"/>
  <c r="R20" i="431"/>
  <c r="S20" i="431"/>
  <c r="R12" i="431"/>
  <c r="S12" i="431"/>
  <c r="S22" i="431"/>
  <c r="R22" i="431"/>
  <c r="R18" i="431"/>
  <c r="S18" i="431"/>
  <c r="S14" i="431"/>
  <c r="R14" i="431"/>
  <c r="R10" i="431"/>
  <c r="S10" i="431"/>
  <c r="S17" i="431"/>
  <c r="R17" i="431"/>
  <c r="S9" i="431"/>
  <c r="R9" i="431"/>
  <c r="R16" i="431"/>
  <c r="S16" i="431"/>
  <c r="R23" i="431"/>
  <c r="S23" i="431"/>
  <c r="R19" i="431"/>
  <c r="S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<sst xmlns="http://schemas.openxmlformats.org/spreadsheetml/2006/main" count="155" uniqueCount="94">
  <si>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</si>
  <si>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</si>
  <si>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</si>
  <si>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</si>
  <si>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</si>
  <si>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</si>
  <si>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</si>
  <si>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</si>
  <si>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</si>
  <si>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</si>
  <si>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</si>
  <si>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</si>
  <si>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</si>
  <si>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</si>
  <si>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</si>
  <si>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</si>
  <si>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</si>
  <si>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</si>
  <si>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</si>
  <si>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</si>
  <si>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</si>
  <si>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</si>
  <si>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</si>
  <si>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</si>
  <si>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</si>
  <si>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</si>
  <si>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</si>
  <si>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</si>
  <si>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</si>
  <si>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</si>
  <si>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</si>
  <si>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</si>
  <si>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</si>
  <si>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</si>
  <si>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</si>
  <si>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</si>
  <si>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</si>
  <si>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</si>
  <si>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</si>
  <si>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</si>
  <si>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</si>
  <si>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</si>
  <si>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</si>
  <si>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</si>
  <si>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</si>
  <si>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</si>
  <si>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</si>
  <si>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</si>
  <si>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</si>
  <si>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</si>
  <si>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</si>
  <si>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</si>
  <si>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</si>
  <si>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</si>
  <si>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</si>
  <si>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</si>
  <si>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</si>
  <si>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</si>
  <si>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</si>
  <si>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</si>
  <si>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</si>
  <si>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</si>
  <si>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</si>
  <si>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</si>
  <si>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</si>
  <si>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Novorozenecké oddělení</t>
    </r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</si>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</sst>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3" totalsRowShown="0" headerRowDxfId="24" tableBorderDxfId="23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5" totalsRowShown="0">
  <autoFilter ref="C3:S17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71.279333333333341</v>
      </c>
      <c r="D6" s="40"/>
      <c r="E6" s="40"/>
      <c r="F6" s="39"/>
      <c r="G6" s="41">
        <f ca="1">SUM(Tabulka[05 h_vram])/2</f>
        <v>125393.17</v>
      </c>
      <c r="H6" s="40">
        <f ca="1">SUM(Tabulka[06 h_naduv])/2</f>
        <v>7083.51</v>
      </c>
      <c r="I6" s="40">
        <f ca="1">SUM(Tabulka[07 h_nadzk])/2</f>
        <v>6882.96</v>
      </c>
      <c r="J6" s="39">
        <f ca="1">SUM(Tabulka[08 h_oon])/2</f>
        <v>966.5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2352037</v>
      </c>
      <c r="N6" s="40">
        <f ca="1">SUM(Tabulka[12 m_oc])/2</f>
        <v>2352037</v>
      </c>
      <c r="O6" s="39">
        <f ca="1">SUM(Tabulka[13 m_sk])/2</f>
        <v>45558629</v>
      </c>
      <c r="P6" s="38">
        <f ca="1">SUM(Tabulka[14_vzsk])/2</f>
        <v>71963.98</v>
      </c>
      <c r="Q6" s="38">
        <f ca="1">SUM(Tabulka[15_vzpl])/2</f>
        <v>94630.074597534534</v>
      </c>
      <c r="R6" s="37">
        <f ca="1">IF(Q6=0,0,P6/Q6)</f>
        <v>0.76047683895490581</v>
      </c>
      <c r="S6" s="36">
        <f ca="1">Q6-P6</f>
        <v>22666.094597534538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10.216833333333332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19103.2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3138.9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319.39999999999998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882.5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902126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902126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11886351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23249.98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29630.074597534545</v>
      </c>
      <c r="R8" s="20">
        <f ca="1">IF(Tabulka[[#This Row],[15_vzpl]]=0,"",Tabulka[[#This Row],[14_vzsk]]/Tabulka[[#This Row],[15_vzpl]])</f>
        <v>0.78467504101169494</v>
      </c>
      <c r="S8" s="19">
        <f ca="1">IF(Tabulka[[#This Row],[15_vzpl]]-Tabulka[[#This Row],[14_vzsk]]=0,"",Tabulka[[#This Row],[15_vzpl]]-Tabulka[[#This Row],[14_vzsk]])</f>
        <v>6380.0945975345458</v>
      </c>
    </row>
    <row r="9" spans="1:19" x14ac:dyDescent="0.3">
      <c r="A9" s="18">
        <v>99</v>
      </c>
      <c r="B9" s="17" t="s">
        <v>82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1.9032750000000001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3572.7999999999997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611.4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238.39999999999998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218.5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60076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60076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1363063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23249.98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29630.074597534545</v>
      </c>
      <c r="R9" s="20">
        <f ca="1">IF(Tabulka[[#This Row],[15_vzpl]]=0,"",Tabulka[[#This Row],[14_vzsk]]/Tabulka[[#This Row],[15_vzpl]])</f>
        <v>0.78467504101169494</v>
      </c>
      <c r="S9" s="19">
        <f ca="1">IF(Tabulka[[#This Row],[15_vzpl]]-Tabulka[[#This Row],[14_vzsk]]=0,"",Tabulka[[#This Row],[15_vzpl]]-Tabulka[[#This Row],[14_vzsk]])</f>
        <v>6380.0945975345458</v>
      </c>
    </row>
    <row r="10" spans="1:19" x14ac:dyDescent="0.3">
      <c r="A10" s="18">
        <v>101</v>
      </c>
      <c r="B10" s="17" t="s">
        <v>83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8.3135583333333312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15530.399999999998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2527.5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842050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842050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10523288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 t="s">
        <v>66</v>
      </c>
      <c r="B11" s="17"/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60.0625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104405.97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3932.11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6563.5599999999995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1426289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1426289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33291856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48714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64999.999999999993</v>
      </c>
      <c r="R11" s="20">
        <f ca="1">IF(Tabulka[[#This Row],[15_vzpl]]=0,"",Tabulka[[#This Row],[14_vzsk]]/Tabulka[[#This Row],[15_vzpl]])</f>
        <v>0.74944615384615398</v>
      </c>
      <c r="S11" s="19">
        <f ca="1">IF(Tabulka[[#This Row],[15_vzpl]]-Tabulka[[#This Row],[14_vzsk]]=0,"",Tabulka[[#This Row],[15_vzpl]]-Tabulka[[#This Row],[14_vzsk]])</f>
        <v>16285.999999999993</v>
      </c>
    </row>
    <row r="12" spans="1:19" x14ac:dyDescent="0.3">
      <c r="A12" s="18">
        <v>303</v>
      </c>
      <c r="B12" s="17" t="s">
        <v>84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48714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64999.999999999993</v>
      </c>
      <c r="R12" s="20">
        <f ca="1">IF(Tabulka[[#This Row],[15_vzpl]]=0,"",Tabulka[[#This Row],[14_vzsk]]/Tabulka[[#This Row],[15_vzpl]])</f>
        <v>0.74944615384615398</v>
      </c>
      <c r="S12" s="19">
        <f ca="1">IF(Tabulka[[#This Row],[15_vzpl]]-Tabulka[[#This Row],[14_vzsk]]=0,"",Tabulka[[#This Row],[15_vzpl]]-Tabulka[[#This Row],[14_vzsk]])</f>
        <v>16285.999999999993</v>
      </c>
    </row>
    <row r="13" spans="1:19" x14ac:dyDescent="0.3">
      <c r="A13" s="18">
        <v>304</v>
      </c>
      <c r="B13" s="17" t="s">
        <v>85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79810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305</v>
      </c>
      <c r="B14" s="17" t="s">
        <v>86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218284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306</v>
      </c>
      <c r="B15" s="17" t="s">
        <v>87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9.3958333333333339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15965.03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672.61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399.37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158434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158434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4028564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307</v>
      </c>
      <c r="B16" s="17" t="s">
        <v>88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8.6666666666666661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15137.45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594.5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1046.19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312016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312016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5508308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309</v>
      </c>
      <c r="B17" s="17" t="s">
        <v>89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1.8541666666666667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22197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22197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992898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310</v>
      </c>
      <c r="B18" s="17" t="s">
        <v>90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35.645833333333336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62007.24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1937.5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5118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870238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870238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21247533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642</v>
      </c>
      <c r="B19" s="17" t="s">
        <v>91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7060.25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63404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63404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1216459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 t="s">
        <v>67</v>
      </c>
      <c r="B20" s="17"/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23622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23622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354982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30</v>
      </c>
      <c r="B21" s="17" t="s">
        <v>92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23622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23622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354982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s="18" t="s">
        <v>71</v>
      </c>
      <c r="B22" s="17"/>
      <c r="C2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25440</v>
      </c>
      <c r="P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0" t="str">
        <f ca="1">IF(Tabulka[[#This Row],[15_vzpl]]=0,"",Tabulka[[#This Row],[14_vzsk]]/Tabulka[[#This Row],[15_vzpl]])</f>
        <v/>
      </c>
      <c r="S22" s="19" t="str">
        <f ca="1">IF(Tabulka[[#This Row],[15_vzpl]]-Tabulka[[#This Row],[14_vzsk]]=0,"",Tabulka[[#This Row],[15_vzpl]]-Tabulka[[#This Row],[14_vzsk]])</f>
        <v/>
      </c>
    </row>
    <row r="23" spans="1:19" x14ac:dyDescent="0.3">
      <c r="A23" s="18">
        <v>0</v>
      </c>
      <c r="B23" s="17" t="s">
        <v>93</v>
      </c>
      <c r="C2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25440</v>
      </c>
      <c r="P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0" t="str">
        <f ca="1">IF(Tabulka[[#This Row],[15_vzpl]]=0,"",Tabulka[[#This Row],[14_vzsk]]/Tabulka[[#This Row],[15_vzpl]])</f>
        <v/>
      </c>
      <c r="S23" s="19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64</v>
      </c>
    </row>
    <row r="25" spans="1:19" x14ac:dyDescent="0.3">
      <c r="A25" s="1" t="s">
        <v>5</v>
      </c>
    </row>
    <row r="26" spans="1:19" x14ac:dyDescent="0.3">
      <c r="A26" s="2" t="s">
        <v>34</v>
      </c>
    </row>
    <row r="27" spans="1:19" x14ac:dyDescent="0.3">
      <c r="A27" s="10" t="s">
        <v>33</v>
      </c>
    </row>
    <row r="28" spans="1:19" x14ac:dyDescent="0.3">
      <c r="A28" s="6" t="s">
        <v>27</v>
      </c>
    </row>
    <row r="29" spans="1:19" x14ac:dyDescent="0.3">
      <c r="A29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3" priority="3" operator="lessThan">
      <formula>0</formula>
    </cfRule>
  </conditionalFormatting>
  <conditionalFormatting sqref="R6:R23">
    <cfRule type="cellIs" dxfId="2" priority="4" operator="greaterThan">
      <formula>1</formula>
    </cfRule>
  </conditionalFormatting>
  <conditionalFormatting sqref="A8:S23">
    <cfRule type="expression" dxfId="1" priority="2">
      <formula>$B8=""</formula>
    </cfRule>
  </conditionalFormatting>
  <conditionalFormatting sqref="P8:S23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10.100000000000001</v>
      </c>
      <c r="F4" s="47"/>
      <c r="G4" s="47"/>
      <c r="H4" s="47"/>
      <c r="I4" s="47">
        <v>1805.6</v>
      </c>
      <c r="J4" s="47">
        <v>217</v>
      </c>
      <c r="K4" s="47">
        <v>59</v>
      </c>
      <c r="L4" s="47">
        <v>93.5</v>
      </c>
      <c r="M4" s="47"/>
      <c r="N4" s="47"/>
      <c r="O4" s="47"/>
      <c r="P4" s="47"/>
      <c r="Q4" s="47">
        <v>892383</v>
      </c>
      <c r="R4" s="47">
        <v>6650</v>
      </c>
      <c r="S4" s="47">
        <v>2469.1728831278792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1.8</v>
      </c>
      <c r="I5">
        <v>318.39999999999998</v>
      </c>
      <c r="J5">
        <v>34</v>
      </c>
      <c r="K5">
        <v>47</v>
      </c>
      <c r="L5">
        <v>11.5</v>
      </c>
      <c r="Q5">
        <v>101989</v>
      </c>
      <c r="R5">
        <v>6650</v>
      </c>
      <c r="S5">
        <v>2469.1728831278792</v>
      </c>
    </row>
    <row r="6" spans="1:19" x14ac:dyDescent="0.3">
      <c r="A6" s="54" t="s">
        <v>9</v>
      </c>
      <c r="B6" s="53">
        <v>3</v>
      </c>
      <c r="C6">
        <v>1</v>
      </c>
      <c r="D6">
        <v>101</v>
      </c>
      <c r="E6">
        <v>8.3000000000000007</v>
      </c>
      <c r="I6">
        <v>1487.2</v>
      </c>
      <c r="J6">
        <v>183</v>
      </c>
      <c r="K6">
        <v>12</v>
      </c>
      <c r="L6">
        <v>82</v>
      </c>
      <c r="Q6">
        <v>790394</v>
      </c>
    </row>
    <row r="7" spans="1:19" x14ac:dyDescent="0.3">
      <c r="A7" s="52" t="s">
        <v>10</v>
      </c>
      <c r="B7" s="51">
        <v>4</v>
      </c>
      <c r="C7">
        <v>1</v>
      </c>
      <c r="D7" t="s">
        <v>66</v>
      </c>
      <c r="E7">
        <v>59</v>
      </c>
      <c r="I7">
        <v>9441.5</v>
      </c>
      <c r="J7">
        <v>70.5</v>
      </c>
      <c r="K7">
        <v>45.5</v>
      </c>
      <c r="O7">
        <v>27595</v>
      </c>
      <c r="P7">
        <v>27595</v>
      </c>
      <c r="Q7">
        <v>2371609</v>
      </c>
      <c r="S7">
        <v>5416.666666666667</v>
      </c>
    </row>
    <row r="8" spans="1:19" x14ac:dyDescent="0.3">
      <c r="A8" s="54" t="s">
        <v>11</v>
      </c>
      <c r="B8" s="53">
        <v>5</v>
      </c>
      <c r="C8">
        <v>1</v>
      </c>
      <c r="D8">
        <v>303</v>
      </c>
      <c r="S8">
        <v>5416.666666666667</v>
      </c>
    </row>
    <row r="9" spans="1:19" x14ac:dyDescent="0.3">
      <c r="A9" s="52" t="s">
        <v>12</v>
      </c>
      <c r="B9" s="51">
        <v>6</v>
      </c>
      <c r="C9">
        <v>1</v>
      </c>
      <c r="D9">
        <v>304</v>
      </c>
      <c r="E9">
        <v>1</v>
      </c>
      <c r="I9">
        <v>184</v>
      </c>
      <c r="Q9">
        <v>39860</v>
      </c>
    </row>
    <row r="10" spans="1:19" x14ac:dyDescent="0.3">
      <c r="A10" s="54" t="s">
        <v>13</v>
      </c>
      <c r="B10" s="53">
        <v>7</v>
      </c>
      <c r="C10">
        <v>1</v>
      </c>
      <c r="D10">
        <v>305</v>
      </c>
      <c r="E10">
        <v>2</v>
      </c>
      <c r="I10">
        <v>312</v>
      </c>
      <c r="Q10">
        <v>108635</v>
      </c>
    </row>
    <row r="11" spans="1:19" x14ac:dyDescent="0.3">
      <c r="A11" s="52" t="s">
        <v>14</v>
      </c>
      <c r="B11" s="51">
        <v>8</v>
      </c>
      <c r="C11">
        <v>1</v>
      </c>
      <c r="D11">
        <v>306</v>
      </c>
      <c r="E11">
        <v>8.25</v>
      </c>
      <c r="I11">
        <v>1350</v>
      </c>
      <c r="J11">
        <v>10</v>
      </c>
      <c r="K11">
        <v>28</v>
      </c>
      <c r="O11">
        <v>3115</v>
      </c>
      <c r="P11">
        <v>3115</v>
      </c>
      <c r="Q11">
        <v>271929</v>
      </c>
    </row>
    <row r="12" spans="1:19" x14ac:dyDescent="0.3">
      <c r="A12" s="54" t="s">
        <v>15</v>
      </c>
      <c r="B12" s="53">
        <v>9</v>
      </c>
      <c r="C12">
        <v>1</v>
      </c>
      <c r="D12">
        <v>307</v>
      </c>
      <c r="E12">
        <v>6.75</v>
      </c>
      <c r="I12">
        <v>1116</v>
      </c>
      <c r="O12">
        <v>1869</v>
      </c>
      <c r="P12">
        <v>1869</v>
      </c>
      <c r="Q12">
        <v>294467</v>
      </c>
    </row>
    <row r="13" spans="1:19" x14ac:dyDescent="0.3">
      <c r="A13" s="52" t="s">
        <v>16</v>
      </c>
      <c r="B13" s="51">
        <v>10</v>
      </c>
      <c r="C13">
        <v>1</v>
      </c>
      <c r="D13">
        <v>309</v>
      </c>
      <c r="E13">
        <v>2</v>
      </c>
      <c r="I13">
        <v>340</v>
      </c>
      <c r="J13">
        <v>12.5</v>
      </c>
      <c r="Q13">
        <v>81883</v>
      </c>
    </row>
    <row r="14" spans="1:19" x14ac:dyDescent="0.3">
      <c r="A14" s="54" t="s">
        <v>17</v>
      </c>
      <c r="B14" s="53">
        <v>11</v>
      </c>
      <c r="C14">
        <v>1</v>
      </c>
      <c r="D14">
        <v>310</v>
      </c>
      <c r="E14">
        <v>35</v>
      </c>
      <c r="I14">
        <v>5442</v>
      </c>
      <c r="K14">
        <v>17.5</v>
      </c>
      <c r="O14">
        <v>10111</v>
      </c>
      <c r="P14">
        <v>10111</v>
      </c>
      <c r="Q14">
        <v>1472601</v>
      </c>
    </row>
    <row r="15" spans="1:19" x14ac:dyDescent="0.3">
      <c r="A15" s="52" t="s">
        <v>18</v>
      </c>
      <c r="B15" s="51">
        <v>12</v>
      </c>
      <c r="C15">
        <v>1</v>
      </c>
      <c r="D15">
        <v>642</v>
      </c>
      <c r="E15">
        <v>4</v>
      </c>
      <c r="I15">
        <v>697.5</v>
      </c>
      <c r="J15">
        <v>48</v>
      </c>
      <c r="O15">
        <v>12500</v>
      </c>
      <c r="P15">
        <v>12500</v>
      </c>
      <c r="Q15">
        <v>102234</v>
      </c>
    </row>
    <row r="16" spans="1:19" x14ac:dyDescent="0.3">
      <c r="A16" s="50" t="s">
        <v>6</v>
      </c>
      <c r="B16" s="49">
        <v>2018</v>
      </c>
      <c r="C16">
        <v>1</v>
      </c>
      <c r="D16" t="s">
        <v>67</v>
      </c>
      <c r="E16">
        <v>1</v>
      </c>
      <c r="I16">
        <v>168</v>
      </c>
      <c r="Q16">
        <v>28077</v>
      </c>
    </row>
    <row r="17" spans="3:19" x14ac:dyDescent="0.3">
      <c r="C17">
        <v>1</v>
      </c>
      <c r="D17">
        <v>30</v>
      </c>
      <c r="E17">
        <v>1</v>
      </c>
      <c r="I17">
        <v>168</v>
      </c>
      <c r="Q17">
        <v>28077</v>
      </c>
    </row>
    <row r="18" spans="3:19" x14ac:dyDescent="0.3">
      <c r="C18" t="s">
        <v>68</v>
      </c>
      <c r="E18">
        <v>70.099999999999994</v>
      </c>
      <c r="I18">
        <v>11415.1</v>
      </c>
      <c r="J18">
        <v>287.5</v>
      </c>
      <c r="K18">
        <v>104.5</v>
      </c>
      <c r="L18">
        <v>93.5</v>
      </c>
      <c r="O18">
        <v>27595</v>
      </c>
      <c r="P18">
        <v>27595</v>
      </c>
      <c r="Q18">
        <v>3292069</v>
      </c>
      <c r="R18">
        <v>6650</v>
      </c>
      <c r="S18">
        <v>7885.8395497945457</v>
      </c>
    </row>
    <row r="19" spans="3:19" x14ac:dyDescent="0.3">
      <c r="C19">
        <v>2</v>
      </c>
      <c r="D19" t="s">
        <v>35</v>
      </c>
      <c r="E19">
        <v>10.100000000000001</v>
      </c>
      <c r="I19">
        <v>1516</v>
      </c>
      <c r="J19">
        <v>227</v>
      </c>
      <c r="K19">
        <v>47</v>
      </c>
      <c r="L19">
        <v>55</v>
      </c>
      <c r="Q19">
        <v>897511</v>
      </c>
      <c r="R19">
        <v>5000</v>
      </c>
      <c r="S19">
        <v>2469.1728831278792</v>
      </c>
    </row>
    <row r="20" spans="3:19" x14ac:dyDescent="0.3">
      <c r="C20">
        <v>2</v>
      </c>
      <c r="D20">
        <v>99</v>
      </c>
      <c r="E20">
        <v>1.8</v>
      </c>
      <c r="I20">
        <v>288</v>
      </c>
      <c r="J20">
        <v>33</v>
      </c>
      <c r="K20">
        <v>35.5</v>
      </c>
      <c r="L20">
        <v>23</v>
      </c>
      <c r="Q20">
        <v>100298</v>
      </c>
      <c r="R20">
        <v>5000</v>
      </c>
      <c r="S20">
        <v>2469.1728831278792</v>
      </c>
    </row>
    <row r="21" spans="3:19" x14ac:dyDescent="0.3">
      <c r="C21">
        <v>2</v>
      </c>
      <c r="D21">
        <v>101</v>
      </c>
      <c r="E21">
        <v>8.3000000000000007</v>
      </c>
      <c r="I21">
        <v>1228</v>
      </c>
      <c r="J21">
        <v>194</v>
      </c>
      <c r="K21">
        <v>11.5</v>
      </c>
      <c r="L21">
        <v>32</v>
      </c>
      <c r="Q21">
        <v>797213</v>
      </c>
    </row>
    <row r="22" spans="3:19" x14ac:dyDescent="0.3">
      <c r="C22">
        <v>2</v>
      </c>
      <c r="D22" t="s">
        <v>66</v>
      </c>
      <c r="E22">
        <v>59.75</v>
      </c>
      <c r="I22">
        <v>8864.5</v>
      </c>
      <c r="J22">
        <v>135</v>
      </c>
      <c r="K22">
        <v>381.5</v>
      </c>
      <c r="Q22">
        <v>2361876</v>
      </c>
      <c r="R22">
        <v>2765</v>
      </c>
      <c r="S22">
        <v>5416.666666666667</v>
      </c>
    </row>
    <row r="23" spans="3:19" x14ac:dyDescent="0.3">
      <c r="C23">
        <v>2</v>
      </c>
      <c r="D23">
        <v>303</v>
      </c>
      <c r="R23">
        <v>2765</v>
      </c>
      <c r="S23">
        <v>5416.666666666667</v>
      </c>
    </row>
    <row r="24" spans="3:19" x14ac:dyDescent="0.3">
      <c r="C24">
        <v>2</v>
      </c>
      <c r="D24">
        <v>306</v>
      </c>
      <c r="E24">
        <v>8.25</v>
      </c>
      <c r="I24">
        <v>1266</v>
      </c>
      <c r="J24">
        <v>30</v>
      </c>
      <c r="K24">
        <v>65</v>
      </c>
      <c r="Q24">
        <v>276000</v>
      </c>
    </row>
    <row r="25" spans="3:19" x14ac:dyDescent="0.3">
      <c r="C25">
        <v>2</v>
      </c>
      <c r="D25">
        <v>307</v>
      </c>
      <c r="E25">
        <v>8.75</v>
      </c>
      <c r="I25">
        <v>1232</v>
      </c>
      <c r="J25">
        <v>22.5</v>
      </c>
      <c r="K25">
        <v>55</v>
      </c>
      <c r="Q25">
        <v>407089</v>
      </c>
    </row>
    <row r="26" spans="3:19" x14ac:dyDescent="0.3">
      <c r="C26">
        <v>2</v>
      </c>
      <c r="D26">
        <v>309</v>
      </c>
      <c r="E26">
        <v>2</v>
      </c>
      <c r="I26">
        <v>328</v>
      </c>
      <c r="J26">
        <v>14</v>
      </c>
      <c r="Q26">
        <v>83767</v>
      </c>
    </row>
    <row r="27" spans="3:19" x14ac:dyDescent="0.3">
      <c r="C27">
        <v>2</v>
      </c>
      <c r="D27">
        <v>310</v>
      </c>
      <c r="E27">
        <v>36.75</v>
      </c>
      <c r="I27">
        <v>5418.5</v>
      </c>
      <c r="J27">
        <v>25</v>
      </c>
      <c r="K27">
        <v>261.5</v>
      </c>
      <c r="Q27">
        <v>1497444</v>
      </c>
    </row>
    <row r="28" spans="3:19" x14ac:dyDescent="0.3">
      <c r="C28">
        <v>2</v>
      </c>
      <c r="D28">
        <v>642</v>
      </c>
      <c r="E28">
        <v>4</v>
      </c>
      <c r="I28">
        <v>620</v>
      </c>
      <c r="J28">
        <v>43.5</v>
      </c>
      <c r="Q28">
        <v>97576</v>
      </c>
    </row>
    <row r="29" spans="3:19" x14ac:dyDescent="0.3">
      <c r="C29">
        <v>2</v>
      </c>
      <c r="D29" t="s">
        <v>67</v>
      </c>
      <c r="E29">
        <v>1</v>
      </c>
      <c r="I29">
        <v>152</v>
      </c>
      <c r="Q29">
        <v>27802</v>
      </c>
    </row>
    <row r="30" spans="3:19" x14ac:dyDescent="0.3">
      <c r="C30">
        <v>2</v>
      </c>
      <c r="D30">
        <v>30</v>
      </c>
      <c r="E30">
        <v>1</v>
      </c>
      <c r="I30">
        <v>152</v>
      </c>
      <c r="Q30">
        <v>27802</v>
      </c>
    </row>
    <row r="31" spans="3:19" x14ac:dyDescent="0.3">
      <c r="C31" t="s">
        <v>69</v>
      </c>
      <c r="E31">
        <v>70.849999999999994</v>
      </c>
      <c r="I31">
        <v>10532.5</v>
      </c>
      <c r="J31">
        <v>362</v>
      </c>
      <c r="K31">
        <v>428.5</v>
      </c>
      <c r="L31">
        <v>55</v>
      </c>
      <c r="Q31">
        <v>3287189</v>
      </c>
      <c r="R31">
        <v>7765</v>
      </c>
      <c r="S31">
        <v>7885.8395497945457</v>
      </c>
    </row>
    <row r="32" spans="3:19" x14ac:dyDescent="0.3">
      <c r="C32">
        <v>3</v>
      </c>
      <c r="D32" t="s">
        <v>35</v>
      </c>
      <c r="E32">
        <v>10.100000000000001</v>
      </c>
      <c r="I32">
        <v>1731.1999999999998</v>
      </c>
      <c r="J32">
        <v>248</v>
      </c>
      <c r="K32">
        <v>57.7</v>
      </c>
      <c r="L32">
        <v>104</v>
      </c>
      <c r="O32">
        <v>30466</v>
      </c>
      <c r="P32">
        <v>30466</v>
      </c>
      <c r="Q32">
        <v>941534</v>
      </c>
      <c r="S32">
        <v>2469.1728831278792</v>
      </c>
    </row>
    <row r="33" spans="3:19" x14ac:dyDescent="0.3">
      <c r="C33">
        <v>3</v>
      </c>
      <c r="D33">
        <v>99</v>
      </c>
      <c r="E33">
        <v>1.8</v>
      </c>
      <c r="I33">
        <v>310.39999999999998</v>
      </c>
      <c r="J33">
        <v>32</v>
      </c>
      <c r="K33">
        <v>46.2</v>
      </c>
      <c r="L33">
        <v>34.5</v>
      </c>
      <c r="O33">
        <v>7266</v>
      </c>
      <c r="P33">
        <v>7266</v>
      </c>
      <c r="Q33">
        <v>112431</v>
      </c>
      <c r="S33">
        <v>2469.1728831278792</v>
      </c>
    </row>
    <row r="34" spans="3:19" x14ac:dyDescent="0.3">
      <c r="C34">
        <v>3</v>
      </c>
      <c r="D34">
        <v>101</v>
      </c>
      <c r="E34">
        <v>8.3000000000000007</v>
      </c>
      <c r="I34">
        <v>1420.8</v>
      </c>
      <c r="J34">
        <v>216</v>
      </c>
      <c r="K34">
        <v>11.5</v>
      </c>
      <c r="L34">
        <v>69.5</v>
      </c>
      <c r="O34">
        <v>23200</v>
      </c>
      <c r="P34">
        <v>23200</v>
      </c>
      <c r="Q34">
        <v>829103</v>
      </c>
    </row>
    <row r="35" spans="3:19" x14ac:dyDescent="0.3">
      <c r="C35">
        <v>3</v>
      </c>
      <c r="D35" t="s">
        <v>66</v>
      </c>
      <c r="E35">
        <v>59.5</v>
      </c>
      <c r="I35">
        <v>8275.75</v>
      </c>
      <c r="J35">
        <v>448.25</v>
      </c>
      <c r="K35">
        <v>742.5</v>
      </c>
      <c r="O35">
        <v>19440</v>
      </c>
      <c r="P35">
        <v>19440</v>
      </c>
      <c r="Q35">
        <v>2682840</v>
      </c>
      <c r="R35">
        <v>5559</v>
      </c>
      <c r="S35">
        <v>5416.666666666667</v>
      </c>
    </row>
    <row r="36" spans="3:19" x14ac:dyDescent="0.3">
      <c r="C36">
        <v>3</v>
      </c>
      <c r="D36">
        <v>303</v>
      </c>
      <c r="R36">
        <v>5559</v>
      </c>
      <c r="S36">
        <v>5416.666666666667</v>
      </c>
    </row>
    <row r="37" spans="3:19" x14ac:dyDescent="0.3">
      <c r="C37">
        <v>3</v>
      </c>
      <c r="D37">
        <v>306</v>
      </c>
      <c r="E37">
        <v>8.25</v>
      </c>
      <c r="I37">
        <v>1050</v>
      </c>
      <c r="J37">
        <v>129.5</v>
      </c>
      <c r="K37">
        <v>65</v>
      </c>
      <c r="O37">
        <v>4080</v>
      </c>
      <c r="P37">
        <v>4080</v>
      </c>
      <c r="Q37">
        <v>320058</v>
      </c>
    </row>
    <row r="38" spans="3:19" x14ac:dyDescent="0.3">
      <c r="C38">
        <v>3</v>
      </c>
      <c r="D38">
        <v>307</v>
      </c>
      <c r="E38">
        <v>8.75</v>
      </c>
      <c r="I38">
        <v>1234</v>
      </c>
      <c r="J38">
        <v>48.25</v>
      </c>
      <c r="K38">
        <v>145</v>
      </c>
      <c r="O38">
        <v>3120</v>
      </c>
      <c r="P38">
        <v>3120</v>
      </c>
      <c r="Q38">
        <v>458824</v>
      </c>
    </row>
    <row r="39" spans="3:19" x14ac:dyDescent="0.3">
      <c r="C39">
        <v>3</v>
      </c>
      <c r="D39">
        <v>309</v>
      </c>
      <c r="E39">
        <v>2.25</v>
      </c>
      <c r="I39">
        <v>326</v>
      </c>
      <c r="J39">
        <v>15</v>
      </c>
      <c r="Q39">
        <v>93050</v>
      </c>
    </row>
    <row r="40" spans="3:19" x14ac:dyDescent="0.3">
      <c r="C40">
        <v>3</v>
      </c>
      <c r="D40">
        <v>310</v>
      </c>
      <c r="E40">
        <v>36.25</v>
      </c>
      <c r="I40">
        <v>5069</v>
      </c>
      <c r="J40">
        <v>213.5</v>
      </c>
      <c r="K40">
        <v>532.5</v>
      </c>
      <c r="O40">
        <v>12240</v>
      </c>
      <c r="P40">
        <v>12240</v>
      </c>
      <c r="Q40">
        <v>1720540</v>
      </c>
    </row>
    <row r="41" spans="3:19" x14ac:dyDescent="0.3">
      <c r="C41">
        <v>3</v>
      </c>
      <c r="D41">
        <v>642</v>
      </c>
      <c r="E41">
        <v>4</v>
      </c>
      <c r="I41">
        <v>596.75</v>
      </c>
      <c r="J41">
        <v>42</v>
      </c>
      <c r="Q41">
        <v>90368</v>
      </c>
    </row>
    <row r="42" spans="3:19" x14ac:dyDescent="0.3">
      <c r="C42">
        <v>3</v>
      </c>
      <c r="D42" t="s">
        <v>67</v>
      </c>
      <c r="E42">
        <v>1</v>
      </c>
      <c r="I42">
        <v>160</v>
      </c>
      <c r="Q42">
        <v>27966</v>
      </c>
    </row>
    <row r="43" spans="3:19" x14ac:dyDescent="0.3">
      <c r="C43">
        <v>3</v>
      </c>
      <c r="D43">
        <v>30</v>
      </c>
      <c r="E43">
        <v>1</v>
      </c>
      <c r="I43">
        <v>160</v>
      </c>
      <c r="Q43">
        <v>27966</v>
      </c>
    </row>
    <row r="44" spans="3:19" x14ac:dyDescent="0.3">
      <c r="C44" t="s">
        <v>70</v>
      </c>
      <c r="E44">
        <v>70.599999999999994</v>
      </c>
      <c r="I44">
        <v>10166.950000000001</v>
      </c>
      <c r="J44">
        <v>696.25</v>
      </c>
      <c r="K44">
        <v>800.2</v>
      </c>
      <c r="L44">
        <v>104</v>
      </c>
      <c r="O44">
        <v>49906</v>
      </c>
      <c r="P44">
        <v>49906</v>
      </c>
      <c r="Q44">
        <v>3652340</v>
      </c>
      <c r="R44">
        <v>5559</v>
      </c>
      <c r="S44">
        <v>7885.8395497945457</v>
      </c>
    </row>
    <row r="45" spans="3:19" x14ac:dyDescent="0.3">
      <c r="C45">
        <v>4</v>
      </c>
      <c r="D45" t="s">
        <v>35</v>
      </c>
      <c r="E45">
        <v>10.100000000000001</v>
      </c>
      <c r="I45">
        <v>1628.8000000000002</v>
      </c>
      <c r="J45">
        <v>245.5</v>
      </c>
      <c r="K45">
        <v>12</v>
      </c>
      <c r="L45">
        <v>62.5</v>
      </c>
      <c r="Q45">
        <v>882692</v>
      </c>
      <c r="R45">
        <v>3300</v>
      </c>
      <c r="S45">
        <v>2469.1728831278792</v>
      </c>
    </row>
    <row r="46" spans="3:19" x14ac:dyDescent="0.3">
      <c r="C46">
        <v>4</v>
      </c>
      <c r="D46">
        <v>99</v>
      </c>
      <c r="E46">
        <v>1.8</v>
      </c>
      <c r="I46">
        <v>270.39999999999998</v>
      </c>
      <c r="J46">
        <v>32</v>
      </c>
      <c r="K46">
        <v>12</v>
      </c>
      <c r="L46">
        <v>23</v>
      </c>
      <c r="Q46">
        <v>95636</v>
      </c>
      <c r="R46">
        <v>3300</v>
      </c>
      <c r="S46">
        <v>2469.1728831278792</v>
      </c>
    </row>
    <row r="47" spans="3:19" x14ac:dyDescent="0.3">
      <c r="C47">
        <v>4</v>
      </c>
      <c r="D47">
        <v>101</v>
      </c>
      <c r="E47">
        <v>8.3000000000000007</v>
      </c>
      <c r="I47">
        <v>1358.4</v>
      </c>
      <c r="J47">
        <v>213.5</v>
      </c>
      <c r="L47">
        <v>39.5</v>
      </c>
      <c r="Q47">
        <v>787056</v>
      </c>
    </row>
    <row r="48" spans="3:19" x14ac:dyDescent="0.3">
      <c r="C48">
        <v>4</v>
      </c>
      <c r="D48" t="s">
        <v>66</v>
      </c>
      <c r="E48">
        <v>59.25</v>
      </c>
      <c r="I48">
        <v>8797.25</v>
      </c>
      <c r="J48">
        <v>251.5</v>
      </c>
      <c r="K48">
        <v>426.5</v>
      </c>
      <c r="O48">
        <v>10750</v>
      </c>
      <c r="P48">
        <v>10750</v>
      </c>
      <c r="Q48">
        <v>2571699</v>
      </c>
      <c r="R48">
        <v>6932</v>
      </c>
      <c r="S48">
        <v>5416.666666666667</v>
      </c>
    </row>
    <row r="49" spans="3:19" x14ac:dyDescent="0.3">
      <c r="C49">
        <v>4</v>
      </c>
      <c r="D49">
        <v>303</v>
      </c>
      <c r="R49">
        <v>6932</v>
      </c>
      <c r="S49">
        <v>5416.666666666667</v>
      </c>
    </row>
    <row r="50" spans="3:19" x14ac:dyDescent="0.3">
      <c r="C50">
        <v>4</v>
      </c>
      <c r="D50">
        <v>304</v>
      </c>
      <c r="E50">
        <v>1</v>
      </c>
      <c r="I50">
        <v>160</v>
      </c>
      <c r="Q50">
        <v>39950</v>
      </c>
    </row>
    <row r="51" spans="3:19" x14ac:dyDescent="0.3">
      <c r="C51">
        <v>4</v>
      </c>
      <c r="D51">
        <v>305</v>
      </c>
      <c r="E51">
        <v>2</v>
      </c>
      <c r="I51">
        <v>280</v>
      </c>
      <c r="Q51">
        <v>109649</v>
      </c>
    </row>
    <row r="52" spans="3:19" x14ac:dyDescent="0.3">
      <c r="C52">
        <v>4</v>
      </c>
      <c r="D52">
        <v>306</v>
      </c>
      <c r="E52">
        <v>8.25</v>
      </c>
      <c r="I52">
        <v>1110</v>
      </c>
      <c r="J52">
        <v>55</v>
      </c>
      <c r="K52">
        <v>35</v>
      </c>
      <c r="Q52">
        <v>297234</v>
      </c>
    </row>
    <row r="53" spans="3:19" x14ac:dyDescent="0.3">
      <c r="C53">
        <v>4</v>
      </c>
      <c r="D53">
        <v>307</v>
      </c>
      <c r="E53">
        <v>6.75</v>
      </c>
      <c r="I53">
        <v>1068</v>
      </c>
      <c r="J53">
        <v>35</v>
      </c>
      <c r="K53">
        <v>85</v>
      </c>
      <c r="Q53">
        <v>332557</v>
      </c>
    </row>
    <row r="54" spans="3:19" x14ac:dyDescent="0.3">
      <c r="C54">
        <v>4</v>
      </c>
      <c r="D54">
        <v>309</v>
      </c>
      <c r="E54">
        <v>2</v>
      </c>
      <c r="I54">
        <v>306</v>
      </c>
      <c r="J54">
        <v>30</v>
      </c>
      <c r="Q54">
        <v>97357</v>
      </c>
    </row>
    <row r="55" spans="3:19" x14ac:dyDescent="0.3">
      <c r="C55">
        <v>4</v>
      </c>
      <c r="D55">
        <v>310</v>
      </c>
      <c r="E55">
        <v>35.25</v>
      </c>
      <c r="I55">
        <v>5292</v>
      </c>
      <c r="J55">
        <v>104.25</v>
      </c>
      <c r="K55">
        <v>306.5</v>
      </c>
      <c r="O55">
        <v>10750</v>
      </c>
      <c r="P55">
        <v>10750</v>
      </c>
      <c r="Q55">
        <v>1599032</v>
      </c>
    </row>
    <row r="56" spans="3:19" x14ac:dyDescent="0.3">
      <c r="C56">
        <v>4</v>
      </c>
      <c r="D56">
        <v>642</v>
      </c>
      <c r="E56">
        <v>4</v>
      </c>
      <c r="I56">
        <v>581.25</v>
      </c>
      <c r="J56">
        <v>27.25</v>
      </c>
      <c r="Q56">
        <v>95920</v>
      </c>
    </row>
    <row r="57" spans="3:19" x14ac:dyDescent="0.3">
      <c r="C57">
        <v>4</v>
      </c>
      <c r="D57" t="s">
        <v>67</v>
      </c>
      <c r="E57">
        <v>1</v>
      </c>
      <c r="I57">
        <v>160</v>
      </c>
      <c r="Q57">
        <v>27907</v>
      </c>
    </row>
    <row r="58" spans="3:19" x14ac:dyDescent="0.3">
      <c r="C58">
        <v>4</v>
      </c>
      <c r="D58">
        <v>30</v>
      </c>
      <c r="E58">
        <v>1</v>
      </c>
      <c r="I58">
        <v>160</v>
      </c>
      <c r="Q58">
        <v>27907</v>
      </c>
    </row>
    <row r="59" spans="3:19" x14ac:dyDescent="0.3">
      <c r="C59">
        <v>4</v>
      </c>
      <c r="D59" t="s">
        <v>71</v>
      </c>
      <c r="L59">
        <v>11.5</v>
      </c>
      <c r="Q59">
        <v>2990</v>
      </c>
    </row>
    <row r="60" spans="3:19" x14ac:dyDescent="0.3">
      <c r="C60">
        <v>4</v>
      </c>
      <c r="D60">
        <v>0</v>
      </c>
      <c r="L60">
        <v>11.5</v>
      </c>
      <c r="Q60">
        <v>2990</v>
      </c>
    </row>
    <row r="61" spans="3:19" x14ac:dyDescent="0.3">
      <c r="C61" t="s">
        <v>72</v>
      </c>
      <c r="E61">
        <v>70.349999999999994</v>
      </c>
      <c r="I61">
        <v>10586.05</v>
      </c>
      <c r="J61">
        <v>497</v>
      </c>
      <c r="K61">
        <v>438.5</v>
      </c>
      <c r="L61">
        <v>74</v>
      </c>
      <c r="O61">
        <v>10750</v>
      </c>
      <c r="P61">
        <v>10750</v>
      </c>
      <c r="Q61">
        <v>3485288</v>
      </c>
      <c r="R61">
        <v>10232</v>
      </c>
      <c r="S61">
        <v>7885.8395497945457</v>
      </c>
    </row>
    <row r="62" spans="3:19" x14ac:dyDescent="0.3">
      <c r="C62">
        <v>5</v>
      </c>
      <c r="D62" t="s">
        <v>35</v>
      </c>
      <c r="E62">
        <v>10.151200000000001</v>
      </c>
      <c r="I62">
        <v>1661.6000000000001</v>
      </c>
      <c r="J62">
        <v>243</v>
      </c>
      <c r="K62">
        <v>52.6</v>
      </c>
      <c r="L62">
        <v>74.5</v>
      </c>
      <c r="Q62">
        <v>915519</v>
      </c>
      <c r="R62">
        <v>1000</v>
      </c>
      <c r="S62">
        <v>2469.1728831278792</v>
      </c>
    </row>
    <row r="63" spans="3:19" x14ac:dyDescent="0.3">
      <c r="C63">
        <v>5</v>
      </c>
      <c r="D63">
        <v>99</v>
      </c>
      <c r="E63">
        <v>1.8118000000000001</v>
      </c>
      <c r="I63">
        <v>267.2</v>
      </c>
      <c r="J63">
        <v>34</v>
      </c>
      <c r="K63">
        <v>41.1</v>
      </c>
      <c r="L63">
        <v>11.5</v>
      </c>
      <c r="Q63">
        <v>109354</v>
      </c>
      <c r="R63">
        <v>1000</v>
      </c>
      <c r="S63">
        <v>2469.1728831278792</v>
      </c>
    </row>
    <row r="64" spans="3:19" x14ac:dyDescent="0.3">
      <c r="C64">
        <v>5</v>
      </c>
      <c r="D64">
        <v>101</v>
      </c>
      <c r="E64">
        <v>8.3394000000000013</v>
      </c>
      <c r="I64">
        <v>1394.4</v>
      </c>
      <c r="J64">
        <v>209</v>
      </c>
      <c r="K64">
        <v>11.5</v>
      </c>
      <c r="L64">
        <v>63</v>
      </c>
      <c r="Q64">
        <v>806165</v>
      </c>
    </row>
    <row r="65" spans="3:19" x14ac:dyDescent="0.3">
      <c r="C65">
        <v>5</v>
      </c>
      <c r="D65" t="s">
        <v>66</v>
      </c>
      <c r="E65">
        <v>59</v>
      </c>
      <c r="I65">
        <v>9109.25</v>
      </c>
      <c r="J65">
        <v>152.25</v>
      </c>
      <c r="K65">
        <v>451.75</v>
      </c>
      <c r="O65">
        <v>10122</v>
      </c>
      <c r="P65">
        <v>10122</v>
      </c>
      <c r="Q65">
        <v>2613434</v>
      </c>
      <c r="R65">
        <v>6260</v>
      </c>
      <c r="S65">
        <v>5416.666666666667</v>
      </c>
    </row>
    <row r="66" spans="3:19" x14ac:dyDescent="0.3">
      <c r="C66">
        <v>5</v>
      </c>
      <c r="D66">
        <v>303</v>
      </c>
      <c r="R66">
        <v>6260</v>
      </c>
      <c r="S66">
        <v>5416.666666666667</v>
      </c>
    </row>
    <row r="67" spans="3:19" x14ac:dyDescent="0.3">
      <c r="C67">
        <v>5</v>
      </c>
      <c r="D67">
        <v>306</v>
      </c>
      <c r="E67">
        <v>9.25</v>
      </c>
      <c r="I67">
        <v>1440</v>
      </c>
      <c r="J67">
        <v>17.5</v>
      </c>
      <c r="K67">
        <v>41.75</v>
      </c>
      <c r="O67">
        <v>410</v>
      </c>
      <c r="P67">
        <v>410</v>
      </c>
      <c r="Q67">
        <v>334719</v>
      </c>
    </row>
    <row r="68" spans="3:19" x14ac:dyDescent="0.3">
      <c r="C68">
        <v>5</v>
      </c>
      <c r="D68">
        <v>307</v>
      </c>
      <c r="E68">
        <v>8.75</v>
      </c>
      <c r="I68">
        <v>1340</v>
      </c>
      <c r="J68">
        <v>22</v>
      </c>
      <c r="K68">
        <v>100</v>
      </c>
      <c r="O68">
        <v>1470</v>
      </c>
      <c r="P68">
        <v>1470</v>
      </c>
      <c r="Q68">
        <v>443880</v>
      </c>
    </row>
    <row r="69" spans="3:19" x14ac:dyDescent="0.3">
      <c r="C69">
        <v>5</v>
      </c>
      <c r="D69">
        <v>309</v>
      </c>
      <c r="E69">
        <v>2</v>
      </c>
      <c r="I69">
        <v>316</v>
      </c>
      <c r="J69">
        <v>17</v>
      </c>
      <c r="Q69">
        <v>87577</v>
      </c>
    </row>
    <row r="70" spans="3:19" x14ac:dyDescent="0.3">
      <c r="C70">
        <v>5</v>
      </c>
      <c r="D70">
        <v>310</v>
      </c>
      <c r="E70">
        <v>35</v>
      </c>
      <c r="I70">
        <v>5308</v>
      </c>
      <c r="J70">
        <v>61.5</v>
      </c>
      <c r="K70">
        <v>310</v>
      </c>
      <c r="O70">
        <v>8242</v>
      </c>
      <c r="P70">
        <v>8242</v>
      </c>
      <c r="Q70">
        <v>1649302</v>
      </c>
    </row>
    <row r="71" spans="3:19" x14ac:dyDescent="0.3">
      <c r="C71">
        <v>5</v>
      </c>
      <c r="D71">
        <v>642</v>
      </c>
      <c r="E71">
        <v>4</v>
      </c>
      <c r="I71">
        <v>705.25</v>
      </c>
      <c r="J71">
        <v>34.25</v>
      </c>
      <c r="Q71">
        <v>97956</v>
      </c>
    </row>
    <row r="72" spans="3:19" x14ac:dyDescent="0.3">
      <c r="C72">
        <v>5</v>
      </c>
      <c r="D72" t="s">
        <v>67</v>
      </c>
      <c r="E72">
        <v>1</v>
      </c>
      <c r="I72">
        <v>184</v>
      </c>
      <c r="Q72">
        <v>27890</v>
      </c>
    </row>
    <row r="73" spans="3:19" x14ac:dyDescent="0.3">
      <c r="C73">
        <v>5</v>
      </c>
      <c r="D73">
        <v>30</v>
      </c>
      <c r="E73">
        <v>1</v>
      </c>
      <c r="I73">
        <v>184</v>
      </c>
      <c r="Q73">
        <v>27890</v>
      </c>
    </row>
    <row r="74" spans="3:19" x14ac:dyDescent="0.3">
      <c r="C74">
        <v>5</v>
      </c>
      <c r="D74" t="s">
        <v>71</v>
      </c>
      <c r="L74">
        <v>11.5</v>
      </c>
      <c r="Q74">
        <v>2990</v>
      </c>
    </row>
    <row r="75" spans="3:19" x14ac:dyDescent="0.3">
      <c r="C75">
        <v>5</v>
      </c>
      <c r="D75">
        <v>0</v>
      </c>
      <c r="L75">
        <v>11.5</v>
      </c>
      <c r="Q75">
        <v>2990</v>
      </c>
    </row>
    <row r="76" spans="3:19" x14ac:dyDescent="0.3">
      <c r="C76" t="s">
        <v>73</v>
      </c>
      <c r="E76">
        <v>70.151200000000003</v>
      </c>
      <c r="I76">
        <v>10954.85</v>
      </c>
      <c r="J76">
        <v>395.25</v>
      </c>
      <c r="K76">
        <v>504.35</v>
      </c>
      <c r="L76">
        <v>86</v>
      </c>
      <c r="O76">
        <v>10122</v>
      </c>
      <c r="P76">
        <v>10122</v>
      </c>
      <c r="Q76">
        <v>3559833</v>
      </c>
      <c r="R76">
        <v>7260</v>
      </c>
      <c r="S76">
        <v>7885.8395497945457</v>
      </c>
    </row>
    <row r="77" spans="3:19" x14ac:dyDescent="0.3">
      <c r="C77">
        <v>6</v>
      </c>
      <c r="D77" t="s">
        <v>35</v>
      </c>
      <c r="E77">
        <v>10.127500000000001</v>
      </c>
      <c r="I77">
        <v>1580.8000000000002</v>
      </c>
      <c r="J77">
        <v>252.9</v>
      </c>
      <c r="K77">
        <v>56.6</v>
      </c>
      <c r="L77">
        <v>79.5</v>
      </c>
      <c r="Q77">
        <v>900161</v>
      </c>
      <c r="S77">
        <v>2469.1728831278792</v>
      </c>
    </row>
    <row r="78" spans="3:19" x14ac:dyDescent="0.3">
      <c r="C78">
        <v>6</v>
      </c>
      <c r="D78">
        <v>99</v>
      </c>
      <c r="E78">
        <v>1.8274999999999999</v>
      </c>
      <c r="I78">
        <v>302.39999999999998</v>
      </c>
      <c r="J78">
        <v>36.4</v>
      </c>
      <c r="K78">
        <v>56.6</v>
      </c>
      <c r="L78">
        <v>11.5</v>
      </c>
      <c r="Q78">
        <v>106039</v>
      </c>
      <c r="S78">
        <v>2469.1728831278792</v>
      </c>
    </row>
    <row r="79" spans="3:19" x14ac:dyDescent="0.3">
      <c r="C79">
        <v>6</v>
      </c>
      <c r="D79">
        <v>101</v>
      </c>
      <c r="E79">
        <v>8.3000000000000007</v>
      </c>
      <c r="I79">
        <v>1278.4000000000001</v>
      </c>
      <c r="J79">
        <v>216.5</v>
      </c>
      <c r="L79">
        <v>68</v>
      </c>
      <c r="Q79">
        <v>794122</v>
      </c>
    </row>
    <row r="80" spans="3:19" x14ac:dyDescent="0.3">
      <c r="C80">
        <v>6</v>
      </c>
      <c r="D80" t="s">
        <v>66</v>
      </c>
      <c r="E80">
        <v>61</v>
      </c>
      <c r="I80">
        <v>8113.5</v>
      </c>
      <c r="J80">
        <v>503</v>
      </c>
      <c r="K80">
        <v>639</v>
      </c>
      <c r="O80">
        <v>750</v>
      </c>
      <c r="P80">
        <v>750</v>
      </c>
      <c r="Q80">
        <v>2746495</v>
      </c>
      <c r="R80">
        <v>500</v>
      </c>
      <c r="S80">
        <v>5416.666666666667</v>
      </c>
    </row>
    <row r="81" spans="3:19" x14ac:dyDescent="0.3">
      <c r="C81">
        <v>6</v>
      </c>
      <c r="D81">
        <v>303</v>
      </c>
      <c r="R81">
        <v>500</v>
      </c>
      <c r="S81">
        <v>5416.666666666667</v>
      </c>
    </row>
    <row r="82" spans="3:19" x14ac:dyDescent="0.3">
      <c r="C82">
        <v>6</v>
      </c>
      <c r="D82">
        <v>306</v>
      </c>
      <c r="E82">
        <v>9.5</v>
      </c>
      <c r="I82">
        <v>1296</v>
      </c>
      <c r="J82">
        <v>47.5</v>
      </c>
      <c r="K82">
        <v>40</v>
      </c>
      <c r="Q82">
        <v>307382</v>
      </c>
    </row>
    <row r="83" spans="3:19" x14ac:dyDescent="0.3">
      <c r="C83">
        <v>6</v>
      </c>
      <c r="D83">
        <v>307</v>
      </c>
      <c r="E83">
        <v>8.75</v>
      </c>
      <c r="I83">
        <v>1108</v>
      </c>
      <c r="J83">
        <v>60</v>
      </c>
      <c r="K83">
        <v>80</v>
      </c>
      <c r="Q83">
        <v>432130</v>
      </c>
    </row>
    <row r="84" spans="3:19" x14ac:dyDescent="0.3">
      <c r="C84">
        <v>6</v>
      </c>
      <c r="D84">
        <v>309</v>
      </c>
      <c r="E84">
        <v>3</v>
      </c>
      <c r="I84">
        <v>372</v>
      </c>
      <c r="J84">
        <v>22</v>
      </c>
      <c r="Q84">
        <v>128254</v>
      </c>
    </row>
    <row r="85" spans="3:19" x14ac:dyDescent="0.3">
      <c r="C85">
        <v>6</v>
      </c>
      <c r="D85">
        <v>310</v>
      </c>
      <c r="E85">
        <v>35.75</v>
      </c>
      <c r="I85">
        <v>4764</v>
      </c>
      <c r="J85">
        <v>327.25</v>
      </c>
      <c r="K85">
        <v>519</v>
      </c>
      <c r="O85">
        <v>750</v>
      </c>
      <c r="P85">
        <v>750</v>
      </c>
      <c r="Q85">
        <v>1779844</v>
      </c>
    </row>
    <row r="86" spans="3:19" x14ac:dyDescent="0.3">
      <c r="C86">
        <v>6</v>
      </c>
      <c r="D86">
        <v>642</v>
      </c>
      <c r="E86">
        <v>4</v>
      </c>
      <c r="I86">
        <v>573.5</v>
      </c>
      <c r="J86">
        <v>46.25</v>
      </c>
      <c r="Q86">
        <v>98885</v>
      </c>
    </row>
    <row r="87" spans="3:19" x14ac:dyDescent="0.3">
      <c r="C87">
        <v>6</v>
      </c>
      <c r="D87" t="s">
        <v>67</v>
      </c>
      <c r="E87">
        <v>1</v>
      </c>
      <c r="I87">
        <v>160</v>
      </c>
      <c r="Q87">
        <v>27907</v>
      </c>
    </row>
    <row r="88" spans="3:19" x14ac:dyDescent="0.3">
      <c r="C88">
        <v>6</v>
      </c>
      <c r="D88">
        <v>30</v>
      </c>
      <c r="E88">
        <v>1</v>
      </c>
      <c r="I88">
        <v>160</v>
      </c>
      <c r="Q88">
        <v>27907</v>
      </c>
    </row>
    <row r="89" spans="3:19" x14ac:dyDescent="0.3">
      <c r="C89" t="s">
        <v>74</v>
      </c>
      <c r="E89">
        <v>72.127499999999998</v>
      </c>
      <c r="I89">
        <v>9854.2999999999993</v>
      </c>
      <c r="J89">
        <v>755.9</v>
      </c>
      <c r="K89">
        <v>695.6</v>
      </c>
      <c r="L89">
        <v>79.5</v>
      </c>
      <c r="O89">
        <v>750</v>
      </c>
      <c r="P89">
        <v>750</v>
      </c>
      <c r="Q89">
        <v>3674563</v>
      </c>
      <c r="R89">
        <v>500</v>
      </c>
      <c r="S89">
        <v>7885.8395497945457</v>
      </c>
    </row>
    <row r="90" spans="3:19" x14ac:dyDescent="0.3">
      <c r="C90">
        <v>7</v>
      </c>
      <c r="D90" t="s">
        <v>35</v>
      </c>
      <c r="E90">
        <v>10.3</v>
      </c>
      <c r="I90">
        <v>1232</v>
      </c>
      <c r="J90">
        <v>296</v>
      </c>
      <c r="L90">
        <v>63.5</v>
      </c>
      <c r="O90">
        <v>430424</v>
      </c>
      <c r="P90">
        <v>430424</v>
      </c>
      <c r="Q90">
        <v>1374343</v>
      </c>
      <c r="R90">
        <v>1200</v>
      </c>
      <c r="S90">
        <v>2469.1728831278792</v>
      </c>
    </row>
    <row r="91" spans="3:19" x14ac:dyDescent="0.3">
      <c r="C91">
        <v>7</v>
      </c>
      <c r="D91">
        <v>99</v>
      </c>
      <c r="E91">
        <v>2</v>
      </c>
      <c r="I91">
        <v>296</v>
      </c>
      <c r="J91">
        <v>68</v>
      </c>
      <c r="O91">
        <v>27092</v>
      </c>
      <c r="P91">
        <v>27092</v>
      </c>
      <c r="Q91">
        <v>142301</v>
      </c>
      <c r="R91">
        <v>1200</v>
      </c>
      <c r="S91">
        <v>2469.1728831278792</v>
      </c>
    </row>
    <row r="92" spans="3:19" x14ac:dyDescent="0.3">
      <c r="C92">
        <v>7</v>
      </c>
      <c r="D92">
        <v>101</v>
      </c>
      <c r="E92">
        <v>8.3000000000000007</v>
      </c>
      <c r="I92">
        <v>936</v>
      </c>
      <c r="J92">
        <v>228</v>
      </c>
      <c r="L92">
        <v>63.5</v>
      </c>
      <c r="O92">
        <v>403332</v>
      </c>
      <c r="P92">
        <v>403332</v>
      </c>
      <c r="Q92">
        <v>1232042</v>
      </c>
    </row>
    <row r="93" spans="3:19" x14ac:dyDescent="0.3">
      <c r="C93">
        <v>7</v>
      </c>
      <c r="D93" t="s">
        <v>66</v>
      </c>
      <c r="E93">
        <v>60</v>
      </c>
      <c r="I93">
        <v>8047</v>
      </c>
      <c r="J93">
        <v>247</v>
      </c>
      <c r="K93">
        <v>728.5</v>
      </c>
      <c r="O93">
        <v>659339</v>
      </c>
      <c r="P93">
        <v>659339</v>
      </c>
      <c r="Q93">
        <v>3415844</v>
      </c>
      <c r="R93">
        <v>3599</v>
      </c>
      <c r="S93">
        <v>5416.666666666667</v>
      </c>
    </row>
    <row r="94" spans="3:19" x14ac:dyDescent="0.3">
      <c r="C94">
        <v>7</v>
      </c>
      <c r="D94">
        <v>303</v>
      </c>
      <c r="R94">
        <v>3599</v>
      </c>
      <c r="S94">
        <v>5416.666666666667</v>
      </c>
    </row>
    <row r="95" spans="3:19" x14ac:dyDescent="0.3">
      <c r="C95">
        <v>7</v>
      </c>
      <c r="D95">
        <v>306</v>
      </c>
      <c r="E95">
        <v>9.5</v>
      </c>
      <c r="I95">
        <v>1260</v>
      </c>
      <c r="K95">
        <v>20</v>
      </c>
      <c r="O95">
        <v>69598</v>
      </c>
      <c r="P95">
        <v>69598</v>
      </c>
      <c r="Q95">
        <v>375008</v>
      </c>
    </row>
    <row r="96" spans="3:19" x14ac:dyDescent="0.3">
      <c r="C96">
        <v>7</v>
      </c>
      <c r="D96">
        <v>307</v>
      </c>
      <c r="E96">
        <v>8.75</v>
      </c>
      <c r="I96">
        <v>1324</v>
      </c>
      <c r="J96">
        <v>49</v>
      </c>
      <c r="K96">
        <v>140</v>
      </c>
      <c r="O96">
        <v>152741</v>
      </c>
      <c r="P96">
        <v>152741</v>
      </c>
      <c r="Q96">
        <v>599223</v>
      </c>
    </row>
    <row r="97" spans="3:19" x14ac:dyDescent="0.3">
      <c r="C97">
        <v>7</v>
      </c>
      <c r="D97">
        <v>309</v>
      </c>
      <c r="E97">
        <v>2</v>
      </c>
      <c r="I97">
        <v>284</v>
      </c>
      <c r="J97">
        <v>14</v>
      </c>
      <c r="O97">
        <v>10348</v>
      </c>
      <c r="P97">
        <v>10348</v>
      </c>
      <c r="Q97">
        <v>106908</v>
      </c>
    </row>
    <row r="98" spans="3:19" x14ac:dyDescent="0.3">
      <c r="C98">
        <v>7</v>
      </c>
      <c r="D98">
        <v>310</v>
      </c>
      <c r="E98">
        <v>35.75</v>
      </c>
      <c r="I98">
        <v>4652</v>
      </c>
      <c r="J98">
        <v>129.5</v>
      </c>
      <c r="K98">
        <v>568.5</v>
      </c>
      <c r="O98">
        <v>403200</v>
      </c>
      <c r="P98">
        <v>403200</v>
      </c>
      <c r="Q98">
        <v>2208510</v>
      </c>
    </row>
    <row r="99" spans="3:19" x14ac:dyDescent="0.3">
      <c r="C99">
        <v>7</v>
      </c>
      <c r="D99">
        <v>642</v>
      </c>
      <c r="E99">
        <v>4</v>
      </c>
      <c r="I99">
        <v>527</v>
      </c>
      <c r="J99">
        <v>54.5</v>
      </c>
      <c r="O99">
        <v>23452</v>
      </c>
      <c r="P99">
        <v>23452</v>
      </c>
      <c r="Q99">
        <v>126195</v>
      </c>
    </row>
    <row r="100" spans="3:19" x14ac:dyDescent="0.3">
      <c r="C100">
        <v>7</v>
      </c>
      <c r="D100" t="s">
        <v>67</v>
      </c>
      <c r="E100">
        <v>1</v>
      </c>
      <c r="I100">
        <v>112</v>
      </c>
      <c r="O100">
        <v>8061</v>
      </c>
      <c r="P100">
        <v>8061</v>
      </c>
      <c r="Q100">
        <v>36098</v>
      </c>
    </row>
    <row r="101" spans="3:19" x14ac:dyDescent="0.3">
      <c r="C101">
        <v>7</v>
      </c>
      <c r="D101">
        <v>30</v>
      </c>
      <c r="E101">
        <v>1</v>
      </c>
      <c r="I101">
        <v>112</v>
      </c>
      <c r="O101">
        <v>8061</v>
      </c>
      <c r="P101">
        <v>8061</v>
      </c>
      <c r="Q101">
        <v>36098</v>
      </c>
    </row>
    <row r="102" spans="3:19" x14ac:dyDescent="0.3">
      <c r="C102" t="s">
        <v>75</v>
      </c>
      <c r="E102">
        <v>71.3</v>
      </c>
      <c r="I102">
        <v>9391</v>
      </c>
      <c r="J102">
        <v>543</v>
      </c>
      <c r="K102">
        <v>728.5</v>
      </c>
      <c r="L102">
        <v>63.5</v>
      </c>
      <c r="O102">
        <v>1097824</v>
      </c>
      <c r="P102">
        <v>1097824</v>
      </c>
      <c r="Q102">
        <v>4826285</v>
      </c>
      <c r="R102">
        <v>4799</v>
      </c>
      <c r="S102">
        <v>7885.8395497945457</v>
      </c>
    </row>
    <row r="103" spans="3:19" x14ac:dyDescent="0.3">
      <c r="C103">
        <v>8</v>
      </c>
      <c r="D103" t="s">
        <v>35</v>
      </c>
      <c r="E103">
        <v>10.3</v>
      </c>
      <c r="I103">
        <v>1396</v>
      </c>
      <c r="J103">
        <v>276</v>
      </c>
      <c r="L103">
        <v>62.5</v>
      </c>
      <c r="O103">
        <v>750</v>
      </c>
      <c r="P103">
        <v>750</v>
      </c>
      <c r="Q103">
        <v>901589</v>
      </c>
      <c r="R103">
        <v>999.98</v>
      </c>
      <c r="S103">
        <v>2469.1728831278792</v>
      </c>
    </row>
    <row r="104" spans="3:19" x14ac:dyDescent="0.3">
      <c r="C104">
        <v>8</v>
      </c>
      <c r="D104">
        <v>99</v>
      </c>
      <c r="E104">
        <v>2</v>
      </c>
      <c r="I104">
        <v>272</v>
      </c>
      <c r="J104">
        <v>68</v>
      </c>
      <c r="L104">
        <v>23</v>
      </c>
      <c r="O104">
        <v>750</v>
      </c>
      <c r="P104">
        <v>750</v>
      </c>
      <c r="Q104">
        <v>109042</v>
      </c>
      <c r="R104">
        <v>999.98</v>
      </c>
      <c r="S104">
        <v>2469.1728831278792</v>
      </c>
    </row>
    <row r="105" spans="3:19" x14ac:dyDescent="0.3">
      <c r="C105">
        <v>8</v>
      </c>
      <c r="D105">
        <v>101</v>
      </c>
      <c r="E105">
        <v>8.3000000000000007</v>
      </c>
      <c r="I105">
        <v>1124</v>
      </c>
      <c r="J105">
        <v>208</v>
      </c>
      <c r="L105">
        <v>39.5</v>
      </c>
      <c r="Q105">
        <v>792547</v>
      </c>
    </row>
    <row r="106" spans="3:19" x14ac:dyDescent="0.3">
      <c r="C106">
        <v>8</v>
      </c>
      <c r="D106" t="s">
        <v>66</v>
      </c>
      <c r="E106">
        <v>60</v>
      </c>
      <c r="I106">
        <v>8020.75</v>
      </c>
      <c r="J106">
        <v>405.25</v>
      </c>
      <c r="K106">
        <v>950</v>
      </c>
      <c r="O106">
        <v>7500</v>
      </c>
      <c r="P106">
        <v>7500</v>
      </c>
      <c r="Q106">
        <v>2728496</v>
      </c>
      <c r="S106">
        <v>5416.666666666667</v>
      </c>
    </row>
    <row r="107" spans="3:19" x14ac:dyDescent="0.3">
      <c r="C107">
        <v>8</v>
      </c>
      <c r="D107">
        <v>303</v>
      </c>
      <c r="S107">
        <v>5416.666666666667</v>
      </c>
    </row>
    <row r="108" spans="3:19" x14ac:dyDescent="0.3">
      <c r="C108">
        <v>8</v>
      </c>
      <c r="D108">
        <v>306</v>
      </c>
      <c r="E108">
        <v>9.5</v>
      </c>
      <c r="I108">
        <v>1140</v>
      </c>
      <c r="J108">
        <v>65</v>
      </c>
      <c r="K108">
        <v>40</v>
      </c>
      <c r="Q108">
        <v>306139</v>
      </c>
    </row>
    <row r="109" spans="3:19" x14ac:dyDescent="0.3">
      <c r="C109">
        <v>8</v>
      </c>
      <c r="D109">
        <v>307</v>
      </c>
      <c r="E109">
        <v>8.75</v>
      </c>
      <c r="I109">
        <v>1176</v>
      </c>
      <c r="J109">
        <v>44.5</v>
      </c>
      <c r="K109">
        <v>155.5</v>
      </c>
      <c r="Q109">
        <v>449246</v>
      </c>
    </row>
    <row r="110" spans="3:19" x14ac:dyDescent="0.3">
      <c r="C110">
        <v>8</v>
      </c>
      <c r="D110">
        <v>309</v>
      </c>
      <c r="E110">
        <v>2</v>
      </c>
      <c r="I110">
        <v>312</v>
      </c>
      <c r="J110">
        <v>16</v>
      </c>
      <c r="Q110">
        <v>84126</v>
      </c>
    </row>
    <row r="111" spans="3:19" x14ac:dyDescent="0.3">
      <c r="C111">
        <v>8</v>
      </c>
      <c r="D111">
        <v>310</v>
      </c>
      <c r="E111">
        <v>35.75</v>
      </c>
      <c r="I111">
        <v>4858</v>
      </c>
      <c r="J111">
        <v>232.25</v>
      </c>
      <c r="K111">
        <v>754.5</v>
      </c>
      <c r="O111">
        <v>7500</v>
      </c>
      <c r="P111">
        <v>7500</v>
      </c>
      <c r="Q111">
        <v>1788648</v>
      </c>
    </row>
    <row r="112" spans="3:19" x14ac:dyDescent="0.3">
      <c r="C112">
        <v>8</v>
      </c>
      <c r="D112">
        <v>642</v>
      </c>
      <c r="E112">
        <v>4</v>
      </c>
      <c r="I112">
        <v>534.75</v>
      </c>
      <c r="J112">
        <v>47.5</v>
      </c>
      <c r="Q112">
        <v>100337</v>
      </c>
    </row>
    <row r="113" spans="3:19" x14ac:dyDescent="0.3">
      <c r="C113">
        <v>8</v>
      </c>
      <c r="D113" t="s">
        <v>67</v>
      </c>
      <c r="E113">
        <v>1</v>
      </c>
      <c r="I113">
        <v>144</v>
      </c>
      <c r="Q113">
        <v>28257</v>
      </c>
    </row>
    <row r="114" spans="3:19" x14ac:dyDescent="0.3">
      <c r="C114">
        <v>8</v>
      </c>
      <c r="D114">
        <v>30</v>
      </c>
      <c r="E114">
        <v>1</v>
      </c>
      <c r="I114">
        <v>144</v>
      </c>
      <c r="Q114">
        <v>28257</v>
      </c>
    </row>
    <row r="115" spans="3:19" x14ac:dyDescent="0.3">
      <c r="C115" t="s">
        <v>76</v>
      </c>
      <c r="E115">
        <v>71.3</v>
      </c>
      <c r="I115">
        <v>9560.75</v>
      </c>
      <c r="J115">
        <v>681.25</v>
      </c>
      <c r="K115">
        <v>950</v>
      </c>
      <c r="L115">
        <v>62.5</v>
      </c>
      <c r="O115">
        <v>8250</v>
      </c>
      <c r="P115">
        <v>8250</v>
      </c>
      <c r="Q115">
        <v>3658342</v>
      </c>
      <c r="R115">
        <v>999.98</v>
      </c>
      <c r="S115">
        <v>7885.8395497945457</v>
      </c>
    </row>
    <row r="116" spans="3:19" x14ac:dyDescent="0.3">
      <c r="C116">
        <v>9</v>
      </c>
      <c r="D116" t="s">
        <v>35</v>
      </c>
      <c r="E116">
        <v>10.347</v>
      </c>
      <c r="I116">
        <v>1446.4</v>
      </c>
      <c r="J116">
        <v>284</v>
      </c>
      <c r="K116">
        <v>11.5</v>
      </c>
      <c r="L116">
        <v>80</v>
      </c>
      <c r="Q116">
        <v>920974</v>
      </c>
      <c r="R116">
        <v>4800</v>
      </c>
      <c r="S116">
        <v>2469.1728831278792</v>
      </c>
    </row>
    <row r="117" spans="3:19" x14ac:dyDescent="0.3">
      <c r="C117">
        <v>9</v>
      </c>
      <c r="D117">
        <v>99</v>
      </c>
      <c r="E117">
        <v>2</v>
      </c>
      <c r="I117">
        <v>240</v>
      </c>
      <c r="J117">
        <v>68</v>
      </c>
      <c r="L117">
        <v>11.5</v>
      </c>
      <c r="Q117">
        <v>109854</v>
      </c>
      <c r="R117">
        <v>4800</v>
      </c>
      <c r="S117">
        <v>2469.1728831278792</v>
      </c>
    </row>
    <row r="118" spans="3:19" x14ac:dyDescent="0.3">
      <c r="C118">
        <v>9</v>
      </c>
      <c r="D118">
        <v>101</v>
      </c>
      <c r="E118">
        <v>8.3469999999999995</v>
      </c>
      <c r="I118">
        <v>1206.4000000000001</v>
      </c>
      <c r="J118">
        <v>216</v>
      </c>
      <c r="K118">
        <v>11.5</v>
      </c>
      <c r="L118">
        <v>68.5</v>
      </c>
      <c r="Q118">
        <v>811120</v>
      </c>
    </row>
    <row r="119" spans="3:19" x14ac:dyDescent="0.3">
      <c r="C119">
        <v>9</v>
      </c>
      <c r="D119" t="s">
        <v>66</v>
      </c>
      <c r="E119">
        <v>61.75</v>
      </c>
      <c r="I119">
        <v>7965.25</v>
      </c>
      <c r="J119">
        <v>647.25</v>
      </c>
      <c r="K119">
        <v>727.25</v>
      </c>
      <c r="O119">
        <v>7500</v>
      </c>
      <c r="P119">
        <v>7500</v>
      </c>
      <c r="Q119">
        <v>2910995</v>
      </c>
      <c r="R119">
        <v>9100</v>
      </c>
      <c r="S119">
        <v>5416.666666666667</v>
      </c>
    </row>
    <row r="120" spans="3:19" x14ac:dyDescent="0.3">
      <c r="C120">
        <v>9</v>
      </c>
      <c r="D120">
        <v>303</v>
      </c>
      <c r="R120">
        <v>9100</v>
      </c>
      <c r="S120">
        <v>5416.666666666667</v>
      </c>
    </row>
    <row r="121" spans="3:19" x14ac:dyDescent="0.3">
      <c r="C121">
        <v>9</v>
      </c>
      <c r="D121">
        <v>306</v>
      </c>
      <c r="E121">
        <v>11.25</v>
      </c>
      <c r="I121">
        <v>1420.5</v>
      </c>
      <c r="J121">
        <v>77.5</v>
      </c>
      <c r="K121">
        <v>35</v>
      </c>
      <c r="Q121">
        <v>367211</v>
      </c>
    </row>
    <row r="122" spans="3:19" x14ac:dyDescent="0.3">
      <c r="C122">
        <v>9</v>
      </c>
      <c r="D122">
        <v>307</v>
      </c>
      <c r="E122">
        <v>8.75</v>
      </c>
      <c r="I122">
        <v>1160</v>
      </c>
      <c r="J122">
        <v>133.5</v>
      </c>
      <c r="K122">
        <v>96.75</v>
      </c>
      <c r="Q122">
        <v>473173</v>
      </c>
    </row>
    <row r="123" spans="3:19" x14ac:dyDescent="0.3">
      <c r="C123">
        <v>9</v>
      </c>
      <c r="D123">
        <v>309</v>
      </c>
      <c r="E123">
        <v>2</v>
      </c>
      <c r="I123">
        <v>228</v>
      </c>
      <c r="J123">
        <v>30</v>
      </c>
      <c r="Q123">
        <v>92409</v>
      </c>
    </row>
    <row r="124" spans="3:19" x14ac:dyDescent="0.3">
      <c r="C124">
        <v>9</v>
      </c>
      <c r="D124">
        <v>310</v>
      </c>
      <c r="E124">
        <v>35.75</v>
      </c>
      <c r="I124">
        <v>4684</v>
      </c>
      <c r="J124">
        <v>354.5</v>
      </c>
      <c r="K124">
        <v>595.5</v>
      </c>
      <c r="O124">
        <v>7500</v>
      </c>
      <c r="P124">
        <v>7500</v>
      </c>
      <c r="Q124">
        <v>1878478</v>
      </c>
    </row>
    <row r="125" spans="3:19" x14ac:dyDescent="0.3">
      <c r="C125">
        <v>9</v>
      </c>
      <c r="D125">
        <v>642</v>
      </c>
      <c r="E125">
        <v>4</v>
      </c>
      <c r="I125">
        <v>472.75</v>
      </c>
      <c r="J125">
        <v>51.75</v>
      </c>
      <c r="Q125">
        <v>99724</v>
      </c>
    </row>
    <row r="126" spans="3:19" x14ac:dyDescent="0.3">
      <c r="C126">
        <v>9</v>
      </c>
      <c r="D126" t="s">
        <v>67</v>
      </c>
      <c r="E126">
        <v>1</v>
      </c>
      <c r="I126">
        <v>128</v>
      </c>
      <c r="J126">
        <v>12.5</v>
      </c>
      <c r="Q126">
        <v>31142</v>
      </c>
    </row>
    <row r="127" spans="3:19" x14ac:dyDescent="0.3">
      <c r="C127">
        <v>9</v>
      </c>
      <c r="D127">
        <v>30</v>
      </c>
      <c r="E127">
        <v>1</v>
      </c>
      <c r="I127">
        <v>128</v>
      </c>
      <c r="J127">
        <v>12.5</v>
      </c>
      <c r="Q127">
        <v>31142</v>
      </c>
    </row>
    <row r="128" spans="3:19" x14ac:dyDescent="0.3">
      <c r="C128">
        <v>9</v>
      </c>
      <c r="D128" t="s">
        <v>71</v>
      </c>
      <c r="L128">
        <v>11.5</v>
      </c>
      <c r="Q128">
        <v>2990</v>
      </c>
    </row>
    <row r="129" spans="3:19" x14ac:dyDescent="0.3">
      <c r="C129">
        <v>9</v>
      </c>
      <c r="D129">
        <v>0</v>
      </c>
      <c r="L129">
        <v>11.5</v>
      </c>
      <c r="Q129">
        <v>2990</v>
      </c>
    </row>
    <row r="130" spans="3:19" x14ac:dyDescent="0.3">
      <c r="C130" t="s">
        <v>77</v>
      </c>
      <c r="E130">
        <v>73.097000000000008</v>
      </c>
      <c r="I130">
        <v>9539.65</v>
      </c>
      <c r="J130">
        <v>943.75</v>
      </c>
      <c r="K130">
        <v>738.75</v>
      </c>
      <c r="L130">
        <v>91.5</v>
      </c>
      <c r="O130">
        <v>7500</v>
      </c>
      <c r="P130">
        <v>7500</v>
      </c>
      <c r="Q130">
        <v>3866101</v>
      </c>
      <c r="R130">
        <v>13900</v>
      </c>
      <c r="S130">
        <v>7885.8395497945457</v>
      </c>
    </row>
    <row r="131" spans="3:19" x14ac:dyDescent="0.3">
      <c r="C131">
        <v>10</v>
      </c>
      <c r="D131" t="s">
        <v>35</v>
      </c>
      <c r="E131">
        <v>10.340399999999999</v>
      </c>
      <c r="I131">
        <v>1796.8</v>
      </c>
      <c r="J131">
        <v>258</v>
      </c>
      <c r="K131">
        <v>11.5</v>
      </c>
      <c r="L131">
        <v>39</v>
      </c>
      <c r="Q131">
        <v>914524</v>
      </c>
      <c r="S131">
        <v>2469.1728831278792</v>
      </c>
    </row>
    <row r="132" spans="3:19" x14ac:dyDescent="0.3">
      <c r="C132">
        <v>10</v>
      </c>
      <c r="D132">
        <v>99</v>
      </c>
      <c r="E132">
        <v>2</v>
      </c>
      <c r="I132">
        <v>360</v>
      </c>
      <c r="J132">
        <v>60</v>
      </c>
      <c r="L132">
        <v>11.5</v>
      </c>
      <c r="Q132">
        <v>109099</v>
      </c>
      <c r="S132">
        <v>2469.1728831278792</v>
      </c>
    </row>
    <row r="133" spans="3:19" x14ac:dyDescent="0.3">
      <c r="C133">
        <v>10</v>
      </c>
      <c r="D133">
        <v>101</v>
      </c>
      <c r="E133">
        <v>8.3403999999999989</v>
      </c>
      <c r="I133">
        <v>1436.8</v>
      </c>
      <c r="J133">
        <v>198</v>
      </c>
      <c r="K133">
        <v>11.5</v>
      </c>
      <c r="L133">
        <v>27.5</v>
      </c>
      <c r="Q133">
        <v>805425</v>
      </c>
    </row>
    <row r="134" spans="3:19" x14ac:dyDescent="0.3">
      <c r="C134">
        <v>10</v>
      </c>
      <c r="D134" t="s">
        <v>66</v>
      </c>
      <c r="E134">
        <v>60.5</v>
      </c>
      <c r="I134">
        <v>9607</v>
      </c>
      <c r="J134">
        <v>201.75</v>
      </c>
      <c r="K134">
        <v>407</v>
      </c>
      <c r="O134">
        <v>1500</v>
      </c>
      <c r="P134">
        <v>1500</v>
      </c>
      <c r="Q134">
        <v>2594594</v>
      </c>
      <c r="R134">
        <v>8399</v>
      </c>
      <c r="S134">
        <v>5416.666666666667</v>
      </c>
    </row>
    <row r="135" spans="3:19" x14ac:dyDescent="0.3">
      <c r="C135">
        <v>10</v>
      </c>
      <c r="D135">
        <v>303</v>
      </c>
      <c r="R135">
        <v>8399</v>
      </c>
      <c r="S135">
        <v>5416.666666666667</v>
      </c>
    </row>
    <row r="136" spans="3:19" x14ac:dyDescent="0.3">
      <c r="C136">
        <v>10</v>
      </c>
      <c r="D136">
        <v>306</v>
      </c>
      <c r="E136">
        <v>10.25</v>
      </c>
      <c r="I136">
        <v>1561.5</v>
      </c>
      <c r="J136">
        <v>45</v>
      </c>
      <c r="Q136">
        <v>340323</v>
      </c>
    </row>
    <row r="137" spans="3:19" x14ac:dyDescent="0.3">
      <c r="C137">
        <v>10</v>
      </c>
      <c r="D137">
        <v>307</v>
      </c>
      <c r="E137">
        <v>9.75</v>
      </c>
      <c r="I137">
        <v>1628</v>
      </c>
      <c r="J137">
        <v>45</v>
      </c>
      <c r="K137">
        <v>80</v>
      </c>
      <c r="Q137">
        <v>478979</v>
      </c>
    </row>
    <row r="138" spans="3:19" x14ac:dyDescent="0.3">
      <c r="C138">
        <v>10</v>
      </c>
      <c r="D138">
        <v>309</v>
      </c>
      <c r="E138">
        <v>1</v>
      </c>
      <c r="I138">
        <v>184</v>
      </c>
      <c r="Q138">
        <v>38372</v>
      </c>
    </row>
    <row r="139" spans="3:19" x14ac:dyDescent="0.3">
      <c r="C139">
        <v>10</v>
      </c>
      <c r="D139">
        <v>310</v>
      </c>
      <c r="E139">
        <v>35.5</v>
      </c>
      <c r="I139">
        <v>5660</v>
      </c>
      <c r="J139">
        <v>69</v>
      </c>
      <c r="K139">
        <v>327</v>
      </c>
      <c r="O139">
        <v>1500</v>
      </c>
      <c r="P139">
        <v>1500</v>
      </c>
      <c r="Q139">
        <v>1651360</v>
      </c>
    </row>
    <row r="140" spans="3:19" x14ac:dyDescent="0.3">
      <c r="C140">
        <v>10</v>
      </c>
      <c r="D140">
        <v>642</v>
      </c>
      <c r="E140">
        <v>4</v>
      </c>
      <c r="I140">
        <v>573.5</v>
      </c>
      <c r="J140">
        <v>42.75</v>
      </c>
      <c r="Q140">
        <v>85560</v>
      </c>
    </row>
    <row r="141" spans="3:19" x14ac:dyDescent="0.3">
      <c r="C141">
        <v>10</v>
      </c>
      <c r="D141" t="s">
        <v>67</v>
      </c>
      <c r="E141">
        <v>1</v>
      </c>
      <c r="I141">
        <v>180</v>
      </c>
      <c r="Q141">
        <v>27977</v>
      </c>
    </row>
    <row r="142" spans="3:19" x14ac:dyDescent="0.3">
      <c r="C142">
        <v>10</v>
      </c>
      <c r="D142">
        <v>30</v>
      </c>
      <c r="E142">
        <v>1</v>
      </c>
      <c r="I142">
        <v>180</v>
      </c>
      <c r="Q142">
        <v>27977</v>
      </c>
    </row>
    <row r="143" spans="3:19" x14ac:dyDescent="0.3">
      <c r="C143">
        <v>10</v>
      </c>
      <c r="D143" t="s">
        <v>71</v>
      </c>
      <c r="L143">
        <v>11.5</v>
      </c>
      <c r="Q143">
        <v>2990</v>
      </c>
    </row>
    <row r="144" spans="3:19" x14ac:dyDescent="0.3">
      <c r="C144">
        <v>10</v>
      </c>
      <c r="D144">
        <v>0</v>
      </c>
      <c r="L144">
        <v>11.5</v>
      </c>
      <c r="Q144">
        <v>2990</v>
      </c>
    </row>
    <row r="145" spans="3:19" x14ac:dyDescent="0.3">
      <c r="C145" t="s">
        <v>78</v>
      </c>
      <c r="E145">
        <v>71.840400000000002</v>
      </c>
      <c r="I145">
        <v>11583.8</v>
      </c>
      <c r="J145">
        <v>459.75</v>
      </c>
      <c r="K145">
        <v>418.5</v>
      </c>
      <c r="L145">
        <v>50.5</v>
      </c>
      <c r="O145">
        <v>1500</v>
      </c>
      <c r="P145">
        <v>1500</v>
      </c>
      <c r="Q145">
        <v>3540085</v>
      </c>
      <c r="R145">
        <v>8399</v>
      </c>
      <c r="S145">
        <v>7885.8395497945457</v>
      </c>
    </row>
    <row r="146" spans="3:19" x14ac:dyDescent="0.3">
      <c r="C146">
        <v>11</v>
      </c>
      <c r="D146" t="s">
        <v>35</v>
      </c>
      <c r="E146">
        <v>10.335900000000001</v>
      </c>
      <c r="I146">
        <v>1672.8</v>
      </c>
      <c r="J146">
        <v>257</v>
      </c>
      <c r="K146">
        <v>11.5</v>
      </c>
      <c r="L146">
        <v>66.5</v>
      </c>
      <c r="O146">
        <v>139620</v>
      </c>
      <c r="P146">
        <v>139620</v>
      </c>
      <c r="Q146">
        <v>1049898</v>
      </c>
      <c r="R146">
        <v>300</v>
      </c>
      <c r="S146">
        <v>2469.1728831278792</v>
      </c>
    </row>
    <row r="147" spans="3:19" x14ac:dyDescent="0.3">
      <c r="C147">
        <v>11</v>
      </c>
      <c r="D147">
        <v>99</v>
      </c>
      <c r="E147">
        <v>2</v>
      </c>
      <c r="I147">
        <v>336</v>
      </c>
      <c r="J147">
        <v>78</v>
      </c>
      <c r="L147">
        <v>23</v>
      </c>
      <c r="O147">
        <v>24968</v>
      </c>
      <c r="P147">
        <v>24968</v>
      </c>
      <c r="Q147">
        <v>142055</v>
      </c>
      <c r="R147">
        <v>300</v>
      </c>
      <c r="S147">
        <v>2469.1728831278792</v>
      </c>
    </row>
    <row r="148" spans="3:19" x14ac:dyDescent="0.3">
      <c r="C148">
        <v>11</v>
      </c>
      <c r="D148">
        <v>101</v>
      </c>
      <c r="E148">
        <v>8.3359000000000005</v>
      </c>
      <c r="I148">
        <v>1336.8</v>
      </c>
      <c r="J148">
        <v>179</v>
      </c>
      <c r="K148">
        <v>11.5</v>
      </c>
      <c r="L148">
        <v>43.5</v>
      </c>
      <c r="O148">
        <v>114652</v>
      </c>
      <c r="P148">
        <v>114652</v>
      </c>
      <c r="Q148">
        <v>907843</v>
      </c>
    </row>
    <row r="149" spans="3:19" x14ac:dyDescent="0.3">
      <c r="C149">
        <v>11</v>
      </c>
      <c r="D149" t="s">
        <v>66</v>
      </c>
      <c r="E149">
        <v>60.5</v>
      </c>
      <c r="I149">
        <v>8960</v>
      </c>
      <c r="J149">
        <v>320.5</v>
      </c>
      <c r="K149">
        <v>439</v>
      </c>
      <c r="O149">
        <v>681043</v>
      </c>
      <c r="P149">
        <v>681043</v>
      </c>
      <c r="Q149">
        <v>3346531</v>
      </c>
      <c r="R149">
        <v>4100</v>
      </c>
      <c r="S149">
        <v>5416.666666666667</v>
      </c>
    </row>
    <row r="150" spans="3:19" x14ac:dyDescent="0.3">
      <c r="C150">
        <v>11</v>
      </c>
      <c r="D150">
        <v>303</v>
      </c>
      <c r="R150">
        <v>4100</v>
      </c>
      <c r="S150">
        <v>5416.666666666667</v>
      </c>
    </row>
    <row r="151" spans="3:19" x14ac:dyDescent="0.3">
      <c r="C151">
        <v>11</v>
      </c>
      <c r="D151">
        <v>306</v>
      </c>
      <c r="E151">
        <v>10.25</v>
      </c>
      <c r="I151">
        <v>1536</v>
      </c>
      <c r="J151">
        <v>80</v>
      </c>
      <c r="O151">
        <v>81231</v>
      </c>
      <c r="P151">
        <v>81231</v>
      </c>
      <c r="Q151">
        <v>432334</v>
      </c>
    </row>
    <row r="152" spans="3:19" x14ac:dyDescent="0.3">
      <c r="C152">
        <v>11</v>
      </c>
      <c r="D152">
        <v>307</v>
      </c>
      <c r="E152">
        <v>9.75</v>
      </c>
      <c r="I152">
        <v>1248</v>
      </c>
      <c r="J152">
        <v>67.75</v>
      </c>
      <c r="K152">
        <v>47</v>
      </c>
      <c r="O152">
        <v>152816</v>
      </c>
      <c r="P152">
        <v>152816</v>
      </c>
      <c r="Q152">
        <v>636751</v>
      </c>
    </row>
    <row r="153" spans="3:19" x14ac:dyDescent="0.3">
      <c r="C153">
        <v>11</v>
      </c>
      <c r="D153">
        <v>309</v>
      </c>
      <c r="E153">
        <v>1</v>
      </c>
      <c r="I153">
        <v>176</v>
      </c>
      <c r="J153">
        <v>14</v>
      </c>
      <c r="O153">
        <v>11849</v>
      </c>
      <c r="P153">
        <v>11849</v>
      </c>
      <c r="Q153">
        <v>54355</v>
      </c>
    </row>
    <row r="154" spans="3:19" x14ac:dyDescent="0.3">
      <c r="C154">
        <v>11</v>
      </c>
      <c r="D154">
        <v>310</v>
      </c>
      <c r="E154">
        <v>35.5</v>
      </c>
      <c r="I154">
        <v>5380</v>
      </c>
      <c r="J154">
        <v>111.5</v>
      </c>
      <c r="K154">
        <v>392</v>
      </c>
      <c r="O154">
        <v>407695</v>
      </c>
      <c r="P154">
        <v>407695</v>
      </c>
      <c r="Q154">
        <v>2103522</v>
      </c>
    </row>
    <row r="155" spans="3:19" x14ac:dyDescent="0.3">
      <c r="C155">
        <v>11</v>
      </c>
      <c r="D155">
        <v>642</v>
      </c>
      <c r="E155">
        <v>4</v>
      </c>
      <c r="I155">
        <v>620</v>
      </c>
      <c r="J155">
        <v>47.25</v>
      </c>
      <c r="O155">
        <v>27452</v>
      </c>
      <c r="P155">
        <v>27452</v>
      </c>
      <c r="Q155">
        <v>119569</v>
      </c>
    </row>
    <row r="156" spans="3:19" x14ac:dyDescent="0.3">
      <c r="C156">
        <v>11</v>
      </c>
      <c r="D156" t="s">
        <v>67</v>
      </c>
      <c r="E156">
        <v>1</v>
      </c>
      <c r="I156">
        <v>168</v>
      </c>
      <c r="O156">
        <v>8061</v>
      </c>
      <c r="P156">
        <v>8061</v>
      </c>
      <c r="Q156">
        <v>36069</v>
      </c>
    </row>
    <row r="157" spans="3:19" x14ac:dyDescent="0.3">
      <c r="C157">
        <v>11</v>
      </c>
      <c r="D157">
        <v>30</v>
      </c>
      <c r="E157">
        <v>1</v>
      </c>
      <c r="I157">
        <v>168</v>
      </c>
      <c r="O157">
        <v>8061</v>
      </c>
      <c r="P157">
        <v>8061</v>
      </c>
      <c r="Q157">
        <v>36069</v>
      </c>
    </row>
    <row r="158" spans="3:19" x14ac:dyDescent="0.3">
      <c r="C158">
        <v>11</v>
      </c>
      <c r="D158" t="s">
        <v>71</v>
      </c>
      <c r="L158">
        <v>26.5</v>
      </c>
      <c r="Q158">
        <v>10490</v>
      </c>
    </row>
    <row r="159" spans="3:19" x14ac:dyDescent="0.3">
      <c r="C159">
        <v>11</v>
      </c>
      <c r="D159">
        <v>0</v>
      </c>
      <c r="L159">
        <v>26.5</v>
      </c>
      <c r="Q159">
        <v>10490</v>
      </c>
    </row>
    <row r="160" spans="3:19" x14ac:dyDescent="0.3">
      <c r="C160" t="s">
        <v>79</v>
      </c>
      <c r="E160">
        <v>71.835900000000009</v>
      </c>
      <c r="I160">
        <v>10800.8</v>
      </c>
      <c r="J160">
        <v>577.5</v>
      </c>
      <c r="K160">
        <v>450.5</v>
      </c>
      <c r="L160">
        <v>93</v>
      </c>
      <c r="O160">
        <v>828724</v>
      </c>
      <c r="P160">
        <v>828724</v>
      </c>
      <c r="Q160">
        <v>4442988</v>
      </c>
      <c r="R160">
        <v>4400</v>
      </c>
      <c r="S160">
        <v>7885.8395497945457</v>
      </c>
    </row>
    <row r="161" spans="3:19" x14ac:dyDescent="0.3">
      <c r="C161">
        <v>12</v>
      </c>
      <c r="D161" t="s">
        <v>35</v>
      </c>
      <c r="E161">
        <v>10.3</v>
      </c>
      <c r="I161">
        <v>1635.2</v>
      </c>
      <c r="J161">
        <v>334.5</v>
      </c>
      <c r="L161">
        <v>102</v>
      </c>
      <c r="O161">
        <v>300866</v>
      </c>
      <c r="P161">
        <v>300866</v>
      </c>
      <c r="Q161">
        <v>1295223</v>
      </c>
      <c r="S161">
        <v>2469.1728831278792</v>
      </c>
    </row>
    <row r="162" spans="3:19" x14ac:dyDescent="0.3">
      <c r="C162">
        <v>12</v>
      </c>
      <c r="D162">
        <v>99</v>
      </c>
      <c r="E162">
        <v>2</v>
      </c>
      <c r="I162">
        <v>312</v>
      </c>
      <c r="J162">
        <v>68</v>
      </c>
      <c r="L162">
        <v>34.5</v>
      </c>
      <c r="Q162">
        <v>124965</v>
      </c>
      <c r="S162">
        <v>2469.1728831278792</v>
      </c>
    </row>
    <row r="163" spans="3:19" x14ac:dyDescent="0.3">
      <c r="C163">
        <v>12</v>
      </c>
      <c r="D163">
        <v>101</v>
      </c>
      <c r="E163">
        <v>8.3000000000000007</v>
      </c>
      <c r="I163">
        <v>1323.2</v>
      </c>
      <c r="J163">
        <v>266.5</v>
      </c>
      <c r="L163">
        <v>67.5</v>
      </c>
      <c r="O163">
        <v>300866</v>
      </c>
      <c r="P163">
        <v>300866</v>
      </c>
      <c r="Q163">
        <v>1170258</v>
      </c>
    </row>
    <row r="164" spans="3:19" x14ac:dyDescent="0.3">
      <c r="C164">
        <v>12</v>
      </c>
      <c r="D164" t="s">
        <v>66</v>
      </c>
      <c r="E164">
        <v>60.5</v>
      </c>
      <c r="I164">
        <v>9204.2199999999993</v>
      </c>
      <c r="J164">
        <v>549.86</v>
      </c>
      <c r="K164">
        <v>625.05999999999995</v>
      </c>
      <c r="O164">
        <v>750</v>
      </c>
      <c r="P164">
        <v>750</v>
      </c>
      <c r="Q164">
        <v>2947443</v>
      </c>
      <c r="R164">
        <v>1500</v>
      </c>
      <c r="S164">
        <v>5416.666666666667</v>
      </c>
    </row>
    <row r="165" spans="3:19" x14ac:dyDescent="0.3">
      <c r="C165">
        <v>12</v>
      </c>
      <c r="D165">
        <v>303</v>
      </c>
      <c r="R165">
        <v>1500</v>
      </c>
      <c r="S165">
        <v>5416.666666666667</v>
      </c>
    </row>
    <row r="166" spans="3:19" x14ac:dyDescent="0.3">
      <c r="C166">
        <v>12</v>
      </c>
      <c r="D166">
        <v>306</v>
      </c>
      <c r="E166">
        <v>10.25</v>
      </c>
      <c r="I166">
        <v>1535.03</v>
      </c>
      <c r="J166">
        <v>115.61</v>
      </c>
      <c r="K166">
        <v>29.62</v>
      </c>
      <c r="Q166">
        <v>400227</v>
      </c>
    </row>
    <row r="167" spans="3:19" x14ac:dyDescent="0.3">
      <c r="C167">
        <v>12</v>
      </c>
      <c r="D167">
        <v>307</v>
      </c>
      <c r="E167">
        <v>9.75</v>
      </c>
      <c r="I167">
        <v>1503.4499999999998</v>
      </c>
      <c r="J167">
        <v>67</v>
      </c>
      <c r="K167">
        <v>61.94</v>
      </c>
      <c r="Q167">
        <v>501989</v>
      </c>
    </row>
    <row r="168" spans="3:19" x14ac:dyDescent="0.3">
      <c r="C168">
        <v>12</v>
      </c>
      <c r="D168">
        <v>309</v>
      </c>
      <c r="E168">
        <v>1</v>
      </c>
      <c r="I168">
        <v>128</v>
      </c>
      <c r="J168">
        <v>13</v>
      </c>
      <c r="Q168">
        <v>44840</v>
      </c>
    </row>
    <row r="169" spans="3:19" x14ac:dyDescent="0.3">
      <c r="C169">
        <v>12</v>
      </c>
      <c r="D169">
        <v>310</v>
      </c>
      <c r="E169">
        <v>35.5</v>
      </c>
      <c r="I169">
        <v>5479.74</v>
      </c>
      <c r="J169">
        <v>309.25</v>
      </c>
      <c r="K169">
        <v>533.5</v>
      </c>
      <c r="O169">
        <v>750</v>
      </c>
      <c r="P169">
        <v>750</v>
      </c>
      <c r="Q169">
        <v>1898252</v>
      </c>
    </row>
    <row r="170" spans="3:19" x14ac:dyDescent="0.3">
      <c r="C170">
        <v>12</v>
      </c>
      <c r="D170">
        <v>642</v>
      </c>
      <c r="E170">
        <v>4</v>
      </c>
      <c r="I170">
        <v>558</v>
      </c>
      <c r="J170">
        <v>45</v>
      </c>
      <c r="Q170">
        <v>102135</v>
      </c>
    </row>
    <row r="171" spans="3:19" x14ac:dyDescent="0.3">
      <c r="C171">
        <v>12</v>
      </c>
      <c r="D171" t="s">
        <v>67</v>
      </c>
      <c r="E171">
        <v>1</v>
      </c>
      <c r="I171">
        <v>168</v>
      </c>
      <c r="O171">
        <v>7500</v>
      </c>
      <c r="P171">
        <v>7500</v>
      </c>
      <c r="Q171">
        <v>27890</v>
      </c>
    </row>
    <row r="172" spans="3:19" x14ac:dyDescent="0.3">
      <c r="C172">
        <v>12</v>
      </c>
      <c r="D172">
        <v>30</v>
      </c>
      <c r="E172">
        <v>1</v>
      </c>
      <c r="I172">
        <v>168</v>
      </c>
      <c r="O172">
        <v>7500</v>
      </c>
      <c r="P172">
        <v>7500</v>
      </c>
      <c r="Q172">
        <v>27890</v>
      </c>
    </row>
    <row r="173" spans="3:19" x14ac:dyDescent="0.3">
      <c r="C173">
        <v>12</v>
      </c>
      <c r="D173" t="s">
        <v>71</v>
      </c>
      <c r="L173">
        <v>11.5</v>
      </c>
      <c r="Q173">
        <v>2990</v>
      </c>
    </row>
    <row r="174" spans="3:19" x14ac:dyDescent="0.3">
      <c r="C174">
        <v>12</v>
      </c>
      <c r="D174">
        <v>0</v>
      </c>
      <c r="L174">
        <v>11.5</v>
      </c>
      <c r="Q174">
        <v>2990</v>
      </c>
    </row>
    <row r="175" spans="3:19" x14ac:dyDescent="0.3">
      <c r="C175" t="s">
        <v>80</v>
      </c>
      <c r="E175">
        <v>71.8</v>
      </c>
      <c r="I175">
        <v>11007.42</v>
      </c>
      <c r="J175">
        <v>884.36</v>
      </c>
      <c r="K175">
        <v>625.05999999999995</v>
      </c>
      <c r="L175">
        <v>113.5</v>
      </c>
      <c r="O175">
        <v>309116</v>
      </c>
      <c r="P175">
        <v>309116</v>
      </c>
      <c r="Q175">
        <v>4273546</v>
      </c>
      <c r="R175">
        <v>1500</v>
      </c>
      <c r="S175">
        <v>7885.8395497945457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2019-01-29T14:04:13Z</dcterms:modified>
</cp:coreProperties>
</file>