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F12" i="431"/>
  <c r="I11" i="431"/>
  <c r="K13" i="431"/>
  <c r="M11" i="431"/>
  <c r="O9" i="431"/>
  <c r="P10" i="431"/>
  <c r="Q15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1" i="431"/>
  <c r="D12" i="431"/>
  <c r="E13" i="431"/>
  <c r="F14" i="431"/>
  <c r="G15" i="431"/>
  <c r="I9" i="431"/>
  <c r="J10" i="431"/>
  <c r="K11" i="431"/>
  <c r="L12" i="431"/>
  <c r="N10" i="431"/>
  <c r="O11" i="431"/>
  <c r="P12" i="431"/>
  <c r="Q13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13" i="431"/>
  <c r="D10" i="431"/>
  <c r="D14" i="431"/>
  <c r="E11" i="431"/>
  <c r="E15" i="431"/>
  <c r="G9" i="431"/>
  <c r="G13" i="431"/>
  <c r="H10" i="431"/>
  <c r="H14" i="431"/>
  <c r="I15" i="431"/>
  <c r="J12" i="431"/>
  <c r="K9" i="431"/>
  <c r="L10" i="431"/>
  <c r="L14" i="431"/>
  <c r="M15" i="431"/>
  <c r="N12" i="431"/>
  <c r="O13" i="431"/>
  <c r="P14" i="431"/>
  <c r="Q11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C15" i="431"/>
  <c r="E9" i="431"/>
  <c r="F10" i="431"/>
  <c r="G11" i="431"/>
  <c r="H12" i="431"/>
  <c r="I13" i="431"/>
  <c r="J14" i="431"/>
  <c r="K15" i="431"/>
  <c r="M9" i="431"/>
  <c r="M13" i="431"/>
  <c r="N14" i="431"/>
  <c r="O15" i="431"/>
  <c r="Q9" i="431"/>
  <c r="I8" i="431"/>
  <c r="E8" i="431"/>
  <c r="H8" i="431"/>
  <c r="K8" i="431"/>
  <c r="L8" i="431"/>
  <c r="O8" i="431"/>
  <c r="F8" i="431"/>
  <c r="M8" i="431"/>
  <c r="D8" i="431"/>
  <c r="G8" i="431"/>
  <c r="P8" i="431"/>
  <c r="N8" i="431"/>
  <c r="Q8" i="431"/>
  <c r="C8" i="431"/>
  <c r="J8" i="431"/>
  <c r="S9" i="431" l="1"/>
  <c r="R9" i="431"/>
  <c r="R11" i="431"/>
  <c r="S11" i="431"/>
  <c r="R14" i="431"/>
  <c r="S14" i="431"/>
  <c r="S10" i="431"/>
  <c r="R10" i="431"/>
  <c r="S13" i="431"/>
  <c r="R13" i="431"/>
  <c r="S12" i="431"/>
  <c r="R12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<sst xmlns="http://schemas.openxmlformats.org/spreadsheetml/2006/main" count="129" uniqueCount="86">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</sst>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5" totalsRowShown="0" headerRowDxfId="24" tableBorderDxfId="2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1" totalsRowShown="0">
  <autoFilter ref="C3:S11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52.737500000000011</v>
      </c>
      <c r="D6" s="40"/>
      <c r="E6" s="40"/>
      <c r="F6" s="39"/>
      <c r="G6" s="41">
        <f ca="1">SUM(Tabulka[05 h_vram])/2</f>
        <v>89916.6</v>
      </c>
      <c r="H6" s="40">
        <f ca="1">SUM(Tabulka[06 h_naduv])/2</f>
        <v>6654.25</v>
      </c>
      <c r="I6" s="40">
        <f ca="1">SUM(Tabulka[07 h_nadzk])/2</f>
        <v>195.29999999999998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1248929</v>
      </c>
      <c r="N6" s="40">
        <f ca="1">SUM(Tabulka[12 m_oc])/2</f>
        <v>1248929</v>
      </c>
      <c r="O6" s="39">
        <f ca="1">SUM(Tabulka[13 m_sk])/2</f>
        <v>25433144</v>
      </c>
      <c r="P6" s="38">
        <f ca="1">SUM(Tabulka[14_vzsk])/2</f>
        <v>48455</v>
      </c>
      <c r="Q6" s="38">
        <f ca="1">SUM(Tabulka[15_vzpl])/2</f>
        <v>35000.000000000007</v>
      </c>
      <c r="R6" s="37">
        <f ca="1">IF(Q6=0,0,P6/Q6)</f>
        <v>1.3844285714285711</v>
      </c>
      <c r="S6" s="36">
        <f ca="1">Q6-P6</f>
        <v>-13454.999999999993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382.40000000000003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213987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0" t="str">
        <f ca="1">IF(Tabulka[[#This Row],[15_vzpl]]=0,"",Tabulka[[#This Row],[14_vzsk]]/Tabulka[[#This Row],[15_vzpl]])</f>
        <v/>
      </c>
      <c r="S8" s="19" t="str">
        <f ca="1">IF(Tabulka[[#This Row],[15_vzpl]]-Tabulka[[#This Row],[14_vzsk]]=0,"",Tabulka[[#This Row],[15_vzpl]]-Tabulka[[#This Row],[14_vzsk]])</f>
        <v/>
      </c>
    </row>
    <row r="9" spans="1:19" x14ac:dyDescent="0.3">
      <c r="A9" s="18">
        <v>101</v>
      </c>
      <c r="B9" s="17" t="s">
        <v>80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382.40000000000003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213987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0" t="str">
        <f ca="1">IF(Tabulka[[#This Row],[15_vzpl]]=0,"",Tabulka[[#This Row],[14_vzsk]]/Tabulka[[#This Row],[15_vzpl]])</f>
        <v/>
      </c>
      <c r="S9" s="19" t="str">
        <f ca="1">IF(Tabulka[[#This Row],[15_vzpl]]-Tabulka[[#This Row],[14_vzsk]]=0,"",Tabulka[[#This Row],[15_vzpl]]-Tabulka[[#This Row],[14_vzsk]])</f>
        <v/>
      </c>
    </row>
    <row r="10" spans="1:19" x14ac:dyDescent="0.3">
      <c r="A10" s="18" t="s">
        <v>66</v>
      </c>
      <c r="B10" s="17"/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52.537500000000016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89534.2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6654.25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195.3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1248929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1248929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25219157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0" s="20">
        <f ca="1">IF(Tabulka[[#This Row],[15_vzpl]]=0,"",Tabulka[[#This Row],[14_vzsk]]/Tabulka[[#This Row],[15_vzpl]])</f>
        <v>1.3844285714285711</v>
      </c>
      <c r="S10" s="19">
        <f ca="1">IF(Tabulka[[#This Row],[15_vzpl]]-Tabulka[[#This Row],[14_vzsk]]=0,"",Tabulka[[#This Row],[15_vzpl]]-Tabulka[[#This Row],[14_vzsk]])</f>
        <v>-13454.999999999993</v>
      </c>
    </row>
    <row r="11" spans="1:19" x14ac:dyDescent="0.3">
      <c r="A11" s="18">
        <v>303</v>
      </c>
      <c r="B11" s="17" t="s">
        <v>81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15.104166666666666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24925.4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1328.75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192.1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307941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307941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6846841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48455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35000.000000000007</v>
      </c>
      <c r="R11" s="20">
        <f ca="1">IF(Tabulka[[#This Row],[15_vzpl]]=0,"",Tabulka[[#This Row],[14_vzsk]]/Tabulka[[#This Row],[15_vzpl]])</f>
        <v>1.3844285714285711</v>
      </c>
      <c r="S11" s="19">
        <f ca="1">IF(Tabulka[[#This Row],[15_vzpl]]-Tabulka[[#This Row],[14_vzsk]]=0,"",Tabulka[[#This Row],[15_vzpl]]-Tabulka[[#This Row],[14_vzsk]])</f>
        <v>-13454.999999999993</v>
      </c>
    </row>
    <row r="12" spans="1:19" x14ac:dyDescent="0.3">
      <c r="A12" s="18">
        <v>304</v>
      </c>
      <c r="B12" s="17" t="s">
        <v>82</v>
      </c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18.93333333333333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33017.300000000003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1543.75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3.2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485192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485192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10195662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0" t="str">
        <f ca="1">IF(Tabulka[[#This Row],[15_vzpl]]=0,"",Tabulka[[#This Row],[14_vzsk]]/Tabulka[[#This Row],[15_vzpl]])</f>
        <v/>
      </c>
      <c r="S12" s="19" t="str">
        <f ca="1">IF(Tabulka[[#This Row],[15_vzpl]]-Tabulka[[#This Row],[14_vzsk]]=0,"",Tabulka[[#This Row],[15_vzpl]]-Tabulka[[#This Row],[14_vzsk]])</f>
        <v/>
      </c>
    </row>
    <row r="13" spans="1:19" x14ac:dyDescent="0.3">
      <c r="A13" s="18">
        <v>305</v>
      </c>
      <c r="B13" s="17" t="s">
        <v>83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5647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184031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184031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2366083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306</v>
      </c>
      <c r="B14" s="17" t="s">
        <v>84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1669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32915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612395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642</v>
      </c>
      <c r="B15" s="17" t="s">
        <v>85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24275.5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3132.75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238850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238850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5198176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64</v>
      </c>
    </row>
    <row r="17" spans="1:1" x14ac:dyDescent="0.3">
      <c r="A17" s="1" t="s">
        <v>5</v>
      </c>
    </row>
    <row r="18" spans="1:1" x14ac:dyDescent="0.3">
      <c r="A18" s="2" t="s">
        <v>34</v>
      </c>
    </row>
    <row r="19" spans="1:1" x14ac:dyDescent="0.3">
      <c r="A19" s="10" t="s">
        <v>33</v>
      </c>
    </row>
    <row r="20" spans="1:1" x14ac:dyDescent="0.3">
      <c r="A20" s="6" t="s">
        <v>27</v>
      </c>
    </row>
    <row r="21" spans="1:1" x14ac:dyDescent="0.3">
      <c r="A21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79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0.2</v>
      </c>
      <c r="F4" s="47"/>
      <c r="G4" s="47"/>
      <c r="H4" s="47"/>
      <c r="I4" s="47">
        <v>36.799999999999997</v>
      </c>
      <c r="J4" s="47"/>
      <c r="K4" s="47"/>
      <c r="L4" s="47"/>
      <c r="M4" s="47"/>
      <c r="N4" s="47"/>
      <c r="O4" s="47"/>
      <c r="P4" s="47"/>
      <c r="Q4" s="47">
        <v>13024</v>
      </c>
      <c r="R4" s="47"/>
      <c r="S4" s="47"/>
    </row>
    <row r="5" spans="1:19" x14ac:dyDescent="0.3">
      <c r="A5" s="52" t="s">
        <v>8</v>
      </c>
      <c r="B5" s="51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54" t="s">
        <v>9</v>
      </c>
      <c r="B6" s="53">
        <v>3</v>
      </c>
      <c r="C6">
        <v>1</v>
      </c>
      <c r="D6" t="s">
        <v>66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52" t="s">
        <v>10</v>
      </c>
      <c r="B7" s="51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54" t="s">
        <v>11</v>
      </c>
      <c r="B8" s="53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52" t="s">
        <v>12</v>
      </c>
      <c r="B9" s="51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54" t="s">
        <v>13</v>
      </c>
      <c r="B10" s="53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52" t="s">
        <v>14</v>
      </c>
      <c r="B11" s="51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54" t="s">
        <v>15</v>
      </c>
      <c r="B12" s="53">
        <v>9</v>
      </c>
      <c r="C12" t="s">
        <v>67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52" t="s">
        <v>16</v>
      </c>
      <c r="B13" s="51">
        <v>10</v>
      </c>
      <c r="C13">
        <v>2</v>
      </c>
      <c r="D13" t="s">
        <v>35</v>
      </c>
      <c r="E13">
        <v>0.2</v>
      </c>
      <c r="I13">
        <v>32</v>
      </c>
      <c r="Q13">
        <v>13024</v>
      </c>
    </row>
    <row r="14" spans="1:19" x14ac:dyDescent="0.3">
      <c r="A14" s="54" t="s">
        <v>17</v>
      </c>
      <c r="B14" s="53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52" t="s">
        <v>18</v>
      </c>
      <c r="B15" s="51">
        <v>12</v>
      </c>
      <c r="C15">
        <v>2</v>
      </c>
      <c r="D15" t="s">
        <v>66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50" t="s">
        <v>6</v>
      </c>
      <c r="B16" s="49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68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35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66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69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  <row r="31" spans="3:19" x14ac:dyDescent="0.3">
      <c r="C31">
        <v>4</v>
      </c>
      <c r="D31" t="s">
        <v>35</v>
      </c>
      <c r="E31">
        <v>0.2</v>
      </c>
      <c r="I31">
        <v>25.6</v>
      </c>
      <c r="Q31">
        <v>19313</v>
      </c>
    </row>
    <row r="32" spans="3:19" x14ac:dyDescent="0.3">
      <c r="C32">
        <v>4</v>
      </c>
      <c r="D32">
        <v>101</v>
      </c>
      <c r="E32">
        <v>0.2</v>
      </c>
      <c r="I32">
        <v>25.6</v>
      </c>
      <c r="Q32">
        <v>19313</v>
      </c>
    </row>
    <row r="33" spans="3:19" x14ac:dyDescent="0.3">
      <c r="C33">
        <v>4</v>
      </c>
      <c r="D33" t="s">
        <v>66</v>
      </c>
      <c r="E33">
        <v>51.35</v>
      </c>
      <c r="I33">
        <v>7324.5</v>
      </c>
      <c r="J33">
        <v>643.25</v>
      </c>
      <c r="K33">
        <v>25.5</v>
      </c>
      <c r="O33">
        <v>24048</v>
      </c>
      <c r="P33">
        <v>24048</v>
      </c>
      <c r="Q33">
        <v>1970487</v>
      </c>
      <c r="R33">
        <v>1800</v>
      </c>
      <c r="S33">
        <v>2916.6666666666665</v>
      </c>
    </row>
    <row r="34" spans="3:19" x14ac:dyDescent="0.3">
      <c r="C34">
        <v>4</v>
      </c>
      <c r="D34">
        <v>303</v>
      </c>
      <c r="E34">
        <v>14.75</v>
      </c>
      <c r="I34">
        <v>1984</v>
      </c>
      <c r="J34">
        <v>112</v>
      </c>
      <c r="K34">
        <v>25.5</v>
      </c>
      <c r="O34">
        <v>12648</v>
      </c>
      <c r="P34">
        <v>12648</v>
      </c>
      <c r="Q34">
        <v>534466</v>
      </c>
      <c r="R34">
        <v>1800</v>
      </c>
      <c r="S34">
        <v>2916.6666666666665</v>
      </c>
    </row>
    <row r="35" spans="3:19" x14ac:dyDescent="0.3">
      <c r="C35">
        <v>4</v>
      </c>
      <c r="D35">
        <v>304</v>
      </c>
      <c r="E35">
        <v>18.600000000000001</v>
      </c>
      <c r="I35">
        <v>2665</v>
      </c>
      <c r="J35">
        <v>181.5</v>
      </c>
      <c r="O35">
        <v>9400</v>
      </c>
      <c r="P35">
        <v>9400</v>
      </c>
      <c r="Q35">
        <v>799465</v>
      </c>
    </row>
    <row r="36" spans="3:19" x14ac:dyDescent="0.3">
      <c r="C36">
        <v>4</v>
      </c>
      <c r="D36">
        <v>305</v>
      </c>
      <c r="E36">
        <v>3</v>
      </c>
      <c r="I36">
        <v>463</v>
      </c>
      <c r="J36">
        <v>39</v>
      </c>
      <c r="Q36">
        <v>163981</v>
      </c>
    </row>
    <row r="37" spans="3:19" x14ac:dyDescent="0.3">
      <c r="C37">
        <v>4</v>
      </c>
      <c r="D37">
        <v>306</v>
      </c>
      <c r="E37">
        <v>1</v>
      </c>
      <c r="I37">
        <v>157.5</v>
      </c>
      <c r="J37">
        <v>13</v>
      </c>
      <c r="Q37">
        <v>47991</v>
      </c>
    </row>
    <row r="38" spans="3:19" x14ac:dyDescent="0.3">
      <c r="C38">
        <v>4</v>
      </c>
      <c r="D38">
        <v>642</v>
      </c>
      <c r="E38">
        <v>14</v>
      </c>
      <c r="I38">
        <v>2055</v>
      </c>
      <c r="J38">
        <v>297.75</v>
      </c>
      <c r="O38">
        <v>2000</v>
      </c>
      <c r="P38">
        <v>2000</v>
      </c>
      <c r="Q38">
        <v>424584</v>
      </c>
    </row>
    <row r="39" spans="3:19" x14ac:dyDescent="0.3">
      <c r="C39" t="s">
        <v>70</v>
      </c>
      <c r="E39">
        <v>51.55</v>
      </c>
      <c r="I39">
        <v>7350.1</v>
      </c>
      <c r="J39">
        <v>643.25</v>
      </c>
      <c r="K39">
        <v>25.5</v>
      </c>
      <c r="O39">
        <v>24048</v>
      </c>
      <c r="P39">
        <v>24048</v>
      </c>
      <c r="Q39">
        <v>1989800</v>
      </c>
      <c r="R39">
        <v>1800</v>
      </c>
      <c r="S39">
        <v>2916.6666666666665</v>
      </c>
    </row>
    <row r="40" spans="3:19" x14ac:dyDescent="0.3">
      <c r="C40">
        <v>5</v>
      </c>
      <c r="D40" t="s">
        <v>35</v>
      </c>
      <c r="E40">
        <v>0.2</v>
      </c>
      <c r="I40">
        <v>36.799999999999997</v>
      </c>
      <c r="Q40">
        <v>19244</v>
      </c>
    </row>
    <row r="41" spans="3:19" x14ac:dyDescent="0.3">
      <c r="C41">
        <v>5</v>
      </c>
      <c r="D41">
        <v>101</v>
      </c>
      <c r="E41">
        <v>0.2</v>
      </c>
      <c r="I41">
        <v>36.799999999999997</v>
      </c>
      <c r="Q41">
        <v>19244</v>
      </c>
    </row>
    <row r="42" spans="3:19" x14ac:dyDescent="0.3">
      <c r="C42">
        <v>5</v>
      </c>
      <c r="D42" t="s">
        <v>66</v>
      </c>
      <c r="E42">
        <v>51.35</v>
      </c>
      <c r="I42">
        <v>8241.5</v>
      </c>
      <c r="J42">
        <v>501.75</v>
      </c>
      <c r="K42">
        <v>25</v>
      </c>
      <c r="Q42">
        <v>1988362</v>
      </c>
      <c r="R42">
        <v>16248</v>
      </c>
      <c r="S42">
        <v>2916.6666666666665</v>
      </c>
    </row>
    <row r="43" spans="3:19" x14ac:dyDescent="0.3">
      <c r="C43">
        <v>5</v>
      </c>
      <c r="D43">
        <v>303</v>
      </c>
      <c r="E43">
        <v>14.75</v>
      </c>
      <c r="I43">
        <v>2330.5</v>
      </c>
      <c r="J43">
        <v>94</v>
      </c>
      <c r="K43">
        <v>25</v>
      </c>
      <c r="Q43">
        <v>546501</v>
      </c>
      <c r="R43">
        <v>16248</v>
      </c>
      <c r="S43">
        <v>2916.6666666666665</v>
      </c>
    </row>
    <row r="44" spans="3:19" x14ac:dyDescent="0.3">
      <c r="C44">
        <v>5</v>
      </c>
      <c r="D44">
        <v>304</v>
      </c>
      <c r="E44">
        <v>18.600000000000001</v>
      </c>
      <c r="I44">
        <v>2970</v>
      </c>
      <c r="J44">
        <v>123</v>
      </c>
      <c r="Q44">
        <v>809737</v>
      </c>
    </row>
    <row r="45" spans="3:19" x14ac:dyDescent="0.3">
      <c r="C45">
        <v>5</v>
      </c>
      <c r="D45">
        <v>305</v>
      </c>
      <c r="E45">
        <v>3</v>
      </c>
      <c r="I45">
        <v>505.5</v>
      </c>
      <c r="J45">
        <v>25</v>
      </c>
      <c r="Q45">
        <v>159229</v>
      </c>
    </row>
    <row r="46" spans="3:19" x14ac:dyDescent="0.3">
      <c r="C46">
        <v>5</v>
      </c>
      <c r="D46">
        <v>306</v>
      </c>
      <c r="E46">
        <v>1</v>
      </c>
      <c r="I46">
        <v>96.5</v>
      </c>
      <c r="J46">
        <v>30</v>
      </c>
      <c r="Q46">
        <v>50541</v>
      </c>
    </row>
    <row r="47" spans="3:19" x14ac:dyDescent="0.3">
      <c r="C47">
        <v>5</v>
      </c>
      <c r="D47">
        <v>642</v>
      </c>
      <c r="E47">
        <v>14</v>
      </c>
      <c r="I47">
        <v>2339</v>
      </c>
      <c r="J47">
        <v>229.75</v>
      </c>
      <c r="Q47">
        <v>422354</v>
      </c>
    </row>
    <row r="48" spans="3:19" x14ac:dyDescent="0.3">
      <c r="C48" t="s">
        <v>71</v>
      </c>
      <c r="E48">
        <v>51.55</v>
      </c>
      <c r="I48">
        <v>8278.2999999999993</v>
      </c>
      <c r="J48">
        <v>501.75</v>
      </c>
      <c r="K48">
        <v>25</v>
      </c>
      <c r="Q48">
        <v>2007606</v>
      </c>
      <c r="R48">
        <v>16248</v>
      </c>
      <c r="S48">
        <v>2916.6666666666665</v>
      </c>
    </row>
    <row r="49" spans="3:19" x14ac:dyDescent="0.3">
      <c r="C49">
        <v>6</v>
      </c>
      <c r="D49" t="s">
        <v>35</v>
      </c>
      <c r="E49">
        <v>0.2</v>
      </c>
      <c r="I49">
        <v>33.6</v>
      </c>
      <c r="Q49">
        <v>19244</v>
      </c>
    </row>
    <row r="50" spans="3:19" x14ac:dyDescent="0.3">
      <c r="C50">
        <v>6</v>
      </c>
      <c r="D50">
        <v>101</v>
      </c>
      <c r="E50">
        <v>0.2</v>
      </c>
      <c r="I50">
        <v>33.6</v>
      </c>
      <c r="Q50">
        <v>19244</v>
      </c>
    </row>
    <row r="51" spans="3:19" x14ac:dyDescent="0.3">
      <c r="C51">
        <v>6</v>
      </c>
      <c r="D51" t="s">
        <v>66</v>
      </c>
      <c r="E51">
        <v>51.35</v>
      </c>
      <c r="I51">
        <v>7093</v>
      </c>
      <c r="J51">
        <v>797.5</v>
      </c>
      <c r="K51">
        <v>10</v>
      </c>
      <c r="Q51">
        <v>1980688</v>
      </c>
      <c r="R51">
        <v>850</v>
      </c>
      <c r="S51">
        <v>2916.6666666666665</v>
      </c>
    </row>
    <row r="52" spans="3:19" x14ac:dyDescent="0.3">
      <c r="C52">
        <v>6</v>
      </c>
      <c r="D52">
        <v>303</v>
      </c>
      <c r="E52">
        <v>14.75</v>
      </c>
      <c r="I52">
        <v>2089.5</v>
      </c>
      <c r="J52">
        <v>190</v>
      </c>
      <c r="K52">
        <v>10</v>
      </c>
      <c r="Q52">
        <v>559911</v>
      </c>
      <c r="R52">
        <v>850</v>
      </c>
      <c r="S52">
        <v>2916.6666666666665</v>
      </c>
    </row>
    <row r="53" spans="3:19" x14ac:dyDescent="0.3">
      <c r="C53">
        <v>6</v>
      </c>
      <c r="D53">
        <v>304</v>
      </c>
      <c r="E53">
        <v>18.600000000000001</v>
      </c>
      <c r="I53">
        <v>2449</v>
      </c>
      <c r="J53">
        <v>185</v>
      </c>
      <c r="Q53">
        <v>778863</v>
      </c>
    </row>
    <row r="54" spans="3:19" x14ac:dyDescent="0.3">
      <c r="C54">
        <v>6</v>
      </c>
      <c r="D54">
        <v>305</v>
      </c>
      <c r="E54">
        <v>3</v>
      </c>
      <c r="I54">
        <v>473</v>
      </c>
      <c r="J54">
        <v>75</v>
      </c>
      <c r="Q54">
        <v>176056</v>
      </c>
    </row>
    <row r="55" spans="3:19" x14ac:dyDescent="0.3">
      <c r="C55">
        <v>6</v>
      </c>
      <c r="D55">
        <v>306</v>
      </c>
      <c r="E55">
        <v>1</v>
      </c>
      <c r="I55">
        <v>112.5</v>
      </c>
      <c r="J55">
        <v>20</v>
      </c>
      <c r="Q55">
        <v>45353</v>
      </c>
    </row>
    <row r="56" spans="3:19" x14ac:dyDescent="0.3">
      <c r="C56">
        <v>6</v>
      </c>
      <c r="D56">
        <v>642</v>
      </c>
      <c r="E56">
        <v>14</v>
      </c>
      <c r="I56">
        <v>1969</v>
      </c>
      <c r="J56">
        <v>327.5</v>
      </c>
      <c r="Q56">
        <v>420505</v>
      </c>
    </row>
    <row r="57" spans="3:19" x14ac:dyDescent="0.3">
      <c r="C57" t="s">
        <v>72</v>
      </c>
      <c r="E57">
        <v>51.55</v>
      </c>
      <c r="I57">
        <v>7126.6</v>
      </c>
      <c r="J57">
        <v>797.5</v>
      </c>
      <c r="K57">
        <v>10</v>
      </c>
      <c r="Q57">
        <v>1999932</v>
      </c>
      <c r="R57">
        <v>850</v>
      </c>
      <c r="S57">
        <v>2916.6666666666665</v>
      </c>
    </row>
    <row r="58" spans="3:19" x14ac:dyDescent="0.3">
      <c r="C58">
        <v>7</v>
      </c>
      <c r="D58" t="s">
        <v>35</v>
      </c>
      <c r="E58">
        <v>0.2</v>
      </c>
      <c r="I58">
        <v>27.2</v>
      </c>
      <c r="Q58">
        <v>19312</v>
      </c>
    </row>
    <row r="59" spans="3:19" x14ac:dyDescent="0.3">
      <c r="C59">
        <v>7</v>
      </c>
      <c r="D59">
        <v>101</v>
      </c>
      <c r="E59">
        <v>0.2</v>
      </c>
      <c r="I59">
        <v>27.2</v>
      </c>
      <c r="Q59">
        <v>19312</v>
      </c>
    </row>
    <row r="60" spans="3:19" x14ac:dyDescent="0.3">
      <c r="C60">
        <v>7</v>
      </c>
      <c r="D60" t="s">
        <v>66</v>
      </c>
      <c r="E60">
        <v>52.35</v>
      </c>
      <c r="I60">
        <v>6231</v>
      </c>
      <c r="J60">
        <v>600.5</v>
      </c>
      <c r="K60">
        <v>10.5</v>
      </c>
      <c r="O60">
        <v>534379</v>
      </c>
      <c r="P60">
        <v>534379</v>
      </c>
      <c r="Q60">
        <v>2604467</v>
      </c>
      <c r="S60">
        <v>2916.6666666666665</v>
      </c>
    </row>
    <row r="61" spans="3:19" x14ac:dyDescent="0.3">
      <c r="C61">
        <v>7</v>
      </c>
      <c r="D61">
        <v>303</v>
      </c>
      <c r="E61">
        <v>14.75</v>
      </c>
      <c r="I61">
        <v>1619.5</v>
      </c>
      <c r="J61">
        <v>117</v>
      </c>
      <c r="K61">
        <v>10.5</v>
      </c>
      <c r="O61">
        <v>135390</v>
      </c>
      <c r="P61">
        <v>135390</v>
      </c>
      <c r="Q61">
        <v>698829</v>
      </c>
      <c r="S61">
        <v>2916.6666666666665</v>
      </c>
    </row>
    <row r="62" spans="3:19" x14ac:dyDescent="0.3">
      <c r="C62">
        <v>7</v>
      </c>
      <c r="D62">
        <v>304</v>
      </c>
      <c r="E62">
        <v>19.600000000000001</v>
      </c>
      <c r="I62">
        <v>2448</v>
      </c>
      <c r="J62">
        <v>180.5</v>
      </c>
      <c r="O62">
        <v>188809</v>
      </c>
      <c r="P62">
        <v>188809</v>
      </c>
      <c r="Q62">
        <v>1063518</v>
      </c>
    </row>
    <row r="63" spans="3:19" x14ac:dyDescent="0.3">
      <c r="C63">
        <v>7</v>
      </c>
      <c r="D63">
        <v>305</v>
      </c>
      <c r="E63">
        <v>3</v>
      </c>
      <c r="I63">
        <v>336.5</v>
      </c>
      <c r="J63">
        <v>36</v>
      </c>
      <c r="O63">
        <v>90716</v>
      </c>
      <c r="P63">
        <v>90716</v>
      </c>
      <c r="Q63">
        <v>243053</v>
      </c>
    </row>
    <row r="64" spans="3:19" x14ac:dyDescent="0.3">
      <c r="C64">
        <v>7</v>
      </c>
      <c r="D64">
        <v>306</v>
      </c>
      <c r="E64">
        <v>1</v>
      </c>
      <c r="I64">
        <v>76</v>
      </c>
      <c r="J64">
        <v>14</v>
      </c>
      <c r="O64">
        <v>18238</v>
      </c>
      <c r="P64">
        <v>18238</v>
      </c>
      <c r="Q64">
        <v>63598</v>
      </c>
    </row>
    <row r="65" spans="3:19" x14ac:dyDescent="0.3">
      <c r="C65">
        <v>7</v>
      </c>
      <c r="D65">
        <v>642</v>
      </c>
      <c r="E65">
        <v>14</v>
      </c>
      <c r="I65">
        <v>1751</v>
      </c>
      <c r="J65">
        <v>253</v>
      </c>
      <c r="O65">
        <v>101226</v>
      </c>
      <c r="P65">
        <v>101226</v>
      </c>
      <c r="Q65">
        <v>535469</v>
      </c>
    </row>
    <row r="66" spans="3:19" x14ac:dyDescent="0.3">
      <c r="C66" t="s">
        <v>73</v>
      </c>
      <c r="E66">
        <v>52.55</v>
      </c>
      <c r="I66">
        <v>6258.2</v>
      </c>
      <c r="J66">
        <v>600.5</v>
      </c>
      <c r="K66">
        <v>10.5</v>
      </c>
      <c r="O66">
        <v>534379</v>
      </c>
      <c r="P66">
        <v>534379</v>
      </c>
      <c r="Q66">
        <v>2623779</v>
      </c>
      <c r="S66">
        <v>2916.6666666666665</v>
      </c>
    </row>
    <row r="67" spans="3:19" x14ac:dyDescent="0.3">
      <c r="C67">
        <v>8</v>
      </c>
      <c r="D67" t="s">
        <v>35</v>
      </c>
      <c r="E67">
        <v>0.2</v>
      </c>
      <c r="I67">
        <v>28.8</v>
      </c>
      <c r="Q67">
        <v>19502</v>
      </c>
    </row>
    <row r="68" spans="3:19" x14ac:dyDescent="0.3">
      <c r="C68">
        <v>8</v>
      </c>
      <c r="D68">
        <v>101</v>
      </c>
      <c r="E68">
        <v>0.2</v>
      </c>
      <c r="I68">
        <v>28.8</v>
      </c>
      <c r="Q68">
        <v>19502</v>
      </c>
    </row>
    <row r="69" spans="3:19" x14ac:dyDescent="0.3">
      <c r="C69">
        <v>8</v>
      </c>
      <c r="D69" t="s">
        <v>66</v>
      </c>
      <c r="E69">
        <v>53.35</v>
      </c>
      <c r="I69">
        <v>6250</v>
      </c>
      <c r="J69">
        <v>463.5</v>
      </c>
      <c r="K69">
        <v>40</v>
      </c>
      <c r="O69">
        <v>23141</v>
      </c>
      <c r="P69">
        <v>23141</v>
      </c>
      <c r="Q69">
        <v>2047081</v>
      </c>
      <c r="S69">
        <v>2916.6666666666665</v>
      </c>
    </row>
    <row r="70" spans="3:19" x14ac:dyDescent="0.3">
      <c r="C70">
        <v>8</v>
      </c>
      <c r="D70">
        <v>303</v>
      </c>
      <c r="E70">
        <v>14.75</v>
      </c>
      <c r="I70">
        <v>1590</v>
      </c>
      <c r="J70">
        <v>120</v>
      </c>
      <c r="K70">
        <v>40</v>
      </c>
      <c r="Q70">
        <v>548910</v>
      </c>
      <c r="S70">
        <v>2916.6666666666665</v>
      </c>
    </row>
    <row r="71" spans="3:19" x14ac:dyDescent="0.3">
      <c r="C71">
        <v>8</v>
      </c>
      <c r="D71">
        <v>304</v>
      </c>
      <c r="E71">
        <v>19.600000000000001</v>
      </c>
      <c r="I71">
        <v>2515.5</v>
      </c>
      <c r="J71">
        <v>113.5</v>
      </c>
      <c r="O71">
        <v>19094</v>
      </c>
      <c r="P71">
        <v>19094</v>
      </c>
      <c r="Q71">
        <v>856510</v>
      </c>
    </row>
    <row r="72" spans="3:19" x14ac:dyDescent="0.3">
      <c r="C72">
        <v>8</v>
      </c>
      <c r="D72">
        <v>305</v>
      </c>
      <c r="E72">
        <v>4</v>
      </c>
      <c r="I72">
        <v>254.5</v>
      </c>
      <c r="J72">
        <v>60</v>
      </c>
      <c r="O72">
        <v>750</v>
      </c>
      <c r="P72">
        <v>750</v>
      </c>
      <c r="Q72">
        <v>180156</v>
      </c>
    </row>
    <row r="73" spans="3:19" x14ac:dyDescent="0.3">
      <c r="C73">
        <v>8</v>
      </c>
      <c r="D73">
        <v>306</v>
      </c>
      <c r="E73">
        <v>1</v>
      </c>
      <c r="I73">
        <v>160</v>
      </c>
      <c r="J73">
        <v>10</v>
      </c>
      <c r="O73">
        <v>3297</v>
      </c>
      <c r="P73">
        <v>3297</v>
      </c>
      <c r="Q73">
        <v>51812</v>
      </c>
    </row>
    <row r="74" spans="3:19" x14ac:dyDescent="0.3">
      <c r="C74">
        <v>8</v>
      </c>
      <c r="D74">
        <v>642</v>
      </c>
      <c r="E74">
        <v>14</v>
      </c>
      <c r="I74">
        <v>1730</v>
      </c>
      <c r="J74">
        <v>160</v>
      </c>
      <c r="Q74">
        <v>409693</v>
      </c>
    </row>
    <row r="75" spans="3:19" x14ac:dyDescent="0.3">
      <c r="C75" t="s">
        <v>74</v>
      </c>
      <c r="E75">
        <v>53.55</v>
      </c>
      <c r="I75">
        <v>6278.8</v>
      </c>
      <c r="J75">
        <v>463.5</v>
      </c>
      <c r="K75">
        <v>40</v>
      </c>
      <c r="O75">
        <v>23141</v>
      </c>
      <c r="P75">
        <v>23141</v>
      </c>
      <c r="Q75">
        <v>2066583</v>
      </c>
      <c r="S75">
        <v>2916.6666666666665</v>
      </c>
    </row>
    <row r="76" spans="3:19" x14ac:dyDescent="0.3">
      <c r="C76">
        <v>9</v>
      </c>
      <c r="D76" t="s">
        <v>35</v>
      </c>
      <c r="E76">
        <v>0.2</v>
      </c>
      <c r="I76">
        <v>32</v>
      </c>
      <c r="Q76">
        <v>19556</v>
      </c>
    </row>
    <row r="77" spans="3:19" x14ac:dyDescent="0.3">
      <c r="C77">
        <v>9</v>
      </c>
      <c r="D77">
        <v>101</v>
      </c>
      <c r="E77">
        <v>0.2</v>
      </c>
      <c r="I77">
        <v>32</v>
      </c>
      <c r="Q77">
        <v>19556</v>
      </c>
    </row>
    <row r="78" spans="3:19" x14ac:dyDescent="0.3">
      <c r="C78">
        <v>9</v>
      </c>
      <c r="D78" t="s">
        <v>66</v>
      </c>
      <c r="E78">
        <v>54.35</v>
      </c>
      <c r="I78">
        <v>7023.5</v>
      </c>
      <c r="J78">
        <v>776.5</v>
      </c>
      <c r="O78">
        <v>30048</v>
      </c>
      <c r="P78">
        <v>30048</v>
      </c>
      <c r="Q78">
        <v>2137728</v>
      </c>
      <c r="R78">
        <v>3901</v>
      </c>
      <c r="S78">
        <v>2916.6666666666665</v>
      </c>
    </row>
    <row r="79" spans="3:19" x14ac:dyDescent="0.3">
      <c r="C79">
        <v>9</v>
      </c>
      <c r="D79">
        <v>303</v>
      </c>
      <c r="E79">
        <v>15.75</v>
      </c>
      <c r="I79">
        <v>1997.5</v>
      </c>
      <c r="J79">
        <v>180</v>
      </c>
      <c r="O79">
        <v>11202</v>
      </c>
      <c r="P79">
        <v>11202</v>
      </c>
      <c r="Q79">
        <v>583343</v>
      </c>
      <c r="R79">
        <v>3901</v>
      </c>
      <c r="S79">
        <v>2916.6666666666665</v>
      </c>
    </row>
    <row r="80" spans="3:19" x14ac:dyDescent="0.3">
      <c r="C80">
        <v>9</v>
      </c>
      <c r="D80">
        <v>304</v>
      </c>
      <c r="E80">
        <v>18.600000000000001</v>
      </c>
      <c r="I80">
        <v>2577</v>
      </c>
      <c r="J80">
        <v>174</v>
      </c>
      <c r="O80">
        <v>8200</v>
      </c>
      <c r="P80">
        <v>8200</v>
      </c>
      <c r="Q80">
        <v>842579</v>
      </c>
    </row>
    <row r="81" spans="3:19" x14ac:dyDescent="0.3">
      <c r="C81">
        <v>9</v>
      </c>
      <c r="D81">
        <v>305</v>
      </c>
      <c r="E81">
        <v>5</v>
      </c>
      <c r="I81">
        <v>570.5</v>
      </c>
      <c r="J81">
        <v>70</v>
      </c>
      <c r="O81">
        <v>750</v>
      </c>
      <c r="P81">
        <v>750</v>
      </c>
      <c r="Q81">
        <v>225332</v>
      </c>
    </row>
    <row r="82" spans="3:19" x14ac:dyDescent="0.3">
      <c r="C82">
        <v>9</v>
      </c>
      <c r="D82">
        <v>306</v>
      </c>
      <c r="E82">
        <v>1</v>
      </c>
      <c r="I82">
        <v>130.5</v>
      </c>
      <c r="J82">
        <v>10</v>
      </c>
      <c r="Q82">
        <v>50226</v>
      </c>
    </row>
    <row r="83" spans="3:19" x14ac:dyDescent="0.3">
      <c r="C83">
        <v>9</v>
      </c>
      <c r="D83">
        <v>642</v>
      </c>
      <c r="E83">
        <v>14</v>
      </c>
      <c r="I83">
        <v>1748</v>
      </c>
      <c r="J83">
        <v>342.5</v>
      </c>
      <c r="O83">
        <v>9896</v>
      </c>
      <c r="P83">
        <v>9896</v>
      </c>
      <c r="Q83">
        <v>436248</v>
      </c>
    </row>
    <row r="84" spans="3:19" x14ac:dyDescent="0.3">
      <c r="C84" t="s">
        <v>75</v>
      </c>
      <c r="E84">
        <v>54.55</v>
      </c>
      <c r="I84">
        <v>7055.5</v>
      </c>
      <c r="J84">
        <v>776.5</v>
      </c>
      <c r="O84">
        <v>30048</v>
      </c>
      <c r="P84">
        <v>30048</v>
      </c>
      <c r="Q84">
        <v>2157284</v>
      </c>
      <c r="R84">
        <v>3901</v>
      </c>
      <c r="S84">
        <v>2916.6666666666665</v>
      </c>
    </row>
    <row r="85" spans="3:19" x14ac:dyDescent="0.3">
      <c r="C85">
        <v>10</v>
      </c>
      <c r="D85" t="s">
        <v>35</v>
      </c>
      <c r="E85">
        <v>0.2</v>
      </c>
      <c r="I85">
        <v>36.799999999999997</v>
      </c>
      <c r="Q85">
        <v>19556</v>
      </c>
    </row>
    <row r="86" spans="3:19" x14ac:dyDescent="0.3">
      <c r="C86">
        <v>10</v>
      </c>
      <c r="D86">
        <v>101</v>
      </c>
      <c r="E86">
        <v>0.2</v>
      </c>
      <c r="I86">
        <v>36.799999999999997</v>
      </c>
      <c r="Q86">
        <v>19556</v>
      </c>
    </row>
    <row r="87" spans="3:19" x14ac:dyDescent="0.3">
      <c r="C87">
        <v>10</v>
      </c>
      <c r="D87" t="s">
        <v>66</v>
      </c>
      <c r="E87">
        <v>53.85</v>
      </c>
      <c r="I87">
        <v>8507</v>
      </c>
      <c r="J87">
        <v>671.25</v>
      </c>
      <c r="K87">
        <v>10</v>
      </c>
      <c r="O87">
        <v>18148</v>
      </c>
      <c r="P87">
        <v>18148</v>
      </c>
      <c r="Q87">
        <v>2086559</v>
      </c>
      <c r="R87">
        <v>500</v>
      </c>
      <c r="S87">
        <v>2916.6666666666665</v>
      </c>
    </row>
    <row r="88" spans="3:19" x14ac:dyDescent="0.3">
      <c r="C88">
        <v>10</v>
      </c>
      <c r="D88">
        <v>303</v>
      </c>
      <c r="E88">
        <v>16.25</v>
      </c>
      <c r="I88">
        <v>2563.5</v>
      </c>
      <c r="J88">
        <v>190.5</v>
      </c>
      <c r="K88">
        <v>10</v>
      </c>
      <c r="Q88">
        <v>601905</v>
      </c>
      <c r="R88">
        <v>500</v>
      </c>
      <c r="S88">
        <v>2916.6666666666665</v>
      </c>
    </row>
    <row r="89" spans="3:19" x14ac:dyDescent="0.3">
      <c r="C89">
        <v>10</v>
      </c>
      <c r="D89">
        <v>304</v>
      </c>
      <c r="E89">
        <v>18.600000000000001</v>
      </c>
      <c r="I89">
        <v>2886</v>
      </c>
      <c r="J89">
        <v>149</v>
      </c>
      <c r="O89">
        <v>9862</v>
      </c>
      <c r="P89">
        <v>9862</v>
      </c>
      <c r="Q89">
        <v>802769</v>
      </c>
    </row>
    <row r="90" spans="3:19" x14ac:dyDescent="0.3">
      <c r="C90">
        <v>10</v>
      </c>
      <c r="D90">
        <v>305</v>
      </c>
      <c r="E90">
        <v>4</v>
      </c>
      <c r="I90">
        <v>684.5</v>
      </c>
      <c r="J90">
        <v>30</v>
      </c>
      <c r="O90">
        <v>2430</v>
      </c>
      <c r="P90">
        <v>2430</v>
      </c>
      <c r="Q90">
        <v>215851</v>
      </c>
    </row>
    <row r="91" spans="3:19" x14ac:dyDescent="0.3">
      <c r="C91">
        <v>10</v>
      </c>
      <c r="D91">
        <v>306</v>
      </c>
      <c r="E91">
        <v>1</v>
      </c>
      <c r="I91">
        <v>172.5</v>
      </c>
      <c r="Q91">
        <v>47073</v>
      </c>
    </row>
    <row r="92" spans="3:19" x14ac:dyDescent="0.3">
      <c r="C92">
        <v>10</v>
      </c>
      <c r="D92">
        <v>642</v>
      </c>
      <c r="E92">
        <v>14</v>
      </c>
      <c r="I92">
        <v>2200.5</v>
      </c>
      <c r="J92">
        <v>301.75</v>
      </c>
      <c r="O92">
        <v>5856</v>
      </c>
      <c r="P92">
        <v>5856</v>
      </c>
      <c r="Q92">
        <v>418961</v>
      </c>
    </row>
    <row r="93" spans="3:19" x14ac:dyDescent="0.3">
      <c r="C93" t="s">
        <v>76</v>
      </c>
      <c r="E93">
        <v>54.05</v>
      </c>
      <c r="I93">
        <v>8543.7999999999993</v>
      </c>
      <c r="J93">
        <v>671.25</v>
      </c>
      <c r="K93">
        <v>10</v>
      </c>
      <c r="O93">
        <v>18148</v>
      </c>
      <c r="P93">
        <v>18148</v>
      </c>
      <c r="Q93">
        <v>2106115</v>
      </c>
      <c r="R93">
        <v>500</v>
      </c>
      <c r="S93">
        <v>2916.6666666666665</v>
      </c>
    </row>
    <row r="94" spans="3:19" x14ac:dyDescent="0.3">
      <c r="C94">
        <v>11</v>
      </c>
      <c r="D94" t="s">
        <v>35</v>
      </c>
      <c r="E94">
        <v>0.2</v>
      </c>
      <c r="I94">
        <v>24</v>
      </c>
      <c r="Q94">
        <v>19632</v>
      </c>
    </row>
    <row r="95" spans="3:19" x14ac:dyDescent="0.3">
      <c r="C95">
        <v>11</v>
      </c>
      <c r="D95">
        <v>101</v>
      </c>
      <c r="E95">
        <v>0.2</v>
      </c>
      <c r="I95">
        <v>24</v>
      </c>
      <c r="Q95">
        <v>19632</v>
      </c>
    </row>
    <row r="96" spans="3:19" x14ac:dyDescent="0.3">
      <c r="C96">
        <v>11</v>
      </c>
      <c r="D96" t="s">
        <v>66</v>
      </c>
      <c r="E96">
        <v>53.85</v>
      </c>
      <c r="I96">
        <v>8111.75</v>
      </c>
      <c r="J96">
        <v>661.75</v>
      </c>
      <c r="K96">
        <v>30</v>
      </c>
      <c r="O96">
        <v>546863</v>
      </c>
      <c r="P96">
        <v>546863</v>
      </c>
      <c r="Q96">
        <v>2599569</v>
      </c>
      <c r="R96">
        <v>9544</v>
      </c>
      <c r="S96">
        <v>2916.6666666666665</v>
      </c>
    </row>
    <row r="97" spans="3:19" x14ac:dyDescent="0.3">
      <c r="C97">
        <v>11</v>
      </c>
      <c r="D97">
        <v>303</v>
      </c>
      <c r="E97">
        <v>16.25</v>
      </c>
      <c r="I97">
        <v>2350.75</v>
      </c>
      <c r="J97">
        <v>126</v>
      </c>
      <c r="K97">
        <v>30</v>
      </c>
      <c r="O97">
        <v>141149</v>
      </c>
      <c r="P97">
        <v>141149</v>
      </c>
      <c r="Q97">
        <v>702891</v>
      </c>
      <c r="R97">
        <v>9544</v>
      </c>
      <c r="S97">
        <v>2916.6666666666665</v>
      </c>
    </row>
    <row r="98" spans="3:19" x14ac:dyDescent="0.3">
      <c r="C98">
        <v>11</v>
      </c>
      <c r="D98">
        <v>304</v>
      </c>
      <c r="E98">
        <v>18.600000000000001</v>
      </c>
      <c r="I98">
        <v>2839</v>
      </c>
      <c r="J98">
        <v>167.5</v>
      </c>
      <c r="O98">
        <v>206177</v>
      </c>
      <c r="P98">
        <v>206177</v>
      </c>
      <c r="Q98">
        <v>1003401</v>
      </c>
    </row>
    <row r="99" spans="3:19" x14ac:dyDescent="0.3">
      <c r="C99">
        <v>11</v>
      </c>
      <c r="D99">
        <v>305</v>
      </c>
      <c r="E99">
        <v>4</v>
      </c>
      <c r="I99">
        <v>627.5</v>
      </c>
      <c r="J99">
        <v>68</v>
      </c>
      <c r="O99">
        <v>84785</v>
      </c>
      <c r="P99">
        <v>84785</v>
      </c>
      <c r="Q99">
        <v>313293</v>
      </c>
    </row>
    <row r="100" spans="3:19" x14ac:dyDescent="0.3">
      <c r="C100">
        <v>11</v>
      </c>
      <c r="D100">
        <v>306</v>
      </c>
      <c r="E100">
        <v>1</v>
      </c>
      <c r="I100">
        <v>165.5</v>
      </c>
      <c r="J100">
        <v>30</v>
      </c>
      <c r="O100">
        <v>11380</v>
      </c>
      <c r="P100">
        <v>11380</v>
      </c>
      <c r="Q100">
        <v>67158</v>
      </c>
    </row>
    <row r="101" spans="3:19" x14ac:dyDescent="0.3">
      <c r="C101">
        <v>11</v>
      </c>
      <c r="D101">
        <v>642</v>
      </c>
      <c r="E101">
        <v>14</v>
      </c>
      <c r="I101">
        <v>2129</v>
      </c>
      <c r="J101">
        <v>270.25</v>
      </c>
      <c r="O101">
        <v>103372</v>
      </c>
      <c r="P101">
        <v>103372</v>
      </c>
      <c r="Q101">
        <v>512826</v>
      </c>
    </row>
    <row r="102" spans="3:19" x14ac:dyDescent="0.3">
      <c r="C102" t="s">
        <v>77</v>
      </c>
      <c r="E102">
        <v>54.05</v>
      </c>
      <c r="I102">
        <v>8135.75</v>
      </c>
      <c r="J102">
        <v>661.75</v>
      </c>
      <c r="K102">
        <v>30</v>
      </c>
      <c r="O102">
        <v>546863</v>
      </c>
      <c r="P102">
        <v>546863</v>
      </c>
      <c r="Q102">
        <v>2619201</v>
      </c>
      <c r="R102">
        <v>9544</v>
      </c>
      <c r="S102">
        <v>2916.6666666666665</v>
      </c>
    </row>
    <row r="103" spans="3:19" x14ac:dyDescent="0.3">
      <c r="C103">
        <v>12</v>
      </c>
      <c r="D103" t="s">
        <v>35</v>
      </c>
      <c r="E103">
        <v>0.2</v>
      </c>
      <c r="I103">
        <v>33.6</v>
      </c>
      <c r="Q103">
        <v>19556</v>
      </c>
    </row>
    <row r="104" spans="3:19" x14ac:dyDescent="0.3">
      <c r="C104">
        <v>12</v>
      </c>
      <c r="D104">
        <v>101</v>
      </c>
      <c r="E104">
        <v>0.2</v>
      </c>
      <c r="I104">
        <v>33.6</v>
      </c>
      <c r="Q104">
        <v>19556</v>
      </c>
    </row>
    <row r="105" spans="3:19" x14ac:dyDescent="0.3">
      <c r="C105">
        <v>12</v>
      </c>
      <c r="D105" t="s">
        <v>66</v>
      </c>
      <c r="E105">
        <v>52.85</v>
      </c>
      <c r="I105">
        <v>7316.9500000000007</v>
      </c>
      <c r="J105">
        <v>673.25</v>
      </c>
      <c r="K105">
        <v>34.300000000000004</v>
      </c>
      <c r="O105">
        <v>47302</v>
      </c>
      <c r="P105">
        <v>47302</v>
      </c>
      <c r="Q105">
        <v>2164434</v>
      </c>
      <c r="S105">
        <v>2916.6666666666665</v>
      </c>
    </row>
    <row r="106" spans="3:19" x14ac:dyDescent="0.3">
      <c r="C106">
        <v>12</v>
      </c>
      <c r="D106">
        <v>303</v>
      </c>
      <c r="E106">
        <v>15.25</v>
      </c>
      <c r="I106">
        <v>2036.15</v>
      </c>
      <c r="J106">
        <v>139.25</v>
      </c>
      <c r="K106">
        <v>31.1</v>
      </c>
      <c r="O106">
        <v>7552</v>
      </c>
      <c r="P106">
        <v>7552</v>
      </c>
      <c r="Q106">
        <v>579654</v>
      </c>
      <c r="S106">
        <v>2916.6666666666665</v>
      </c>
    </row>
    <row r="107" spans="3:19" x14ac:dyDescent="0.3">
      <c r="C107">
        <v>12</v>
      </c>
      <c r="D107">
        <v>304</v>
      </c>
      <c r="E107">
        <v>18.600000000000001</v>
      </c>
      <c r="I107">
        <v>2680.3</v>
      </c>
      <c r="J107">
        <v>161.75</v>
      </c>
      <c r="K107">
        <v>3.2</v>
      </c>
      <c r="O107">
        <v>18650</v>
      </c>
      <c r="P107">
        <v>18650</v>
      </c>
      <c r="Q107">
        <v>853221</v>
      </c>
    </row>
    <row r="108" spans="3:19" x14ac:dyDescent="0.3">
      <c r="C108">
        <v>12</v>
      </c>
      <c r="D108">
        <v>305</v>
      </c>
      <c r="E108">
        <v>4</v>
      </c>
      <c r="I108">
        <v>605.5</v>
      </c>
      <c r="J108">
        <v>70</v>
      </c>
      <c r="O108">
        <v>4600</v>
      </c>
      <c r="P108">
        <v>4600</v>
      </c>
      <c r="Q108">
        <v>240012</v>
      </c>
    </row>
    <row r="109" spans="3:19" x14ac:dyDescent="0.3">
      <c r="C109">
        <v>12</v>
      </c>
      <c r="D109">
        <v>306</v>
      </c>
      <c r="E109">
        <v>1</v>
      </c>
      <c r="I109">
        <v>154.5</v>
      </c>
      <c r="J109">
        <v>9</v>
      </c>
      <c r="Q109">
        <v>53561</v>
      </c>
    </row>
    <row r="110" spans="3:19" x14ac:dyDescent="0.3">
      <c r="C110">
        <v>12</v>
      </c>
      <c r="D110">
        <v>642</v>
      </c>
      <c r="E110">
        <v>14</v>
      </c>
      <c r="I110">
        <v>1840.5</v>
      </c>
      <c r="J110">
        <v>293.25</v>
      </c>
      <c r="O110">
        <v>16500</v>
      </c>
      <c r="P110">
        <v>16500</v>
      </c>
      <c r="Q110">
        <v>437986</v>
      </c>
    </row>
    <row r="111" spans="3:19" x14ac:dyDescent="0.3">
      <c r="C111" t="s">
        <v>78</v>
      </c>
      <c r="E111">
        <v>53.05</v>
      </c>
      <c r="I111">
        <v>7350.55</v>
      </c>
      <c r="J111">
        <v>673.25</v>
      </c>
      <c r="K111">
        <v>34.300000000000004</v>
      </c>
      <c r="O111">
        <v>47302</v>
      </c>
      <c r="P111">
        <v>47302</v>
      </c>
      <c r="Q111">
        <v>2183990</v>
      </c>
      <c r="S111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2019-01-29T14:53:51Z</dcterms:modified>
</cp:coreProperties>
</file>