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Osobní náklady" sheetId="419" r:id="rId3"/>
  </sheets>
  <definedNames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AS26" i="419" l="1"/>
  <c r="AS25" i="419"/>
  <c r="K26" i="419"/>
  <c r="AS28" i="419" l="1"/>
  <c r="AS27" i="419"/>
  <c r="K25" i="419"/>
  <c r="C25" i="419"/>
  <c r="AS20" i="419"/>
  <c r="AR20" i="419"/>
  <c r="AQ20" i="419"/>
  <c r="AP20" i="419"/>
  <c r="AO20" i="419"/>
  <c r="AN20" i="419"/>
  <c r="AM20" i="419"/>
  <c r="AL20" i="419"/>
  <c r="AK20" i="419"/>
  <c r="AJ20" i="419"/>
  <c r="AS19" i="419"/>
  <c r="AR19" i="419"/>
  <c r="AQ19" i="419"/>
  <c r="AP19" i="419"/>
  <c r="AO19" i="419"/>
  <c r="AN19" i="419"/>
  <c r="AM19" i="419"/>
  <c r="AL19" i="419"/>
  <c r="AK19" i="419"/>
  <c r="AJ19" i="419"/>
  <c r="AS17" i="419"/>
  <c r="AR17" i="419"/>
  <c r="AQ17" i="419"/>
  <c r="AP17" i="419"/>
  <c r="AO17" i="419"/>
  <c r="AN17" i="419"/>
  <c r="AM17" i="419"/>
  <c r="AL17" i="419"/>
  <c r="AK17" i="419"/>
  <c r="AJ17" i="419"/>
  <c r="AS16" i="419"/>
  <c r="AR16" i="419"/>
  <c r="AQ16" i="419"/>
  <c r="AP16" i="419"/>
  <c r="AO16" i="419"/>
  <c r="AN16" i="419"/>
  <c r="AM16" i="419"/>
  <c r="AL16" i="419"/>
  <c r="AK16" i="419"/>
  <c r="AJ16" i="419"/>
  <c r="AS14" i="419"/>
  <c r="AR14" i="419"/>
  <c r="AQ14" i="419"/>
  <c r="AP14" i="419"/>
  <c r="AO14" i="419"/>
  <c r="AN14" i="419"/>
  <c r="AM14" i="419"/>
  <c r="AL14" i="419"/>
  <c r="AK14" i="419"/>
  <c r="AJ14" i="419"/>
  <c r="AS13" i="419"/>
  <c r="AR13" i="419"/>
  <c r="AQ13" i="419"/>
  <c r="AP13" i="419"/>
  <c r="AO13" i="419"/>
  <c r="AN13" i="419"/>
  <c r="AM13" i="419"/>
  <c r="AL13" i="419"/>
  <c r="AK13" i="419"/>
  <c r="AJ13" i="419"/>
  <c r="AS12" i="419"/>
  <c r="AR12" i="419"/>
  <c r="AQ12" i="419"/>
  <c r="AP12" i="419"/>
  <c r="AO12" i="419"/>
  <c r="AN12" i="419"/>
  <c r="AM12" i="419"/>
  <c r="AL12" i="419"/>
  <c r="AK12" i="419"/>
  <c r="AJ12" i="419"/>
  <c r="AS11" i="419"/>
  <c r="AR11" i="419"/>
  <c r="AQ11" i="419"/>
  <c r="AP11" i="419"/>
  <c r="AO11" i="419"/>
  <c r="AN11" i="419"/>
  <c r="AM11" i="419"/>
  <c r="AL11" i="419"/>
  <c r="AK11" i="419"/>
  <c r="AJ11" i="419"/>
  <c r="AS6" i="419"/>
  <c r="AR6" i="419"/>
  <c r="AQ6" i="419"/>
  <c r="AP6" i="419"/>
  <c r="AO6" i="419"/>
  <c r="AN6" i="419"/>
  <c r="AM6" i="419"/>
  <c r="AL6" i="419"/>
  <c r="AK6" i="419"/>
  <c r="AJ6" i="419"/>
  <c r="AM18" i="419" l="1"/>
  <c r="AQ18" i="419"/>
  <c r="AJ18" i="419"/>
  <c r="AN18" i="419"/>
  <c r="AR18" i="419"/>
  <c r="AK18" i="419"/>
  <c r="AO18" i="419"/>
  <c r="AS18" i="419"/>
  <c r="AL18" i="419"/>
  <c r="AP18" i="419"/>
  <c r="B25" i="419"/>
  <c r="K27" i="419" l="1"/>
  <c r="B26" i="419"/>
  <c r="B27" i="419" s="1"/>
  <c r="K28" i="419"/>
  <c r="AK21" i="419" l="1"/>
  <c r="AJ21" i="419"/>
  <c r="AJ22" i="419" s="1"/>
  <c r="AI21" i="419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K18" i="419" l="1"/>
  <c r="O18" i="419"/>
  <c r="S18" i="419"/>
  <c r="AA18" i="419"/>
  <c r="AE18" i="419"/>
  <c r="AI18" i="419"/>
  <c r="K23" i="419"/>
  <c r="O23" i="419"/>
  <c r="S23" i="419"/>
  <c r="AA23" i="419"/>
  <c r="AE23" i="419"/>
  <c r="AI23" i="419"/>
  <c r="I18" i="419"/>
  <c r="M18" i="419"/>
  <c r="Q18" i="419"/>
  <c r="U18" i="419"/>
  <c r="Y18" i="419"/>
  <c r="AC18" i="419"/>
  <c r="AG18" i="419"/>
  <c r="W18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AI22" i="419"/>
  <c r="W23" i="419"/>
  <c r="I23" i="419"/>
  <c r="M23" i="419"/>
  <c r="Q23" i="419"/>
  <c r="U23" i="419"/>
  <c r="Y23" i="419"/>
  <c r="AC23" i="419"/>
  <c r="AG23" i="419"/>
  <c r="AK23" i="419"/>
  <c r="J23" i="419"/>
  <c r="R23" i="419"/>
  <c r="Z23" i="419"/>
  <c r="AH23" i="419"/>
  <c r="L18" i="419"/>
  <c r="P18" i="419"/>
  <c r="T18" i="419"/>
  <c r="X18" i="419"/>
  <c r="AB18" i="419"/>
  <c r="AF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AK22" i="419"/>
  <c r="P23" i="419"/>
  <c r="X23" i="419"/>
  <c r="AJ23" i="419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C28" i="419" l="1"/>
  <c r="B28" i="419" s="1"/>
  <c r="C27" i="419"/>
  <c r="AH6" i="419" l="1"/>
  <c r="Z6" i="419"/>
  <c r="N6" i="419"/>
  <c r="AG6" i="419"/>
  <c r="AC6" i="419"/>
  <c r="Y6" i="419"/>
  <c r="U6" i="419"/>
  <c r="Q6" i="419"/>
  <c r="M6" i="419"/>
  <c r="I6" i="419"/>
  <c r="AF6" i="419"/>
  <c r="AB6" i="419"/>
  <c r="X6" i="419"/>
  <c r="T6" i="419"/>
  <c r="P6" i="419"/>
  <c r="L6" i="419"/>
  <c r="AI6" i="419"/>
  <c r="AE6" i="419"/>
  <c r="AA6" i="419"/>
  <c r="W6" i="419"/>
  <c r="S6" i="419"/>
  <c r="O6" i="419"/>
  <c r="K6" i="419"/>
  <c r="AD6" i="419"/>
  <c r="V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A12" i="414" l="1"/>
  <c r="A14" i="414" l="1"/>
  <c r="A13" i="414"/>
  <c r="A10" i="414" l="1"/>
  <c r="A4" i="414"/>
  <c r="D4" i="414"/>
  <c r="C10" i="414"/>
  <c r="C13" i="414"/>
  <c r="D13" i="414"/>
  <c r="D10" i="414"/>
  <c r="C14" i="414"/>
  <c r="D14" i="414"/>
  <c r="A4" i="383" l="1"/>
  <c r="A7" i="383"/>
  <c r="C4" i="414"/>
  <c r="D12" i="414"/>
  <c r="E10" i="414" l="1"/>
  <c r="E4" i="414"/>
  <c r="E13" i="414" l="1"/>
  <c r="E14" i="414"/>
  <c r="C12" i="414"/>
  <c r="E12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<sst xmlns="http://schemas.openxmlformats.org/spreadsheetml/2006/main" count="103" uniqueCount="90">
  <si>
    <t>Celkem</t>
  </si>
  <si>
    <t>Rozdíl</t>
  </si>
  <si>
    <t>Skutečnost</t>
  </si>
  <si>
    <t>Plnění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</si>
  <si>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</si>
  <si>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</si>
  <si>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</si>
  <si>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</si>
  <si>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</si>
  <si>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Osobní náklady</t>
  </si>
  <si>
    <t>Motivační kritéria</t>
  </si>
  <si>
    <t>Motivace</t>
  </si>
  <si>
    <t>Přehledové sestavy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</si>
  <si>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</si>
  <si>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</si>
  <si>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</si>
  <si>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</si>
  <si>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</si>
  <si>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</si>
  <si>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</si>
  <si>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</si>
  <si>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</si>
  <si>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</si>
  <si>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</si>
  <si>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</si>
  <si>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</si>
  <si>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</si>
  <si>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</si>
  <si>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</si>
  <si>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</si>
  <si>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</si>
  <si>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</si>
  <si>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</si>
  <si>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</si>
  <si>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</si>
  <si>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</si>
  <si>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</si>
  <si>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</si>
  <si>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</si>
  <si>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</si>
  <si>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</si>
  <si>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</si>
  <si>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</si>
  <si>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</si>
  <si>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</si>
  <si>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</si>
  <si>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</si>
  <si>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</si>
  <si>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</si>
  <si>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</si>
  <si>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</si>
  <si>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</si>
  <si>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</si>
  <si>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</si>
  <si>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</si>
  <si>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</si>
  <si>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</si>
  <si>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</si>
  <si>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</si>
  <si>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</si>
  <si>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</si>
  <si>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</si>
  <si>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</si>
  <si>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</si>
  <si>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</si>
  <si>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</si>
  <si>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</si>
  <si>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</si>
  <si>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</si>
  <si>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</si>
  <si>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</si>
  <si>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</si>
  <si>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</si>
  <si>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</si>
  <si>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</si>
  <si>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ergoterapeuti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</si>
  <si>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</si>
  <si>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</si>
  <si>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</si>
  <si>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</si>
  <si>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</si>
  <si>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</si>
  <si>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</si>
  <si>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</si>
  <si>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</si>
  <si>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</si>
  <si>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</si>
  <si>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</si>
  <si>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</si>
  <si>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Středisko závodní preventivní péče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</si>
</sst>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Kč&quot;* #,##0.00_);_(&quot;Kč&quot;* \(#,##0.00\);_(&quot;Kč&quot;* &quot;-&quot;??_);_(@_)"/>
    <numFmt numFmtId="166" formatCode="#,##0.0"/>
    <numFmt numFmtId="173" formatCode="#,##0;\-#,##0;"/>
    <numFmt numFmtId="174" formatCode="General;\-General;"/>
    <numFmt numFmtId="175" formatCode="0%;\-0%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u/>
      <sz val="10"/>
      <color theme="10"/>
      <name val="Calibri"/>
      <family val="2"/>
      <charset val="238"/>
      <scheme val="minor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168">
    <xf numFmtId="0" fontId="0" fillId="0" borderId="0" xfId="0"/>
    <xf numFmtId="0" fontId="25" fillId="0" borderId="21" xfId="0" applyFont="1" applyFill="1" applyBorder="1" applyAlignment="1"/>
    <xf numFmtId="0" fontId="27" fillId="0" borderId="0" xfId="0" applyFont="1" applyFill="1" applyBorder="1" applyAlignment="1"/>
    <xf numFmtId="0" fontId="25" fillId="0" borderId="14" xfId="0" applyFont="1" applyBorder="1" applyAlignment="1"/>
    <xf numFmtId="0" fontId="25" fillId="5" borderId="8" xfId="0" applyFont="1" applyFill="1" applyBorder="1"/>
    <xf numFmtId="0" fontId="25" fillId="5" borderId="21" xfId="0" applyFont="1" applyFill="1" applyBorder="1"/>
    <xf numFmtId="0" fontId="25" fillId="5" borderId="23" xfId="0" applyFont="1" applyFill="1" applyBorder="1"/>
    <xf numFmtId="0" fontId="31" fillId="0" borderId="0" xfId="0" applyFont="1" applyFill="1"/>
    <xf numFmtId="0" fontId="32" fillId="0" borderId="0" xfId="0" applyFont="1" applyFill="1"/>
    <xf numFmtId="0" fontId="25" fillId="0" borderId="0" xfId="0" applyFont="1" applyFill="1"/>
    <xf numFmtId="0" fontId="30" fillId="3" borderId="6" xfId="1" applyFont="1" applyFill="1" applyBorder="1"/>
    <xf numFmtId="0" fontId="30" fillId="2" borderId="3" xfId="1" applyFont="1" applyFill="1" applyBorder="1"/>
    <xf numFmtId="0" fontId="25" fillId="0" borderId="0" xfId="0" applyFont="1"/>
    <xf numFmtId="0" fontId="25" fillId="0" borderId="0" xfId="0" applyFont="1" applyBorder="1" applyAlignment="1"/>
    <xf numFmtId="3" fontId="25" fillId="0" borderId="0" xfId="0" applyNumberFormat="1" applyFont="1"/>
    <xf numFmtId="9" fontId="25" fillId="0" borderId="0" xfId="0" applyNumberFormat="1" applyFont="1"/>
    <xf numFmtId="0" fontId="25" fillId="0" borderId="0" xfId="0" applyFont="1" applyBorder="1"/>
    <xf numFmtId="3" fontId="26" fillId="2" borderId="24" xfId="0" applyNumberFormat="1" applyFont="1" applyFill="1" applyBorder="1"/>
    <xf numFmtId="3" fontId="26" fillId="2" borderId="25" xfId="0" applyNumberFormat="1" applyFont="1" applyFill="1" applyBorder="1"/>
    <xf numFmtId="9" fontId="26" fillId="2" borderId="27" xfId="0" applyNumberFormat="1" applyFont="1" applyFill="1" applyBorder="1"/>
    <xf numFmtId="0" fontId="33" fillId="2" borderId="10" xfId="1" applyFont="1" applyFill="1" applyBorder="1" applyAlignment="1"/>
    <xf numFmtId="0" fontId="25" fillId="2" borderId="17" xfId="0" applyFont="1" applyFill="1" applyBorder="1" applyAlignment="1"/>
    <xf numFmtId="3" fontId="25" fillId="2" borderId="16" xfId="0" applyNumberFormat="1" applyFont="1" applyFill="1" applyBorder="1" applyAlignment="1"/>
    <xf numFmtId="9" fontId="25" fillId="2" borderId="11" xfId="0" applyNumberFormat="1" applyFont="1" applyFill="1" applyBorder="1" applyAlignment="1"/>
    <xf numFmtId="0" fontId="26" fillId="2" borderId="26" xfId="0" applyFont="1" applyFill="1" applyBorder="1" applyAlignment="1"/>
    <xf numFmtId="0" fontId="25" fillId="0" borderId="5" xfId="0" applyFont="1" applyBorder="1" applyAlignment="1"/>
    <xf numFmtId="3" fontId="25" fillId="0" borderId="4" xfId="0" applyNumberFormat="1" applyFont="1" applyBorder="1" applyAlignment="1"/>
    <xf numFmtId="9" fontId="25" fillId="0" borderId="8" xfId="0" applyNumberFormat="1" applyFont="1" applyBorder="1" applyAlignment="1"/>
    <xf numFmtId="0" fontId="23" fillId="2" borderId="19" xfId="1" applyFont="1" applyFill="1" applyBorder="1" applyAlignment="1">
      <alignment horizontal="left" indent="2"/>
    </xf>
    <xf numFmtId="0" fontId="25" fillId="0" borderId="9" xfId="0" applyFont="1" applyBorder="1" applyAlignment="1"/>
    <xf numFmtId="3" fontId="25" fillId="0" borderId="7" xfId="0" applyNumberFormat="1" applyFont="1" applyBorder="1" applyAlignment="1"/>
    <xf numFmtId="0" fontId="25" fillId="2" borderId="19" xfId="0" applyFont="1" applyFill="1" applyBorder="1" applyAlignment="1">
      <alignment horizontal="left" indent="2"/>
    </xf>
    <xf numFmtId="0" fontId="24" fillId="2" borderId="19" xfId="1" applyFont="1" applyFill="1" applyBorder="1" applyAlignment="1"/>
    <xf numFmtId="0" fontId="33" fillId="2" borderId="19" xfId="1" applyFont="1" applyFill="1" applyBorder="1" applyAlignment="1"/>
    <xf numFmtId="0" fontId="25" fillId="0" borderId="18" xfId="0" applyFont="1" applyBorder="1" applyAlignment="1"/>
    <xf numFmtId="3" fontId="25" fillId="0" borderId="13" xfId="0" applyNumberFormat="1" applyFont="1" applyBorder="1" applyAlignment="1"/>
    <xf numFmtId="9" fontId="25" fillId="0" borderId="12" xfId="0" applyNumberFormat="1" applyFont="1" applyBorder="1" applyAlignment="1"/>
    <xf numFmtId="0" fontId="26" fillId="0" borderId="21" xfId="0" applyFont="1" applyFill="1" applyBorder="1" applyAlignment="1">
      <alignment horizontal="left" indent="2"/>
    </xf>
    <xf numFmtId="0" fontId="25" fillId="0" borderId="21" xfId="0" applyFont="1" applyBorder="1" applyAlignment="1"/>
    <xf numFmtId="3" fontId="25" fillId="0" borderId="21" xfId="0" applyNumberFormat="1" applyFont="1" applyBorder="1" applyAlignment="1"/>
    <xf numFmtId="9" fontId="25" fillId="0" borderId="21" xfId="0" applyNumberFormat="1" applyFont="1" applyBorder="1" applyAlignment="1"/>
    <xf numFmtId="0" fontId="33" fillId="4" borderId="10" xfId="1" applyFont="1" applyFill="1" applyBorder="1" applyAlignment="1">
      <alignment horizontal="left"/>
    </xf>
    <xf numFmtId="0" fontId="25" fillId="4" borderId="17" xfId="0" applyFont="1" applyFill="1" applyBorder="1" applyAlignment="1"/>
    <xf numFmtId="3" fontId="25" fillId="4" borderId="16" xfId="0" applyNumberFormat="1" applyFont="1" applyFill="1" applyBorder="1" applyAlignment="1"/>
    <xf numFmtId="9" fontId="25" fillId="4" borderId="11" xfId="0" applyNumberFormat="1" applyFont="1" applyFill="1" applyBorder="1" applyAlignment="1"/>
    <xf numFmtId="0" fontId="33" fillId="4" borderId="26" xfId="1" applyFont="1" applyFill="1" applyBorder="1" applyAlignment="1">
      <alignment horizontal="left"/>
    </xf>
    <xf numFmtId="0" fontId="33" fillId="4" borderId="19" xfId="1" applyFont="1" applyFill="1" applyBorder="1" applyAlignment="1">
      <alignment horizontal="left"/>
    </xf>
    <xf numFmtId="0" fontId="25" fillId="4" borderId="20" xfId="0" applyFont="1" applyFill="1" applyBorder="1" applyAlignment="1">
      <alignment horizontal="left" indent="2"/>
    </xf>
    <xf numFmtId="0" fontId="26" fillId="0" borderId="0" xfId="0" applyFont="1" applyFill="1" applyBorder="1" applyAlignment="1"/>
    <xf numFmtId="0" fontId="25" fillId="0" borderId="0" xfId="0" applyFont="1" applyAlignment="1"/>
    <xf numFmtId="3" fontId="25" fillId="0" borderId="0" xfId="0" applyNumberFormat="1" applyFont="1" applyAlignment="1"/>
    <xf numFmtId="9" fontId="25" fillId="0" borderId="23" xfId="0" applyNumberFormat="1" applyFont="1" applyBorder="1" applyAlignment="1"/>
    <xf numFmtId="0" fontId="26" fillId="3" borderId="10" xfId="0" applyFont="1" applyFill="1" applyBorder="1" applyAlignment="1"/>
    <xf numFmtId="0" fontId="25" fillId="3" borderId="17" xfId="0" applyFont="1" applyFill="1" applyBorder="1" applyAlignment="1"/>
    <xf numFmtId="3" fontId="25" fillId="3" borderId="16" xfId="0" applyNumberFormat="1" applyFont="1" applyFill="1" applyBorder="1" applyAlignment="1"/>
    <xf numFmtId="9" fontId="25" fillId="3" borderId="11" xfId="0" applyNumberFormat="1" applyFont="1" applyFill="1" applyBorder="1" applyAlignment="1"/>
    <xf numFmtId="0" fontId="35" fillId="0" borderId="0" xfId="1" applyFont="1" applyFill="1"/>
    <xf numFmtId="3" fontId="34" fillId="0" borderId="0" xfId="26" applyNumberFormat="1" applyFont="1" applyFill="1" applyBorder="1" applyAlignment="1"/>
    <xf numFmtId="3" fontId="26" fillId="2" borderId="31" xfId="0" applyNumberFormat="1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3" fontId="36" fillId="2" borderId="34" xfId="0" applyNumberFormat="1" applyFont="1" applyFill="1" applyBorder="1" applyAlignment="1">
      <alignment horizontal="center" vertical="center" wrapText="1"/>
    </xf>
    <xf numFmtId="0" fontId="36" fillId="2" borderId="35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26" fillId="2" borderId="37" xfId="0" applyFont="1" applyFill="1" applyBorder="1" applyAlignment="1"/>
    <xf numFmtId="0" fontId="26" fillId="2" borderId="39" xfId="0" applyFont="1" applyFill="1" applyBorder="1" applyAlignment="1">
      <alignment horizontal="left" indent="1"/>
    </xf>
    <xf numFmtId="0" fontId="26" fillId="2" borderId="45" xfId="0" applyFont="1" applyFill="1" applyBorder="1" applyAlignment="1">
      <alignment horizontal="left" indent="1"/>
    </xf>
    <xf numFmtId="0" fontId="26" fillId="4" borderId="37" xfId="0" applyFont="1" applyFill="1" applyBorder="1" applyAlignment="1"/>
    <xf numFmtId="0" fontId="26" fillId="4" borderId="39" xfId="0" applyFont="1" applyFill="1" applyBorder="1" applyAlignment="1">
      <alignment horizontal="left" indent="1"/>
    </xf>
    <xf numFmtId="0" fontId="26" fillId="4" borderId="50" xfId="0" applyFont="1" applyFill="1" applyBorder="1" applyAlignment="1">
      <alignment horizontal="left" indent="1"/>
    </xf>
    <xf numFmtId="0" fontId="25" fillId="2" borderId="39" xfId="0" quotePrefix="1" applyFont="1" applyFill="1" applyBorder="1" applyAlignment="1">
      <alignment horizontal="left" indent="2"/>
    </xf>
    <xf numFmtId="0" fontId="25" fillId="2" borderId="45" xfId="0" quotePrefix="1" applyFont="1" applyFill="1" applyBorder="1" applyAlignment="1">
      <alignment horizontal="left" indent="2"/>
    </xf>
    <xf numFmtId="0" fontId="26" fillId="2" borderId="37" xfId="0" applyFont="1" applyFill="1" applyBorder="1" applyAlignment="1">
      <alignment horizontal="left" indent="1"/>
    </xf>
    <xf numFmtId="0" fontId="26" fillId="2" borderId="50" xfId="0" applyFont="1" applyFill="1" applyBorder="1" applyAlignment="1">
      <alignment horizontal="left" indent="1"/>
    </xf>
    <xf numFmtId="0" fontId="26" fillId="4" borderId="45" xfId="0" applyFont="1" applyFill="1" applyBorder="1" applyAlignment="1">
      <alignment horizontal="left" indent="1"/>
    </xf>
    <xf numFmtId="0" fontId="25" fillId="0" borderId="55" xfId="0" applyFont="1" applyBorder="1"/>
    <xf numFmtId="3" fontId="25" fillId="0" borderId="55" xfId="0" applyNumberFormat="1" applyFont="1" applyBorder="1"/>
    <xf numFmtId="0" fontId="26" fillId="4" borderId="29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3" fontId="26" fillId="2" borderId="54" xfId="0" applyNumberFormat="1" applyFont="1" applyFill="1" applyBorder="1" applyAlignment="1">
      <alignment horizontal="center" vertical="center"/>
    </xf>
    <xf numFmtId="3" fontId="36" fillId="2" borderId="52" xfId="0" applyNumberFormat="1" applyFont="1" applyFill="1" applyBorder="1" applyAlignment="1">
      <alignment horizontal="center" vertical="center" wrapText="1"/>
    </xf>
    <xf numFmtId="173" fontId="26" fillId="4" borderId="38" xfId="0" applyNumberFormat="1" applyFont="1" applyFill="1" applyBorder="1" applyAlignment="1"/>
    <xf numFmtId="173" fontId="26" fillId="4" borderId="31" xfId="0" applyNumberFormat="1" applyFont="1" applyFill="1" applyBorder="1" applyAlignment="1"/>
    <xf numFmtId="173" fontId="26" fillId="4" borderId="32" xfId="0" applyNumberFormat="1" applyFont="1" applyFill="1" applyBorder="1" applyAlignment="1"/>
    <xf numFmtId="173" fontId="26" fillId="4" borderId="33" xfId="0" applyNumberFormat="1" applyFont="1" applyFill="1" applyBorder="1" applyAlignment="1"/>
    <xf numFmtId="173" fontId="26" fillId="0" borderId="40" xfId="0" applyNumberFormat="1" applyFont="1" applyBorder="1"/>
    <xf numFmtId="173" fontId="25" fillId="0" borderId="44" xfId="0" applyNumberFormat="1" applyFont="1" applyBorder="1"/>
    <xf numFmtId="173" fontId="25" fillId="0" borderId="42" xfId="0" applyNumberFormat="1" applyFont="1" applyBorder="1"/>
    <xf numFmtId="173" fontId="25" fillId="0" borderId="43" xfId="0" applyNumberFormat="1" applyFont="1" applyBorder="1"/>
    <xf numFmtId="173" fontId="26" fillId="0" borderId="51" xfId="0" applyNumberFormat="1" applyFont="1" applyBorder="1"/>
    <xf numFmtId="173" fontId="25" fillId="0" borderId="52" xfId="0" applyNumberFormat="1" applyFont="1" applyBorder="1"/>
    <xf numFmtId="173" fontId="25" fillId="0" borderId="35" xfId="0" applyNumberFormat="1" applyFont="1" applyBorder="1"/>
    <xf numFmtId="173" fontId="25" fillId="0" borderId="36" xfId="0" applyNumberFormat="1" applyFont="1" applyBorder="1"/>
    <xf numFmtId="173" fontId="26" fillId="2" borderId="53" xfId="0" applyNumberFormat="1" applyFont="1" applyFill="1" applyBorder="1" applyAlignment="1"/>
    <xf numFmtId="173" fontId="26" fillId="2" borderId="31" xfId="0" applyNumberFormat="1" applyFont="1" applyFill="1" applyBorder="1" applyAlignment="1"/>
    <xf numFmtId="173" fontId="26" fillId="2" borderId="32" xfId="0" applyNumberFormat="1" applyFont="1" applyFill="1" applyBorder="1" applyAlignment="1"/>
    <xf numFmtId="173" fontId="26" fillId="2" borderId="33" xfId="0" applyNumberFormat="1" applyFont="1" applyFill="1" applyBorder="1" applyAlignment="1"/>
    <xf numFmtId="173" fontId="26" fillId="0" borderId="46" xfId="0" applyNumberFormat="1" applyFont="1" applyBorder="1"/>
    <xf numFmtId="173" fontId="25" fillId="0" borderId="47" xfId="0" applyNumberFormat="1" applyFont="1" applyBorder="1"/>
    <xf numFmtId="173" fontId="25" fillId="0" borderId="48" xfId="0" applyNumberFormat="1" applyFont="1" applyBorder="1"/>
    <xf numFmtId="173" fontId="25" fillId="0" borderId="49" xfId="0" applyNumberFormat="1" applyFont="1" applyBorder="1"/>
    <xf numFmtId="173" fontId="26" fillId="0" borderId="38" xfId="0" applyNumberFormat="1" applyFont="1" applyBorder="1"/>
    <xf numFmtId="173" fontId="25" fillId="0" borderId="54" xfId="0" applyNumberFormat="1" applyFont="1" applyBorder="1"/>
    <xf numFmtId="173" fontId="25" fillId="0" borderId="32" xfId="0" applyNumberFormat="1" applyFont="1" applyBorder="1"/>
    <xf numFmtId="173" fontId="25" fillId="0" borderId="33" xfId="0" applyNumberFormat="1" applyFont="1" applyBorder="1"/>
    <xf numFmtId="174" fontId="26" fillId="2" borderId="38" xfId="0" applyNumberFormat="1" applyFont="1" applyFill="1" applyBorder="1" applyAlignment="1"/>
    <xf numFmtId="174" fontId="25" fillId="2" borderId="31" xfId="0" applyNumberFormat="1" applyFont="1" applyFill="1" applyBorder="1" applyAlignment="1"/>
    <xf numFmtId="174" fontId="25" fillId="2" borderId="32" xfId="0" applyNumberFormat="1" applyFont="1" applyFill="1" applyBorder="1" applyAlignment="1"/>
    <xf numFmtId="174" fontId="25" fillId="2" borderId="33" xfId="0" applyNumberFormat="1" applyFont="1" applyFill="1" applyBorder="1" applyAlignment="1"/>
    <xf numFmtId="174" fontId="26" fillId="0" borderId="40" xfId="0" applyNumberFormat="1" applyFont="1" applyBorder="1"/>
    <xf numFmtId="174" fontId="25" fillId="0" borderId="41" xfId="0" applyNumberFormat="1" applyFont="1" applyBorder="1"/>
    <xf numFmtId="174" fontId="25" fillId="0" borderId="42" xfId="0" applyNumberFormat="1" applyFont="1" applyBorder="1"/>
    <xf numFmtId="174" fontId="25" fillId="0" borderId="43" xfId="0" applyNumberFormat="1" applyFont="1" applyBorder="1"/>
    <xf numFmtId="174" fontId="25" fillId="0" borderId="44" xfId="0" applyNumberFormat="1" applyFont="1" applyBorder="1"/>
    <xf numFmtId="174" fontId="26" fillId="0" borderId="46" xfId="0" applyNumberFormat="1" applyFont="1" applyBorder="1"/>
    <xf numFmtId="174" fontId="25" fillId="0" borderId="47" xfId="0" applyNumberFormat="1" applyFont="1" applyBorder="1"/>
    <xf numFmtId="174" fontId="25" fillId="0" borderId="48" xfId="0" applyNumberFormat="1" applyFont="1" applyBorder="1"/>
    <xf numFmtId="174" fontId="25" fillId="0" borderId="49" xfId="0" applyNumberFormat="1" applyFont="1" applyBorder="1"/>
    <xf numFmtId="0" fontId="38" fillId="0" borderId="0" xfId="0" applyFont="1" applyAlignment="1">
      <alignment vertical="center"/>
    </xf>
    <xf numFmtId="0" fontId="0" fillId="0" borderId="0" xfId="0" applyAlignment="1"/>
    <xf numFmtId="0" fontId="39" fillId="0" borderId="0" xfId="0" applyFont="1"/>
    <xf numFmtId="173" fontId="26" fillId="4" borderId="38" xfId="0" applyNumberFormat="1" applyFont="1" applyFill="1" applyBorder="1" applyAlignment="1">
      <alignment horizontal="center"/>
    </xf>
    <xf numFmtId="175" fontId="26" fillId="0" borderId="46" xfId="0" applyNumberFormat="1" applyFont="1" applyBorder="1"/>
    <xf numFmtId="9" fontId="26" fillId="0" borderId="40" xfId="0" applyNumberFormat="1" applyFont="1" applyBorder="1"/>
    <xf numFmtId="9" fontId="25" fillId="0" borderId="44" xfId="0" applyNumberFormat="1" applyFont="1" applyBorder="1"/>
    <xf numFmtId="9" fontId="25" fillId="0" borderId="42" xfId="0" applyNumberFormat="1" applyFont="1" applyBorder="1"/>
    <xf numFmtId="9" fontId="25" fillId="0" borderId="43" xfId="0" applyNumberFormat="1" applyFont="1" applyBorder="1"/>
    <xf numFmtId="173" fontId="26" fillId="4" borderId="33" xfId="0" applyNumberFormat="1" applyFont="1" applyFill="1" applyBorder="1" applyAlignment="1">
      <alignment horizontal="center"/>
    </xf>
    <xf numFmtId="173" fontId="25" fillId="0" borderId="43" xfId="0" applyNumberFormat="1" applyFont="1" applyBorder="1" applyAlignment="1">
      <alignment horizontal="right"/>
    </xf>
    <xf numFmtId="175" fontId="25" fillId="0" borderId="43" xfId="0" applyNumberFormat="1" applyFont="1" applyBorder="1" applyAlignment="1">
      <alignment horizontal="right"/>
    </xf>
    <xf numFmtId="173" fontId="25" fillId="0" borderId="36" xfId="0" applyNumberFormat="1" applyFont="1" applyBorder="1" applyAlignment="1">
      <alignment horizontal="right"/>
    </xf>
    <xf numFmtId="0" fontId="36" fillId="2" borderId="52" xfId="0" applyFont="1" applyFill="1" applyBorder="1" applyAlignment="1">
      <alignment horizontal="center" vertical="center" wrapText="1"/>
    </xf>
    <xf numFmtId="174" fontId="25" fillId="2" borderId="54" xfId="0" applyNumberFormat="1" applyFont="1" applyFill="1" applyBorder="1" applyAlignment="1"/>
    <xf numFmtId="173" fontId="26" fillId="4" borderId="54" xfId="0" applyNumberFormat="1" applyFont="1" applyFill="1" applyBorder="1" applyAlignment="1"/>
    <xf numFmtId="173" fontId="26" fillId="2" borderId="54" xfId="0" applyNumberFormat="1" applyFont="1" applyFill="1" applyBorder="1" applyAlignment="1"/>
    <xf numFmtId="0" fontId="26" fillId="3" borderId="15" xfId="0" applyFont="1" applyFill="1" applyBorder="1" applyAlignment="1"/>
    <xf numFmtId="0" fontId="25" fillId="0" borderId="22" xfId="0" applyFont="1" applyBorder="1" applyAlignment="1"/>
    <xf numFmtId="0" fontId="26" fillId="2" borderId="15" xfId="0" applyFont="1" applyFill="1" applyBorder="1" applyAlignment="1"/>
    <xf numFmtId="0" fontId="26" fillId="4" borderId="15" xfId="0" applyFont="1" applyFill="1" applyBorder="1" applyAlignment="1"/>
    <xf numFmtId="0" fontId="28" fillId="0" borderId="1" xfId="0" applyFont="1" applyFill="1" applyBorder="1" applyAlignment="1"/>
    <xf numFmtId="0" fontId="28" fillId="0" borderId="1" xfId="0" applyFont="1" applyBorder="1" applyAlignment="1"/>
    <xf numFmtId="0" fontId="0" fillId="0" borderId="1" xfId="0" applyBorder="1" applyAlignment="1"/>
    <xf numFmtId="166" fontId="26" fillId="2" borderId="30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175" fontId="25" fillId="0" borderId="62" xfId="0" applyNumberFormat="1" applyFont="1" applyBorder="1" applyAlignment="1">
      <alignment horizontal="right"/>
    </xf>
    <xf numFmtId="175" fontId="25" fillId="0" borderId="60" xfId="0" applyNumberFormat="1" applyFont="1" applyBorder="1" applyAlignment="1">
      <alignment horizontal="right"/>
    </xf>
    <xf numFmtId="0" fontId="0" fillId="0" borderId="60" xfId="0" applyBorder="1" applyAlignment="1">
      <alignment horizontal="right"/>
    </xf>
    <xf numFmtId="0" fontId="0" fillId="0" borderId="44" xfId="0" applyBorder="1" applyAlignment="1">
      <alignment horizontal="right"/>
    </xf>
    <xf numFmtId="173" fontId="25" fillId="0" borderId="63" xfId="0" applyNumberFormat="1" applyFont="1" applyBorder="1" applyAlignment="1">
      <alignment horizontal="right"/>
    </xf>
    <xf numFmtId="173" fontId="25" fillId="0" borderId="61" xfId="0" applyNumberFormat="1" applyFont="1" applyBorder="1" applyAlignment="1">
      <alignment horizontal="right"/>
    </xf>
    <xf numFmtId="0" fontId="0" fillId="0" borderId="61" xfId="0" applyBorder="1" applyAlignment="1">
      <alignment horizontal="right"/>
    </xf>
    <xf numFmtId="0" fontId="0" fillId="0" borderId="52" xfId="0" applyBorder="1" applyAlignment="1">
      <alignment horizontal="right"/>
    </xf>
    <xf numFmtId="175" fontId="25" fillId="0" borderId="56" xfId="0" applyNumberFormat="1" applyFont="1" applyBorder="1" applyAlignment="1">
      <alignment horizontal="right"/>
    </xf>
    <xf numFmtId="173" fontId="25" fillId="0" borderId="57" xfId="0" applyNumberFormat="1" applyFont="1" applyBorder="1" applyAlignment="1">
      <alignment horizontal="right"/>
    </xf>
    <xf numFmtId="173" fontId="26" fillId="4" borderId="64" xfId="0" applyNumberFormat="1" applyFont="1" applyFill="1" applyBorder="1" applyAlignment="1">
      <alignment horizontal="center"/>
    </xf>
    <xf numFmtId="173" fontId="26" fillId="4" borderId="59" xfId="0" applyNumberFormat="1" applyFont="1" applyFill="1" applyBorder="1" applyAlignment="1">
      <alignment horizontal="center"/>
    </xf>
    <xf numFmtId="0" fontId="0" fillId="0" borderId="59" xfId="0" applyBorder="1" applyAlignment="1"/>
    <xf numFmtId="0" fontId="0" fillId="0" borderId="54" xfId="0" applyBorder="1" applyAlignment="1"/>
    <xf numFmtId="173" fontId="25" fillId="0" borderId="62" xfId="0" applyNumberFormat="1" applyFont="1" applyBorder="1" applyAlignment="1">
      <alignment horizontal="right"/>
    </xf>
    <xf numFmtId="173" fontId="25" fillId="0" borderId="60" xfId="0" applyNumberFormat="1" applyFont="1" applyBorder="1" applyAlignment="1">
      <alignment horizontal="right"/>
    </xf>
    <xf numFmtId="173" fontId="26" fillId="4" borderId="58" xfId="0" applyNumberFormat="1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4" xfId="0" applyBorder="1" applyAlignment="1">
      <alignment horizontal="center"/>
    </xf>
    <xf numFmtId="173" fontId="25" fillId="0" borderId="56" xfId="0" applyNumberFormat="1" applyFont="1" applyBorder="1" applyAlignment="1">
      <alignment horizontal="right"/>
    </xf>
    <xf numFmtId="173" fontId="25" fillId="0" borderId="56" xfId="0" applyNumberFormat="1" applyFont="1" applyBorder="1" applyAlignment="1">
      <alignment horizontal="right" wrapText="1"/>
    </xf>
    <xf numFmtId="0" fontId="0" fillId="0" borderId="60" xfId="0" applyBorder="1" applyAlignment="1">
      <alignment horizontal="right" wrapText="1"/>
    </xf>
    <xf numFmtId="0" fontId="0" fillId="0" borderId="44" xfId="0" applyBorder="1" applyAlignment="1">
      <alignment horizontal="right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" bestFit="1" customWidth="1"/>
    <col min="2" max="2" width="102.21875" style="9" bestFit="1" customWidth="1"/>
    <col min="3" max="3" width="16.109375" style="2" hidden="1" customWidth="1"/>
    <col min="4" max="16384" width="8.88671875" style="9"/>
  </cols>
  <sheetData>
    <row r="1" spans="1:3" ht="18.600000000000001" customHeight="1" thickBot="1" x14ac:dyDescent="0.4">
      <c r="A1" s="139" t="s">
        <v>6</v>
      </c>
      <c r="B1" s="139"/>
    </row>
    <row r="2" spans="1:3" ht="14.4" customHeight="1" thickBot="1" x14ac:dyDescent="0.35">
      <c r="A2" s="56" t="s">
        <v>89</v>
      </c>
      <c r="B2" s="1"/>
    </row>
    <row r="3" spans="1:3" ht="14.4" customHeight="1" thickBot="1" x14ac:dyDescent="0.35">
      <c r="A3" s="135" t="s">
        <v>12</v>
      </c>
      <c r="B3" s="136"/>
    </row>
    <row r="4" spans="1:3" ht="14.4" customHeight="1" thickBot="1" x14ac:dyDescent="0.35">
      <c r="A4" s="10" t="str">
        <f t="shared" ref="A4" si="0">HYPERLINK("#'"&amp;C4&amp;"'!A1",C4)</f>
        <v>Motivace</v>
      </c>
      <c r="B4" s="3" t="s">
        <v>10</v>
      </c>
      <c r="C4" s="2" t="s">
        <v>11</v>
      </c>
    </row>
    <row r="5" spans="1:3" ht="14.4" customHeight="1" thickBot="1" x14ac:dyDescent="0.35">
      <c r="A5" s="5"/>
      <c r="B5" s="5"/>
    </row>
    <row r="6" spans="1:3" ht="14.4" customHeight="1" thickBot="1" x14ac:dyDescent="0.35">
      <c r="A6" s="137" t="s">
        <v>7</v>
      </c>
      <c r="B6" s="136"/>
    </row>
    <row r="7" spans="1:3" ht="14.4" customHeight="1" thickBot="1" x14ac:dyDescent="0.35">
      <c r="A7" s="11" t="str">
        <f t="shared" ref="A7" si="1">HYPERLINK("#'"&amp;C7&amp;"'!A1",C7)</f>
        <v>Osobní náklady</v>
      </c>
      <c r="B7" s="4" t="s">
        <v>4</v>
      </c>
      <c r="C7" s="2" t="s">
        <v>9</v>
      </c>
    </row>
    <row r="8" spans="1:3" ht="14.4" customHeight="1" thickBot="1" x14ac:dyDescent="0.35">
      <c r="A8" s="6"/>
      <c r="B8" s="6"/>
    </row>
    <row r="9" spans="1:3" ht="14.4" customHeight="1" thickBot="1" x14ac:dyDescent="0.35">
      <c r="A9" s="138" t="s">
        <v>8</v>
      </c>
      <c r="B9" s="136"/>
    </row>
  </sheetData>
  <mergeCells count="4">
    <mergeCell ref="A3:B3"/>
    <mergeCell ref="A6:B6"/>
    <mergeCell ref="A9:B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" bestFit="1" customWidth="1"/>
    <col min="2" max="2" width="11.6640625" style="12" hidden="1" customWidth="1"/>
    <col min="3" max="4" width="11" style="14" customWidth="1"/>
    <col min="5" max="5" width="11" style="15" customWidth="1"/>
    <col min="6" max="16384" width="8.88671875" style="12"/>
  </cols>
  <sheetData>
    <row r="1" spans="1:5" ht="18.600000000000001" thickBot="1" x14ac:dyDescent="0.4">
      <c r="A1" s="139" t="s">
        <v>10</v>
      </c>
      <c r="B1" s="139"/>
      <c r="C1" s="140"/>
      <c r="D1" s="140"/>
      <c r="E1" s="140"/>
    </row>
    <row r="2" spans="1:5" ht="14.4" customHeight="1" thickBot="1" x14ac:dyDescent="0.35">
      <c r="A2" s="56" t="s">
        <v>89</v>
      </c>
      <c r="B2" s="13"/>
    </row>
    <row r="3" spans="1:5" ht="14.4" customHeight="1" thickBot="1" x14ac:dyDescent="0.35">
      <c r="A3" s="16"/>
      <c r="C3" s="17" t="s">
        <v>5</v>
      </c>
      <c r="D3" s="18" t="s">
        <v>2</v>
      </c>
      <c r="E3" s="19" t="s">
        <v>3</v>
      </c>
    </row>
    <row r="4" spans="1:5" ht="14.4" customHeight="1" thickBot="1" x14ac:dyDescent="0.35">
      <c r="A4" s="20" t="str">
        <f>HYPERLINK("#HI!A1","NÁKLADY CELKEM (v tisících Kč)")</f>
        <v>NÁKLADY CELKEM (v tisících Kč)</v>
      </c>
      <c r="B4" s="21"/>
      <c r="C4" s="22">
        <f ca="1">IF(ISERROR(VLOOKUP("Náklady celkem",INDIRECT("HI!$A:$G"),6,0)),0,VLOOKUP("Náklady celkem",INDIRECT("HI!$A:$G"),6,0))</f>
        <v>0</v>
      </c>
      <c r="D4" s="22">
        <f ca="1">IF(ISERROR(VLOOKUP("Náklady celkem",INDIRECT("HI!$A:$G"),5,0)),0,VLOOKUP("Náklady celkem",INDIRECT("HI!$A:$G"),5,0))</f>
        <v>0</v>
      </c>
      <c r="E4" s="23">
        <f ca="1">IF(C4=0,0,D4/C4)</f>
        <v>0</v>
      </c>
    </row>
    <row r="5" spans="1:5" ht="14.4" customHeight="1" x14ac:dyDescent="0.3">
      <c r="A5" s="24" t="s">
        <v>13</v>
      </c>
      <c r="B5" s="25"/>
      <c r="C5" s="26"/>
      <c r="D5" s="26"/>
      <c r="E5" s="27"/>
    </row>
    <row r="6" spans="1:5" ht="14.4" customHeight="1" x14ac:dyDescent="0.3">
      <c r="A6" s="28" t="s">
        <v>18</v>
      </c>
      <c r="B6" s="29"/>
      <c r="C6" s="30"/>
      <c r="D6" s="30"/>
      <c r="E6" s="27"/>
    </row>
    <row r="7" spans="1:5" ht="14.4" customHeight="1" x14ac:dyDescent="0.3">
      <c r="A7" s="31" t="s">
        <v>14</v>
      </c>
      <c r="B7" s="29"/>
      <c r="C7" s="30"/>
      <c r="D7" s="30"/>
      <c r="E7" s="27"/>
    </row>
    <row r="8" spans="1:5" ht="14.4" customHeight="1" x14ac:dyDescent="0.3">
      <c r="A8" s="31" t="s">
        <v>15</v>
      </c>
      <c r="B8" s="29"/>
      <c r="C8" s="30"/>
      <c r="D8" s="30"/>
      <c r="E8" s="27"/>
    </row>
    <row r="9" spans="1:5" ht="14.4" customHeight="1" x14ac:dyDescent="0.3">
      <c r="A9" s="32" t="s">
        <v>19</v>
      </c>
      <c r="B9" s="29"/>
      <c r="C9" s="26"/>
      <c r="D9" s="26"/>
      <c r="E9" s="27"/>
    </row>
    <row r="10" spans="1:5" ht="14.4" customHeight="1" thickBot="1" x14ac:dyDescent="0.35">
      <c r="A10" s="33" t="str">
        <f>HYPERLINK("#HI!A1","Osobní náklady")</f>
        <v>Osobní náklady</v>
      </c>
      <c r="B10" s="29"/>
      <c r="C10" s="26">
        <f ca="1">IF(ISERROR(VLOOKUP("Osobní náklady (Kč) *",INDIRECT("HI!$A:$G"),6,0)),0,VLOOKUP("Osobní náklady (Kč) *",INDIRECT("HI!$A:$G"),6,0))</f>
        <v>0</v>
      </c>
      <c r="D10" s="26">
        <f ca="1">IF(ISERROR(VLOOKUP("Osobní náklady (Kč) *",INDIRECT("HI!$A:$G"),5,0)),0,VLOOKUP("Osobní náklady (Kč) *",INDIRECT("HI!$A:$G"),5,0))</f>
        <v>0</v>
      </c>
      <c r="E10" s="27">
        <f ca="1">IF(C10=0,0,D10/C10)</f>
        <v>0</v>
      </c>
    </row>
    <row r="11" spans="1:5" ht="14.4" customHeight="1" thickBot="1" x14ac:dyDescent="0.35">
      <c r="A11" s="37"/>
      <c r="B11" s="38"/>
      <c r="C11" s="39"/>
      <c r="D11" s="39"/>
      <c r="E11" s="40"/>
    </row>
    <row r="12" spans="1:5" ht="14.4" customHeight="1" thickBot="1" x14ac:dyDescent="0.35">
      <c r="A12" s="41" t="str">
        <f>HYPERLINK("#HI!A1","VÝNOSY CELKEM (v tisících)")</f>
        <v>VÝNOSY CELKEM (v tisících)</v>
      </c>
      <c r="B12" s="42"/>
      <c r="C12" s="43">
        <f ca="1">IF(ISERROR(VLOOKUP("Výnosy celkem",INDIRECT("HI!$A:$G"),6,0)),0,VLOOKUP("Výnosy celkem",INDIRECT("HI!$A:$G"),6,0))</f>
        <v>0</v>
      </c>
      <c r="D12" s="43">
        <f ca="1">IF(ISERROR(VLOOKUP("Výnosy celkem",INDIRECT("HI!$A:$G"),5,0)),0,VLOOKUP("Výnosy celkem",INDIRECT("HI!$A:$G"),5,0))</f>
        <v>0</v>
      </c>
      <c r="E12" s="44">
        <f t="shared" ref="E12:E13" ca="1" si="0">IF(C12=0,0,D12/C12)</f>
        <v>0</v>
      </c>
    </row>
    <row r="13" spans="1:5" ht="14.4" customHeight="1" x14ac:dyDescent="0.3">
      <c r="A13" s="45" t="str">
        <f>HYPERLINK("#HI!A1","Ambulance (body za výkony + Kč za ZUM a ZULP)")</f>
        <v>Ambulance (body za výkony + Kč za ZUM a ZULP)</v>
      </c>
      <c r="B13" s="25"/>
      <c r="C13" s="26">
        <f ca="1">IF(ISERROR(VLOOKUP("Ambulance *",INDIRECT("HI!$A:$G"),6,0)),0,VLOOKUP("Ambulance *",INDIRECT("HI!$A:$G"),6,0))</f>
        <v>0</v>
      </c>
      <c r="D13" s="26">
        <f ca="1">IF(ISERROR(VLOOKUP("Ambulance *",INDIRECT("HI!$A:$G"),5,0)),0,VLOOKUP("Ambulance *",INDIRECT("HI!$A:$G"),5,0))</f>
        <v>0</v>
      </c>
      <c r="E13" s="27">
        <f t="shared" ca="1" si="0"/>
        <v>0</v>
      </c>
    </row>
    <row r="14" spans="1:5" ht="14.4" customHeight="1" x14ac:dyDescent="0.3">
      <c r="A14" s="46" t="str">
        <f>HYPERLINK("#HI!A1","Hospitalizace (casemix * 30000)")</f>
        <v>Hospitalizace (casemix * 30000)</v>
      </c>
      <c r="B14" s="29"/>
      <c r="C14" s="26">
        <f ca="1">IF(ISERROR(VLOOKUP("Hospitalizace *",INDIRECT("HI!$A:$G"),6,0)),0,VLOOKUP("Hospitalizace *",INDIRECT("HI!$A:$G"),6,0))</f>
        <v>0</v>
      </c>
      <c r="D14" s="26">
        <f ca="1">IF(ISERROR(VLOOKUP("Hospitalizace *",INDIRECT("HI!$A:$G"),5,0)),0,VLOOKUP("Hospitalizace *",INDIRECT("HI!$A:$G"),5,0))</f>
        <v>0</v>
      </c>
      <c r="E14" s="27">
        <f ca="1">IF(C14=0,0,D14/C14)</f>
        <v>0</v>
      </c>
    </row>
    <row r="15" spans="1:5" ht="14.4" customHeight="1" thickBot="1" x14ac:dyDescent="0.35">
      <c r="A15" s="47" t="s">
        <v>16</v>
      </c>
      <c r="B15" s="34"/>
      <c r="C15" s="35"/>
      <c r="D15" s="35"/>
      <c r="E15" s="36"/>
    </row>
    <row r="16" spans="1:5" ht="14.4" customHeight="1" thickBot="1" x14ac:dyDescent="0.35">
      <c r="A16" s="48"/>
      <c r="B16" s="49"/>
      <c r="C16" s="50"/>
      <c r="D16" s="50"/>
      <c r="E16" s="51"/>
    </row>
    <row r="17" spans="1:5" ht="14.4" customHeight="1" thickBot="1" x14ac:dyDescent="0.35">
      <c r="A17" s="52" t="s">
        <v>17</v>
      </c>
      <c r="B17" s="53"/>
      <c r="C17" s="54"/>
      <c r="D17" s="54"/>
      <c r="E17" s="55"/>
    </row>
  </sheetData>
  <mergeCells count="1">
    <mergeCell ref="A1:E1"/>
  </mergeCells>
  <conditionalFormatting sqref="E5">
    <cfRule type="cellIs" dxfId="1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1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1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4">
    <cfRule type="cellIs" dxfId="1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9" priority="20" operator="lessThan">
      <formula>1</formula>
    </cfRule>
  </conditionalFormatting>
  <conditionalFormatting sqref="E12">
    <cfRule type="iconSet" priority="36">
      <iconSet iconSet="3Symbols2">
        <cfvo type="percent" val="0"/>
        <cfvo type="num" val="1"/>
        <cfvo type="num" val="1"/>
      </iconSet>
    </cfRule>
  </conditionalFormatting>
  <conditionalFormatting sqref="E4">
    <cfRule type="cellIs" dxfId="8" priority="41" operator="greaterThan">
      <formula>1</formula>
    </cfRule>
    <cfRule type="iconSet" priority="4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S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45" ht="18.600000000000001" thickBot="1" x14ac:dyDescent="0.4">
      <c r="A1" s="144" t="s">
        <v>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</row>
    <row r="2" spans="1:45" ht="15" thickBot="1" x14ac:dyDescent="0.35">
      <c r="A2" s="56" t="s">
        <v>89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</row>
    <row r="3" spans="1:45" x14ac:dyDescent="0.3">
      <c r="A3" s="77" t="s">
        <v>40</v>
      </c>
      <c r="B3" s="142" t="s">
        <v>21</v>
      </c>
      <c r="C3" s="58">
        <v>0</v>
      </c>
      <c r="D3" s="59">
        <v>25</v>
      </c>
      <c r="E3" s="59">
        <v>99</v>
      </c>
      <c r="F3" s="79">
        <v>100</v>
      </c>
      <c r="G3" s="79">
        <v>101</v>
      </c>
      <c r="H3" s="79">
        <v>102</v>
      </c>
      <c r="I3" s="79">
        <v>103</v>
      </c>
      <c r="J3" s="79">
        <v>203</v>
      </c>
      <c r="K3" s="79">
        <v>302</v>
      </c>
      <c r="L3" s="79">
        <v>303</v>
      </c>
      <c r="M3" s="79">
        <v>304</v>
      </c>
      <c r="N3" s="79">
        <v>305</v>
      </c>
      <c r="O3" s="79">
        <v>306</v>
      </c>
      <c r="P3" s="79">
        <v>407</v>
      </c>
      <c r="Q3" s="79">
        <v>408</v>
      </c>
      <c r="R3" s="79">
        <v>409</v>
      </c>
      <c r="S3" s="79">
        <v>410</v>
      </c>
      <c r="T3" s="79">
        <v>415</v>
      </c>
      <c r="U3" s="79">
        <v>416</v>
      </c>
      <c r="V3" s="79">
        <v>418</v>
      </c>
      <c r="W3" s="79">
        <v>419</v>
      </c>
      <c r="X3" s="79">
        <v>420</v>
      </c>
      <c r="Y3" s="79">
        <v>421</v>
      </c>
      <c r="Z3" s="79">
        <v>520</v>
      </c>
      <c r="AA3" s="79">
        <v>521</v>
      </c>
      <c r="AB3" s="79">
        <v>522</v>
      </c>
      <c r="AC3" s="79">
        <v>523</v>
      </c>
      <c r="AD3" s="79">
        <v>524</v>
      </c>
      <c r="AE3" s="79">
        <v>525</v>
      </c>
      <c r="AF3" s="79">
        <v>526</v>
      </c>
      <c r="AG3" s="59">
        <v>527</v>
      </c>
      <c r="AH3" s="59">
        <v>528</v>
      </c>
      <c r="AI3" s="59">
        <v>629</v>
      </c>
      <c r="AJ3" s="59">
        <v>630</v>
      </c>
      <c r="AK3" s="59">
        <v>636</v>
      </c>
      <c r="AL3" s="59">
        <v>637</v>
      </c>
      <c r="AM3" s="59">
        <v>640</v>
      </c>
      <c r="AN3" s="59">
        <v>642</v>
      </c>
      <c r="AO3" s="59">
        <v>743</v>
      </c>
      <c r="AP3" s="59">
        <v>745</v>
      </c>
      <c r="AQ3" s="59">
        <v>746</v>
      </c>
      <c r="AR3" s="59">
        <v>747</v>
      </c>
      <c r="AS3" s="60">
        <v>930</v>
      </c>
    </row>
    <row r="4" spans="1:45" ht="36.6" outlineLevel="1" thickBot="1" x14ac:dyDescent="0.35">
      <c r="A4" s="78">
        <v>2016</v>
      </c>
      <c r="B4" s="143"/>
      <c r="C4" s="61" t="s">
        <v>22</v>
      </c>
      <c r="D4" s="62" t="s">
        <v>26</v>
      </c>
      <c r="E4" s="62" t="s">
        <v>23</v>
      </c>
      <c r="F4" s="80" t="s">
        <v>76</v>
      </c>
      <c r="G4" s="80" t="s">
        <v>77</v>
      </c>
      <c r="H4" s="80" t="s">
        <v>24</v>
      </c>
      <c r="I4" s="80" t="s">
        <v>78</v>
      </c>
      <c r="J4" s="80" t="s">
        <v>25</v>
      </c>
      <c r="K4" s="80" t="s">
        <v>79</v>
      </c>
      <c r="L4" s="80" t="s">
        <v>80</v>
      </c>
      <c r="M4" s="80" t="s">
        <v>81</v>
      </c>
      <c r="N4" s="80" t="s">
        <v>82</v>
      </c>
      <c r="O4" s="80" t="s">
        <v>49</v>
      </c>
      <c r="P4" s="80" t="s">
        <v>75</v>
      </c>
      <c r="Q4" s="80" t="s">
        <v>50</v>
      </c>
      <c r="R4" s="80" t="s">
        <v>51</v>
      </c>
      <c r="S4" s="80" t="s">
        <v>52</v>
      </c>
      <c r="T4" s="80" t="s">
        <v>53</v>
      </c>
      <c r="U4" s="80" t="s">
        <v>54</v>
      </c>
      <c r="V4" s="80" t="s">
        <v>55</v>
      </c>
      <c r="W4" s="80" t="s">
        <v>56</v>
      </c>
      <c r="X4" s="80" t="s">
        <v>57</v>
      </c>
      <c r="Y4" s="80" t="s">
        <v>58</v>
      </c>
      <c r="Z4" s="80" t="s">
        <v>83</v>
      </c>
      <c r="AA4" s="80" t="s">
        <v>84</v>
      </c>
      <c r="AB4" s="80" t="s">
        <v>85</v>
      </c>
      <c r="AC4" s="80" t="s">
        <v>59</v>
      </c>
      <c r="AD4" s="80" t="s">
        <v>60</v>
      </c>
      <c r="AE4" s="80" t="s">
        <v>61</v>
      </c>
      <c r="AF4" s="80" t="s">
        <v>62</v>
      </c>
      <c r="AG4" s="62" t="s">
        <v>63</v>
      </c>
      <c r="AH4" s="62" t="s">
        <v>73</v>
      </c>
      <c r="AI4" s="62" t="s">
        <v>64</v>
      </c>
      <c r="AJ4" s="62" t="s">
        <v>74</v>
      </c>
      <c r="AK4" s="62" t="s">
        <v>65</v>
      </c>
      <c r="AL4" s="131" t="s">
        <v>66</v>
      </c>
      <c r="AM4" s="62" t="s">
        <v>67</v>
      </c>
      <c r="AN4" s="62" t="s">
        <v>68</v>
      </c>
      <c r="AO4" s="62" t="s">
        <v>69</v>
      </c>
      <c r="AP4" s="62" t="s">
        <v>70</v>
      </c>
      <c r="AQ4" s="62" t="s">
        <v>71</v>
      </c>
      <c r="AR4" s="62" t="s">
        <v>72</v>
      </c>
      <c r="AS4" s="63" t="s">
        <v>42</v>
      </c>
    </row>
    <row r="5" spans="1:45" x14ac:dyDescent="0.3">
      <c r="A5" s="64" t="s">
        <v>27</v>
      </c>
      <c r="B5" s="105"/>
      <c r="C5" s="106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32"/>
      <c r="AM5" s="107"/>
      <c r="AN5" s="107"/>
      <c r="AO5" s="107"/>
      <c r="AP5" s="107"/>
      <c r="AQ5" s="107"/>
      <c r="AR5" s="107"/>
      <c r="AS5" s="108"/>
    </row>
    <row r="6" spans="1:45" ht="15" collapsed="1" thickBot="1" x14ac:dyDescent="0.35">
      <c r="A6" s="65" t="s">
        <v>2</v>
      </c>
      <c r="B6" s="109" t="e">
        <f xml:space="preserve">
TRUNC(IF($A$4&lt;=12,SUMIFS(#REF!,#REF!,$A$4,#REF!,1),SUMIFS(#REF!,#REF!,1)/#REF!),1)</f>
        <v>#REF!</v>
      </c>
      <c r="C6" s="110" t="e">
        <f xml:space="preserve">
TRUNC(IF($A$4&lt;=12,SUMIFS(#REF!,#REF!,$A$4,#REF!,1),SUMIFS(#REF!,#REF!,1)/#REF!),1)</f>
        <v>#REF!</v>
      </c>
      <c r="D6" s="111" t="e">
        <f xml:space="preserve">
TRUNC(IF($A$4&lt;=12,SUMIFS(#REF!,#REF!,$A$4,#REF!,1),SUMIFS(#REF!,#REF!,1)/#REF!),1)</f>
        <v>#REF!</v>
      </c>
      <c r="E6" s="111" t="e">
        <f xml:space="preserve">
TRUNC(IF($A$4&lt;=12,SUMIFS(#REF!,#REF!,$A$4,#REF!,1),SUMIFS(#REF!,#REF!,1)/#REF!),1)</f>
        <v>#REF!</v>
      </c>
      <c r="F6" s="111" t="e">
        <f xml:space="preserve">
TRUNC(IF($A$4&lt;=12,SUMIFS(#REF!,#REF!,$A$4,#REF!,1),SUMIFS(#REF!,#REF!,1)/#REF!),1)</f>
        <v>#REF!</v>
      </c>
      <c r="G6" s="111" t="e">
        <f xml:space="preserve">
TRUNC(IF($A$4&lt;=12,SUMIFS(#REF!,#REF!,$A$4,#REF!,1),SUMIFS(#REF!,#REF!,1)/#REF!),1)</f>
        <v>#REF!</v>
      </c>
      <c r="H6" s="111" t="e">
        <f xml:space="preserve">
TRUNC(IF($A$4&lt;=12,SUMIFS(#REF!,#REF!,$A$4,#REF!,1),SUMIFS(#REF!,#REF!,1)/#REF!),1)</f>
        <v>#REF!</v>
      </c>
      <c r="I6" s="111" t="e">
        <f xml:space="preserve">
TRUNC(IF($A$4&lt;=12,SUMIFS(#REF!,#REF!,$A$4,#REF!,1),SUMIFS(#REF!,#REF!,1)/#REF!),1)</f>
        <v>#REF!</v>
      </c>
      <c r="J6" s="111" t="e">
        <f xml:space="preserve">
TRUNC(IF($A$4&lt;=12,SUMIFS(#REF!,#REF!,$A$4,#REF!,1),SUMIFS(#REF!,#REF!,1)/#REF!),1)</f>
        <v>#REF!</v>
      </c>
      <c r="K6" s="111" t="e">
        <f xml:space="preserve">
TRUNC(IF($A$4&lt;=12,SUMIFS(#REF!,#REF!,$A$4,#REF!,1),SUMIFS(#REF!,#REF!,1)/#REF!),1)</f>
        <v>#REF!</v>
      </c>
      <c r="L6" s="111" t="e">
        <f xml:space="preserve">
TRUNC(IF($A$4&lt;=12,SUMIFS(#REF!,#REF!,$A$4,#REF!,1),SUMIFS(#REF!,#REF!,1)/#REF!),1)</f>
        <v>#REF!</v>
      </c>
      <c r="M6" s="111" t="e">
        <f xml:space="preserve">
TRUNC(IF($A$4&lt;=12,SUMIFS(#REF!,#REF!,$A$4,#REF!,1),SUMIFS(#REF!,#REF!,1)/#REF!),1)</f>
        <v>#REF!</v>
      </c>
      <c r="N6" s="111" t="e">
        <f xml:space="preserve">
TRUNC(IF($A$4&lt;=12,SUMIFS(#REF!,#REF!,$A$4,#REF!,1),SUMIFS(#REF!,#REF!,1)/#REF!),1)</f>
        <v>#REF!</v>
      </c>
      <c r="O6" s="111" t="e">
        <f xml:space="preserve">
TRUNC(IF($A$4&lt;=12,SUMIFS(#REF!,#REF!,$A$4,#REF!,1),SUMIFS(#REF!,#REF!,1)/#REF!),1)</f>
        <v>#REF!</v>
      </c>
      <c r="P6" s="111" t="e">
        <f xml:space="preserve">
TRUNC(IF($A$4&lt;=12,SUMIFS(#REF!,#REF!,$A$4,#REF!,1),SUMIFS(#REF!,#REF!,1)/#REF!),1)</f>
        <v>#REF!</v>
      </c>
      <c r="Q6" s="111" t="e">
        <f xml:space="preserve">
TRUNC(IF($A$4&lt;=12,SUMIFS(#REF!,#REF!,$A$4,#REF!,1),SUMIFS(#REF!,#REF!,1)/#REF!),1)</f>
        <v>#REF!</v>
      </c>
      <c r="R6" s="111" t="e">
        <f xml:space="preserve">
TRUNC(IF($A$4&lt;=12,SUMIFS(#REF!,#REF!,$A$4,#REF!,1),SUMIFS(#REF!,#REF!,1)/#REF!),1)</f>
        <v>#REF!</v>
      </c>
      <c r="S6" s="111" t="e">
        <f xml:space="preserve">
TRUNC(IF($A$4&lt;=12,SUMIFS(#REF!,#REF!,$A$4,#REF!,1),SUMIFS(#REF!,#REF!,1)/#REF!),1)</f>
        <v>#REF!</v>
      </c>
      <c r="T6" s="111" t="e">
        <f xml:space="preserve">
TRUNC(IF($A$4&lt;=12,SUMIFS(#REF!,#REF!,$A$4,#REF!,1),SUMIFS(#REF!,#REF!,1)/#REF!),1)</f>
        <v>#REF!</v>
      </c>
      <c r="U6" s="111" t="e">
        <f xml:space="preserve">
TRUNC(IF($A$4&lt;=12,SUMIFS(#REF!,#REF!,$A$4,#REF!,1),SUMIFS(#REF!,#REF!,1)/#REF!),1)</f>
        <v>#REF!</v>
      </c>
      <c r="V6" s="111" t="e">
        <f xml:space="preserve">
TRUNC(IF($A$4&lt;=12,SUMIFS(#REF!,#REF!,$A$4,#REF!,1),SUMIFS(#REF!,#REF!,1)/#REF!),1)</f>
        <v>#REF!</v>
      </c>
      <c r="W6" s="111" t="e">
        <f xml:space="preserve">
TRUNC(IF($A$4&lt;=12,SUMIFS(#REF!,#REF!,$A$4,#REF!,1),SUMIFS(#REF!,#REF!,1)/#REF!),1)</f>
        <v>#REF!</v>
      </c>
      <c r="X6" s="111" t="e">
        <f xml:space="preserve">
TRUNC(IF($A$4&lt;=12,SUMIFS(#REF!,#REF!,$A$4,#REF!,1),SUMIFS(#REF!,#REF!,1)/#REF!),1)</f>
        <v>#REF!</v>
      </c>
      <c r="Y6" s="111" t="e">
        <f xml:space="preserve">
TRUNC(IF($A$4&lt;=12,SUMIFS(#REF!,#REF!,$A$4,#REF!,1),SUMIFS(#REF!,#REF!,1)/#REF!),1)</f>
        <v>#REF!</v>
      </c>
      <c r="Z6" s="111" t="e">
        <f xml:space="preserve">
TRUNC(IF($A$4&lt;=12,SUMIFS(#REF!,#REF!,$A$4,#REF!,1),SUMIFS(#REF!,#REF!,1)/#REF!),1)</f>
        <v>#REF!</v>
      </c>
      <c r="AA6" s="111" t="e">
        <f xml:space="preserve">
TRUNC(IF($A$4&lt;=12,SUMIFS(#REF!,#REF!,$A$4,#REF!,1),SUMIFS(#REF!,#REF!,1)/#REF!),1)</f>
        <v>#REF!</v>
      </c>
      <c r="AB6" s="111" t="e">
        <f xml:space="preserve">
TRUNC(IF($A$4&lt;=12,SUMIFS(#REF!,#REF!,$A$4,#REF!,1),SUMIFS(#REF!,#REF!,1)/#REF!),1)</f>
        <v>#REF!</v>
      </c>
      <c r="AC6" s="111" t="e">
        <f xml:space="preserve">
TRUNC(IF($A$4&lt;=12,SUMIFS(#REF!,#REF!,$A$4,#REF!,1),SUMIFS(#REF!,#REF!,1)/#REF!),1)</f>
        <v>#REF!</v>
      </c>
      <c r="AD6" s="111" t="e">
        <f xml:space="preserve">
TRUNC(IF($A$4&lt;=12,SUMIFS(#REF!,#REF!,$A$4,#REF!,1),SUMIFS(#REF!,#REF!,1)/#REF!),1)</f>
        <v>#REF!</v>
      </c>
      <c r="AE6" s="111" t="e">
        <f xml:space="preserve">
TRUNC(IF($A$4&lt;=12,SUMIFS(#REF!,#REF!,$A$4,#REF!,1),SUMIFS(#REF!,#REF!,1)/#REF!),1)</f>
        <v>#REF!</v>
      </c>
      <c r="AF6" s="111" t="e">
        <f xml:space="preserve">
TRUNC(IF($A$4&lt;=12,SUMIFS(#REF!,#REF!,$A$4,#REF!,1),SUMIFS(#REF!,#REF!,1)/#REF!),1)</f>
        <v>#REF!</v>
      </c>
      <c r="AG6" s="111" t="e">
        <f xml:space="preserve">
TRUNC(IF($A$4&lt;=12,SUMIFS(#REF!,#REF!,$A$4,#REF!,1),SUMIFS(#REF!,#REF!,1)/#REF!),1)</f>
        <v>#REF!</v>
      </c>
      <c r="AH6" s="111" t="e">
        <f xml:space="preserve">
TRUNC(IF($A$4&lt;=12,SUMIFS(#REF!,#REF!,$A$4,#REF!,1),SUMIFS(#REF!,#REF!,1)/#REF!),1)</f>
        <v>#REF!</v>
      </c>
      <c r="AI6" s="111" t="e">
        <f xml:space="preserve">
TRUNC(IF($A$4&lt;=12,SUMIFS(#REF!,#REF!,$A$4,#REF!,1),SUMIFS(#REF!,#REF!,1)/#REF!),1)</f>
        <v>#REF!</v>
      </c>
      <c r="AJ6" s="111" t="e">
        <f xml:space="preserve">
TRUNC(IF($A$4&lt;=12,SUMIFS(#REF!,#REF!,$A$4,#REF!,1),SUMIFS(#REF!,#REF!,1)/#REF!),1)</f>
        <v>#REF!</v>
      </c>
      <c r="AK6" s="111" t="e">
        <f xml:space="preserve">
TRUNC(IF($A$4&lt;=12,SUMIFS(#REF!,#REF!,$A$4,#REF!,1),SUMIFS(#REF!,#REF!,1)/#REF!),1)</f>
        <v>#REF!</v>
      </c>
      <c r="AL6" s="113" t="e">
        <f xml:space="preserve">
TRUNC(IF($A$4&lt;=12,SUMIFS(#REF!,#REF!,$A$4,#REF!,1),SUMIFS(#REF!,#REF!,1)/#REF!),1)</f>
        <v>#REF!</v>
      </c>
      <c r="AM6" s="111" t="e">
        <f xml:space="preserve">
TRUNC(IF($A$4&lt;=12,SUMIFS(#REF!,#REF!,$A$4,#REF!,1),SUMIFS(#REF!,#REF!,1)/#REF!),1)</f>
        <v>#REF!</v>
      </c>
      <c r="AN6" s="111" t="e">
        <f xml:space="preserve">
TRUNC(IF($A$4&lt;=12,SUMIFS(#REF!,#REF!,$A$4,#REF!,1),SUMIFS(#REF!,#REF!,1)/#REF!),1)</f>
        <v>#REF!</v>
      </c>
      <c r="AO6" s="111" t="e">
        <f xml:space="preserve">
TRUNC(IF($A$4&lt;=12,SUMIFS(#REF!,#REF!,$A$4,#REF!,1),SUMIFS(#REF!,#REF!,1)/#REF!),1)</f>
        <v>#REF!</v>
      </c>
      <c r="AP6" s="111" t="e">
        <f xml:space="preserve">
TRUNC(IF($A$4&lt;=12,SUMIFS(#REF!,#REF!,$A$4,#REF!,1),SUMIFS(#REF!,#REF!,1)/#REF!),1)</f>
        <v>#REF!</v>
      </c>
      <c r="AQ6" s="111" t="e">
        <f xml:space="preserve">
TRUNC(IF($A$4&lt;=12,SUMIFS(#REF!,#REF!,$A$4,#REF!,1),SUMIFS(#REF!,#REF!,1)/#REF!),1)</f>
        <v>#REF!</v>
      </c>
      <c r="AR6" s="111" t="e">
        <f xml:space="preserve">
TRUNC(IF($A$4&lt;=12,SUMIFS(#REF!,#REF!,$A$4,#REF!,1),SUMIFS(#REF!,#REF!,1)/#REF!),1)</f>
        <v>#REF!</v>
      </c>
      <c r="AS6" s="112" t="e">
        <f xml:space="preserve">
TRUNC(IF($A$4&lt;=12,SUMIFS(#REF!,#REF!,$A$4,#REF!,1),SUMIFS(#REF!,#REF!,1)/#REF!),1)</f>
        <v>#REF!</v>
      </c>
    </row>
    <row r="7" spans="1:45" ht="15" hidden="1" outlineLevel="1" thickBot="1" x14ac:dyDescent="0.35">
      <c r="A7" s="65" t="s">
        <v>5</v>
      </c>
      <c r="B7" s="109"/>
      <c r="C7" s="113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3"/>
      <c r="AM7" s="111"/>
      <c r="AN7" s="111"/>
      <c r="AO7" s="111"/>
      <c r="AP7" s="111"/>
      <c r="AQ7" s="111"/>
      <c r="AR7" s="111"/>
      <c r="AS7" s="112"/>
    </row>
    <row r="8" spans="1:45" ht="15" hidden="1" outlineLevel="1" thickBot="1" x14ac:dyDescent="0.35">
      <c r="A8" s="65" t="s">
        <v>3</v>
      </c>
      <c r="B8" s="109"/>
      <c r="C8" s="113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3"/>
      <c r="AM8" s="111"/>
      <c r="AN8" s="111"/>
      <c r="AO8" s="111"/>
      <c r="AP8" s="111"/>
      <c r="AQ8" s="111"/>
      <c r="AR8" s="111"/>
      <c r="AS8" s="112"/>
    </row>
    <row r="9" spans="1:45" ht="15" hidden="1" outlineLevel="1" thickBot="1" x14ac:dyDescent="0.35">
      <c r="A9" s="66" t="s">
        <v>1</v>
      </c>
      <c r="B9" s="114"/>
      <c r="C9" s="115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5"/>
      <c r="AM9" s="116"/>
      <c r="AN9" s="116"/>
      <c r="AO9" s="116"/>
      <c r="AP9" s="116"/>
      <c r="AQ9" s="116"/>
      <c r="AR9" s="116"/>
      <c r="AS9" s="117"/>
    </row>
    <row r="10" spans="1:45" x14ac:dyDescent="0.3">
      <c r="A10" s="67" t="s">
        <v>28</v>
      </c>
      <c r="B10" s="81"/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133"/>
      <c r="AM10" s="83"/>
      <c r="AN10" s="83"/>
      <c r="AO10" s="83"/>
      <c r="AP10" s="83"/>
      <c r="AQ10" s="83"/>
      <c r="AR10" s="83"/>
      <c r="AS10" s="84"/>
    </row>
    <row r="11" spans="1:45" x14ac:dyDescent="0.3">
      <c r="A11" s="68" t="s">
        <v>29</v>
      </c>
      <c r="B11" s="85" t="e">
        <f xml:space="preserve">
IF($A$4&lt;=12,SUMIFS(#REF!,#REF!,$A$4,#REF!,2),SUMIFS(#REF!,#REF!,2))</f>
        <v>#REF!</v>
      </c>
      <c r="C11" s="86" t="e">
        <f xml:space="preserve">
IF($A$4&lt;=12,SUMIFS(#REF!,#REF!,$A$4,#REF!,2),SUMIFS(#REF!,#REF!,2))</f>
        <v>#REF!</v>
      </c>
      <c r="D11" s="87" t="e">
        <f xml:space="preserve">
IF($A$4&lt;=12,SUMIFS(#REF!,#REF!,$A$4,#REF!,2),SUMIFS(#REF!,#REF!,2))</f>
        <v>#REF!</v>
      </c>
      <c r="E11" s="87" t="e">
        <f xml:space="preserve">
IF($A$4&lt;=12,SUMIFS(#REF!,#REF!,$A$4,#REF!,2),SUMIFS(#REF!,#REF!,2))</f>
        <v>#REF!</v>
      </c>
      <c r="F11" s="87" t="e">
        <f xml:space="preserve">
IF($A$4&lt;=12,SUMIFS(#REF!,#REF!,$A$4,#REF!,2),SUMIFS(#REF!,#REF!,2))</f>
        <v>#REF!</v>
      </c>
      <c r="G11" s="87" t="e">
        <f xml:space="preserve">
IF($A$4&lt;=12,SUMIFS(#REF!,#REF!,$A$4,#REF!,2),SUMIFS(#REF!,#REF!,2))</f>
        <v>#REF!</v>
      </c>
      <c r="H11" s="87" t="e">
        <f xml:space="preserve">
IF($A$4&lt;=12,SUMIFS(#REF!,#REF!,$A$4,#REF!,2),SUMIFS(#REF!,#REF!,2))</f>
        <v>#REF!</v>
      </c>
      <c r="I11" s="87" t="e">
        <f xml:space="preserve">
IF($A$4&lt;=12,SUMIFS(#REF!,#REF!,$A$4,#REF!,2),SUMIFS(#REF!,#REF!,2))</f>
        <v>#REF!</v>
      </c>
      <c r="J11" s="87" t="e">
        <f xml:space="preserve">
IF($A$4&lt;=12,SUMIFS(#REF!,#REF!,$A$4,#REF!,2),SUMIFS(#REF!,#REF!,2))</f>
        <v>#REF!</v>
      </c>
      <c r="K11" s="87" t="e">
        <f xml:space="preserve">
IF($A$4&lt;=12,SUMIFS(#REF!,#REF!,$A$4,#REF!,2),SUMIFS(#REF!,#REF!,2))</f>
        <v>#REF!</v>
      </c>
      <c r="L11" s="87" t="e">
        <f xml:space="preserve">
IF($A$4&lt;=12,SUMIFS(#REF!,#REF!,$A$4,#REF!,2),SUMIFS(#REF!,#REF!,2))</f>
        <v>#REF!</v>
      </c>
      <c r="M11" s="87" t="e">
        <f xml:space="preserve">
IF($A$4&lt;=12,SUMIFS(#REF!,#REF!,$A$4,#REF!,2),SUMIFS(#REF!,#REF!,2))</f>
        <v>#REF!</v>
      </c>
      <c r="N11" s="87" t="e">
        <f xml:space="preserve">
IF($A$4&lt;=12,SUMIFS(#REF!,#REF!,$A$4,#REF!,2),SUMIFS(#REF!,#REF!,2))</f>
        <v>#REF!</v>
      </c>
      <c r="O11" s="87" t="e">
        <f xml:space="preserve">
IF($A$4&lt;=12,SUMIFS(#REF!,#REF!,$A$4,#REF!,2),SUMIFS(#REF!,#REF!,2))</f>
        <v>#REF!</v>
      </c>
      <c r="P11" s="87" t="e">
        <f xml:space="preserve">
IF($A$4&lt;=12,SUMIFS(#REF!,#REF!,$A$4,#REF!,2),SUMIFS(#REF!,#REF!,2))</f>
        <v>#REF!</v>
      </c>
      <c r="Q11" s="87" t="e">
        <f xml:space="preserve">
IF($A$4&lt;=12,SUMIFS(#REF!,#REF!,$A$4,#REF!,2),SUMIFS(#REF!,#REF!,2))</f>
        <v>#REF!</v>
      </c>
      <c r="R11" s="87" t="e">
        <f xml:space="preserve">
IF($A$4&lt;=12,SUMIFS(#REF!,#REF!,$A$4,#REF!,2),SUMIFS(#REF!,#REF!,2))</f>
        <v>#REF!</v>
      </c>
      <c r="S11" s="87" t="e">
        <f xml:space="preserve">
IF($A$4&lt;=12,SUMIFS(#REF!,#REF!,$A$4,#REF!,2),SUMIFS(#REF!,#REF!,2))</f>
        <v>#REF!</v>
      </c>
      <c r="T11" s="87" t="e">
        <f xml:space="preserve">
IF($A$4&lt;=12,SUMIFS(#REF!,#REF!,$A$4,#REF!,2),SUMIFS(#REF!,#REF!,2))</f>
        <v>#REF!</v>
      </c>
      <c r="U11" s="87" t="e">
        <f xml:space="preserve">
IF($A$4&lt;=12,SUMIFS(#REF!,#REF!,$A$4,#REF!,2),SUMIFS(#REF!,#REF!,2))</f>
        <v>#REF!</v>
      </c>
      <c r="V11" s="87" t="e">
        <f xml:space="preserve">
IF($A$4&lt;=12,SUMIFS(#REF!,#REF!,$A$4,#REF!,2),SUMIFS(#REF!,#REF!,2))</f>
        <v>#REF!</v>
      </c>
      <c r="W11" s="87" t="e">
        <f xml:space="preserve">
IF($A$4&lt;=12,SUMIFS(#REF!,#REF!,$A$4,#REF!,2),SUMIFS(#REF!,#REF!,2))</f>
        <v>#REF!</v>
      </c>
      <c r="X11" s="87" t="e">
        <f xml:space="preserve">
IF($A$4&lt;=12,SUMIFS(#REF!,#REF!,$A$4,#REF!,2),SUMIFS(#REF!,#REF!,2))</f>
        <v>#REF!</v>
      </c>
      <c r="Y11" s="87" t="e">
        <f xml:space="preserve">
IF($A$4&lt;=12,SUMIFS(#REF!,#REF!,$A$4,#REF!,2),SUMIFS(#REF!,#REF!,2))</f>
        <v>#REF!</v>
      </c>
      <c r="Z11" s="87" t="e">
        <f xml:space="preserve">
IF($A$4&lt;=12,SUMIFS(#REF!,#REF!,$A$4,#REF!,2),SUMIFS(#REF!,#REF!,2))</f>
        <v>#REF!</v>
      </c>
      <c r="AA11" s="87" t="e">
        <f xml:space="preserve">
IF($A$4&lt;=12,SUMIFS(#REF!,#REF!,$A$4,#REF!,2),SUMIFS(#REF!,#REF!,2))</f>
        <v>#REF!</v>
      </c>
      <c r="AB11" s="87" t="e">
        <f xml:space="preserve">
IF($A$4&lt;=12,SUMIFS(#REF!,#REF!,$A$4,#REF!,2),SUMIFS(#REF!,#REF!,2))</f>
        <v>#REF!</v>
      </c>
      <c r="AC11" s="87" t="e">
        <f xml:space="preserve">
IF($A$4&lt;=12,SUMIFS(#REF!,#REF!,$A$4,#REF!,2),SUMIFS(#REF!,#REF!,2))</f>
        <v>#REF!</v>
      </c>
      <c r="AD11" s="87" t="e">
        <f xml:space="preserve">
IF($A$4&lt;=12,SUMIFS(#REF!,#REF!,$A$4,#REF!,2),SUMIFS(#REF!,#REF!,2))</f>
        <v>#REF!</v>
      </c>
      <c r="AE11" s="87" t="e">
        <f xml:space="preserve">
IF($A$4&lt;=12,SUMIFS(#REF!,#REF!,$A$4,#REF!,2),SUMIFS(#REF!,#REF!,2))</f>
        <v>#REF!</v>
      </c>
      <c r="AF11" s="87" t="e">
        <f xml:space="preserve">
IF($A$4&lt;=12,SUMIFS(#REF!,#REF!,$A$4,#REF!,2),SUMIFS(#REF!,#REF!,2))</f>
        <v>#REF!</v>
      </c>
      <c r="AG11" s="87" t="e">
        <f xml:space="preserve">
IF($A$4&lt;=12,SUMIFS(#REF!,#REF!,$A$4,#REF!,2),SUMIFS(#REF!,#REF!,2))</f>
        <v>#REF!</v>
      </c>
      <c r="AH11" s="87" t="e">
        <f xml:space="preserve">
IF($A$4&lt;=12,SUMIFS(#REF!,#REF!,$A$4,#REF!,2),SUMIFS(#REF!,#REF!,2))</f>
        <v>#REF!</v>
      </c>
      <c r="AI11" s="87" t="e">
        <f xml:space="preserve">
IF($A$4&lt;=12,SUMIFS(#REF!,#REF!,$A$4,#REF!,2),SUMIFS(#REF!,#REF!,2))</f>
        <v>#REF!</v>
      </c>
      <c r="AJ11" s="87" t="e">
        <f xml:space="preserve">
IF($A$4&lt;=12,SUMIFS(#REF!,#REF!,$A$4,#REF!,2),SUMIFS(#REF!,#REF!,2))</f>
        <v>#REF!</v>
      </c>
      <c r="AK11" s="87" t="e">
        <f xml:space="preserve">
IF($A$4&lt;=12,SUMIFS(#REF!,#REF!,$A$4,#REF!,2),SUMIFS(#REF!,#REF!,2))</f>
        <v>#REF!</v>
      </c>
      <c r="AL11" s="86" t="e">
        <f xml:space="preserve">
IF($A$4&lt;=12,SUMIFS(#REF!,#REF!,$A$4,#REF!,2),SUMIFS(#REF!,#REF!,2))</f>
        <v>#REF!</v>
      </c>
      <c r="AM11" s="87" t="e">
        <f xml:space="preserve">
IF($A$4&lt;=12,SUMIFS(#REF!,#REF!,$A$4,#REF!,2),SUMIFS(#REF!,#REF!,2))</f>
        <v>#REF!</v>
      </c>
      <c r="AN11" s="87" t="e">
        <f xml:space="preserve">
IF($A$4&lt;=12,SUMIFS(#REF!,#REF!,$A$4,#REF!,2),SUMIFS(#REF!,#REF!,2))</f>
        <v>#REF!</v>
      </c>
      <c r="AO11" s="87" t="e">
        <f xml:space="preserve">
IF($A$4&lt;=12,SUMIFS(#REF!,#REF!,$A$4,#REF!,2),SUMIFS(#REF!,#REF!,2))</f>
        <v>#REF!</v>
      </c>
      <c r="AP11" s="87" t="e">
        <f xml:space="preserve">
IF($A$4&lt;=12,SUMIFS(#REF!,#REF!,$A$4,#REF!,2),SUMIFS(#REF!,#REF!,2))</f>
        <v>#REF!</v>
      </c>
      <c r="AQ11" s="87" t="e">
        <f xml:space="preserve">
IF($A$4&lt;=12,SUMIFS(#REF!,#REF!,$A$4,#REF!,2),SUMIFS(#REF!,#REF!,2))</f>
        <v>#REF!</v>
      </c>
      <c r="AR11" s="87" t="e">
        <f xml:space="preserve">
IF($A$4&lt;=12,SUMIFS(#REF!,#REF!,$A$4,#REF!,2),SUMIFS(#REF!,#REF!,2))</f>
        <v>#REF!</v>
      </c>
      <c r="AS11" s="88" t="e">
        <f xml:space="preserve">
IF($A$4&lt;=12,SUMIFS(#REF!,#REF!,$A$4,#REF!,2),SUMIFS(#REF!,#REF!,2))</f>
        <v>#REF!</v>
      </c>
    </row>
    <row r="12" spans="1:45" x14ac:dyDescent="0.3">
      <c r="A12" s="68" t="s">
        <v>30</v>
      </c>
      <c r="B12" s="85" t="e">
        <f xml:space="preserve">
IF($A$4&lt;=12,SUMIFS(#REF!,#REF!,$A$4,#REF!,3),SUMIFS(#REF!,#REF!,3))</f>
        <v>#REF!</v>
      </c>
      <c r="C12" s="86" t="e">
        <f xml:space="preserve">
IF($A$4&lt;=12,SUMIFS(#REF!,#REF!,$A$4,#REF!,3),SUMIFS(#REF!,#REF!,3))</f>
        <v>#REF!</v>
      </c>
      <c r="D12" s="87" t="e">
        <f xml:space="preserve">
IF($A$4&lt;=12,SUMIFS(#REF!,#REF!,$A$4,#REF!,3),SUMIFS(#REF!,#REF!,3))</f>
        <v>#REF!</v>
      </c>
      <c r="E12" s="87" t="e">
        <f xml:space="preserve">
IF($A$4&lt;=12,SUMIFS(#REF!,#REF!,$A$4,#REF!,3),SUMIFS(#REF!,#REF!,3))</f>
        <v>#REF!</v>
      </c>
      <c r="F12" s="87" t="e">
        <f xml:space="preserve">
IF($A$4&lt;=12,SUMIFS(#REF!,#REF!,$A$4,#REF!,3),SUMIFS(#REF!,#REF!,3))</f>
        <v>#REF!</v>
      </c>
      <c r="G12" s="87" t="e">
        <f xml:space="preserve">
IF($A$4&lt;=12,SUMIFS(#REF!,#REF!,$A$4,#REF!,3),SUMIFS(#REF!,#REF!,3))</f>
        <v>#REF!</v>
      </c>
      <c r="H12" s="87" t="e">
        <f xml:space="preserve">
IF($A$4&lt;=12,SUMIFS(#REF!,#REF!,$A$4,#REF!,3),SUMIFS(#REF!,#REF!,3))</f>
        <v>#REF!</v>
      </c>
      <c r="I12" s="87" t="e">
        <f xml:space="preserve">
IF($A$4&lt;=12,SUMIFS(#REF!,#REF!,$A$4,#REF!,3),SUMIFS(#REF!,#REF!,3))</f>
        <v>#REF!</v>
      </c>
      <c r="J12" s="87" t="e">
        <f xml:space="preserve">
IF($A$4&lt;=12,SUMIFS(#REF!,#REF!,$A$4,#REF!,3),SUMIFS(#REF!,#REF!,3))</f>
        <v>#REF!</v>
      </c>
      <c r="K12" s="87" t="e">
        <f xml:space="preserve">
IF($A$4&lt;=12,SUMIFS(#REF!,#REF!,$A$4,#REF!,3),SUMIFS(#REF!,#REF!,3))</f>
        <v>#REF!</v>
      </c>
      <c r="L12" s="87" t="e">
        <f xml:space="preserve">
IF($A$4&lt;=12,SUMIFS(#REF!,#REF!,$A$4,#REF!,3),SUMIFS(#REF!,#REF!,3))</f>
        <v>#REF!</v>
      </c>
      <c r="M12" s="87" t="e">
        <f xml:space="preserve">
IF($A$4&lt;=12,SUMIFS(#REF!,#REF!,$A$4,#REF!,3),SUMIFS(#REF!,#REF!,3))</f>
        <v>#REF!</v>
      </c>
      <c r="N12" s="87" t="e">
        <f xml:space="preserve">
IF($A$4&lt;=12,SUMIFS(#REF!,#REF!,$A$4,#REF!,3),SUMIFS(#REF!,#REF!,3))</f>
        <v>#REF!</v>
      </c>
      <c r="O12" s="87" t="e">
        <f xml:space="preserve">
IF($A$4&lt;=12,SUMIFS(#REF!,#REF!,$A$4,#REF!,3),SUMIFS(#REF!,#REF!,3))</f>
        <v>#REF!</v>
      </c>
      <c r="P12" s="87" t="e">
        <f xml:space="preserve">
IF($A$4&lt;=12,SUMIFS(#REF!,#REF!,$A$4,#REF!,3),SUMIFS(#REF!,#REF!,3))</f>
        <v>#REF!</v>
      </c>
      <c r="Q12" s="87" t="e">
        <f xml:space="preserve">
IF($A$4&lt;=12,SUMIFS(#REF!,#REF!,$A$4,#REF!,3),SUMIFS(#REF!,#REF!,3))</f>
        <v>#REF!</v>
      </c>
      <c r="R12" s="87" t="e">
        <f xml:space="preserve">
IF($A$4&lt;=12,SUMIFS(#REF!,#REF!,$A$4,#REF!,3),SUMIFS(#REF!,#REF!,3))</f>
        <v>#REF!</v>
      </c>
      <c r="S12" s="87" t="e">
        <f xml:space="preserve">
IF($A$4&lt;=12,SUMIFS(#REF!,#REF!,$A$4,#REF!,3),SUMIFS(#REF!,#REF!,3))</f>
        <v>#REF!</v>
      </c>
      <c r="T12" s="87" t="e">
        <f xml:space="preserve">
IF($A$4&lt;=12,SUMIFS(#REF!,#REF!,$A$4,#REF!,3),SUMIFS(#REF!,#REF!,3))</f>
        <v>#REF!</v>
      </c>
      <c r="U12" s="87" t="e">
        <f xml:space="preserve">
IF($A$4&lt;=12,SUMIFS(#REF!,#REF!,$A$4,#REF!,3),SUMIFS(#REF!,#REF!,3))</f>
        <v>#REF!</v>
      </c>
      <c r="V12" s="87" t="e">
        <f xml:space="preserve">
IF($A$4&lt;=12,SUMIFS(#REF!,#REF!,$A$4,#REF!,3),SUMIFS(#REF!,#REF!,3))</f>
        <v>#REF!</v>
      </c>
      <c r="W12" s="87" t="e">
        <f xml:space="preserve">
IF($A$4&lt;=12,SUMIFS(#REF!,#REF!,$A$4,#REF!,3),SUMIFS(#REF!,#REF!,3))</f>
        <v>#REF!</v>
      </c>
      <c r="X12" s="87" t="e">
        <f xml:space="preserve">
IF($A$4&lt;=12,SUMIFS(#REF!,#REF!,$A$4,#REF!,3),SUMIFS(#REF!,#REF!,3))</f>
        <v>#REF!</v>
      </c>
      <c r="Y12" s="87" t="e">
        <f xml:space="preserve">
IF($A$4&lt;=12,SUMIFS(#REF!,#REF!,$A$4,#REF!,3),SUMIFS(#REF!,#REF!,3))</f>
        <v>#REF!</v>
      </c>
      <c r="Z12" s="87" t="e">
        <f xml:space="preserve">
IF($A$4&lt;=12,SUMIFS(#REF!,#REF!,$A$4,#REF!,3),SUMIFS(#REF!,#REF!,3))</f>
        <v>#REF!</v>
      </c>
      <c r="AA12" s="87" t="e">
        <f xml:space="preserve">
IF($A$4&lt;=12,SUMIFS(#REF!,#REF!,$A$4,#REF!,3),SUMIFS(#REF!,#REF!,3))</f>
        <v>#REF!</v>
      </c>
      <c r="AB12" s="87" t="e">
        <f xml:space="preserve">
IF($A$4&lt;=12,SUMIFS(#REF!,#REF!,$A$4,#REF!,3),SUMIFS(#REF!,#REF!,3))</f>
        <v>#REF!</v>
      </c>
      <c r="AC12" s="87" t="e">
        <f xml:space="preserve">
IF($A$4&lt;=12,SUMIFS(#REF!,#REF!,$A$4,#REF!,3),SUMIFS(#REF!,#REF!,3))</f>
        <v>#REF!</v>
      </c>
      <c r="AD12" s="87" t="e">
        <f xml:space="preserve">
IF($A$4&lt;=12,SUMIFS(#REF!,#REF!,$A$4,#REF!,3),SUMIFS(#REF!,#REF!,3))</f>
        <v>#REF!</v>
      </c>
      <c r="AE12" s="87" t="e">
        <f xml:space="preserve">
IF($A$4&lt;=12,SUMIFS(#REF!,#REF!,$A$4,#REF!,3),SUMIFS(#REF!,#REF!,3))</f>
        <v>#REF!</v>
      </c>
      <c r="AF12" s="87" t="e">
        <f xml:space="preserve">
IF($A$4&lt;=12,SUMIFS(#REF!,#REF!,$A$4,#REF!,3),SUMIFS(#REF!,#REF!,3))</f>
        <v>#REF!</v>
      </c>
      <c r="AG12" s="87" t="e">
        <f xml:space="preserve">
IF($A$4&lt;=12,SUMIFS(#REF!,#REF!,$A$4,#REF!,3),SUMIFS(#REF!,#REF!,3))</f>
        <v>#REF!</v>
      </c>
      <c r="AH12" s="87" t="e">
        <f xml:space="preserve">
IF($A$4&lt;=12,SUMIFS(#REF!,#REF!,$A$4,#REF!,3),SUMIFS(#REF!,#REF!,3))</f>
        <v>#REF!</v>
      </c>
      <c r="AI12" s="87" t="e">
        <f xml:space="preserve">
IF($A$4&lt;=12,SUMIFS(#REF!,#REF!,$A$4,#REF!,3),SUMIFS(#REF!,#REF!,3))</f>
        <v>#REF!</v>
      </c>
      <c r="AJ12" s="87" t="e">
        <f xml:space="preserve">
IF($A$4&lt;=12,SUMIFS(#REF!,#REF!,$A$4,#REF!,3),SUMIFS(#REF!,#REF!,3))</f>
        <v>#REF!</v>
      </c>
      <c r="AK12" s="87" t="e">
        <f xml:space="preserve">
IF($A$4&lt;=12,SUMIFS(#REF!,#REF!,$A$4,#REF!,3),SUMIFS(#REF!,#REF!,3))</f>
        <v>#REF!</v>
      </c>
      <c r="AL12" s="86" t="e">
        <f xml:space="preserve">
IF($A$4&lt;=12,SUMIFS(#REF!,#REF!,$A$4,#REF!,3),SUMIFS(#REF!,#REF!,3))</f>
        <v>#REF!</v>
      </c>
      <c r="AM12" s="87" t="e">
        <f xml:space="preserve">
IF($A$4&lt;=12,SUMIFS(#REF!,#REF!,$A$4,#REF!,3),SUMIFS(#REF!,#REF!,3))</f>
        <v>#REF!</v>
      </c>
      <c r="AN12" s="87" t="e">
        <f xml:space="preserve">
IF($A$4&lt;=12,SUMIFS(#REF!,#REF!,$A$4,#REF!,3),SUMIFS(#REF!,#REF!,3))</f>
        <v>#REF!</v>
      </c>
      <c r="AO12" s="87" t="e">
        <f xml:space="preserve">
IF($A$4&lt;=12,SUMIFS(#REF!,#REF!,$A$4,#REF!,3),SUMIFS(#REF!,#REF!,3))</f>
        <v>#REF!</v>
      </c>
      <c r="AP12" s="87" t="e">
        <f xml:space="preserve">
IF($A$4&lt;=12,SUMIFS(#REF!,#REF!,$A$4,#REF!,3),SUMIFS(#REF!,#REF!,3))</f>
        <v>#REF!</v>
      </c>
      <c r="AQ12" s="87" t="e">
        <f xml:space="preserve">
IF($A$4&lt;=12,SUMIFS(#REF!,#REF!,$A$4,#REF!,3),SUMIFS(#REF!,#REF!,3))</f>
        <v>#REF!</v>
      </c>
      <c r="AR12" s="87" t="e">
        <f xml:space="preserve">
IF($A$4&lt;=12,SUMIFS(#REF!,#REF!,$A$4,#REF!,3),SUMIFS(#REF!,#REF!,3))</f>
        <v>#REF!</v>
      </c>
      <c r="AS12" s="88" t="e">
        <f xml:space="preserve">
IF($A$4&lt;=12,SUMIFS(#REF!,#REF!,$A$4,#REF!,3),SUMIFS(#REF!,#REF!,3))</f>
        <v>#REF!</v>
      </c>
    </row>
    <row r="13" spans="1:45" x14ac:dyDescent="0.3">
      <c r="A13" s="68" t="s">
        <v>37</v>
      </c>
      <c r="B13" s="85" t="e">
        <f xml:space="preserve">
IF($A$4&lt;=12,SUMIFS(#REF!,#REF!,$A$4,#REF!,4),SUMIFS(#REF!,#REF!,4))</f>
        <v>#REF!</v>
      </c>
      <c r="C13" s="86" t="e">
        <f xml:space="preserve">
IF($A$4&lt;=12,SUMIFS(#REF!,#REF!,$A$4,#REF!,4),SUMIFS(#REF!,#REF!,4))</f>
        <v>#REF!</v>
      </c>
      <c r="D13" s="87" t="e">
        <f xml:space="preserve">
IF($A$4&lt;=12,SUMIFS(#REF!,#REF!,$A$4,#REF!,4),SUMIFS(#REF!,#REF!,4))</f>
        <v>#REF!</v>
      </c>
      <c r="E13" s="87" t="e">
        <f xml:space="preserve">
IF($A$4&lt;=12,SUMIFS(#REF!,#REF!,$A$4,#REF!,4),SUMIFS(#REF!,#REF!,4))</f>
        <v>#REF!</v>
      </c>
      <c r="F13" s="87" t="e">
        <f xml:space="preserve">
IF($A$4&lt;=12,SUMIFS(#REF!,#REF!,$A$4,#REF!,4),SUMIFS(#REF!,#REF!,4))</f>
        <v>#REF!</v>
      </c>
      <c r="G13" s="87" t="e">
        <f xml:space="preserve">
IF($A$4&lt;=12,SUMIFS(#REF!,#REF!,$A$4,#REF!,4),SUMIFS(#REF!,#REF!,4))</f>
        <v>#REF!</v>
      </c>
      <c r="H13" s="87" t="e">
        <f xml:space="preserve">
IF($A$4&lt;=12,SUMIFS(#REF!,#REF!,$A$4,#REF!,4),SUMIFS(#REF!,#REF!,4))</f>
        <v>#REF!</v>
      </c>
      <c r="I13" s="87" t="e">
        <f xml:space="preserve">
IF($A$4&lt;=12,SUMIFS(#REF!,#REF!,$A$4,#REF!,4),SUMIFS(#REF!,#REF!,4))</f>
        <v>#REF!</v>
      </c>
      <c r="J13" s="87" t="e">
        <f xml:space="preserve">
IF($A$4&lt;=12,SUMIFS(#REF!,#REF!,$A$4,#REF!,4),SUMIFS(#REF!,#REF!,4))</f>
        <v>#REF!</v>
      </c>
      <c r="K13" s="87" t="e">
        <f xml:space="preserve">
IF($A$4&lt;=12,SUMIFS(#REF!,#REF!,$A$4,#REF!,4),SUMIFS(#REF!,#REF!,4))</f>
        <v>#REF!</v>
      </c>
      <c r="L13" s="87" t="e">
        <f xml:space="preserve">
IF($A$4&lt;=12,SUMIFS(#REF!,#REF!,$A$4,#REF!,4),SUMIFS(#REF!,#REF!,4))</f>
        <v>#REF!</v>
      </c>
      <c r="M13" s="87" t="e">
        <f xml:space="preserve">
IF($A$4&lt;=12,SUMIFS(#REF!,#REF!,$A$4,#REF!,4),SUMIFS(#REF!,#REF!,4))</f>
        <v>#REF!</v>
      </c>
      <c r="N13" s="87" t="e">
        <f xml:space="preserve">
IF($A$4&lt;=12,SUMIFS(#REF!,#REF!,$A$4,#REF!,4),SUMIFS(#REF!,#REF!,4))</f>
        <v>#REF!</v>
      </c>
      <c r="O13" s="87" t="e">
        <f xml:space="preserve">
IF($A$4&lt;=12,SUMIFS(#REF!,#REF!,$A$4,#REF!,4),SUMIFS(#REF!,#REF!,4))</f>
        <v>#REF!</v>
      </c>
      <c r="P13" s="87" t="e">
        <f xml:space="preserve">
IF($A$4&lt;=12,SUMIFS(#REF!,#REF!,$A$4,#REF!,4),SUMIFS(#REF!,#REF!,4))</f>
        <v>#REF!</v>
      </c>
      <c r="Q13" s="87" t="e">
        <f xml:space="preserve">
IF($A$4&lt;=12,SUMIFS(#REF!,#REF!,$A$4,#REF!,4),SUMIFS(#REF!,#REF!,4))</f>
        <v>#REF!</v>
      </c>
      <c r="R13" s="87" t="e">
        <f xml:space="preserve">
IF($A$4&lt;=12,SUMIFS(#REF!,#REF!,$A$4,#REF!,4),SUMIFS(#REF!,#REF!,4))</f>
        <v>#REF!</v>
      </c>
      <c r="S13" s="87" t="e">
        <f xml:space="preserve">
IF($A$4&lt;=12,SUMIFS(#REF!,#REF!,$A$4,#REF!,4),SUMIFS(#REF!,#REF!,4))</f>
        <v>#REF!</v>
      </c>
      <c r="T13" s="87" t="e">
        <f xml:space="preserve">
IF($A$4&lt;=12,SUMIFS(#REF!,#REF!,$A$4,#REF!,4),SUMIFS(#REF!,#REF!,4))</f>
        <v>#REF!</v>
      </c>
      <c r="U13" s="87" t="e">
        <f xml:space="preserve">
IF($A$4&lt;=12,SUMIFS(#REF!,#REF!,$A$4,#REF!,4),SUMIFS(#REF!,#REF!,4))</f>
        <v>#REF!</v>
      </c>
      <c r="V13" s="87" t="e">
        <f xml:space="preserve">
IF($A$4&lt;=12,SUMIFS(#REF!,#REF!,$A$4,#REF!,4),SUMIFS(#REF!,#REF!,4))</f>
        <v>#REF!</v>
      </c>
      <c r="W13" s="87" t="e">
        <f xml:space="preserve">
IF($A$4&lt;=12,SUMIFS(#REF!,#REF!,$A$4,#REF!,4),SUMIFS(#REF!,#REF!,4))</f>
        <v>#REF!</v>
      </c>
      <c r="X13" s="87" t="e">
        <f xml:space="preserve">
IF($A$4&lt;=12,SUMIFS(#REF!,#REF!,$A$4,#REF!,4),SUMIFS(#REF!,#REF!,4))</f>
        <v>#REF!</v>
      </c>
      <c r="Y13" s="87" t="e">
        <f xml:space="preserve">
IF($A$4&lt;=12,SUMIFS(#REF!,#REF!,$A$4,#REF!,4),SUMIFS(#REF!,#REF!,4))</f>
        <v>#REF!</v>
      </c>
      <c r="Z13" s="87" t="e">
        <f xml:space="preserve">
IF($A$4&lt;=12,SUMIFS(#REF!,#REF!,$A$4,#REF!,4),SUMIFS(#REF!,#REF!,4))</f>
        <v>#REF!</v>
      </c>
      <c r="AA13" s="87" t="e">
        <f xml:space="preserve">
IF($A$4&lt;=12,SUMIFS(#REF!,#REF!,$A$4,#REF!,4),SUMIFS(#REF!,#REF!,4))</f>
        <v>#REF!</v>
      </c>
      <c r="AB13" s="87" t="e">
        <f xml:space="preserve">
IF($A$4&lt;=12,SUMIFS(#REF!,#REF!,$A$4,#REF!,4),SUMIFS(#REF!,#REF!,4))</f>
        <v>#REF!</v>
      </c>
      <c r="AC13" s="87" t="e">
        <f xml:space="preserve">
IF($A$4&lt;=12,SUMIFS(#REF!,#REF!,$A$4,#REF!,4),SUMIFS(#REF!,#REF!,4))</f>
        <v>#REF!</v>
      </c>
      <c r="AD13" s="87" t="e">
        <f xml:space="preserve">
IF($A$4&lt;=12,SUMIFS(#REF!,#REF!,$A$4,#REF!,4),SUMIFS(#REF!,#REF!,4))</f>
        <v>#REF!</v>
      </c>
      <c r="AE13" s="87" t="e">
        <f xml:space="preserve">
IF($A$4&lt;=12,SUMIFS(#REF!,#REF!,$A$4,#REF!,4),SUMIFS(#REF!,#REF!,4))</f>
        <v>#REF!</v>
      </c>
      <c r="AF13" s="87" t="e">
        <f xml:space="preserve">
IF($A$4&lt;=12,SUMIFS(#REF!,#REF!,$A$4,#REF!,4),SUMIFS(#REF!,#REF!,4))</f>
        <v>#REF!</v>
      </c>
      <c r="AG13" s="87" t="e">
        <f xml:space="preserve">
IF($A$4&lt;=12,SUMIFS(#REF!,#REF!,$A$4,#REF!,4),SUMIFS(#REF!,#REF!,4))</f>
        <v>#REF!</v>
      </c>
      <c r="AH13" s="87" t="e">
        <f xml:space="preserve">
IF($A$4&lt;=12,SUMIFS(#REF!,#REF!,$A$4,#REF!,4),SUMIFS(#REF!,#REF!,4))</f>
        <v>#REF!</v>
      </c>
      <c r="AI13" s="87" t="e">
        <f xml:space="preserve">
IF($A$4&lt;=12,SUMIFS(#REF!,#REF!,$A$4,#REF!,4),SUMIFS(#REF!,#REF!,4))</f>
        <v>#REF!</v>
      </c>
      <c r="AJ13" s="87" t="e">
        <f xml:space="preserve">
IF($A$4&lt;=12,SUMIFS(#REF!,#REF!,$A$4,#REF!,4),SUMIFS(#REF!,#REF!,4))</f>
        <v>#REF!</v>
      </c>
      <c r="AK13" s="87" t="e">
        <f xml:space="preserve">
IF($A$4&lt;=12,SUMIFS(#REF!,#REF!,$A$4,#REF!,4),SUMIFS(#REF!,#REF!,4))</f>
        <v>#REF!</v>
      </c>
      <c r="AL13" s="86" t="e">
        <f xml:space="preserve">
IF($A$4&lt;=12,SUMIFS(#REF!,#REF!,$A$4,#REF!,4),SUMIFS(#REF!,#REF!,4))</f>
        <v>#REF!</v>
      </c>
      <c r="AM13" s="87" t="e">
        <f xml:space="preserve">
IF($A$4&lt;=12,SUMIFS(#REF!,#REF!,$A$4,#REF!,4),SUMIFS(#REF!,#REF!,4))</f>
        <v>#REF!</v>
      </c>
      <c r="AN13" s="87" t="e">
        <f xml:space="preserve">
IF($A$4&lt;=12,SUMIFS(#REF!,#REF!,$A$4,#REF!,4),SUMIFS(#REF!,#REF!,4))</f>
        <v>#REF!</v>
      </c>
      <c r="AO13" s="87" t="e">
        <f xml:space="preserve">
IF($A$4&lt;=12,SUMIFS(#REF!,#REF!,$A$4,#REF!,4),SUMIFS(#REF!,#REF!,4))</f>
        <v>#REF!</v>
      </c>
      <c r="AP13" s="87" t="e">
        <f xml:space="preserve">
IF($A$4&lt;=12,SUMIFS(#REF!,#REF!,$A$4,#REF!,4),SUMIFS(#REF!,#REF!,4))</f>
        <v>#REF!</v>
      </c>
      <c r="AQ13" s="87" t="e">
        <f xml:space="preserve">
IF($A$4&lt;=12,SUMIFS(#REF!,#REF!,$A$4,#REF!,4),SUMIFS(#REF!,#REF!,4))</f>
        <v>#REF!</v>
      </c>
      <c r="AR13" s="87" t="e">
        <f xml:space="preserve">
IF($A$4&lt;=12,SUMIFS(#REF!,#REF!,$A$4,#REF!,4),SUMIFS(#REF!,#REF!,4))</f>
        <v>#REF!</v>
      </c>
      <c r="AS13" s="88" t="e">
        <f xml:space="preserve">
IF($A$4&lt;=12,SUMIFS(#REF!,#REF!,$A$4,#REF!,4),SUMIFS(#REF!,#REF!,4))</f>
        <v>#REF!</v>
      </c>
    </row>
    <row r="14" spans="1:45" ht="15" thickBot="1" x14ac:dyDescent="0.35">
      <c r="A14" s="69" t="s">
        <v>31</v>
      </c>
      <c r="B14" s="89" t="e">
        <f xml:space="preserve">
IF($A$4&lt;=12,SUMIFS(#REF!,#REF!,$A$4,#REF!,5),SUMIFS(#REF!,#REF!,5))</f>
        <v>#REF!</v>
      </c>
      <c r="C14" s="90" t="e">
        <f xml:space="preserve">
IF($A$4&lt;=12,SUMIFS(#REF!,#REF!,$A$4,#REF!,5),SUMIFS(#REF!,#REF!,5))</f>
        <v>#REF!</v>
      </c>
      <c r="D14" s="91" t="e">
        <f xml:space="preserve">
IF($A$4&lt;=12,SUMIFS(#REF!,#REF!,$A$4,#REF!,5),SUMIFS(#REF!,#REF!,5))</f>
        <v>#REF!</v>
      </c>
      <c r="E14" s="91" t="e">
        <f xml:space="preserve">
IF($A$4&lt;=12,SUMIFS(#REF!,#REF!,$A$4,#REF!,5),SUMIFS(#REF!,#REF!,5))</f>
        <v>#REF!</v>
      </c>
      <c r="F14" s="91" t="e">
        <f xml:space="preserve">
IF($A$4&lt;=12,SUMIFS(#REF!,#REF!,$A$4,#REF!,5),SUMIFS(#REF!,#REF!,5))</f>
        <v>#REF!</v>
      </c>
      <c r="G14" s="91" t="e">
        <f xml:space="preserve">
IF($A$4&lt;=12,SUMIFS(#REF!,#REF!,$A$4,#REF!,5),SUMIFS(#REF!,#REF!,5))</f>
        <v>#REF!</v>
      </c>
      <c r="H14" s="91" t="e">
        <f xml:space="preserve">
IF($A$4&lt;=12,SUMIFS(#REF!,#REF!,$A$4,#REF!,5),SUMIFS(#REF!,#REF!,5))</f>
        <v>#REF!</v>
      </c>
      <c r="I14" s="91" t="e">
        <f xml:space="preserve">
IF($A$4&lt;=12,SUMIFS(#REF!,#REF!,$A$4,#REF!,5),SUMIFS(#REF!,#REF!,5))</f>
        <v>#REF!</v>
      </c>
      <c r="J14" s="91" t="e">
        <f xml:space="preserve">
IF($A$4&lt;=12,SUMIFS(#REF!,#REF!,$A$4,#REF!,5),SUMIFS(#REF!,#REF!,5))</f>
        <v>#REF!</v>
      </c>
      <c r="K14" s="91" t="e">
        <f xml:space="preserve">
IF($A$4&lt;=12,SUMIFS(#REF!,#REF!,$A$4,#REF!,5),SUMIFS(#REF!,#REF!,5))</f>
        <v>#REF!</v>
      </c>
      <c r="L14" s="91" t="e">
        <f xml:space="preserve">
IF($A$4&lt;=12,SUMIFS(#REF!,#REF!,$A$4,#REF!,5),SUMIFS(#REF!,#REF!,5))</f>
        <v>#REF!</v>
      </c>
      <c r="M14" s="91" t="e">
        <f xml:space="preserve">
IF($A$4&lt;=12,SUMIFS(#REF!,#REF!,$A$4,#REF!,5),SUMIFS(#REF!,#REF!,5))</f>
        <v>#REF!</v>
      </c>
      <c r="N14" s="91" t="e">
        <f xml:space="preserve">
IF($A$4&lt;=12,SUMIFS(#REF!,#REF!,$A$4,#REF!,5),SUMIFS(#REF!,#REF!,5))</f>
        <v>#REF!</v>
      </c>
      <c r="O14" s="91" t="e">
        <f xml:space="preserve">
IF($A$4&lt;=12,SUMIFS(#REF!,#REF!,$A$4,#REF!,5),SUMIFS(#REF!,#REF!,5))</f>
        <v>#REF!</v>
      </c>
      <c r="P14" s="91" t="e">
        <f xml:space="preserve">
IF($A$4&lt;=12,SUMIFS(#REF!,#REF!,$A$4,#REF!,5),SUMIFS(#REF!,#REF!,5))</f>
        <v>#REF!</v>
      </c>
      <c r="Q14" s="91" t="e">
        <f xml:space="preserve">
IF($A$4&lt;=12,SUMIFS(#REF!,#REF!,$A$4,#REF!,5),SUMIFS(#REF!,#REF!,5))</f>
        <v>#REF!</v>
      </c>
      <c r="R14" s="91" t="e">
        <f xml:space="preserve">
IF($A$4&lt;=12,SUMIFS(#REF!,#REF!,$A$4,#REF!,5),SUMIFS(#REF!,#REF!,5))</f>
        <v>#REF!</v>
      </c>
      <c r="S14" s="91" t="e">
        <f xml:space="preserve">
IF($A$4&lt;=12,SUMIFS(#REF!,#REF!,$A$4,#REF!,5),SUMIFS(#REF!,#REF!,5))</f>
        <v>#REF!</v>
      </c>
      <c r="T14" s="91" t="e">
        <f xml:space="preserve">
IF($A$4&lt;=12,SUMIFS(#REF!,#REF!,$A$4,#REF!,5),SUMIFS(#REF!,#REF!,5))</f>
        <v>#REF!</v>
      </c>
      <c r="U14" s="91" t="e">
        <f xml:space="preserve">
IF($A$4&lt;=12,SUMIFS(#REF!,#REF!,$A$4,#REF!,5),SUMIFS(#REF!,#REF!,5))</f>
        <v>#REF!</v>
      </c>
      <c r="V14" s="91" t="e">
        <f xml:space="preserve">
IF($A$4&lt;=12,SUMIFS(#REF!,#REF!,$A$4,#REF!,5),SUMIFS(#REF!,#REF!,5))</f>
        <v>#REF!</v>
      </c>
      <c r="W14" s="91" t="e">
        <f xml:space="preserve">
IF($A$4&lt;=12,SUMIFS(#REF!,#REF!,$A$4,#REF!,5),SUMIFS(#REF!,#REF!,5))</f>
        <v>#REF!</v>
      </c>
      <c r="X14" s="91" t="e">
        <f xml:space="preserve">
IF($A$4&lt;=12,SUMIFS(#REF!,#REF!,$A$4,#REF!,5),SUMIFS(#REF!,#REF!,5))</f>
        <v>#REF!</v>
      </c>
      <c r="Y14" s="91" t="e">
        <f xml:space="preserve">
IF($A$4&lt;=12,SUMIFS(#REF!,#REF!,$A$4,#REF!,5),SUMIFS(#REF!,#REF!,5))</f>
        <v>#REF!</v>
      </c>
      <c r="Z14" s="91" t="e">
        <f xml:space="preserve">
IF($A$4&lt;=12,SUMIFS(#REF!,#REF!,$A$4,#REF!,5),SUMIFS(#REF!,#REF!,5))</f>
        <v>#REF!</v>
      </c>
      <c r="AA14" s="91" t="e">
        <f xml:space="preserve">
IF($A$4&lt;=12,SUMIFS(#REF!,#REF!,$A$4,#REF!,5),SUMIFS(#REF!,#REF!,5))</f>
        <v>#REF!</v>
      </c>
      <c r="AB14" s="91" t="e">
        <f xml:space="preserve">
IF($A$4&lt;=12,SUMIFS(#REF!,#REF!,$A$4,#REF!,5),SUMIFS(#REF!,#REF!,5))</f>
        <v>#REF!</v>
      </c>
      <c r="AC14" s="91" t="e">
        <f xml:space="preserve">
IF($A$4&lt;=12,SUMIFS(#REF!,#REF!,$A$4,#REF!,5),SUMIFS(#REF!,#REF!,5))</f>
        <v>#REF!</v>
      </c>
      <c r="AD14" s="91" t="e">
        <f xml:space="preserve">
IF($A$4&lt;=12,SUMIFS(#REF!,#REF!,$A$4,#REF!,5),SUMIFS(#REF!,#REF!,5))</f>
        <v>#REF!</v>
      </c>
      <c r="AE14" s="91" t="e">
        <f xml:space="preserve">
IF($A$4&lt;=12,SUMIFS(#REF!,#REF!,$A$4,#REF!,5),SUMIFS(#REF!,#REF!,5))</f>
        <v>#REF!</v>
      </c>
      <c r="AF14" s="91" t="e">
        <f xml:space="preserve">
IF($A$4&lt;=12,SUMIFS(#REF!,#REF!,$A$4,#REF!,5),SUMIFS(#REF!,#REF!,5))</f>
        <v>#REF!</v>
      </c>
      <c r="AG14" s="91" t="e">
        <f xml:space="preserve">
IF($A$4&lt;=12,SUMIFS(#REF!,#REF!,$A$4,#REF!,5),SUMIFS(#REF!,#REF!,5))</f>
        <v>#REF!</v>
      </c>
      <c r="AH14" s="91" t="e">
        <f xml:space="preserve">
IF($A$4&lt;=12,SUMIFS(#REF!,#REF!,$A$4,#REF!,5),SUMIFS(#REF!,#REF!,5))</f>
        <v>#REF!</v>
      </c>
      <c r="AI14" s="91" t="e">
        <f xml:space="preserve">
IF($A$4&lt;=12,SUMIFS(#REF!,#REF!,$A$4,#REF!,5),SUMIFS(#REF!,#REF!,5))</f>
        <v>#REF!</v>
      </c>
      <c r="AJ14" s="91" t="e">
        <f xml:space="preserve">
IF($A$4&lt;=12,SUMIFS(#REF!,#REF!,$A$4,#REF!,5),SUMIFS(#REF!,#REF!,5))</f>
        <v>#REF!</v>
      </c>
      <c r="AK14" s="91" t="e">
        <f xml:space="preserve">
IF($A$4&lt;=12,SUMIFS(#REF!,#REF!,$A$4,#REF!,5),SUMIFS(#REF!,#REF!,5))</f>
        <v>#REF!</v>
      </c>
      <c r="AL14" s="90" t="e">
        <f xml:space="preserve">
IF($A$4&lt;=12,SUMIFS(#REF!,#REF!,$A$4,#REF!,5),SUMIFS(#REF!,#REF!,5))</f>
        <v>#REF!</v>
      </c>
      <c r="AM14" s="91" t="e">
        <f xml:space="preserve">
IF($A$4&lt;=12,SUMIFS(#REF!,#REF!,$A$4,#REF!,5),SUMIFS(#REF!,#REF!,5))</f>
        <v>#REF!</v>
      </c>
      <c r="AN14" s="91" t="e">
        <f xml:space="preserve">
IF($A$4&lt;=12,SUMIFS(#REF!,#REF!,$A$4,#REF!,5),SUMIFS(#REF!,#REF!,5))</f>
        <v>#REF!</v>
      </c>
      <c r="AO14" s="91" t="e">
        <f xml:space="preserve">
IF($A$4&lt;=12,SUMIFS(#REF!,#REF!,$A$4,#REF!,5),SUMIFS(#REF!,#REF!,5))</f>
        <v>#REF!</v>
      </c>
      <c r="AP14" s="91" t="e">
        <f xml:space="preserve">
IF($A$4&lt;=12,SUMIFS(#REF!,#REF!,$A$4,#REF!,5),SUMIFS(#REF!,#REF!,5))</f>
        <v>#REF!</v>
      </c>
      <c r="AQ14" s="91" t="e">
        <f xml:space="preserve">
IF($A$4&lt;=12,SUMIFS(#REF!,#REF!,$A$4,#REF!,5),SUMIFS(#REF!,#REF!,5))</f>
        <v>#REF!</v>
      </c>
      <c r="AR14" s="91" t="e">
        <f xml:space="preserve">
IF($A$4&lt;=12,SUMIFS(#REF!,#REF!,$A$4,#REF!,5),SUMIFS(#REF!,#REF!,5))</f>
        <v>#REF!</v>
      </c>
      <c r="AS14" s="92" t="e">
        <f xml:space="preserve">
IF($A$4&lt;=12,SUMIFS(#REF!,#REF!,$A$4,#REF!,5),SUMIFS(#REF!,#REF!,5))</f>
        <v>#REF!</v>
      </c>
    </row>
    <row r="15" spans="1:45" x14ac:dyDescent="0.3">
      <c r="A15" s="24" t="s">
        <v>39</v>
      </c>
      <c r="B15" s="93"/>
      <c r="C15" s="94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134"/>
      <c r="AM15" s="95"/>
      <c r="AN15" s="95"/>
      <c r="AO15" s="95"/>
      <c r="AP15" s="95"/>
      <c r="AQ15" s="95"/>
      <c r="AR15" s="95"/>
      <c r="AS15" s="96"/>
    </row>
    <row r="16" spans="1:45" x14ac:dyDescent="0.3">
      <c r="A16" s="70" t="s">
        <v>32</v>
      </c>
      <c r="B16" s="85" t="e">
        <f xml:space="preserve">
IF($A$4&lt;=12,SUMIFS(#REF!,#REF!,$A$4,#REF!,7),SUMIFS(#REF!,#REF!,7))</f>
        <v>#REF!</v>
      </c>
      <c r="C16" s="86" t="e">
        <f xml:space="preserve">
IF($A$4&lt;=12,SUMIFS(#REF!,#REF!,$A$4,#REF!,7),SUMIFS(#REF!,#REF!,7))</f>
        <v>#REF!</v>
      </c>
      <c r="D16" s="87" t="e">
        <f xml:space="preserve">
IF($A$4&lt;=12,SUMIFS(#REF!,#REF!,$A$4,#REF!,7),SUMIFS(#REF!,#REF!,7))</f>
        <v>#REF!</v>
      </c>
      <c r="E16" s="87" t="e">
        <f xml:space="preserve">
IF($A$4&lt;=12,SUMIFS(#REF!,#REF!,$A$4,#REF!,7),SUMIFS(#REF!,#REF!,7))</f>
        <v>#REF!</v>
      </c>
      <c r="F16" s="87" t="e">
        <f xml:space="preserve">
IF($A$4&lt;=12,SUMIFS(#REF!,#REF!,$A$4,#REF!,7),SUMIFS(#REF!,#REF!,7))</f>
        <v>#REF!</v>
      </c>
      <c r="G16" s="87" t="e">
        <f xml:space="preserve">
IF($A$4&lt;=12,SUMIFS(#REF!,#REF!,$A$4,#REF!,7),SUMIFS(#REF!,#REF!,7))</f>
        <v>#REF!</v>
      </c>
      <c r="H16" s="87" t="e">
        <f xml:space="preserve">
IF($A$4&lt;=12,SUMIFS(#REF!,#REF!,$A$4,#REF!,7),SUMIFS(#REF!,#REF!,7))</f>
        <v>#REF!</v>
      </c>
      <c r="I16" s="87" t="e">
        <f xml:space="preserve">
IF($A$4&lt;=12,SUMIFS(#REF!,#REF!,$A$4,#REF!,7),SUMIFS(#REF!,#REF!,7))</f>
        <v>#REF!</v>
      </c>
      <c r="J16" s="87" t="e">
        <f xml:space="preserve">
IF($A$4&lt;=12,SUMIFS(#REF!,#REF!,$A$4,#REF!,7),SUMIFS(#REF!,#REF!,7))</f>
        <v>#REF!</v>
      </c>
      <c r="K16" s="87" t="e">
        <f xml:space="preserve">
IF($A$4&lt;=12,SUMIFS(#REF!,#REF!,$A$4,#REF!,7),SUMIFS(#REF!,#REF!,7))</f>
        <v>#REF!</v>
      </c>
      <c r="L16" s="87" t="e">
        <f xml:space="preserve">
IF($A$4&lt;=12,SUMIFS(#REF!,#REF!,$A$4,#REF!,7),SUMIFS(#REF!,#REF!,7))</f>
        <v>#REF!</v>
      </c>
      <c r="M16" s="87" t="e">
        <f xml:space="preserve">
IF($A$4&lt;=12,SUMIFS(#REF!,#REF!,$A$4,#REF!,7),SUMIFS(#REF!,#REF!,7))</f>
        <v>#REF!</v>
      </c>
      <c r="N16" s="87" t="e">
        <f xml:space="preserve">
IF($A$4&lt;=12,SUMIFS(#REF!,#REF!,$A$4,#REF!,7),SUMIFS(#REF!,#REF!,7))</f>
        <v>#REF!</v>
      </c>
      <c r="O16" s="87" t="e">
        <f xml:space="preserve">
IF($A$4&lt;=12,SUMIFS(#REF!,#REF!,$A$4,#REF!,7),SUMIFS(#REF!,#REF!,7))</f>
        <v>#REF!</v>
      </c>
      <c r="P16" s="87" t="e">
        <f xml:space="preserve">
IF($A$4&lt;=12,SUMIFS(#REF!,#REF!,$A$4,#REF!,7),SUMIFS(#REF!,#REF!,7))</f>
        <v>#REF!</v>
      </c>
      <c r="Q16" s="87" t="e">
        <f xml:space="preserve">
IF($A$4&lt;=12,SUMIFS(#REF!,#REF!,$A$4,#REF!,7),SUMIFS(#REF!,#REF!,7))</f>
        <v>#REF!</v>
      </c>
      <c r="R16" s="87" t="e">
        <f xml:space="preserve">
IF($A$4&lt;=12,SUMIFS(#REF!,#REF!,$A$4,#REF!,7),SUMIFS(#REF!,#REF!,7))</f>
        <v>#REF!</v>
      </c>
      <c r="S16" s="87" t="e">
        <f xml:space="preserve">
IF($A$4&lt;=12,SUMIFS(#REF!,#REF!,$A$4,#REF!,7),SUMIFS(#REF!,#REF!,7))</f>
        <v>#REF!</v>
      </c>
      <c r="T16" s="87" t="e">
        <f xml:space="preserve">
IF($A$4&lt;=12,SUMIFS(#REF!,#REF!,$A$4,#REF!,7),SUMIFS(#REF!,#REF!,7))</f>
        <v>#REF!</v>
      </c>
      <c r="U16" s="87" t="e">
        <f xml:space="preserve">
IF($A$4&lt;=12,SUMIFS(#REF!,#REF!,$A$4,#REF!,7),SUMIFS(#REF!,#REF!,7))</f>
        <v>#REF!</v>
      </c>
      <c r="V16" s="87" t="e">
        <f xml:space="preserve">
IF($A$4&lt;=12,SUMIFS(#REF!,#REF!,$A$4,#REF!,7),SUMIFS(#REF!,#REF!,7))</f>
        <v>#REF!</v>
      </c>
      <c r="W16" s="87" t="e">
        <f xml:space="preserve">
IF($A$4&lt;=12,SUMIFS(#REF!,#REF!,$A$4,#REF!,7),SUMIFS(#REF!,#REF!,7))</f>
        <v>#REF!</v>
      </c>
      <c r="X16" s="87" t="e">
        <f xml:space="preserve">
IF($A$4&lt;=12,SUMIFS(#REF!,#REF!,$A$4,#REF!,7),SUMIFS(#REF!,#REF!,7))</f>
        <v>#REF!</v>
      </c>
      <c r="Y16" s="87" t="e">
        <f xml:space="preserve">
IF($A$4&lt;=12,SUMIFS(#REF!,#REF!,$A$4,#REF!,7),SUMIFS(#REF!,#REF!,7))</f>
        <v>#REF!</v>
      </c>
      <c r="Z16" s="87" t="e">
        <f xml:space="preserve">
IF($A$4&lt;=12,SUMIFS(#REF!,#REF!,$A$4,#REF!,7),SUMIFS(#REF!,#REF!,7))</f>
        <v>#REF!</v>
      </c>
      <c r="AA16" s="87" t="e">
        <f xml:space="preserve">
IF($A$4&lt;=12,SUMIFS(#REF!,#REF!,$A$4,#REF!,7),SUMIFS(#REF!,#REF!,7))</f>
        <v>#REF!</v>
      </c>
      <c r="AB16" s="87" t="e">
        <f xml:space="preserve">
IF($A$4&lt;=12,SUMIFS(#REF!,#REF!,$A$4,#REF!,7),SUMIFS(#REF!,#REF!,7))</f>
        <v>#REF!</v>
      </c>
      <c r="AC16" s="87" t="e">
        <f xml:space="preserve">
IF($A$4&lt;=12,SUMIFS(#REF!,#REF!,$A$4,#REF!,7),SUMIFS(#REF!,#REF!,7))</f>
        <v>#REF!</v>
      </c>
      <c r="AD16" s="87" t="e">
        <f xml:space="preserve">
IF($A$4&lt;=12,SUMIFS(#REF!,#REF!,$A$4,#REF!,7),SUMIFS(#REF!,#REF!,7))</f>
        <v>#REF!</v>
      </c>
      <c r="AE16" s="87" t="e">
        <f xml:space="preserve">
IF($A$4&lt;=12,SUMIFS(#REF!,#REF!,$A$4,#REF!,7),SUMIFS(#REF!,#REF!,7))</f>
        <v>#REF!</v>
      </c>
      <c r="AF16" s="87" t="e">
        <f xml:space="preserve">
IF($A$4&lt;=12,SUMIFS(#REF!,#REF!,$A$4,#REF!,7),SUMIFS(#REF!,#REF!,7))</f>
        <v>#REF!</v>
      </c>
      <c r="AG16" s="87" t="e">
        <f xml:space="preserve">
IF($A$4&lt;=12,SUMIFS(#REF!,#REF!,$A$4,#REF!,7),SUMIFS(#REF!,#REF!,7))</f>
        <v>#REF!</v>
      </c>
      <c r="AH16" s="87" t="e">
        <f xml:space="preserve">
IF($A$4&lt;=12,SUMIFS(#REF!,#REF!,$A$4,#REF!,7),SUMIFS(#REF!,#REF!,7))</f>
        <v>#REF!</v>
      </c>
      <c r="AI16" s="87" t="e">
        <f xml:space="preserve">
IF($A$4&lt;=12,SUMIFS(#REF!,#REF!,$A$4,#REF!,7),SUMIFS(#REF!,#REF!,7))</f>
        <v>#REF!</v>
      </c>
      <c r="AJ16" s="87" t="e">
        <f xml:space="preserve">
IF($A$4&lt;=12,SUMIFS(#REF!,#REF!,$A$4,#REF!,7),SUMIFS(#REF!,#REF!,7))</f>
        <v>#REF!</v>
      </c>
      <c r="AK16" s="87" t="e">
        <f xml:space="preserve">
IF($A$4&lt;=12,SUMIFS(#REF!,#REF!,$A$4,#REF!,7),SUMIFS(#REF!,#REF!,7))</f>
        <v>#REF!</v>
      </c>
      <c r="AL16" s="86" t="e">
        <f xml:space="preserve">
IF($A$4&lt;=12,SUMIFS(#REF!,#REF!,$A$4,#REF!,7),SUMIFS(#REF!,#REF!,7))</f>
        <v>#REF!</v>
      </c>
      <c r="AM16" s="87" t="e">
        <f xml:space="preserve">
IF($A$4&lt;=12,SUMIFS(#REF!,#REF!,$A$4,#REF!,7),SUMIFS(#REF!,#REF!,7))</f>
        <v>#REF!</v>
      </c>
      <c r="AN16" s="87" t="e">
        <f xml:space="preserve">
IF($A$4&lt;=12,SUMIFS(#REF!,#REF!,$A$4,#REF!,7),SUMIFS(#REF!,#REF!,7))</f>
        <v>#REF!</v>
      </c>
      <c r="AO16" s="87" t="e">
        <f xml:space="preserve">
IF($A$4&lt;=12,SUMIFS(#REF!,#REF!,$A$4,#REF!,7),SUMIFS(#REF!,#REF!,7))</f>
        <v>#REF!</v>
      </c>
      <c r="AP16" s="87" t="e">
        <f xml:space="preserve">
IF($A$4&lt;=12,SUMIFS(#REF!,#REF!,$A$4,#REF!,7),SUMIFS(#REF!,#REF!,7))</f>
        <v>#REF!</v>
      </c>
      <c r="AQ16" s="87" t="e">
        <f xml:space="preserve">
IF($A$4&lt;=12,SUMIFS(#REF!,#REF!,$A$4,#REF!,7),SUMIFS(#REF!,#REF!,7))</f>
        <v>#REF!</v>
      </c>
      <c r="AR16" s="87" t="e">
        <f xml:space="preserve">
IF($A$4&lt;=12,SUMIFS(#REF!,#REF!,$A$4,#REF!,7),SUMIFS(#REF!,#REF!,7))</f>
        <v>#REF!</v>
      </c>
      <c r="AS16" s="88" t="e">
        <f xml:space="preserve">
IF($A$4&lt;=12,SUMIFS(#REF!,#REF!,$A$4,#REF!,7),SUMIFS(#REF!,#REF!,7))</f>
        <v>#REF!</v>
      </c>
    </row>
    <row r="17" spans="1:45" x14ac:dyDescent="0.3">
      <c r="A17" s="70" t="s">
        <v>33</v>
      </c>
      <c r="B17" s="85" t="e">
        <f xml:space="preserve">
IF($A$4&lt;=12,SUMIFS(#REF!,#REF!,$A$4,#REF!,8),SUMIFS(#REF!,#REF!,8))</f>
        <v>#REF!</v>
      </c>
      <c r="C17" s="86" t="e">
        <f xml:space="preserve">
IF($A$4&lt;=12,SUMIFS(#REF!,#REF!,$A$4,#REF!,8),SUMIFS(#REF!,#REF!,8))</f>
        <v>#REF!</v>
      </c>
      <c r="D17" s="87" t="e">
        <f xml:space="preserve">
IF($A$4&lt;=12,SUMIFS(#REF!,#REF!,$A$4,#REF!,8),SUMIFS(#REF!,#REF!,8))</f>
        <v>#REF!</v>
      </c>
      <c r="E17" s="87" t="e">
        <f xml:space="preserve">
IF($A$4&lt;=12,SUMIFS(#REF!,#REF!,$A$4,#REF!,8),SUMIFS(#REF!,#REF!,8))</f>
        <v>#REF!</v>
      </c>
      <c r="F17" s="87" t="e">
        <f xml:space="preserve">
IF($A$4&lt;=12,SUMIFS(#REF!,#REF!,$A$4,#REF!,8),SUMIFS(#REF!,#REF!,8))</f>
        <v>#REF!</v>
      </c>
      <c r="G17" s="87" t="e">
        <f xml:space="preserve">
IF($A$4&lt;=12,SUMIFS(#REF!,#REF!,$A$4,#REF!,8),SUMIFS(#REF!,#REF!,8))</f>
        <v>#REF!</v>
      </c>
      <c r="H17" s="87" t="e">
        <f xml:space="preserve">
IF($A$4&lt;=12,SUMIFS(#REF!,#REF!,$A$4,#REF!,8),SUMIFS(#REF!,#REF!,8))</f>
        <v>#REF!</v>
      </c>
      <c r="I17" s="87" t="e">
        <f xml:space="preserve">
IF($A$4&lt;=12,SUMIFS(#REF!,#REF!,$A$4,#REF!,8),SUMIFS(#REF!,#REF!,8))</f>
        <v>#REF!</v>
      </c>
      <c r="J17" s="87" t="e">
        <f xml:space="preserve">
IF($A$4&lt;=12,SUMIFS(#REF!,#REF!,$A$4,#REF!,8),SUMIFS(#REF!,#REF!,8))</f>
        <v>#REF!</v>
      </c>
      <c r="K17" s="87" t="e">
        <f xml:space="preserve">
IF($A$4&lt;=12,SUMIFS(#REF!,#REF!,$A$4,#REF!,8),SUMIFS(#REF!,#REF!,8))</f>
        <v>#REF!</v>
      </c>
      <c r="L17" s="87" t="e">
        <f xml:space="preserve">
IF($A$4&lt;=12,SUMIFS(#REF!,#REF!,$A$4,#REF!,8),SUMIFS(#REF!,#REF!,8))</f>
        <v>#REF!</v>
      </c>
      <c r="M17" s="87" t="e">
        <f xml:space="preserve">
IF($A$4&lt;=12,SUMIFS(#REF!,#REF!,$A$4,#REF!,8),SUMIFS(#REF!,#REF!,8))</f>
        <v>#REF!</v>
      </c>
      <c r="N17" s="87" t="e">
        <f xml:space="preserve">
IF($A$4&lt;=12,SUMIFS(#REF!,#REF!,$A$4,#REF!,8),SUMIFS(#REF!,#REF!,8))</f>
        <v>#REF!</v>
      </c>
      <c r="O17" s="87" t="e">
        <f xml:space="preserve">
IF($A$4&lt;=12,SUMIFS(#REF!,#REF!,$A$4,#REF!,8),SUMIFS(#REF!,#REF!,8))</f>
        <v>#REF!</v>
      </c>
      <c r="P17" s="87" t="e">
        <f xml:space="preserve">
IF($A$4&lt;=12,SUMIFS(#REF!,#REF!,$A$4,#REF!,8),SUMIFS(#REF!,#REF!,8))</f>
        <v>#REF!</v>
      </c>
      <c r="Q17" s="87" t="e">
        <f xml:space="preserve">
IF($A$4&lt;=12,SUMIFS(#REF!,#REF!,$A$4,#REF!,8),SUMIFS(#REF!,#REF!,8))</f>
        <v>#REF!</v>
      </c>
      <c r="R17" s="87" t="e">
        <f xml:space="preserve">
IF($A$4&lt;=12,SUMIFS(#REF!,#REF!,$A$4,#REF!,8),SUMIFS(#REF!,#REF!,8))</f>
        <v>#REF!</v>
      </c>
      <c r="S17" s="87" t="e">
        <f xml:space="preserve">
IF($A$4&lt;=12,SUMIFS(#REF!,#REF!,$A$4,#REF!,8),SUMIFS(#REF!,#REF!,8))</f>
        <v>#REF!</v>
      </c>
      <c r="T17" s="87" t="e">
        <f xml:space="preserve">
IF($A$4&lt;=12,SUMIFS(#REF!,#REF!,$A$4,#REF!,8),SUMIFS(#REF!,#REF!,8))</f>
        <v>#REF!</v>
      </c>
      <c r="U17" s="87" t="e">
        <f xml:space="preserve">
IF($A$4&lt;=12,SUMIFS(#REF!,#REF!,$A$4,#REF!,8),SUMIFS(#REF!,#REF!,8))</f>
        <v>#REF!</v>
      </c>
      <c r="V17" s="87" t="e">
        <f xml:space="preserve">
IF($A$4&lt;=12,SUMIFS(#REF!,#REF!,$A$4,#REF!,8),SUMIFS(#REF!,#REF!,8))</f>
        <v>#REF!</v>
      </c>
      <c r="W17" s="87" t="e">
        <f xml:space="preserve">
IF($A$4&lt;=12,SUMIFS(#REF!,#REF!,$A$4,#REF!,8),SUMIFS(#REF!,#REF!,8))</f>
        <v>#REF!</v>
      </c>
      <c r="X17" s="87" t="e">
        <f xml:space="preserve">
IF($A$4&lt;=12,SUMIFS(#REF!,#REF!,$A$4,#REF!,8),SUMIFS(#REF!,#REF!,8))</f>
        <v>#REF!</v>
      </c>
      <c r="Y17" s="87" t="e">
        <f xml:space="preserve">
IF($A$4&lt;=12,SUMIFS(#REF!,#REF!,$A$4,#REF!,8),SUMIFS(#REF!,#REF!,8))</f>
        <v>#REF!</v>
      </c>
      <c r="Z17" s="87" t="e">
        <f xml:space="preserve">
IF($A$4&lt;=12,SUMIFS(#REF!,#REF!,$A$4,#REF!,8),SUMIFS(#REF!,#REF!,8))</f>
        <v>#REF!</v>
      </c>
      <c r="AA17" s="87" t="e">
        <f xml:space="preserve">
IF($A$4&lt;=12,SUMIFS(#REF!,#REF!,$A$4,#REF!,8),SUMIFS(#REF!,#REF!,8))</f>
        <v>#REF!</v>
      </c>
      <c r="AB17" s="87" t="e">
        <f xml:space="preserve">
IF($A$4&lt;=12,SUMIFS(#REF!,#REF!,$A$4,#REF!,8),SUMIFS(#REF!,#REF!,8))</f>
        <v>#REF!</v>
      </c>
      <c r="AC17" s="87" t="e">
        <f xml:space="preserve">
IF($A$4&lt;=12,SUMIFS(#REF!,#REF!,$A$4,#REF!,8),SUMIFS(#REF!,#REF!,8))</f>
        <v>#REF!</v>
      </c>
      <c r="AD17" s="87" t="e">
        <f xml:space="preserve">
IF($A$4&lt;=12,SUMIFS(#REF!,#REF!,$A$4,#REF!,8),SUMIFS(#REF!,#REF!,8))</f>
        <v>#REF!</v>
      </c>
      <c r="AE17" s="87" t="e">
        <f xml:space="preserve">
IF($A$4&lt;=12,SUMIFS(#REF!,#REF!,$A$4,#REF!,8),SUMIFS(#REF!,#REF!,8))</f>
        <v>#REF!</v>
      </c>
      <c r="AF17" s="87" t="e">
        <f xml:space="preserve">
IF($A$4&lt;=12,SUMIFS(#REF!,#REF!,$A$4,#REF!,8),SUMIFS(#REF!,#REF!,8))</f>
        <v>#REF!</v>
      </c>
      <c r="AG17" s="87" t="e">
        <f xml:space="preserve">
IF($A$4&lt;=12,SUMIFS(#REF!,#REF!,$A$4,#REF!,8),SUMIFS(#REF!,#REF!,8))</f>
        <v>#REF!</v>
      </c>
      <c r="AH17" s="87" t="e">
        <f xml:space="preserve">
IF($A$4&lt;=12,SUMIFS(#REF!,#REF!,$A$4,#REF!,8),SUMIFS(#REF!,#REF!,8))</f>
        <v>#REF!</v>
      </c>
      <c r="AI17" s="87" t="e">
        <f xml:space="preserve">
IF($A$4&lt;=12,SUMIFS(#REF!,#REF!,$A$4,#REF!,8),SUMIFS(#REF!,#REF!,8))</f>
        <v>#REF!</v>
      </c>
      <c r="AJ17" s="87" t="e">
        <f xml:space="preserve">
IF($A$4&lt;=12,SUMIFS(#REF!,#REF!,$A$4,#REF!,8),SUMIFS(#REF!,#REF!,8))</f>
        <v>#REF!</v>
      </c>
      <c r="AK17" s="87" t="e">
        <f xml:space="preserve">
IF($A$4&lt;=12,SUMIFS(#REF!,#REF!,$A$4,#REF!,8),SUMIFS(#REF!,#REF!,8))</f>
        <v>#REF!</v>
      </c>
      <c r="AL17" s="86" t="e">
        <f xml:space="preserve">
IF($A$4&lt;=12,SUMIFS(#REF!,#REF!,$A$4,#REF!,8),SUMIFS(#REF!,#REF!,8))</f>
        <v>#REF!</v>
      </c>
      <c r="AM17" s="87" t="e">
        <f xml:space="preserve">
IF($A$4&lt;=12,SUMIFS(#REF!,#REF!,$A$4,#REF!,8),SUMIFS(#REF!,#REF!,8))</f>
        <v>#REF!</v>
      </c>
      <c r="AN17" s="87" t="e">
        <f xml:space="preserve">
IF($A$4&lt;=12,SUMIFS(#REF!,#REF!,$A$4,#REF!,8),SUMIFS(#REF!,#REF!,8))</f>
        <v>#REF!</v>
      </c>
      <c r="AO17" s="87" t="e">
        <f xml:space="preserve">
IF($A$4&lt;=12,SUMIFS(#REF!,#REF!,$A$4,#REF!,8),SUMIFS(#REF!,#REF!,8))</f>
        <v>#REF!</v>
      </c>
      <c r="AP17" s="87" t="e">
        <f xml:space="preserve">
IF($A$4&lt;=12,SUMIFS(#REF!,#REF!,$A$4,#REF!,8),SUMIFS(#REF!,#REF!,8))</f>
        <v>#REF!</v>
      </c>
      <c r="AQ17" s="87" t="e">
        <f xml:space="preserve">
IF($A$4&lt;=12,SUMIFS(#REF!,#REF!,$A$4,#REF!,8),SUMIFS(#REF!,#REF!,8))</f>
        <v>#REF!</v>
      </c>
      <c r="AR17" s="87" t="e">
        <f xml:space="preserve">
IF($A$4&lt;=12,SUMIFS(#REF!,#REF!,$A$4,#REF!,8),SUMIFS(#REF!,#REF!,8))</f>
        <v>#REF!</v>
      </c>
      <c r="AS17" s="88" t="e">
        <f xml:space="preserve">
IF($A$4&lt;=12,SUMIFS(#REF!,#REF!,$A$4,#REF!,8),SUMIFS(#REF!,#REF!,8))</f>
        <v>#REF!</v>
      </c>
    </row>
    <row r="18" spans="1:45" x14ac:dyDescent="0.3">
      <c r="A18" s="70" t="s">
        <v>34</v>
      </c>
      <c r="B18" s="85" t="e">
        <f xml:space="preserve">
B19-B16-B17</f>
        <v>#REF!</v>
      </c>
      <c r="C18" s="86" t="e">
        <f t="shared" ref="C18:H18" si="0" xml:space="preserve">
C19-C16-C17</f>
        <v>#REF!</v>
      </c>
      <c r="D18" s="87" t="e">
        <f t="shared" si="0"/>
        <v>#REF!</v>
      </c>
      <c r="E18" s="87" t="e">
        <f t="shared" si="0"/>
        <v>#REF!</v>
      </c>
      <c r="F18" s="87" t="e">
        <f t="shared" si="0"/>
        <v>#REF!</v>
      </c>
      <c r="G18" s="87" t="e">
        <f t="shared" si="0"/>
        <v>#REF!</v>
      </c>
      <c r="H18" s="87" t="e">
        <f t="shared" si="0"/>
        <v>#REF!</v>
      </c>
      <c r="I18" s="87" t="e">
        <f t="shared" ref="I18:AI18" si="1" xml:space="preserve">
I19-I16-I17</f>
        <v>#REF!</v>
      </c>
      <c r="J18" s="87" t="e">
        <f t="shared" si="1"/>
        <v>#REF!</v>
      </c>
      <c r="K18" s="87" t="e">
        <f t="shared" si="1"/>
        <v>#REF!</v>
      </c>
      <c r="L18" s="87" t="e">
        <f t="shared" si="1"/>
        <v>#REF!</v>
      </c>
      <c r="M18" s="87" t="e">
        <f t="shared" si="1"/>
        <v>#REF!</v>
      </c>
      <c r="N18" s="87" t="e">
        <f t="shared" si="1"/>
        <v>#REF!</v>
      </c>
      <c r="O18" s="87" t="e">
        <f t="shared" si="1"/>
        <v>#REF!</v>
      </c>
      <c r="P18" s="87" t="e">
        <f t="shared" si="1"/>
        <v>#REF!</v>
      </c>
      <c r="Q18" s="87" t="e">
        <f t="shared" si="1"/>
        <v>#REF!</v>
      </c>
      <c r="R18" s="87" t="e">
        <f t="shared" si="1"/>
        <v>#REF!</v>
      </c>
      <c r="S18" s="87" t="e">
        <f t="shared" si="1"/>
        <v>#REF!</v>
      </c>
      <c r="T18" s="87" t="e">
        <f t="shared" si="1"/>
        <v>#REF!</v>
      </c>
      <c r="U18" s="87" t="e">
        <f t="shared" si="1"/>
        <v>#REF!</v>
      </c>
      <c r="V18" s="87" t="e">
        <f t="shared" si="1"/>
        <v>#REF!</v>
      </c>
      <c r="W18" s="87" t="e">
        <f t="shared" si="1"/>
        <v>#REF!</v>
      </c>
      <c r="X18" s="87" t="e">
        <f t="shared" si="1"/>
        <v>#REF!</v>
      </c>
      <c r="Y18" s="87" t="e">
        <f t="shared" si="1"/>
        <v>#REF!</v>
      </c>
      <c r="Z18" s="87" t="e">
        <f t="shared" si="1"/>
        <v>#REF!</v>
      </c>
      <c r="AA18" s="87" t="e">
        <f t="shared" si="1"/>
        <v>#REF!</v>
      </c>
      <c r="AB18" s="87" t="e">
        <f t="shared" si="1"/>
        <v>#REF!</v>
      </c>
      <c r="AC18" s="87" t="e">
        <f t="shared" si="1"/>
        <v>#REF!</v>
      </c>
      <c r="AD18" s="87" t="e">
        <f t="shared" si="1"/>
        <v>#REF!</v>
      </c>
      <c r="AE18" s="87" t="e">
        <f t="shared" si="1"/>
        <v>#REF!</v>
      </c>
      <c r="AF18" s="87" t="e">
        <f t="shared" si="1"/>
        <v>#REF!</v>
      </c>
      <c r="AG18" s="87" t="e">
        <f t="shared" si="1"/>
        <v>#REF!</v>
      </c>
      <c r="AH18" s="87" t="e">
        <f t="shared" si="1"/>
        <v>#REF!</v>
      </c>
      <c r="AI18" s="87" t="e">
        <f t="shared" si="1"/>
        <v>#REF!</v>
      </c>
      <c r="AJ18" s="87" t="e">
        <f t="shared" ref="AJ18:AS18" si="2" xml:space="preserve">
AJ19-AJ16-AJ17</f>
        <v>#REF!</v>
      </c>
      <c r="AK18" s="87" t="e">
        <f t="shared" si="2"/>
        <v>#REF!</v>
      </c>
      <c r="AL18" s="86" t="e">
        <f t="shared" si="2"/>
        <v>#REF!</v>
      </c>
      <c r="AM18" s="87" t="e">
        <f t="shared" si="2"/>
        <v>#REF!</v>
      </c>
      <c r="AN18" s="87" t="e">
        <f t="shared" si="2"/>
        <v>#REF!</v>
      </c>
      <c r="AO18" s="87" t="e">
        <f t="shared" si="2"/>
        <v>#REF!</v>
      </c>
      <c r="AP18" s="87" t="e">
        <f t="shared" si="2"/>
        <v>#REF!</v>
      </c>
      <c r="AQ18" s="87" t="e">
        <f t="shared" si="2"/>
        <v>#REF!</v>
      </c>
      <c r="AR18" s="87" t="e">
        <f t="shared" si="2"/>
        <v>#REF!</v>
      </c>
      <c r="AS18" s="88" t="e">
        <f t="shared" si="2"/>
        <v>#REF!</v>
      </c>
    </row>
    <row r="19" spans="1:45" ht="15" thickBot="1" x14ac:dyDescent="0.35">
      <c r="A19" s="71" t="s">
        <v>35</v>
      </c>
      <c r="B19" s="97" t="e">
        <f xml:space="preserve">
IF($A$4&lt;=12,SUMIFS(#REF!,#REF!,$A$4,#REF!,9),SUMIFS(#REF!,#REF!,9))</f>
        <v>#REF!</v>
      </c>
      <c r="C19" s="98" t="e">
        <f xml:space="preserve">
IF($A$4&lt;=12,SUMIFS(#REF!,#REF!,$A$4,#REF!,9),SUMIFS(#REF!,#REF!,9))</f>
        <v>#REF!</v>
      </c>
      <c r="D19" s="99" t="e">
        <f xml:space="preserve">
IF($A$4&lt;=12,SUMIFS(#REF!,#REF!,$A$4,#REF!,9),SUMIFS(#REF!,#REF!,9))</f>
        <v>#REF!</v>
      </c>
      <c r="E19" s="99" t="e">
        <f xml:space="preserve">
IF($A$4&lt;=12,SUMIFS(#REF!,#REF!,$A$4,#REF!,9),SUMIFS(#REF!,#REF!,9))</f>
        <v>#REF!</v>
      </c>
      <c r="F19" s="99" t="e">
        <f xml:space="preserve">
IF($A$4&lt;=12,SUMIFS(#REF!,#REF!,$A$4,#REF!,9),SUMIFS(#REF!,#REF!,9))</f>
        <v>#REF!</v>
      </c>
      <c r="G19" s="99" t="e">
        <f xml:space="preserve">
IF($A$4&lt;=12,SUMIFS(#REF!,#REF!,$A$4,#REF!,9),SUMIFS(#REF!,#REF!,9))</f>
        <v>#REF!</v>
      </c>
      <c r="H19" s="99" t="e">
        <f xml:space="preserve">
IF($A$4&lt;=12,SUMIFS(#REF!,#REF!,$A$4,#REF!,9),SUMIFS(#REF!,#REF!,9))</f>
        <v>#REF!</v>
      </c>
      <c r="I19" s="99" t="e">
        <f xml:space="preserve">
IF($A$4&lt;=12,SUMIFS(#REF!,#REF!,$A$4,#REF!,9),SUMIFS(#REF!,#REF!,9))</f>
        <v>#REF!</v>
      </c>
      <c r="J19" s="99" t="e">
        <f xml:space="preserve">
IF($A$4&lt;=12,SUMIFS(#REF!,#REF!,$A$4,#REF!,9),SUMIFS(#REF!,#REF!,9))</f>
        <v>#REF!</v>
      </c>
      <c r="K19" s="99" t="e">
        <f xml:space="preserve">
IF($A$4&lt;=12,SUMIFS(#REF!,#REF!,$A$4,#REF!,9),SUMIFS(#REF!,#REF!,9))</f>
        <v>#REF!</v>
      </c>
      <c r="L19" s="99" t="e">
        <f xml:space="preserve">
IF($A$4&lt;=12,SUMIFS(#REF!,#REF!,$A$4,#REF!,9),SUMIFS(#REF!,#REF!,9))</f>
        <v>#REF!</v>
      </c>
      <c r="M19" s="99" t="e">
        <f xml:space="preserve">
IF($A$4&lt;=12,SUMIFS(#REF!,#REF!,$A$4,#REF!,9),SUMIFS(#REF!,#REF!,9))</f>
        <v>#REF!</v>
      </c>
      <c r="N19" s="99" t="e">
        <f xml:space="preserve">
IF($A$4&lt;=12,SUMIFS(#REF!,#REF!,$A$4,#REF!,9),SUMIFS(#REF!,#REF!,9))</f>
        <v>#REF!</v>
      </c>
      <c r="O19" s="99" t="e">
        <f xml:space="preserve">
IF($A$4&lt;=12,SUMIFS(#REF!,#REF!,$A$4,#REF!,9),SUMIFS(#REF!,#REF!,9))</f>
        <v>#REF!</v>
      </c>
      <c r="P19" s="99" t="e">
        <f xml:space="preserve">
IF($A$4&lt;=12,SUMIFS(#REF!,#REF!,$A$4,#REF!,9),SUMIFS(#REF!,#REF!,9))</f>
        <v>#REF!</v>
      </c>
      <c r="Q19" s="99" t="e">
        <f xml:space="preserve">
IF($A$4&lt;=12,SUMIFS(#REF!,#REF!,$A$4,#REF!,9),SUMIFS(#REF!,#REF!,9))</f>
        <v>#REF!</v>
      </c>
      <c r="R19" s="99" t="e">
        <f xml:space="preserve">
IF($A$4&lt;=12,SUMIFS(#REF!,#REF!,$A$4,#REF!,9),SUMIFS(#REF!,#REF!,9))</f>
        <v>#REF!</v>
      </c>
      <c r="S19" s="99" t="e">
        <f xml:space="preserve">
IF($A$4&lt;=12,SUMIFS(#REF!,#REF!,$A$4,#REF!,9),SUMIFS(#REF!,#REF!,9))</f>
        <v>#REF!</v>
      </c>
      <c r="T19" s="99" t="e">
        <f xml:space="preserve">
IF($A$4&lt;=12,SUMIFS(#REF!,#REF!,$A$4,#REF!,9),SUMIFS(#REF!,#REF!,9))</f>
        <v>#REF!</v>
      </c>
      <c r="U19" s="99" t="e">
        <f xml:space="preserve">
IF($A$4&lt;=12,SUMIFS(#REF!,#REF!,$A$4,#REF!,9),SUMIFS(#REF!,#REF!,9))</f>
        <v>#REF!</v>
      </c>
      <c r="V19" s="99" t="e">
        <f xml:space="preserve">
IF($A$4&lt;=12,SUMIFS(#REF!,#REF!,$A$4,#REF!,9),SUMIFS(#REF!,#REF!,9))</f>
        <v>#REF!</v>
      </c>
      <c r="W19" s="99" t="e">
        <f xml:space="preserve">
IF($A$4&lt;=12,SUMIFS(#REF!,#REF!,$A$4,#REF!,9),SUMIFS(#REF!,#REF!,9))</f>
        <v>#REF!</v>
      </c>
      <c r="X19" s="99" t="e">
        <f xml:space="preserve">
IF($A$4&lt;=12,SUMIFS(#REF!,#REF!,$A$4,#REF!,9),SUMIFS(#REF!,#REF!,9))</f>
        <v>#REF!</v>
      </c>
      <c r="Y19" s="99" t="e">
        <f xml:space="preserve">
IF($A$4&lt;=12,SUMIFS(#REF!,#REF!,$A$4,#REF!,9),SUMIFS(#REF!,#REF!,9))</f>
        <v>#REF!</v>
      </c>
      <c r="Z19" s="99" t="e">
        <f xml:space="preserve">
IF($A$4&lt;=12,SUMIFS(#REF!,#REF!,$A$4,#REF!,9),SUMIFS(#REF!,#REF!,9))</f>
        <v>#REF!</v>
      </c>
      <c r="AA19" s="99" t="e">
        <f xml:space="preserve">
IF($A$4&lt;=12,SUMIFS(#REF!,#REF!,$A$4,#REF!,9),SUMIFS(#REF!,#REF!,9))</f>
        <v>#REF!</v>
      </c>
      <c r="AB19" s="99" t="e">
        <f xml:space="preserve">
IF($A$4&lt;=12,SUMIFS(#REF!,#REF!,$A$4,#REF!,9),SUMIFS(#REF!,#REF!,9))</f>
        <v>#REF!</v>
      </c>
      <c r="AC19" s="99" t="e">
        <f xml:space="preserve">
IF($A$4&lt;=12,SUMIFS(#REF!,#REF!,$A$4,#REF!,9),SUMIFS(#REF!,#REF!,9))</f>
        <v>#REF!</v>
      </c>
      <c r="AD19" s="99" t="e">
        <f xml:space="preserve">
IF($A$4&lt;=12,SUMIFS(#REF!,#REF!,$A$4,#REF!,9),SUMIFS(#REF!,#REF!,9))</f>
        <v>#REF!</v>
      </c>
      <c r="AE19" s="99" t="e">
        <f xml:space="preserve">
IF($A$4&lt;=12,SUMIFS(#REF!,#REF!,$A$4,#REF!,9),SUMIFS(#REF!,#REF!,9))</f>
        <v>#REF!</v>
      </c>
      <c r="AF19" s="99" t="e">
        <f xml:space="preserve">
IF($A$4&lt;=12,SUMIFS(#REF!,#REF!,$A$4,#REF!,9),SUMIFS(#REF!,#REF!,9))</f>
        <v>#REF!</v>
      </c>
      <c r="AG19" s="99" t="e">
        <f xml:space="preserve">
IF($A$4&lt;=12,SUMIFS(#REF!,#REF!,$A$4,#REF!,9),SUMIFS(#REF!,#REF!,9))</f>
        <v>#REF!</v>
      </c>
      <c r="AH19" s="99" t="e">
        <f xml:space="preserve">
IF($A$4&lt;=12,SUMIFS(#REF!,#REF!,$A$4,#REF!,9),SUMIFS(#REF!,#REF!,9))</f>
        <v>#REF!</v>
      </c>
      <c r="AI19" s="99" t="e">
        <f xml:space="preserve">
IF($A$4&lt;=12,SUMIFS(#REF!,#REF!,$A$4,#REF!,9),SUMIFS(#REF!,#REF!,9))</f>
        <v>#REF!</v>
      </c>
      <c r="AJ19" s="99" t="e">
        <f xml:space="preserve">
IF($A$4&lt;=12,SUMIFS(#REF!,#REF!,$A$4,#REF!,9),SUMIFS(#REF!,#REF!,9))</f>
        <v>#REF!</v>
      </c>
      <c r="AK19" s="99" t="e">
        <f xml:space="preserve">
IF($A$4&lt;=12,SUMIFS(#REF!,#REF!,$A$4,#REF!,9),SUMIFS(#REF!,#REF!,9))</f>
        <v>#REF!</v>
      </c>
      <c r="AL19" s="98" t="e">
        <f xml:space="preserve">
IF($A$4&lt;=12,SUMIFS(#REF!,#REF!,$A$4,#REF!,9),SUMIFS(#REF!,#REF!,9))</f>
        <v>#REF!</v>
      </c>
      <c r="AM19" s="99" t="e">
        <f xml:space="preserve">
IF($A$4&lt;=12,SUMIFS(#REF!,#REF!,$A$4,#REF!,9),SUMIFS(#REF!,#REF!,9))</f>
        <v>#REF!</v>
      </c>
      <c r="AN19" s="99" t="e">
        <f xml:space="preserve">
IF($A$4&lt;=12,SUMIFS(#REF!,#REF!,$A$4,#REF!,9),SUMIFS(#REF!,#REF!,9))</f>
        <v>#REF!</v>
      </c>
      <c r="AO19" s="99" t="e">
        <f xml:space="preserve">
IF($A$4&lt;=12,SUMIFS(#REF!,#REF!,$A$4,#REF!,9),SUMIFS(#REF!,#REF!,9))</f>
        <v>#REF!</v>
      </c>
      <c r="AP19" s="99" t="e">
        <f xml:space="preserve">
IF($A$4&lt;=12,SUMIFS(#REF!,#REF!,$A$4,#REF!,9),SUMIFS(#REF!,#REF!,9))</f>
        <v>#REF!</v>
      </c>
      <c r="AQ19" s="99" t="e">
        <f xml:space="preserve">
IF($A$4&lt;=12,SUMIFS(#REF!,#REF!,$A$4,#REF!,9),SUMIFS(#REF!,#REF!,9))</f>
        <v>#REF!</v>
      </c>
      <c r="AR19" s="99" t="e">
        <f xml:space="preserve">
IF($A$4&lt;=12,SUMIFS(#REF!,#REF!,$A$4,#REF!,9),SUMIFS(#REF!,#REF!,9))</f>
        <v>#REF!</v>
      </c>
      <c r="AS19" s="100" t="e">
        <f xml:space="preserve">
IF($A$4&lt;=12,SUMIFS(#REF!,#REF!,$A$4,#REF!,9),SUMIFS(#REF!,#REF!,9))</f>
        <v>#REF!</v>
      </c>
    </row>
    <row r="20" spans="1:45" ht="15" collapsed="1" thickBot="1" x14ac:dyDescent="0.35">
      <c r="A20" s="72" t="s">
        <v>2</v>
      </c>
      <c r="B20" s="101" t="e">
        <f xml:space="preserve">
IF($A$4&lt;=12,SUMIFS(#REF!,#REF!,$A$4,#REF!,6),SUMIFS(#REF!,#REF!,6))</f>
        <v>#REF!</v>
      </c>
      <c r="C20" s="102" t="e">
        <f xml:space="preserve">
IF($A$4&lt;=12,SUMIFS(#REF!,#REF!,$A$4,#REF!,6),SUMIFS(#REF!,#REF!,6))</f>
        <v>#REF!</v>
      </c>
      <c r="D20" s="103" t="e">
        <f xml:space="preserve">
IF($A$4&lt;=12,SUMIFS(#REF!,#REF!,$A$4,#REF!,6),SUMIFS(#REF!,#REF!,6))</f>
        <v>#REF!</v>
      </c>
      <c r="E20" s="103" t="e">
        <f xml:space="preserve">
IF($A$4&lt;=12,SUMIFS(#REF!,#REF!,$A$4,#REF!,6),SUMIFS(#REF!,#REF!,6))</f>
        <v>#REF!</v>
      </c>
      <c r="F20" s="103" t="e">
        <f xml:space="preserve">
IF($A$4&lt;=12,SUMIFS(#REF!,#REF!,$A$4,#REF!,6),SUMIFS(#REF!,#REF!,6))</f>
        <v>#REF!</v>
      </c>
      <c r="G20" s="103" t="e">
        <f xml:space="preserve">
IF($A$4&lt;=12,SUMIFS(#REF!,#REF!,$A$4,#REF!,6),SUMIFS(#REF!,#REF!,6))</f>
        <v>#REF!</v>
      </c>
      <c r="H20" s="103" t="e">
        <f xml:space="preserve">
IF($A$4&lt;=12,SUMIFS(#REF!,#REF!,$A$4,#REF!,6),SUMIFS(#REF!,#REF!,6))</f>
        <v>#REF!</v>
      </c>
      <c r="I20" s="103" t="e">
        <f xml:space="preserve">
IF($A$4&lt;=12,SUMIFS(#REF!,#REF!,$A$4,#REF!,6),SUMIFS(#REF!,#REF!,6))</f>
        <v>#REF!</v>
      </c>
      <c r="J20" s="103" t="e">
        <f xml:space="preserve">
IF($A$4&lt;=12,SUMIFS(#REF!,#REF!,$A$4,#REF!,6),SUMIFS(#REF!,#REF!,6))</f>
        <v>#REF!</v>
      </c>
      <c r="K20" s="103" t="e">
        <f xml:space="preserve">
IF($A$4&lt;=12,SUMIFS(#REF!,#REF!,$A$4,#REF!,6),SUMIFS(#REF!,#REF!,6))</f>
        <v>#REF!</v>
      </c>
      <c r="L20" s="103" t="e">
        <f xml:space="preserve">
IF($A$4&lt;=12,SUMIFS(#REF!,#REF!,$A$4,#REF!,6),SUMIFS(#REF!,#REF!,6))</f>
        <v>#REF!</v>
      </c>
      <c r="M20" s="103" t="e">
        <f xml:space="preserve">
IF($A$4&lt;=12,SUMIFS(#REF!,#REF!,$A$4,#REF!,6),SUMIFS(#REF!,#REF!,6))</f>
        <v>#REF!</v>
      </c>
      <c r="N20" s="103" t="e">
        <f xml:space="preserve">
IF($A$4&lt;=12,SUMIFS(#REF!,#REF!,$A$4,#REF!,6),SUMIFS(#REF!,#REF!,6))</f>
        <v>#REF!</v>
      </c>
      <c r="O20" s="103" t="e">
        <f xml:space="preserve">
IF($A$4&lt;=12,SUMIFS(#REF!,#REF!,$A$4,#REF!,6),SUMIFS(#REF!,#REF!,6))</f>
        <v>#REF!</v>
      </c>
      <c r="P20" s="103" t="e">
        <f xml:space="preserve">
IF($A$4&lt;=12,SUMIFS(#REF!,#REF!,$A$4,#REF!,6),SUMIFS(#REF!,#REF!,6))</f>
        <v>#REF!</v>
      </c>
      <c r="Q20" s="103" t="e">
        <f xml:space="preserve">
IF($A$4&lt;=12,SUMIFS(#REF!,#REF!,$A$4,#REF!,6),SUMIFS(#REF!,#REF!,6))</f>
        <v>#REF!</v>
      </c>
      <c r="R20" s="103" t="e">
        <f xml:space="preserve">
IF($A$4&lt;=12,SUMIFS(#REF!,#REF!,$A$4,#REF!,6),SUMIFS(#REF!,#REF!,6))</f>
        <v>#REF!</v>
      </c>
      <c r="S20" s="103" t="e">
        <f xml:space="preserve">
IF($A$4&lt;=12,SUMIFS(#REF!,#REF!,$A$4,#REF!,6),SUMIFS(#REF!,#REF!,6))</f>
        <v>#REF!</v>
      </c>
      <c r="T20" s="103" t="e">
        <f xml:space="preserve">
IF($A$4&lt;=12,SUMIFS(#REF!,#REF!,$A$4,#REF!,6),SUMIFS(#REF!,#REF!,6))</f>
        <v>#REF!</v>
      </c>
      <c r="U20" s="103" t="e">
        <f xml:space="preserve">
IF($A$4&lt;=12,SUMIFS(#REF!,#REF!,$A$4,#REF!,6),SUMIFS(#REF!,#REF!,6))</f>
        <v>#REF!</v>
      </c>
      <c r="V20" s="103" t="e">
        <f xml:space="preserve">
IF($A$4&lt;=12,SUMIFS(#REF!,#REF!,$A$4,#REF!,6),SUMIFS(#REF!,#REF!,6))</f>
        <v>#REF!</v>
      </c>
      <c r="W20" s="103" t="e">
        <f xml:space="preserve">
IF($A$4&lt;=12,SUMIFS(#REF!,#REF!,$A$4,#REF!,6),SUMIFS(#REF!,#REF!,6))</f>
        <v>#REF!</v>
      </c>
      <c r="X20" s="103" t="e">
        <f xml:space="preserve">
IF($A$4&lt;=12,SUMIFS(#REF!,#REF!,$A$4,#REF!,6),SUMIFS(#REF!,#REF!,6))</f>
        <v>#REF!</v>
      </c>
      <c r="Y20" s="103" t="e">
        <f xml:space="preserve">
IF($A$4&lt;=12,SUMIFS(#REF!,#REF!,$A$4,#REF!,6),SUMIFS(#REF!,#REF!,6))</f>
        <v>#REF!</v>
      </c>
      <c r="Z20" s="103" t="e">
        <f xml:space="preserve">
IF($A$4&lt;=12,SUMIFS(#REF!,#REF!,$A$4,#REF!,6),SUMIFS(#REF!,#REF!,6))</f>
        <v>#REF!</v>
      </c>
      <c r="AA20" s="103" t="e">
        <f xml:space="preserve">
IF($A$4&lt;=12,SUMIFS(#REF!,#REF!,$A$4,#REF!,6),SUMIFS(#REF!,#REF!,6))</f>
        <v>#REF!</v>
      </c>
      <c r="AB20" s="103" t="e">
        <f xml:space="preserve">
IF($A$4&lt;=12,SUMIFS(#REF!,#REF!,$A$4,#REF!,6),SUMIFS(#REF!,#REF!,6))</f>
        <v>#REF!</v>
      </c>
      <c r="AC20" s="103" t="e">
        <f xml:space="preserve">
IF($A$4&lt;=12,SUMIFS(#REF!,#REF!,$A$4,#REF!,6),SUMIFS(#REF!,#REF!,6))</f>
        <v>#REF!</v>
      </c>
      <c r="AD20" s="103" t="e">
        <f xml:space="preserve">
IF($A$4&lt;=12,SUMIFS(#REF!,#REF!,$A$4,#REF!,6),SUMIFS(#REF!,#REF!,6))</f>
        <v>#REF!</v>
      </c>
      <c r="AE20" s="103" t="e">
        <f xml:space="preserve">
IF($A$4&lt;=12,SUMIFS(#REF!,#REF!,$A$4,#REF!,6),SUMIFS(#REF!,#REF!,6))</f>
        <v>#REF!</v>
      </c>
      <c r="AF20" s="103" t="e">
        <f xml:space="preserve">
IF($A$4&lt;=12,SUMIFS(#REF!,#REF!,$A$4,#REF!,6),SUMIFS(#REF!,#REF!,6))</f>
        <v>#REF!</v>
      </c>
      <c r="AG20" s="103" t="e">
        <f xml:space="preserve">
IF($A$4&lt;=12,SUMIFS(#REF!,#REF!,$A$4,#REF!,6),SUMIFS(#REF!,#REF!,6))</f>
        <v>#REF!</v>
      </c>
      <c r="AH20" s="103" t="e">
        <f xml:space="preserve">
IF($A$4&lt;=12,SUMIFS(#REF!,#REF!,$A$4,#REF!,6),SUMIFS(#REF!,#REF!,6))</f>
        <v>#REF!</v>
      </c>
      <c r="AI20" s="103" t="e">
        <f xml:space="preserve">
IF($A$4&lt;=12,SUMIFS(#REF!,#REF!,$A$4,#REF!,6),SUMIFS(#REF!,#REF!,6))</f>
        <v>#REF!</v>
      </c>
      <c r="AJ20" s="103" t="e">
        <f xml:space="preserve">
IF($A$4&lt;=12,SUMIFS(#REF!,#REF!,$A$4,#REF!,6),SUMIFS(#REF!,#REF!,6))</f>
        <v>#REF!</v>
      </c>
      <c r="AK20" s="103" t="e">
        <f xml:space="preserve">
IF($A$4&lt;=12,SUMIFS(#REF!,#REF!,$A$4,#REF!,6),SUMIFS(#REF!,#REF!,6))</f>
        <v>#REF!</v>
      </c>
      <c r="AL20" s="102" t="e">
        <f xml:space="preserve">
IF($A$4&lt;=12,SUMIFS(#REF!,#REF!,$A$4,#REF!,6),SUMIFS(#REF!,#REF!,6))</f>
        <v>#REF!</v>
      </c>
      <c r="AM20" s="103" t="e">
        <f xml:space="preserve">
IF($A$4&lt;=12,SUMIFS(#REF!,#REF!,$A$4,#REF!,6),SUMIFS(#REF!,#REF!,6))</f>
        <v>#REF!</v>
      </c>
      <c r="AN20" s="103" t="e">
        <f xml:space="preserve">
IF($A$4&lt;=12,SUMIFS(#REF!,#REF!,$A$4,#REF!,6),SUMIFS(#REF!,#REF!,6))</f>
        <v>#REF!</v>
      </c>
      <c r="AO20" s="103" t="e">
        <f xml:space="preserve">
IF($A$4&lt;=12,SUMIFS(#REF!,#REF!,$A$4,#REF!,6),SUMIFS(#REF!,#REF!,6))</f>
        <v>#REF!</v>
      </c>
      <c r="AP20" s="103" t="e">
        <f xml:space="preserve">
IF($A$4&lt;=12,SUMIFS(#REF!,#REF!,$A$4,#REF!,6),SUMIFS(#REF!,#REF!,6))</f>
        <v>#REF!</v>
      </c>
      <c r="AQ20" s="103" t="e">
        <f xml:space="preserve">
IF($A$4&lt;=12,SUMIFS(#REF!,#REF!,$A$4,#REF!,6),SUMIFS(#REF!,#REF!,6))</f>
        <v>#REF!</v>
      </c>
      <c r="AR20" s="103" t="e">
        <f xml:space="preserve">
IF($A$4&lt;=12,SUMIFS(#REF!,#REF!,$A$4,#REF!,6),SUMIFS(#REF!,#REF!,6))</f>
        <v>#REF!</v>
      </c>
      <c r="AS20" s="104" t="e">
        <f xml:space="preserve">
IF($A$4&lt;=12,SUMIFS(#REF!,#REF!,$A$4,#REF!,6),SUMIFS(#REF!,#REF!,6))</f>
        <v>#REF!</v>
      </c>
    </row>
    <row r="21" spans="1:45" hidden="1" outlineLevel="1" x14ac:dyDescent="0.3">
      <c r="A21" s="65" t="s">
        <v>5</v>
      </c>
      <c r="B21" s="85" t="e">
        <f xml:space="preserve">
IF($A$4&lt;=12,SUMIFS(#REF!,#REF!,$A$4,#REF!,12),SUMIFS(#REF!,#REF!,12))</f>
        <v>#REF!</v>
      </c>
      <c r="C21" s="86" t="e">
        <f xml:space="preserve">
IF($A$4&lt;=12,SUMIFS(#REF!,#REF!,$A$4,#REF!,12),SUMIFS(#REF!,#REF!,12))</f>
        <v>#REF!</v>
      </c>
      <c r="D21" s="87" t="e">
        <f xml:space="preserve">
IF($A$4&lt;=12,SUMIFS(#REF!,#REF!,$A$4,#REF!,12),SUMIFS(#REF!,#REF!,12))</f>
        <v>#REF!</v>
      </c>
      <c r="E21" s="87" t="e">
        <f xml:space="preserve">
IF($A$4&lt;=12,SUMIFS(#REF!,#REF!,$A$4,#REF!,12),SUMIFS(#REF!,#REF!,12))</f>
        <v>#REF!</v>
      </c>
      <c r="F21" s="87" t="e">
        <f xml:space="preserve">
IF($A$4&lt;=12,SUMIFS(#REF!,#REF!,$A$4,#REF!,12),SUMIFS(#REF!,#REF!,12))</f>
        <v>#REF!</v>
      </c>
      <c r="G21" s="87" t="e">
        <f xml:space="preserve">
IF($A$4&lt;=12,SUMIFS(#REF!,#REF!,$A$4,#REF!,12),SUMIFS(#REF!,#REF!,12))</f>
        <v>#REF!</v>
      </c>
      <c r="H21" s="87" t="e">
        <f xml:space="preserve">
IF($A$4&lt;=12,SUMIFS(#REF!,#REF!,$A$4,#REF!,12),SUMIFS(#REF!,#REF!,12))</f>
        <v>#REF!</v>
      </c>
      <c r="I21" s="87" t="e">
        <f xml:space="preserve">
IF($A$4&lt;=12,SUMIFS(#REF!,#REF!,$A$4,#REF!,12),SUMIFS(#REF!,#REF!,12))</f>
        <v>#REF!</v>
      </c>
      <c r="J21" s="87" t="e">
        <f xml:space="preserve">
IF($A$4&lt;=12,SUMIFS(#REF!,#REF!,$A$4,#REF!,12),SUMIFS(#REF!,#REF!,12))</f>
        <v>#REF!</v>
      </c>
      <c r="K21" s="87" t="e">
        <f xml:space="preserve">
IF($A$4&lt;=12,SUMIFS(#REF!,#REF!,$A$4,#REF!,12),SUMIFS(#REF!,#REF!,12))</f>
        <v>#REF!</v>
      </c>
      <c r="L21" s="87" t="e">
        <f xml:space="preserve">
IF($A$4&lt;=12,SUMIFS(#REF!,#REF!,$A$4,#REF!,12),SUMIFS(#REF!,#REF!,12))</f>
        <v>#REF!</v>
      </c>
      <c r="M21" s="87" t="e">
        <f xml:space="preserve">
IF($A$4&lt;=12,SUMIFS(#REF!,#REF!,$A$4,#REF!,12),SUMIFS(#REF!,#REF!,12))</f>
        <v>#REF!</v>
      </c>
      <c r="N21" s="87" t="e">
        <f xml:space="preserve">
IF($A$4&lt;=12,SUMIFS(#REF!,#REF!,$A$4,#REF!,12),SUMIFS(#REF!,#REF!,12))</f>
        <v>#REF!</v>
      </c>
      <c r="O21" s="87" t="e">
        <f xml:space="preserve">
IF($A$4&lt;=12,SUMIFS(#REF!,#REF!,$A$4,#REF!,12),SUMIFS(#REF!,#REF!,12))</f>
        <v>#REF!</v>
      </c>
      <c r="P21" s="87" t="e">
        <f xml:space="preserve">
IF($A$4&lt;=12,SUMIFS(#REF!,#REF!,$A$4,#REF!,12),SUMIFS(#REF!,#REF!,12))</f>
        <v>#REF!</v>
      </c>
      <c r="Q21" s="87" t="e">
        <f xml:space="preserve">
IF($A$4&lt;=12,SUMIFS(#REF!,#REF!,$A$4,#REF!,12),SUMIFS(#REF!,#REF!,12))</f>
        <v>#REF!</v>
      </c>
      <c r="R21" s="87" t="e">
        <f xml:space="preserve">
IF($A$4&lt;=12,SUMIFS(#REF!,#REF!,$A$4,#REF!,12),SUMIFS(#REF!,#REF!,12))</f>
        <v>#REF!</v>
      </c>
      <c r="S21" s="87" t="e">
        <f xml:space="preserve">
IF($A$4&lt;=12,SUMIFS(#REF!,#REF!,$A$4,#REF!,12),SUMIFS(#REF!,#REF!,12))</f>
        <v>#REF!</v>
      </c>
      <c r="T21" s="87" t="e">
        <f xml:space="preserve">
IF($A$4&lt;=12,SUMIFS(#REF!,#REF!,$A$4,#REF!,12),SUMIFS(#REF!,#REF!,12))</f>
        <v>#REF!</v>
      </c>
      <c r="U21" s="87" t="e">
        <f xml:space="preserve">
IF($A$4&lt;=12,SUMIFS(#REF!,#REF!,$A$4,#REF!,12),SUMIFS(#REF!,#REF!,12))</f>
        <v>#REF!</v>
      </c>
      <c r="V21" s="87" t="e">
        <f xml:space="preserve">
IF($A$4&lt;=12,SUMIFS(#REF!,#REF!,$A$4,#REF!,12),SUMIFS(#REF!,#REF!,12))</f>
        <v>#REF!</v>
      </c>
      <c r="W21" s="87" t="e">
        <f xml:space="preserve">
IF($A$4&lt;=12,SUMIFS(#REF!,#REF!,$A$4,#REF!,12),SUMIFS(#REF!,#REF!,12))</f>
        <v>#REF!</v>
      </c>
      <c r="X21" s="87" t="e">
        <f xml:space="preserve">
IF($A$4&lt;=12,SUMIFS(#REF!,#REF!,$A$4,#REF!,12),SUMIFS(#REF!,#REF!,12))</f>
        <v>#REF!</v>
      </c>
      <c r="Y21" s="87" t="e">
        <f xml:space="preserve">
IF($A$4&lt;=12,SUMIFS(#REF!,#REF!,$A$4,#REF!,12),SUMIFS(#REF!,#REF!,12))</f>
        <v>#REF!</v>
      </c>
      <c r="Z21" s="87" t="e">
        <f xml:space="preserve">
IF($A$4&lt;=12,SUMIFS(#REF!,#REF!,$A$4,#REF!,12),SUMIFS(#REF!,#REF!,12))</f>
        <v>#REF!</v>
      </c>
      <c r="AA21" s="87" t="e">
        <f xml:space="preserve">
IF($A$4&lt;=12,SUMIFS(#REF!,#REF!,$A$4,#REF!,12),SUMIFS(#REF!,#REF!,12))</f>
        <v>#REF!</v>
      </c>
      <c r="AB21" s="87" t="e">
        <f xml:space="preserve">
IF($A$4&lt;=12,SUMIFS(#REF!,#REF!,$A$4,#REF!,12),SUMIFS(#REF!,#REF!,12))</f>
        <v>#REF!</v>
      </c>
      <c r="AC21" s="87" t="e">
        <f xml:space="preserve">
IF($A$4&lt;=12,SUMIFS(#REF!,#REF!,$A$4,#REF!,12),SUMIFS(#REF!,#REF!,12))</f>
        <v>#REF!</v>
      </c>
      <c r="AD21" s="87" t="e">
        <f xml:space="preserve">
IF($A$4&lt;=12,SUMIFS(#REF!,#REF!,$A$4,#REF!,12),SUMIFS(#REF!,#REF!,12))</f>
        <v>#REF!</v>
      </c>
      <c r="AE21" s="87" t="e">
        <f xml:space="preserve">
IF($A$4&lt;=12,SUMIFS(#REF!,#REF!,$A$4,#REF!,12),SUMIFS(#REF!,#REF!,12))</f>
        <v>#REF!</v>
      </c>
      <c r="AF21" s="87" t="e">
        <f xml:space="preserve">
IF($A$4&lt;=12,SUMIFS(#REF!,#REF!,$A$4,#REF!,12),SUMIFS(#REF!,#REF!,12))</f>
        <v>#REF!</v>
      </c>
      <c r="AG21" s="87" t="e">
        <f xml:space="preserve">
IF($A$4&lt;=12,SUMIFS(#REF!,#REF!,$A$4,#REF!,12),SUMIFS(#REF!,#REF!,12))</f>
        <v>#REF!</v>
      </c>
      <c r="AH21" s="87" t="e">
        <f xml:space="preserve">
IF($A$4&lt;=12,SUMIFS(#REF!,#REF!,$A$4,#REF!,12),SUMIFS(#REF!,#REF!,12))</f>
        <v>#REF!</v>
      </c>
      <c r="AI21" s="87" t="e">
        <f xml:space="preserve">
IF($A$4&lt;=12,SUMIFS(#REF!,#REF!,$A$4,#REF!,12),SUMIFS(#REF!,#REF!,12))</f>
        <v>#REF!</v>
      </c>
      <c r="AJ21" s="87" t="e">
        <f xml:space="preserve">
IF($A$4&lt;=12,SUMIFS(#REF!,#REF!,$A$4,#REF!,12),SUMIFS(#REF!,#REF!,12))</f>
        <v>#REF!</v>
      </c>
      <c r="AK21" s="88" t="e">
        <f xml:space="preserve">
IF($A$4&lt;=12,SUMIFS(#REF!,#REF!,$A$4,#REF!,12),SUMIFS(#REF!,#REF!,12))</f>
        <v>#REF!</v>
      </c>
    </row>
    <row r="22" spans="1:45" hidden="1" outlineLevel="1" x14ac:dyDescent="0.3">
      <c r="A22" s="65" t="s">
        <v>3</v>
      </c>
      <c r="B22" s="123" t="e">
        <f xml:space="preserve">
IF(OR(B21="",B21=0),"",B20/B21)</f>
        <v>#REF!</v>
      </c>
      <c r="C22" s="124" t="e">
        <f t="shared" ref="C22:H22" si="3" xml:space="preserve">
IF(OR(C21="",C21=0),"",C20/C21)</f>
        <v>#REF!</v>
      </c>
      <c r="D22" s="125" t="e">
        <f t="shared" si="3"/>
        <v>#REF!</v>
      </c>
      <c r="E22" s="125" t="e">
        <f t="shared" si="3"/>
        <v>#REF!</v>
      </c>
      <c r="F22" s="125" t="e">
        <f t="shared" si="3"/>
        <v>#REF!</v>
      </c>
      <c r="G22" s="125" t="e">
        <f t="shared" si="3"/>
        <v>#REF!</v>
      </c>
      <c r="H22" s="125" t="e">
        <f t="shared" si="3"/>
        <v>#REF!</v>
      </c>
      <c r="I22" s="125" t="e">
        <f t="shared" ref="I22:AK22" si="4" xml:space="preserve">
IF(OR(I21="",I21=0),"",I20/I21)</f>
        <v>#REF!</v>
      </c>
      <c r="J22" s="125" t="e">
        <f t="shared" si="4"/>
        <v>#REF!</v>
      </c>
      <c r="K22" s="125" t="e">
        <f t="shared" si="4"/>
        <v>#REF!</v>
      </c>
      <c r="L22" s="125" t="e">
        <f t="shared" si="4"/>
        <v>#REF!</v>
      </c>
      <c r="M22" s="125" t="e">
        <f t="shared" si="4"/>
        <v>#REF!</v>
      </c>
      <c r="N22" s="125" t="e">
        <f t="shared" si="4"/>
        <v>#REF!</v>
      </c>
      <c r="O22" s="125" t="e">
        <f t="shared" si="4"/>
        <v>#REF!</v>
      </c>
      <c r="P22" s="125" t="e">
        <f t="shared" si="4"/>
        <v>#REF!</v>
      </c>
      <c r="Q22" s="125" t="e">
        <f t="shared" si="4"/>
        <v>#REF!</v>
      </c>
      <c r="R22" s="125" t="e">
        <f t="shared" si="4"/>
        <v>#REF!</v>
      </c>
      <c r="S22" s="125" t="e">
        <f t="shared" si="4"/>
        <v>#REF!</v>
      </c>
      <c r="T22" s="125" t="e">
        <f t="shared" si="4"/>
        <v>#REF!</v>
      </c>
      <c r="U22" s="125" t="e">
        <f t="shared" si="4"/>
        <v>#REF!</v>
      </c>
      <c r="V22" s="125" t="e">
        <f t="shared" si="4"/>
        <v>#REF!</v>
      </c>
      <c r="W22" s="125" t="e">
        <f t="shared" si="4"/>
        <v>#REF!</v>
      </c>
      <c r="X22" s="125" t="e">
        <f t="shared" si="4"/>
        <v>#REF!</v>
      </c>
      <c r="Y22" s="125" t="e">
        <f t="shared" si="4"/>
        <v>#REF!</v>
      </c>
      <c r="Z22" s="125" t="e">
        <f t="shared" si="4"/>
        <v>#REF!</v>
      </c>
      <c r="AA22" s="125" t="e">
        <f t="shared" si="4"/>
        <v>#REF!</v>
      </c>
      <c r="AB22" s="125" t="e">
        <f t="shared" si="4"/>
        <v>#REF!</v>
      </c>
      <c r="AC22" s="125" t="e">
        <f t="shared" si="4"/>
        <v>#REF!</v>
      </c>
      <c r="AD22" s="125" t="e">
        <f t="shared" si="4"/>
        <v>#REF!</v>
      </c>
      <c r="AE22" s="125" t="e">
        <f t="shared" si="4"/>
        <v>#REF!</v>
      </c>
      <c r="AF22" s="125" t="e">
        <f t="shared" si="4"/>
        <v>#REF!</v>
      </c>
      <c r="AG22" s="125" t="e">
        <f t="shared" si="4"/>
        <v>#REF!</v>
      </c>
      <c r="AH22" s="125" t="e">
        <f t="shared" si="4"/>
        <v>#REF!</v>
      </c>
      <c r="AI22" s="125" t="e">
        <f t="shared" si="4"/>
        <v>#REF!</v>
      </c>
      <c r="AJ22" s="125" t="e">
        <f t="shared" si="4"/>
        <v>#REF!</v>
      </c>
      <c r="AK22" s="126" t="e">
        <f t="shared" si="4"/>
        <v>#REF!</v>
      </c>
    </row>
    <row r="23" spans="1:45" ht="15" hidden="1" outlineLevel="1" thickBot="1" x14ac:dyDescent="0.35">
      <c r="A23" s="73" t="s">
        <v>1</v>
      </c>
      <c r="B23" s="89" t="e">
        <f xml:space="preserve">
IF(B21="","",B20-B21)</f>
        <v>#REF!</v>
      </c>
      <c r="C23" s="90" t="e">
        <f t="shared" ref="C23:H23" si="5" xml:space="preserve">
IF(C21="","",C20-C21)</f>
        <v>#REF!</v>
      </c>
      <c r="D23" s="91" t="e">
        <f t="shared" si="5"/>
        <v>#REF!</v>
      </c>
      <c r="E23" s="91" t="e">
        <f t="shared" si="5"/>
        <v>#REF!</v>
      </c>
      <c r="F23" s="91" t="e">
        <f t="shared" si="5"/>
        <v>#REF!</v>
      </c>
      <c r="G23" s="91" t="e">
        <f t="shared" si="5"/>
        <v>#REF!</v>
      </c>
      <c r="H23" s="91" t="e">
        <f t="shared" si="5"/>
        <v>#REF!</v>
      </c>
      <c r="I23" s="91" t="e">
        <f t="shared" ref="I23:AK23" si="6" xml:space="preserve">
IF(I21="","",I20-I21)</f>
        <v>#REF!</v>
      </c>
      <c r="J23" s="91" t="e">
        <f t="shared" si="6"/>
        <v>#REF!</v>
      </c>
      <c r="K23" s="91" t="e">
        <f t="shared" si="6"/>
        <v>#REF!</v>
      </c>
      <c r="L23" s="91" t="e">
        <f t="shared" si="6"/>
        <v>#REF!</v>
      </c>
      <c r="M23" s="91" t="e">
        <f t="shared" si="6"/>
        <v>#REF!</v>
      </c>
      <c r="N23" s="91" t="e">
        <f t="shared" si="6"/>
        <v>#REF!</v>
      </c>
      <c r="O23" s="91" t="e">
        <f t="shared" si="6"/>
        <v>#REF!</v>
      </c>
      <c r="P23" s="91" t="e">
        <f t="shared" si="6"/>
        <v>#REF!</v>
      </c>
      <c r="Q23" s="91" t="e">
        <f t="shared" si="6"/>
        <v>#REF!</v>
      </c>
      <c r="R23" s="91" t="e">
        <f t="shared" si="6"/>
        <v>#REF!</v>
      </c>
      <c r="S23" s="91" t="e">
        <f t="shared" si="6"/>
        <v>#REF!</v>
      </c>
      <c r="T23" s="91" t="e">
        <f t="shared" si="6"/>
        <v>#REF!</v>
      </c>
      <c r="U23" s="91" t="e">
        <f t="shared" si="6"/>
        <v>#REF!</v>
      </c>
      <c r="V23" s="91" t="e">
        <f t="shared" si="6"/>
        <v>#REF!</v>
      </c>
      <c r="W23" s="91" t="e">
        <f t="shared" si="6"/>
        <v>#REF!</v>
      </c>
      <c r="X23" s="91" t="e">
        <f t="shared" si="6"/>
        <v>#REF!</v>
      </c>
      <c r="Y23" s="91" t="e">
        <f t="shared" si="6"/>
        <v>#REF!</v>
      </c>
      <c r="Z23" s="91" t="e">
        <f t="shared" si="6"/>
        <v>#REF!</v>
      </c>
      <c r="AA23" s="91" t="e">
        <f t="shared" si="6"/>
        <v>#REF!</v>
      </c>
      <c r="AB23" s="91" t="e">
        <f t="shared" si="6"/>
        <v>#REF!</v>
      </c>
      <c r="AC23" s="91" t="e">
        <f t="shared" si="6"/>
        <v>#REF!</v>
      </c>
      <c r="AD23" s="91" t="e">
        <f t="shared" si="6"/>
        <v>#REF!</v>
      </c>
      <c r="AE23" s="91" t="e">
        <f t="shared" si="6"/>
        <v>#REF!</v>
      </c>
      <c r="AF23" s="91" t="e">
        <f t="shared" si="6"/>
        <v>#REF!</v>
      </c>
      <c r="AG23" s="91" t="e">
        <f t="shared" si="6"/>
        <v>#REF!</v>
      </c>
      <c r="AH23" s="91" t="e">
        <f t="shared" si="6"/>
        <v>#REF!</v>
      </c>
      <c r="AI23" s="91" t="e">
        <f t="shared" si="6"/>
        <v>#REF!</v>
      </c>
      <c r="AJ23" s="91" t="e">
        <f t="shared" si="6"/>
        <v>#REF!</v>
      </c>
      <c r="AK23" s="92" t="e">
        <f t="shared" si="6"/>
        <v>#REF!</v>
      </c>
    </row>
    <row r="24" spans="1:45" x14ac:dyDescent="0.3">
      <c r="A24" s="67" t="s">
        <v>36</v>
      </c>
      <c r="B24" s="121" t="s">
        <v>0</v>
      </c>
      <c r="C24" s="155" t="s">
        <v>45</v>
      </c>
      <c r="D24" s="156"/>
      <c r="E24" s="156"/>
      <c r="F24" s="156"/>
      <c r="G24" s="157"/>
      <c r="H24" s="157"/>
      <c r="I24" s="157"/>
      <c r="J24" s="158"/>
      <c r="K24" s="161" t="s">
        <v>46</v>
      </c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3"/>
      <c r="AS24" s="127" t="s">
        <v>47</v>
      </c>
    </row>
    <row r="25" spans="1:45" x14ac:dyDescent="0.3">
      <c r="A25" s="68" t="s">
        <v>2</v>
      </c>
      <c r="B25" s="85" t="e">
        <f xml:space="preserve">
SUM(C25:AS25)</f>
        <v>#REF!</v>
      </c>
      <c r="C25" s="159" t="e">
        <f xml:space="preserve">
IF($A$4&lt;=12,SUMIFS(#REF!,#REF!,$A$4,#REF!,10),SUMIFS(#REF!,#REF!,10))</f>
        <v>#REF!</v>
      </c>
      <c r="D25" s="160"/>
      <c r="E25" s="160"/>
      <c r="F25" s="160"/>
      <c r="G25" s="147"/>
      <c r="H25" s="147"/>
      <c r="I25" s="147"/>
      <c r="J25" s="148"/>
      <c r="K25" s="164" t="e">
        <f xml:space="preserve">
IF($A$4&lt;=12,SUMIFS(#REF!,#REF!,$A$4,#REF!,10),SUMIFS(#REF!,#REF!,10))</f>
        <v>#REF!</v>
      </c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8"/>
      <c r="AS25" s="128" t="e">
        <f xml:space="preserve">
IF($A$4&lt;=12,SUMIFS(#REF!,#REF!,$A$4,#REF!,10),SUMIFS(#REF!,#REF!,10))</f>
        <v>#REF!</v>
      </c>
    </row>
    <row r="26" spans="1:45" x14ac:dyDescent="0.3">
      <c r="A26" s="74" t="s">
        <v>44</v>
      </c>
      <c r="B26" s="97" t="e">
        <f xml:space="preserve">
SUM(C26:AS26)</f>
        <v>#REF!</v>
      </c>
      <c r="C26" s="159" t="e">
        <f xml:space="preserve">
IF($A$4&lt;=12,SUMIFS(#REF!,#REF!,$A$4,#REF!,11),SUMIFS(#REF!,#REF!,11))</f>
        <v>#REF!</v>
      </c>
      <c r="D26" s="160"/>
      <c r="E26" s="160"/>
      <c r="F26" s="160"/>
      <c r="G26" s="147"/>
      <c r="H26" s="147"/>
      <c r="I26" s="147"/>
      <c r="J26" s="148"/>
      <c r="K26" s="165" t="e">
        <f xml:space="preserve">
IF($A$4&lt;=12,SUMIFS(#REF!,#REF!,$A$4,#REF!,11),SUMIFS(#REF!,#REF!,11))</f>
        <v>#REF!</v>
      </c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7"/>
      <c r="AS26" s="128" t="e">
        <f xml:space="preserve">
IF($A$4&lt;=12,SUMIFS(#REF!,#REF!,$A$4,#REF!,11),SUMIFS(#REF!,#REF!,11))</f>
        <v>#REF!</v>
      </c>
    </row>
    <row r="27" spans="1:45" x14ac:dyDescent="0.3">
      <c r="A27" s="74" t="s">
        <v>3</v>
      </c>
      <c r="B27" s="122" t="e">
        <f xml:space="preserve">
IF(B26=0,0,B25/B26)</f>
        <v>#REF!</v>
      </c>
      <c r="C27" s="145" t="e">
        <f xml:space="preserve">
IF(C26=0,0,C25/C26)</f>
        <v>#REF!</v>
      </c>
      <c r="D27" s="146"/>
      <c r="E27" s="146"/>
      <c r="F27" s="146"/>
      <c r="G27" s="147"/>
      <c r="H27" s="147"/>
      <c r="I27" s="147"/>
      <c r="J27" s="148"/>
      <c r="K27" s="153" t="e">
        <f xml:space="preserve">
IF(K26=0,0,K25/K26)</f>
        <v>#REF!</v>
      </c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8"/>
      <c r="AS27" s="129" t="e">
        <f xml:space="preserve">
IF(AS26=0,0,AS25/AS26)</f>
        <v>#REF!</v>
      </c>
    </row>
    <row r="28" spans="1:45" ht="15" thickBot="1" x14ac:dyDescent="0.35">
      <c r="A28" s="74" t="s">
        <v>43</v>
      </c>
      <c r="B28" s="97" t="e">
        <f xml:space="preserve">
SUM(C28:AS28)</f>
        <v>#REF!</v>
      </c>
      <c r="C28" s="149" t="e">
        <f xml:space="preserve">
C26-C25</f>
        <v>#REF!</v>
      </c>
      <c r="D28" s="150"/>
      <c r="E28" s="150"/>
      <c r="F28" s="150"/>
      <c r="G28" s="151"/>
      <c r="H28" s="151"/>
      <c r="I28" s="151"/>
      <c r="J28" s="152"/>
      <c r="K28" s="154" t="e">
        <f xml:space="preserve">
K26-K25</f>
        <v>#REF!</v>
      </c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2"/>
      <c r="AS28" s="130" t="e">
        <f xml:space="preserve">
AS26-AS25</f>
        <v>#REF!</v>
      </c>
    </row>
    <row r="29" spans="1:45" x14ac:dyDescent="0.3">
      <c r="A29" s="75"/>
      <c r="B29" s="75"/>
      <c r="C29" s="76"/>
      <c r="D29" s="75"/>
      <c r="E29" s="75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5"/>
      <c r="AH29" s="75"/>
      <c r="AI29" s="75"/>
      <c r="AJ29" s="75"/>
      <c r="AK29" s="75"/>
    </row>
    <row r="30" spans="1:45" x14ac:dyDescent="0.3">
      <c r="A30" s="7" t="s">
        <v>20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2"/>
      <c r="AJ30" s="12"/>
      <c r="AK30" s="12"/>
    </row>
    <row r="31" spans="1:45" x14ac:dyDescent="0.3">
      <c r="A31" s="8" t="s">
        <v>41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2"/>
      <c r="AJ31" s="12"/>
      <c r="AK31" s="12"/>
    </row>
    <row r="32" spans="1:45" ht="14.4" customHeight="1" x14ac:dyDescent="0.3">
      <c r="A32" s="118" t="s">
        <v>38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</row>
    <row r="33" spans="1:1" x14ac:dyDescent="0.3">
      <c r="A33" s="120" t="s">
        <v>86</v>
      </c>
    </row>
    <row r="34" spans="1:1" x14ac:dyDescent="0.3">
      <c r="A34" s="120" t="s">
        <v>87</v>
      </c>
    </row>
    <row r="35" spans="1:1" x14ac:dyDescent="0.3">
      <c r="A35" s="120" t="s">
        <v>88</v>
      </c>
    </row>
    <row r="36" spans="1:1" x14ac:dyDescent="0.3">
      <c r="A36" s="120" t="s">
        <v>48</v>
      </c>
    </row>
  </sheetData>
  <mergeCells count="12">
    <mergeCell ref="B3:B4"/>
    <mergeCell ref="A1:AS1"/>
    <mergeCell ref="C27:J27"/>
    <mergeCell ref="C28:J28"/>
    <mergeCell ref="K27:AR27"/>
    <mergeCell ref="K28:AR28"/>
    <mergeCell ref="C24:J24"/>
    <mergeCell ref="C25:J25"/>
    <mergeCell ref="C26:J26"/>
    <mergeCell ref="K24:AR24"/>
    <mergeCell ref="K25:AR25"/>
    <mergeCell ref="K26:AR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AK22">
    <cfRule type="cellIs" dxfId="5" priority="6" operator="greaterThan">
      <formula>1</formula>
    </cfRule>
  </conditionalFormatting>
  <conditionalFormatting sqref="B23:AK23">
    <cfRule type="cellIs" dxfId="4" priority="5" operator="greaterThan">
      <formula>0</formula>
    </cfRule>
  </conditionalFormatting>
  <conditionalFormatting sqref="AS27">
    <cfRule type="cellIs" dxfId="3" priority="4" operator="greaterThan">
      <formula>1</formula>
    </cfRule>
  </conditionalFormatting>
  <conditionalFormatting sqref="AS28">
    <cfRule type="cellIs" dxfId="2" priority="3" operator="lessThan">
      <formula>0</formula>
    </cfRule>
  </conditionalFormatting>
  <conditionalFormatting sqref="K28">
    <cfRule type="cellIs" dxfId="1" priority="1" operator="lessThan">
      <formula>0</formula>
    </cfRule>
  </conditionalFormatting>
  <conditionalFormatting sqref="K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Obsah</vt:lpstr>
      <vt:lpstr>Motivace</vt:lpstr>
      <vt:lpstr>Osobní náklady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2017-01-31T12:13:35Z</dcterms:modified>
</cp:coreProperties>
</file>