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zpočet\Rozpočet 2020\Rozpočet FNOL 2020\LÉKY, SZM, VŠM, TEXTIL\"/>
    </mc:Choice>
  </mc:AlternateContent>
  <xr:revisionPtr revIDLastSave="0" documentId="13_ncr:1_{0E837842-E98D-49EA-B56E-DF94BB98D90C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Centrové léky" sheetId="2" r:id="rId1"/>
    <sheet name="§ 16" sheetId="1" r:id="rId2"/>
    <sheet name="List3" sheetId="3" r:id="rId3"/>
  </sheets>
  <definedNames>
    <definedName name="_palopasteviewcolwidth" localSheetId="1">14</definedName>
    <definedName name="_palopasteviewcolwidth" localSheetId="0">14</definedName>
    <definedName name="_palopasteviewident" localSheetId="1">TRUE</definedName>
    <definedName name="_palopasteviewident" localSheetId="0">TRUE</definedName>
    <definedName name="_palopasteviewstyle" localSheetId="1">"Standard_Ice"</definedName>
    <definedName name="_palopasteviewstyle" localSheetId="0">"Standard_Ice"</definedName>
    <definedName name="_palopasteviewzerosuppression" localSheetId="1">FALSE</definedName>
    <definedName name="_palopasteviewzerosuppression" localSheetId="0">FALSE</definedName>
    <definedName name="_palopasteviewzerosuppressionalsocalculatednull" localSheetId="1">FALSE</definedName>
    <definedName name="_palopasteviewzerosuppressionalsocalculatednull" localSheetId="0">FALSE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3" i="2" l="1"/>
  <c r="D19" i="1" l="1"/>
  <c r="D12" i="1"/>
  <c r="E63" i="1" l="1"/>
  <c r="C63" i="1"/>
  <c r="D9" i="1"/>
  <c r="D39" i="1"/>
  <c r="D30" i="1"/>
  <c r="D26" i="1"/>
  <c r="D25" i="1"/>
  <c r="D24" i="1"/>
  <c r="D10" i="1"/>
  <c r="D63" i="1" l="1"/>
  <c r="E63" i="2"/>
  <c r="C63" i="2"/>
  <c r="D63" i="2"/>
</calcChain>
</file>

<file path=xl/sharedStrings.xml><?xml version="1.0" encoding="utf-8"?>
<sst xmlns="http://schemas.openxmlformats.org/spreadsheetml/2006/main" count="243" uniqueCount="125">
  <si>
    <t>PALO_SERVER/FNOL</t>
  </si>
  <si>
    <t>FINAL6</t>
  </si>
  <si>
    <t>ICOtotal</t>
  </si>
  <si>
    <t>facts</t>
  </si>
  <si>
    <t>Y2018</t>
  </si>
  <si>
    <t>Y</t>
  </si>
  <si>
    <t>Léky - centra (LEK)</t>
  </si>
  <si>
    <t>A50113016</t>
  </si>
  <si>
    <t>A50113017</t>
  </si>
  <si>
    <t>CCtotalU</t>
  </si>
  <si>
    <t>Fakultní nemocnice Olomouc - útvary</t>
  </si>
  <si>
    <t>CC0100U</t>
  </si>
  <si>
    <t>I. interní klinika - kardiologická</t>
  </si>
  <si>
    <t>CC0200U</t>
  </si>
  <si>
    <t>II. interní klinika gastroenterologie a geriatrie</t>
  </si>
  <si>
    <t>CC0300U</t>
  </si>
  <si>
    <t>III. interní klinika - nefrologická, revmatologická a endokrinologická</t>
  </si>
  <si>
    <t>CC0400U</t>
  </si>
  <si>
    <t>I. chirurgická klinika</t>
  </si>
  <si>
    <t>CC0500U</t>
  </si>
  <si>
    <t>II. chirurgická klinika - cévně-transplantační</t>
  </si>
  <si>
    <t>CC0600U</t>
  </si>
  <si>
    <t>Neurochirurgická klinika</t>
  </si>
  <si>
    <t>CC0700U</t>
  </si>
  <si>
    <t>Klinika anesteziologie, resuscitace a intenzivní medicíny</t>
  </si>
  <si>
    <t>CC0800U</t>
  </si>
  <si>
    <t>Porodnicko-gynekologická klinika</t>
  </si>
  <si>
    <t>CC0900U</t>
  </si>
  <si>
    <t>Novorozenecké oddělení</t>
  </si>
  <si>
    <t>CC1000U</t>
  </si>
  <si>
    <t>Dětská klinika</t>
  </si>
  <si>
    <t>CC1100U</t>
  </si>
  <si>
    <t>Ortopedická klinika</t>
  </si>
  <si>
    <t>CC1200U</t>
  </si>
  <si>
    <t>Urologická klinika</t>
  </si>
  <si>
    <t>CC1300U</t>
  </si>
  <si>
    <t>Otolaryngologická klinika</t>
  </si>
  <si>
    <t>CC1400U</t>
  </si>
  <si>
    <t>Oční klinika</t>
  </si>
  <si>
    <t>CC1500U</t>
  </si>
  <si>
    <t>Oddělení alergologie a kl. imun.</t>
  </si>
  <si>
    <t>CC1600U</t>
  </si>
  <si>
    <t>Klinika plicních nemocí a tuberkulózy</t>
  </si>
  <si>
    <t>CC1700U</t>
  </si>
  <si>
    <t>Neurologická klinika</t>
  </si>
  <si>
    <t>CC1800U</t>
  </si>
  <si>
    <t>Klinika psychiatrie</t>
  </si>
  <si>
    <t>CC1900U</t>
  </si>
  <si>
    <t>Klinika pracovního lékařství</t>
  </si>
  <si>
    <t>CC2000U</t>
  </si>
  <si>
    <t>Klinika chorob kožních a pohlavních</t>
  </si>
  <si>
    <t>CC2100U</t>
  </si>
  <si>
    <t>Onkologická klinika</t>
  </si>
  <si>
    <t>CC2200U</t>
  </si>
  <si>
    <t>Klinika nukleární medicíny</t>
  </si>
  <si>
    <t>CC2400U</t>
  </si>
  <si>
    <t>Klinika zubního lékařství</t>
  </si>
  <si>
    <t>CC2500U</t>
  </si>
  <si>
    <t>Klinika ústní,čelistní a obličejové chirurgie</t>
  </si>
  <si>
    <t>CC2600U</t>
  </si>
  <si>
    <t>Oddělení rehabilitace</t>
  </si>
  <si>
    <t>CC2700U</t>
  </si>
  <si>
    <t>Klinika tělovýchovného lékařství a kardiovaskulární rehabilitace</t>
  </si>
  <si>
    <t>CC2800U</t>
  </si>
  <si>
    <t>Ústav lékařské genetiky</t>
  </si>
  <si>
    <t>CC2900U</t>
  </si>
  <si>
    <t>Oddělení plastické a estetické chirurgie</t>
  </si>
  <si>
    <t>CC3100U</t>
  </si>
  <si>
    <t>Traumatologická klinika</t>
  </si>
  <si>
    <t>CC3200U</t>
  </si>
  <si>
    <t>Hemato-onkologická klinika</t>
  </si>
  <si>
    <t>CC3300U</t>
  </si>
  <si>
    <t>Oddělení klinické biochemie</t>
  </si>
  <si>
    <t>CC3400U</t>
  </si>
  <si>
    <t>Radiologická klinika</t>
  </si>
  <si>
    <t>CC3500U</t>
  </si>
  <si>
    <t>Transfuzní oddělení</t>
  </si>
  <si>
    <t>CC3600U</t>
  </si>
  <si>
    <t>Oddělení klinické logopedie</t>
  </si>
  <si>
    <t>CC3700U</t>
  </si>
  <si>
    <t>Ústav klinické a molekulární patologie</t>
  </si>
  <si>
    <t>CC3800U</t>
  </si>
  <si>
    <t>Ústav soudního lékařství a medicínského práva</t>
  </si>
  <si>
    <t>CC3900U</t>
  </si>
  <si>
    <t>Oddělení klinické psychologie</t>
  </si>
  <si>
    <t>CC4000U</t>
  </si>
  <si>
    <t>Ústav mikrobiologie</t>
  </si>
  <si>
    <t>CC4100U</t>
  </si>
  <si>
    <t>Ústav imunologie</t>
  </si>
  <si>
    <t>CC4300U</t>
  </si>
  <si>
    <t>Ústav farmakologie</t>
  </si>
  <si>
    <t>CC4400U</t>
  </si>
  <si>
    <t>Laboratoř experimentální medicíny</t>
  </si>
  <si>
    <t>CC4500U</t>
  </si>
  <si>
    <t>Sociální oddělení</t>
  </si>
  <si>
    <t>CC4600U</t>
  </si>
  <si>
    <t>Transplantační centrum</t>
  </si>
  <si>
    <t>CC4700U</t>
  </si>
  <si>
    <t xml:space="preserve">Centrální operační sály </t>
  </si>
  <si>
    <t>CC4800U</t>
  </si>
  <si>
    <t>Lékárna</t>
  </si>
  <si>
    <t>CC5000U</t>
  </si>
  <si>
    <t>Kardiochirurgická klinika</t>
  </si>
  <si>
    <t>CC5100U</t>
  </si>
  <si>
    <t>NTMC - Národní telemedicínské centrum</t>
  </si>
  <si>
    <t>CC5300U</t>
  </si>
  <si>
    <t>Oddělení lékařské fyziky a radiační ochrany</t>
  </si>
  <si>
    <t>CC5400U</t>
  </si>
  <si>
    <t>Oddělení nemocniční hygieny</t>
  </si>
  <si>
    <t>CC5600U</t>
  </si>
  <si>
    <t>Oddělení centrální sterilizace</t>
  </si>
  <si>
    <t>CC5700U</t>
  </si>
  <si>
    <t>Nutriční ambulance</t>
  </si>
  <si>
    <t>CC5900U</t>
  </si>
  <si>
    <t>Oddělení intenzivní péče chirurgických oborů</t>
  </si>
  <si>
    <t>CC6000U</t>
  </si>
  <si>
    <t>Oddělení urgentního příjmu</t>
  </si>
  <si>
    <t>bgt_fin</t>
  </si>
  <si>
    <t>Y2020</t>
  </si>
  <si>
    <t>Léky - dle § 16</t>
  </si>
  <si>
    <t>suma</t>
  </si>
  <si>
    <t>predikce</t>
  </si>
  <si>
    <t>vyhláškový limit</t>
  </si>
  <si>
    <t>plán od klinik</t>
  </si>
  <si>
    <t>predikce 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</si>
</sst>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</font>
    <font>
      <sz val="11"/>
      <color indexed="9"/>
      <name val="Calibri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rgb="FF454545"/>
      <name val="Arial"/>
      <family val="2"/>
    </font>
    <font>
      <sz val="10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thin">
        <color auto="1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/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</borders>
  <cellStyleXfs count="20">
    <xf numFmtId="0" fontId="0" fillId="0" borderId="0"/>
    <xf numFmtId="0" fontId="1" fillId="2" borderId="0">
      <alignment horizontal="left"/>
    </xf>
    <xf numFmtId="0" fontId="1" fillId="3" borderId="0">
      <alignment horizontal="left"/>
    </xf>
    <xf numFmtId="0" fontId="2" fillId="4" borderId="0">
      <alignment horizontal="left"/>
    </xf>
    <xf numFmtId="0" fontId="1" fillId="5" borderId="0">
      <alignment horizontal="left"/>
    </xf>
    <xf numFmtId="0" fontId="1" fillId="6" borderId="0">
      <alignment horizontal="left"/>
    </xf>
    <xf numFmtId="0" fontId="2" fillId="7" borderId="0">
      <alignment horizontal="left"/>
    </xf>
    <xf numFmtId="164" fontId="1" fillId="0" borderId="0">
      <alignment horizontal="left"/>
    </xf>
    <xf numFmtId="164" fontId="3" fillId="0" borderId="0">
      <alignment horizontal="left"/>
    </xf>
    <xf numFmtId="0" fontId="1" fillId="6" borderId="0"/>
    <xf numFmtId="164" fontId="1" fillId="0" borderId="0"/>
    <xf numFmtId="164" fontId="3" fillId="0" borderId="0"/>
    <xf numFmtId="49" fontId="1" fillId="2" borderId="0">
      <alignment horizontal="left"/>
    </xf>
    <xf numFmtId="49" fontId="1" fillId="3" borderId="0">
      <alignment horizontal="left"/>
    </xf>
    <xf numFmtId="49" fontId="2" fillId="4" borderId="0">
      <alignment horizontal="left"/>
    </xf>
    <xf numFmtId="3" fontId="4" fillId="8" borderId="1"/>
    <xf numFmtId="0" fontId="1" fillId="5" borderId="0">
      <alignment horizontal="left"/>
    </xf>
    <xf numFmtId="49" fontId="1" fillId="5" borderId="0">
      <alignment horizontal="left"/>
    </xf>
    <xf numFmtId="49" fontId="1" fillId="6" borderId="0">
      <alignment horizontal="left"/>
    </xf>
    <xf numFmtId="49" fontId="2" fillId="7" borderId="0">
      <alignment horizontal="left"/>
    </xf>
  </cellStyleXfs>
  <cellXfs count="16">
    <xf numFmtId="0" fontId="0" fillId="0" borderId="0" xfId="0"/>
    <xf numFmtId="0" fontId="1" fillId="6" borderId="0" xfId="9"/>
    <xf numFmtId="0" fontId="1" fillId="5" borderId="0" xfId="16">
      <alignment horizontal="left"/>
    </xf>
    <xf numFmtId="0" fontId="5" fillId="5" borderId="0" xfId="16" applyFont="1">
      <alignment horizontal="left"/>
    </xf>
    <xf numFmtId="0" fontId="5" fillId="5" borderId="0" xfId="4" applyFont="1">
      <alignment horizontal="left"/>
    </xf>
    <xf numFmtId="3" fontId="4" fillId="8" borderId="1" xfId="15"/>
    <xf numFmtId="0" fontId="1" fillId="2" borderId="0" xfId="1" applyAlignment="1">
      <alignment wrapText="1"/>
    </xf>
    <xf numFmtId="0" fontId="5" fillId="5" borderId="0" xfId="4" applyFont="1" applyAlignment="1">
      <alignment horizontal="left" indent="1"/>
    </xf>
    <xf numFmtId="3" fontId="4" fillId="8" borderId="3" xfId="15" applyBorder="1"/>
    <xf numFmtId="0" fontId="5" fillId="5" borderId="2" xfId="4" applyFont="1" applyBorder="1">
      <alignment horizontal="left"/>
    </xf>
    <xf numFmtId="0" fontId="0" fillId="9" borderId="2" xfId="0" applyFill="1" applyBorder="1"/>
    <xf numFmtId="3" fontId="6" fillId="0" borderId="2" xfId="0" applyNumberFormat="1" applyFont="1" applyBorder="1"/>
    <xf numFmtId="3" fontId="6" fillId="9" borderId="0" xfId="0" applyNumberFormat="1" applyFont="1" applyFill="1"/>
    <xf numFmtId="3" fontId="7" fillId="0" borderId="4" xfId="0" applyNumberFormat="1" applyFont="1" applyBorder="1" applyAlignment="1">
      <alignment horizontal="right" vertical="top"/>
    </xf>
    <xf numFmtId="3" fontId="0" fillId="0" borderId="0" xfId="0" applyNumberFormat="1"/>
    <xf numFmtId="3" fontId="8" fillId="0" borderId="0" xfId="0" applyNumberFormat="1" applyFont="1"/>
  </cellXfs>
  <cellStyles count="20">
    <cellStyle name="___col1" xfId="1" xr:uid="{00000000-0005-0000-0000-000000000000}"/>
    <cellStyle name="___col2" xfId="2" xr:uid="{00000000-0005-0000-0000-000001000000}"/>
    <cellStyle name="___col3" xfId="3" xr:uid="{00000000-0005-0000-0000-000002000000}"/>
    <cellStyle name="___row1" xfId="4" xr:uid="{00000000-0005-0000-0000-000003000000}"/>
    <cellStyle name="___row2" xfId="5" xr:uid="{00000000-0005-0000-0000-000004000000}"/>
    <cellStyle name="___row3" xfId="6" xr:uid="{00000000-0005-0000-0000-000005000000}"/>
    <cellStyle name="__col2" xfId="7" xr:uid="{00000000-0005-0000-0000-000006000000}"/>
    <cellStyle name="__col3" xfId="8" xr:uid="{00000000-0005-0000-0000-000007000000}"/>
    <cellStyle name="__page" xfId="9" xr:uid="{00000000-0005-0000-0000-000008000000}"/>
    <cellStyle name="__row2" xfId="10" xr:uid="{00000000-0005-0000-0000-000009000000}"/>
    <cellStyle name="__row3" xfId="11" xr:uid="{00000000-0005-0000-0000-00000A000000}"/>
    <cellStyle name="_col1" xfId="12" xr:uid="{00000000-0005-0000-0000-00000B000000}"/>
    <cellStyle name="_col2" xfId="13" xr:uid="{00000000-0005-0000-0000-00000C000000}"/>
    <cellStyle name="_col3" xfId="14" xr:uid="{00000000-0005-0000-0000-00000D000000}"/>
    <cellStyle name="_data" xfId="15" xr:uid="{00000000-0005-0000-0000-00000E000000}"/>
    <cellStyle name="_page" xfId="16" xr:uid="{00000000-0005-0000-0000-00000F000000}"/>
    <cellStyle name="_row1" xfId="17" xr:uid="{00000000-0005-0000-0000-000010000000}"/>
    <cellStyle name="_row2" xfId="18" xr:uid="{00000000-0005-0000-0000-000011000000}"/>
    <cellStyle name="_row3" xfId="19" xr:uid="{00000000-0005-0000-0000-000012000000}"/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CE6F1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F63"/>
  <sheetViews>
    <sheetView topLeftCell="A7" workbookViewId="0">
      <selection activeCell="C9" sqref="C9"/>
    </sheetView>
  </sheetViews>
  <sheetFormatPr defaultRowHeight="15" x14ac:dyDescent="0.25"/>
  <cols>
    <col min="1" max="1" width="19.140625" bestFit="1" customWidth="1"/>
    <col min="2" max="2" width="61.85546875" customWidth="1"/>
    <col min="3" max="6" width="20.5703125" customWidth="1"/>
  </cols>
  <sheetData>
    <row r="1" spans="1:6" x14ac:dyDescent="0.25">
      <c r="A1" s="1" t="s">
        <v>0</v>
      </c>
      <c r="B1" s="1"/>
    </row>
    <row r="2" spans="1:6" x14ac:dyDescent="0.25">
      <c r="A2" s="1" t="s">
        <v>1</v>
      </c>
      <c r="B2" s="1"/>
    </row>
    <row r="3" spans="1:6" x14ac:dyDescent="0.25">
      <c r="A3" s="3" t="s">
        <v>2</v>
      </c>
      <c r="B3" s="3"/>
    </row>
    <row r="4" spans="1:6" x14ac:dyDescent="0.25">
      <c r="A4" s="2" t="s">
        <v>3</v>
      </c>
      <c r="B4" s="2"/>
    </row>
    <row r="5" spans="1:6" x14ac:dyDescent="0.25">
      <c r="A5" s="2" t="s">
        <v>4</v>
      </c>
      <c r="B5" s="2"/>
    </row>
    <row r="6" spans="1:6" x14ac:dyDescent="0.25">
      <c r="A6" s="3" t="s">
        <v>5</v>
      </c>
      <c r="B6" s="3"/>
      <c r="C6">
        <v>2018</v>
      </c>
      <c r="D6">
        <v>2019</v>
      </c>
      <c r="E6">
        <v>2020</v>
      </c>
      <c r="F6">
        <v>2020</v>
      </c>
    </row>
    <row r="7" spans="1:6" x14ac:dyDescent="0.25">
      <c r="C7" t="s">
        <v>6</v>
      </c>
      <c r="D7" t="s">
        <v>124</v>
      </c>
      <c r="E7" t="s">
        <v>123</v>
      </c>
      <c r="F7" t="s">
        <v>122</v>
      </c>
    </row>
    <row r="8" spans="1:6" x14ac:dyDescent="0.25">
      <c r="C8" s="6" t="s">
        <v>7</v>
      </c>
      <c r="D8" s="6" t="s">
        <v>7</v>
      </c>
      <c r="E8" s="6" t="s">
        <v>7</v>
      </c>
      <c r="F8" s="6"/>
    </row>
    <row r="9" spans="1:6" x14ac:dyDescent="0.25">
      <c r="A9" s="4" t="s">
        <v>9</v>
      </c>
      <c r="B9" s="4" t="s">
        <v>10</v>
      </c>
      <c r="C9" s="5">
        <v>-1045394322.41</v>
      </c>
      <c r="D9" s="5">
        <v>-1225094513</v>
      </c>
      <c r="E9" s="5">
        <v>-1397870000</v>
      </c>
      <c r="F9" s="5">
        <v>-1317139579</v>
      </c>
    </row>
    <row r="10" spans="1:6" x14ac:dyDescent="0.25">
      <c r="A10" s="7" t="s">
        <v>11</v>
      </c>
      <c r="B10" s="4" t="s">
        <v>12</v>
      </c>
      <c r="C10" s="5">
        <v>-84927055.390000001</v>
      </c>
      <c r="D10" s="5">
        <v>-95433582</v>
      </c>
      <c r="E10" s="5">
        <v>-105000000</v>
      </c>
      <c r="F10" s="5">
        <v>-93670324</v>
      </c>
    </row>
    <row r="11" spans="1:6" x14ac:dyDescent="0.25">
      <c r="A11" s="7" t="s">
        <v>13</v>
      </c>
      <c r="B11" s="4" t="s">
        <v>14</v>
      </c>
      <c r="C11" s="5">
        <v>-45812879.399999999</v>
      </c>
      <c r="D11" s="5">
        <v>-39864848</v>
      </c>
      <c r="E11" s="5">
        <v>-46000000</v>
      </c>
      <c r="F11" s="5">
        <v>-49961912</v>
      </c>
    </row>
    <row r="12" spans="1:6" x14ac:dyDescent="0.25">
      <c r="A12" s="7" t="s">
        <v>15</v>
      </c>
      <c r="B12" s="4" t="s">
        <v>16</v>
      </c>
      <c r="C12" s="5">
        <v>-64530637</v>
      </c>
      <c r="D12" s="5">
        <v>-61690354</v>
      </c>
      <c r="E12" s="5">
        <v>-64000000</v>
      </c>
      <c r="F12" s="5">
        <v>-75846445</v>
      </c>
    </row>
    <row r="13" spans="1:6" x14ac:dyDescent="0.25">
      <c r="A13" s="7" t="s">
        <v>17</v>
      </c>
      <c r="B13" s="4" t="s">
        <v>18</v>
      </c>
      <c r="C13" s="5">
        <v>0</v>
      </c>
      <c r="D13" s="5">
        <v>-28360</v>
      </c>
      <c r="E13" s="5">
        <v>0</v>
      </c>
      <c r="F13" s="5">
        <v>-142049</v>
      </c>
    </row>
    <row r="14" spans="1:6" x14ac:dyDescent="0.25">
      <c r="A14" s="7" t="s">
        <v>19</v>
      </c>
      <c r="B14" s="4" t="s">
        <v>20</v>
      </c>
      <c r="C14" s="5">
        <v>0</v>
      </c>
      <c r="D14" s="5">
        <v>0</v>
      </c>
      <c r="E14" s="5">
        <v>0</v>
      </c>
      <c r="F14" s="5">
        <v>0</v>
      </c>
    </row>
    <row r="15" spans="1:6" x14ac:dyDescent="0.25">
      <c r="A15" s="7" t="s">
        <v>21</v>
      </c>
      <c r="B15" s="4" t="s">
        <v>22</v>
      </c>
      <c r="C15" s="5">
        <v>0</v>
      </c>
      <c r="D15" s="5">
        <v>0</v>
      </c>
      <c r="E15" s="5">
        <v>0</v>
      </c>
      <c r="F15" s="5">
        <v>0</v>
      </c>
    </row>
    <row r="16" spans="1:6" x14ac:dyDescent="0.25">
      <c r="A16" s="7" t="s">
        <v>23</v>
      </c>
      <c r="B16" s="4" t="s">
        <v>24</v>
      </c>
      <c r="C16" s="5">
        <v>0</v>
      </c>
      <c r="D16" s="5">
        <v>-18805</v>
      </c>
      <c r="E16" s="5">
        <v>0</v>
      </c>
      <c r="F16" s="5">
        <v>-266434</v>
      </c>
    </row>
    <row r="17" spans="1:6" x14ac:dyDescent="0.25">
      <c r="A17" s="7" t="s">
        <v>25</v>
      </c>
      <c r="B17" s="4" t="s">
        <v>26</v>
      </c>
      <c r="C17" s="5">
        <v>0</v>
      </c>
      <c r="D17" s="5">
        <v>0</v>
      </c>
      <c r="E17" s="5">
        <v>0</v>
      </c>
      <c r="F17" s="5">
        <v>0</v>
      </c>
    </row>
    <row r="18" spans="1:6" x14ac:dyDescent="0.25">
      <c r="A18" s="7" t="s">
        <v>27</v>
      </c>
      <c r="B18" s="4" t="s">
        <v>28</v>
      </c>
      <c r="C18" s="5">
        <v>-3933802</v>
      </c>
      <c r="D18" s="5">
        <v>-2743679</v>
      </c>
      <c r="E18" s="5">
        <v>-2500000</v>
      </c>
      <c r="F18" s="5">
        <v>-3815581</v>
      </c>
    </row>
    <row r="19" spans="1:6" x14ac:dyDescent="0.25">
      <c r="A19" s="7" t="s">
        <v>29</v>
      </c>
      <c r="B19" s="4" t="s">
        <v>30</v>
      </c>
      <c r="C19" s="5">
        <v>-17506734.77</v>
      </c>
      <c r="D19" s="5">
        <v>-15365874</v>
      </c>
      <c r="E19" s="5">
        <v>-19000000</v>
      </c>
      <c r="F19" s="5">
        <v>-20538711</v>
      </c>
    </row>
    <row r="20" spans="1:6" x14ac:dyDescent="0.25">
      <c r="A20" s="7" t="s">
        <v>31</v>
      </c>
      <c r="B20" s="4" t="s">
        <v>32</v>
      </c>
      <c r="C20" s="5">
        <v>0</v>
      </c>
      <c r="D20" s="5">
        <v>0</v>
      </c>
      <c r="E20" s="5">
        <v>0</v>
      </c>
      <c r="F20" s="5">
        <v>-8054</v>
      </c>
    </row>
    <row r="21" spans="1:6" x14ac:dyDescent="0.25">
      <c r="A21" s="7" t="s">
        <v>33</v>
      </c>
      <c r="B21" s="4" t="s">
        <v>34</v>
      </c>
      <c r="C21" s="5">
        <v>0</v>
      </c>
      <c r="D21" s="5">
        <v>0</v>
      </c>
      <c r="E21" s="5">
        <v>0</v>
      </c>
      <c r="F21" s="5">
        <v>-35401</v>
      </c>
    </row>
    <row r="22" spans="1:6" x14ac:dyDescent="0.25">
      <c r="A22" s="7" t="s">
        <v>35</v>
      </c>
      <c r="B22" s="4" t="s">
        <v>36</v>
      </c>
      <c r="C22" s="5">
        <v>0</v>
      </c>
      <c r="D22" s="5">
        <v>0</v>
      </c>
      <c r="E22" s="5">
        <v>0</v>
      </c>
      <c r="F22" s="5">
        <v>0</v>
      </c>
    </row>
    <row r="23" spans="1:6" x14ac:dyDescent="0.25">
      <c r="A23" s="7" t="s">
        <v>37</v>
      </c>
      <c r="B23" s="4" t="s">
        <v>38</v>
      </c>
      <c r="C23" s="5">
        <v>-42013431.380000003</v>
      </c>
      <c r="D23" s="5">
        <v>-48592592</v>
      </c>
      <c r="E23" s="5">
        <v>-49000000</v>
      </c>
      <c r="F23" s="5">
        <v>-54677531</v>
      </c>
    </row>
    <row r="24" spans="1:6" x14ac:dyDescent="0.25">
      <c r="A24" s="7" t="s">
        <v>39</v>
      </c>
      <c r="B24" s="4" t="s">
        <v>40</v>
      </c>
      <c r="C24" s="5">
        <v>-3937751.07</v>
      </c>
      <c r="D24" s="5">
        <v>-7319624</v>
      </c>
      <c r="E24" s="5">
        <v>-12000000</v>
      </c>
      <c r="F24" s="5">
        <v>-5625011</v>
      </c>
    </row>
    <row r="25" spans="1:6" x14ac:dyDescent="0.25">
      <c r="A25" s="7" t="s">
        <v>41</v>
      </c>
      <c r="B25" s="4" t="s">
        <v>42</v>
      </c>
      <c r="C25" s="5">
        <v>-56588644.729999997</v>
      </c>
      <c r="D25" s="5">
        <v>-92863099</v>
      </c>
      <c r="E25" s="5">
        <v>-140000000</v>
      </c>
      <c r="F25" s="5">
        <v>-81285475</v>
      </c>
    </row>
    <row r="26" spans="1:6" x14ac:dyDescent="0.25">
      <c r="A26" s="7" t="s">
        <v>43</v>
      </c>
      <c r="B26" s="4" t="s">
        <v>44</v>
      </c>
      <c r="C26" s="5">
        <v>-235461407.16</v>
      </c>
      <c r="D26" s="5">
        <v>-262917452</v>
      </c>
      <c r="E26" s="5">
        <v>-291500000</v>
      </c>
      <c r="F26" s="5">
        <v>-311586630</v>
      </c>
    </row>
    <row r="27" spans="1:6" x14ac:dyDescent="0.25">
      <c r="A27" s="7" t="s">
        <v>45</v>
      </c>
      <c r="B27" s="4" t="s">
        <v>46</v>
      </c>
      <c r="C27" s="5">
        <v>0</v>
      </c>
      <c r="D27" s="5">
        <v>0</v>
      </c>
      <c r="E27" s="5">
        <v>0</v>
      </c>
      <c r="F27" s="5">
        <v>0</v>
      </c>
    </row>
    <row r="28" spans="1:6" x14ac:dyDescent="0.25">
      <c r="A28" s="7" t="s">
        <v>47</v>
      </c>
      <c r="B28" s="4" t="s">
        <v>48</v>
      </c>
      <c r="C28" s="5">
        <v>0</v>
      </c>
      <c r="D28" s="5">
        <v>0</v>
      </c>
      <c r="E28" s="5">
        <v>0</v>
      </c>
      <c r="F28" s="5">
        <v>0</v>
      </c>
    </row>
    <row r="29" spans="1:6" x14ac:dyDescent="0.25">
      <c r="A29" s="7" t="s">
        <v>49</v>
      </c>
      <c r="B29" s="4" t="s">
        <v>50</v>
      </c>
      <c r="C29" s="5">
        <v>-30046094.960000001</v>
      </c>
      <c r="D29" s="5">
        <v>-36245171</v>
      </c>
      <c r="E29" s="5">
        <v>-40000000</v>
      </c>
      <c r="F29" s="5">
        <v>-36533157</v>
      </c>
    </row>
    <row r="30" spans="1:6" x14ac:dyDescent="0.25">
      <c r="A30" s="7" t="s">
        <v>51</v>
      </c>
      <c r="B30" s="4" t="s">
        <v>52</v>
      </c>
      <c r="C30" s="5">
        <v>-251134737.66</v>
      </c>
      <c r="D30" s="5">
        <v>-305152090</v>
      </c>
      <c r="E30" s="5">
        <v>-320770000</v>
      </c>
      <c r="F30" s="5">
        <v>-318271025</v>
      </c>
    </row>
    <row r="31" spans="1:6" x14ac:dyDescent="0.25">
      <c r="A31" s="7" t="s">
        <v>53</v>
      </c>
      <c r="B31" s="4" t="s">
        <v>54</v>
      </c>
      <c r="C31" s="5">
        <v>-3347256.11</v>
      </c>
      <c r="D31" s="5">
        <v>-599327</v>
      </c>
      <c r="E31" s="5">
        <v>-7600000</v>
      </c>
      <c r="F31" s="5">
        <v>-3992176</v>
      </c>
    </row>
    <row r="32" spans="1:6" x14ac:dyDescent="0.25">
      <c r="A32" s="7" t="s">
        <v>55</v>
      </c>
      <c r="B32" s="4" t="s">
        <v>56</v>
      </c>
      <c r="C32" s="5">
        <v>0</v>
      </c>
      <c r="D32" s="5">
        <v>0</v>
      </c>
      <c r="E32" s="5">
        <v>0</v>
      </c>
      <c r="F32" s="5">
        <v>0</v>
      </c>
    </row>
    <row r="33" spans="1:6" x14ac:dyDescent="0.25">
      <c r="A33" s="7" t="s">
        <v>57</v>
      </c>
      <c r="B33" s="4" t="s">
        <v>58</v>
      </c>
      <c r="C33" s="5">
        <v>0</v>
      </c>
      <c r="D33" s="5">
        <v>-9250</v>
      </c>
      <c r="E33" s="5">
        <v>0</v>
      </c>
      <c r="F33" s="5">
        <v>0</v>
      </c>
    </row>
    <row r="34" spans="1:6" x14ac:dyDescent="0.25">
      <c r="A34" s="7" t="s">
        <v>59</v>
      </c>
      <c r="B34" s="4" t="s">
        <v>60</v>
      </c>
      <c r="C34" s="5">
        <v>0</v>
      </c>
      <c r="D34" s="5">
        <v>0</v>
      </c>
      <c r="E34" s="5">
        <v>0</v>
      </c>
      <c r="F34" s="5">
        <v>0</v>
      </c>
    </row>
    <row r="35" spans="1:6" x14ac:dyDescent="0.25">
      <c r="A35" s="7" t="s">
        <v>61</v>
      </c>
      <c r="B35" s="4" t="s">
        <v>62</v>
      </c>
      <c r="C35" s="5">
        <v>0</v>
      </c>
      <c r="D35" s="5">
        <v>0</v>
      </c>
      <c r="E35" s="5">
        <v>0</v>
      </c>
      <c r="F35" s="5">
        <v>0</v>
      </c>
    </row>
    <row r="36" spans="1:6" x14ac:dyDescent="0.25">
      <c r="A36" s="7" t="s">
        <v>63</v>
      </c>
      <c r="B36" s="4" t="s">
        <v>64</v>
      </c>
      <c r="C36" s="5">
        <v>0</v>
      </c>
      <c r="D36" s="5">
        <v>0</v>
      </c>
      <c r="E36" s="5">
        <v>0</v>
      </c>
      <c r="F36" s="5">
        <v>0</v>
      </c>
    </row>
    <row r="37" spans="1:6" x14ac:dyDescent="0.25">
      <c r="A37" s="7" t="s">
        <v>65</v>
      </c>
      <c r="B37" s="4" t="s">
        <v>66</v>
      </c>
      <c r="C37" s="5">
        <v>0</v>
      </c>
      <c r="D37" s="5">
        <v>-185434</v>
      </c>
      <c r="E37" s="5">
        <v>-500000</v>
      </c>
      <c r="F37" s="5">
        <v>0</v>
      </c>
    </row>
    <row r="38" spans="1:6" x14ac:dyDescent="0.25">
      <c r="A38" s="7" t="s">
        <v>67</v>
      </c>
      <c r="B38" s="4" t="s">
        <v>68</v>
      </c>
      <c r="C38" s="5">
        <v>0</v>
      </c>
      <c r="D38" s="5">
        <v>0</v>
      </c>
      <c r="E38" s="5">
        <v>0</v>
      </c>
      <c r="F38" s="5">
        <v>0</v>
      </c>
    </row>
    <row r="39" spans="1:6" x14ac:dyDescent="0.25">
      <c r="A39" s="7" t="s">
        <v>69</v>
      </c>
      <c r="B39" s="4" t="s">
        <v>70</v>
      </c>
      <c r="C39" s="5">
        <v>-206153890.78</v>
      </c>
      <c r="D39" s="5">
        <v>-256039824</v>
      </c>
      <c r="E39" s="5">
        <v>-300000000</v>
      </c>
      <c r="F39" s="5">
        <v>-260058672</v>
      </c>
    </row>
    <row r="40" spans="1:6" x14ac:dyDescent="0.25">
      <c r="A40" s="7" t="s">
        <v>71</v>
      </c>
      <c r="B40" s="4" t="s">
        <v>72</v>
      </c>
      <c r="C40" s="5">
        <v>0</v>
      </c>
      <c r="D40" s="5">
        <v>0</v>
      </c>
      <c r="E40" s="5">
        <v>0</v>
      </c>
      <c r="F40" s="5">
        <v>0</v>
      </c>
    </row>
    <row r="41" spans="1:6" x14ac:dyDescent="0.25">
      <c r="A41" s="7" t="s">
        <v>73</v>
      </c>
      <c r="B41" s="4" t="s">
        <v>74</v>
      </c>
      <c r="C41" s="5">
        <v>0</v>
      </c>
      <c r="D41" s="5">
        <v>0</v>
      </c>
      <c r="E41" s="5">
        <v>0</v>
      </c>
      <c r="F41" s="5">
        <v>0</v>
      </c>
    </row>
    <row r="42" spans="1:6" x14ac:dyDescent="0.25">
      <c r="A42" s="7" t="s">
        <v>75</v>
      </c>
      <c r="B42" s="4" t="s">
        <v>76</v>
      </c>
      <c r="C42" s="5">
        <v>0</v>
      </c>
      <c r="D42" s="5">
        <v>0</v>
      </c>
      <c r="E42" s="5">
        <v>0</v>
      </c>
      <c r="F42" s="5">
        <v>0</v>
      </c>
    </row>
    <row r="43" spans="1:6" x14ac:dyDescent="0.25">
      <c r="A43" s="7" t="s">
        <v>77</v>
      </c>
      <c r="B43" s="4" t="s">
        <v>78</v>
      </c>
      <c r="C43" s="5">
        <v>0</v>
      </c>
      <c r="D43" s="5">
        <v>0</v>
      </c>
      <c r="E43" s="5">
        <v>0</v>
      </c>
      <c r="F43" s="5">
        <v>0</v>
      </c>
    </row>
    <row r="44" spans="1:6" x14ac:dyDescent="0.25">
      <c r="A44" s="7" t="s">
        <v>79</v>
      </c>
      <c r="B44" s="4" t="s">
        <v>80</v>
      </c>
      <c r="C44" s="5">
        <v>0</v>
      </c>
      <c r="D44" s="5">
        <v>0</v>
      </c>
      <c r="E44" s="5">
        <v>0</v>
      </c>
      <c r="F44" s="5">
        <v>0</v>
      </c>
    </row>
    <row r="45" spans="1:6" x14ac:dyDescent="0.25">
      <c r="A45" s="7" t="s">
        <v>81</v>
      </c>
      <c r="B45" s="4" t="s">
        <v>82</v>
      </c>
      <c r="C45" s="5">
        <v>0</v>
      </c>
      <c r="D45" s="5">
        <v>0</v>
      </c>
      <c r="E45" s="5">
        <v>0</v>
      </c>
      <c r="F45" s="5">
        <v>0</v>
      </c>
    </row>
    <row r="46" spans="1:6" x14ac:dyDescent="0.25">
      <c r="A46" s="7" t="s">
        <v>83</v>
      </c>
      <c r="B46" s="4" t="s">
        <v>84</v>
      </c>
      <c r="C46" s="5">
        <v>0</v>
      </c>
      <c r="D46" s="5">
        <v>0</v>
      </c>
      <c r="E46" s="5">
        <v>0</v>
      </c>
      <c r="F46" s="5">
        <v>0</v>
      </c>
    </row>
    <row r="47" spans="1:6" x14ac:dyDescent="0.25">
      <c r="A47" s="7" t="s">
        <v>85</v>
      </c>
      <c r="B47" s="4" t="s">
        <v>86</v>
      </c>
      <c r="C47" s="5">
        <v>0</v>
      </c>
      <c r="D47" s="5">
        <v>0</v>
      </c>
      <c r="E47" s="5">
        <v>0</v>
      </c>
      <c r="F47" s="5">
        <v>0</v>
      </c>
    </row>
    <row r="48" spans="1:6" x14ac:dyDescent="0.25">
      <c r="A48" s="7" t="s">
        <v>87</v>
      </c>
      <c r="B48" s="4" t="s">
        <v>88</v>
      </c>
      <c r="C48" s="5">
        <v>0</v>
      </c>
      <c r="D48" s="5">
        <v>0</v>
      </c>
      <c r="E48" s="5">
        <v>0</v>
      </c>
      <c r="F48" s="5">
        <v>0</v>
      </c>
    </row>
    <row r="49" spans="1:6" x14ac:dyDescent="0.25">
      <c r="A49" s="7" t="s">
        <v>89</v>
      </c>
      <c r="B49" s="4" t="s">
        <v>90</v>
      </c>
      <c r="C49" s="5">
        <v>0</v>
      </c>
      <c r="D49" s="5">
        <v>0</v>
      </c>
      <c r="E49" s="5">
        <v>0</v>
      </c>
      <c r="F49" s="5">
        <v>0</v>
      </c>
    </row>
    <row r="50" spans="1:6" x14ac:dyDescent="0.25">
      <c r="A50" s="7" t="s">
        <v>91</v>
      </c>
      <c r="B50" s="4" t="s">
        <v>92</v>
      </c>
      <c r="C50" s="5">
        <v>0</v>
      </c>
      <c r="D50" s="5">
        <v>0</v>
      </c>
      <c r="E50" s="5">
        <v>0</v>
      </c>
      <c r="F50" s="5">
        <v>0</v>
      </c>
    </row>
    <row r="51" spans="1:6" x14ac:dyDescent="0.25">
      <c r="A51" s="7" t="s">
        <v>93</v>
      </c>
      <c r="B51" s="4" t="s">
        <v>94</v>
      </c>
      <c r="C51" s="5">
        <v>0</v>
      </c>
      <c r="D51" s="5">
        <v>0</v>
      </c>
      <c r="E51" s="5">
        <v>0</v>
      </c>
      <c r="F51" s="5">
        <v>0</v>
      </c>
    </row>
    <row r="52" spans="1:6" x14ac:dyDescent="0.25">
      <c r="A52" s="7" t="s">
        <v>95</v>
      </c>
      <c r="B52" s="4" t="s">
        <v>96</v>
      </c>
      <c r="C52" s="5">
        <v>0</v>
      </c>
      <c r="D52" s="5">
        <v>0</v>
      </c>
      <c r="E52" s="5">
        <v>0</v>
      </c>
      <c r="F52" s="5">
        <v>0</v>
      </c>
    </row>
    <row r="53" spans="1:6" x14ac:dyDescent="0.25">
      <c r="A53" s="7" t="s">
        <v>97</v>
      </c>
      <c r="B53" s="4" t="s">
        <v>98</v>
      </c>
      <c r="C53" s="5">
        <v>0</v>
      </c>
      <c r="D53" s="5">
        <v>0</v>
      </c>
      <c r="E53" s="5">
        <v>0</v>
      </c>
      <c r="F53" s="5">
        <v>0</v>
      </c>
    </row>
    <row r="54" spans="1:6" x14ac:dyDescent="0.25">
      <c r="A54" s="7" t="s">
        <v>99</v>
      </c>
      <c r="B54" s="4" t="s">
        <v>100</v>
      </c>
      <c r="C54" s="5">
        <v>0</v>
      </c>
      <c r="D54" s="5">
        <v>0</v>
      </c>
      <c r="E54" s="5">
        <v>0</v>
      </c>
      <c r="F54" s="5">
        <v>0</v>
      </c>
    </row>
    <row r="55" spans="1:6" x14ac:dyDescent="0.25">
      <c r="A55" s="7" t="s">
        <v>101</v>
      </c>
      <c r="B55" s="4" t="s">
        <v>102</v>
      </c>
      <c r="C55" s="5">
        <v>0</v>
      </c>
      <c r="D55" s="5">
        <v>0</v>
      </c>
      <c r="E55" s="5">
        <v>0</v>
      </c>
      <c r="F55" s="5">
        <v>0</v>
      </c>
    </row>
    <row r="56" spans="1:6" x14ac:dyDescent="0.25">
      <c r="A56" s="7" t="s">
        <v>103</v>
      </c>
      <c r="B56" s="4" t="s">
        <v>104</v>
      </c>
      <c r="C56" s="5">
        <v>0</v>
      </c>
      <c r="D56" s="5">
        <v>0</v>
      </c>
      <c r="E56" s="5">
        <v>0</v>
      </c>
      <c r="F56" s="5">
        <v>0</v>
      </c>
    </row>
    <row r="57" spans="1:6" x14ac:dyDescent="0.25">
      <c r="A57" s="7" t="s">
        <v>105</v>
      </c>
      <c r="B57" s="4" t="s">
        <v>106</v>
      </c>
      <c r="C57" s="5">
        <v>0</v>
      </c>
      <c r="D57" s="5">
        <v>0</v>
      </c>
      <c r="E57" s="5">
        <v>0</v>
      </c>
      <c r="F57" s="5">
        <v>0</v>
      </c>
    </row>
    <row r="58" spans="1:6" x14ac:dyDescent="0.25">
      <c r="A58" s="7" t="s">
        <v>107</v>
      </c>
      <c r="B58" s="4" t="s">
        <v>108</v>
      </c>
      <c r="C58" s="5">
        <v>0</v>
      </c>
      <c r="D58" s="5">
        <v>0</v>
      </c>
      <c r="E58" s="5">
        <v>0</v>
      </c>
      <c r="F58" s="5">
        <v>0</v>
      </c>
    </row>
    <row r="59" spans="1:6" x14ac:dyDescent="0.25">
      <c r="A59" s="7" t="s">
        <v>109</v>
      </c>
      <c r="B59" s="4" t="s">
        <v>110</v>
      </c>
      <c r="C59" s="5">
        <v>0</v>
      </c>
      <c r="D59" s="5">
        <v>0</v>
      </c>
      <c r="E59" s="5">
        <v>0</v>
      </c>
      <c r="F59" s="5">
        <v>0</v>
      </c>
    </row>
    <row r="60" spans="1:6" x14ac:dyDescent="0.25">
      <c r="A60" s="7" t="s">
        <v>111</v>
      </c>
      <c r="B60" s="4" t="s">
        <v>112</v>
      </c>
      <c r="C60" s="5">
        <v>0</v>
      </c>
      <c r="D60" s="5">
        <v>0</v>
      </c>
      <c r="E60" s="5">
        <v>0</v>
      </c>
      <c r="F60" s="5">
        <v>0</v>
      </c>
    </row>
    <row r="61" spans="1:6" x14ac:dyDescent="0.25">
      <c r="A61" s="7" t="s">
        <v>113</v>
      </c>
      <c r="B61" s="4" t="s">
        <v>114</v>
      </c>
      <c r="C61" s="5">
        <v>0</v>
      </c>
      <c r="D61" s="5">
        <v>0</v>
      </c>
      <c r="E61" s="5">
        <v>0</v>
      </c>
      <c r="F61" s="5">
        <v>-824990</v>
      </c>
    </row>
    <row r="62" spans="1:6" x14ac:dyDescent="0.25">
      <c r="A62" s="7" t="s">
        <v>115</v>
      </c>
      <c r="B62" s="4" t="s">
        <v>116</v>
      </c>
      <c r="C62" s="8">
        <v>0</v>
      </c>
      <c r="D62" s="8">
        <v>-25148</v>
      </c>
      <c r="E62" s="8">
        <v>0</v>
      </c>
      <c r="F62" s="8">
        <v>0</v>
      </c>
    </row>
    <row r="63" spans="1:6" x14ac:dyDescent="0.25">
      <c r="A63" s="10"/>
      <c r="B63" s="9" t="s">
        <v>120</v>
      </c>
      <c r="C63" s="11">
        <f>SUM(C10:C62)</f>
        <v>-1045394322.41</v>
      </c>
      <c r="D63" s="11">
        <f>SUM(D10:D62)</f>
        <v>-1225094513</v>
      </c>
      <c r="E63" s="11">
        <f>SUM(E10:E62)</f>
        <v>-1397870000</v>
      </c>
      <c r="F63" s="11">
        <f>SUM(F10:F62)</f>
        <v>-1317139578</v>
      </c>
    </row>
  </sheetData>
  <pageMargins left="0.7" right="0.7" top="0.78740157499999996" bottom="0.78740157499999996" header="0.3" footer="0.3"/>
  <pageSetup paperSize="9" orientation="portrait" verticalDpi="0" r:id="rId1"/>
  <ignoredErrors>
    <ignoredError sqref="C63:E6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H63"/>
  <sheetViews>
    <sheetView tabSelected="1" workbookViewId="0">
      <selection activeCell="E11" sqref="E11"/>
    </sheetView>
  </sheetViews>
  <sheetFormatPr defaultRowHeight="15" x14ac:dyDescent="0.25"/>
  <cols>
    <col min="1" max="1" width="19.140625" bestFit="1" customWidth="1"/>
    <col min="2" max="2" width="61.5703125" customWidth="1"/>
    <col min="3" max="5" width="20.5703125" customWidth="1"/>
    <col min="7" max="7" width="10.7109375" bestFit="1" customWidth="1"/>
  </cols>
  <sheetData>
    <row r="1" spans="1:8" x14ac:dyDescent="0.25">
      <c r="A1" s="1" t="s">
        <v>0</v>
      </c>
      <c r="B1" s="1"/>
    </row>
    <row r="2" spans="1:8" x14ac:dyDescent="0.25">
      <c r="A2" s="1" t="s">
        <v>1</v>
      </c>
      <c r="B2" s="1"/>
    </row>
    <row r="3" spans="1:8" x14ac:dyDescent="0.25">
      <c r="A3" s="3" t="s">
        <v>2</v>
      </c>
      <c r="B3" s="3"/>
    </row>
    <row r="4" spans="1:8" x14ac:dyDescent="0.25">
      <c r="A4" s="2" t="s">
        <v>117</v>
      </c>
      <c r="B4" s="2"/>
    </row>
    <row r="5" spans="1:8" x14ac:dyDescent="0.25">
      <c r="A5" s="2" t="s">
        <v>118</v>
      </c>
      <c r="B5" s="2"/>
    </row>
    <row r="6" spans="1:8" x14ac:dyDescent="0.25">
      <c r="A6" s="3" t="s">
        <v>5</v>
      </c>
      <c r="B6" s="3"/>
      <c r="C6">
        <v>2018</v>
      </c>
      <c r="D6">
        <v>2019</v>
      </c>
      <c r="E6">
        <v>2020</v>
      </c>
    </row>
    <row r="7" spans="1:8" x14ac:dyDescent="0.25">
      <c r="C7" t="s">
        <v>119</v>
      </c>
      <c r="D7" t="s">
        <v>121</v>
      </c>
      <c r="E7" t="s">
        <v>123</v>
      </c>
    </row>
    <row r="8" spans="1:8" x14ac:dyDescent="0.25">
      <c r="C8" s="6" t="s">
        <v>8</v>
      </c>
      <c r="D8" s="6" t="s">
        <v>8</v>
      </c>
      <c r="E8" s="6" t="s">
        <v>8</v>
      </c>
    </row>
    <row r="9" spans="1:8" ht="15.75" thickBot="1" x14ac:dyDescent="0.3">
      <c r="A9" s="4" t="s">
        <v>9</v>
      </c>
      <c r="B9" s="4" t="s">
        <v>10</v>
      </c>
      <c r="C9" s="5">
        <v>-75085327.530000001</v>
      </c>
      <c r="D9" s="5">
        <f>-42595345.98+(-7627723.54)</f>
        <v>-50223069.519999996</v>
      </c>
      <c r="E9" s="5">
        <v>-155914800</v>
      </c>
    </row>
    <row r="10" spans="1:8" ht="15.75" thickBot="1" x14ac:dyDescent="0.3">
      <c r="A10" s="7" t="s">
        <v>11</v>
      </c>
      <c r="B10" s="4" t="s">
        <v>12</v>
      </c>
      <c r="C10" s="5">
        <v>-5203279.08</v>
      </c>
      <c r="D10" s="15">
        <f>-4216387.44+(-1274275.2)</f>
        <v>-5490662.6400000006</v>
      </c>
      <c r="E10" s="5">
        <v>-9500000</v>
      </c>
      <c r="H10" s="13"/>
    </row>
    <row r="11" spans="1:8" x14ac:dyDescent="0.25">
      <c r="A11" s="7" t="s">
        <v>13</v>
      </c>
      <c r="B11" s="4" t="s">
        <v>14</v>
      </c>
      <c r="C11" s="5">
        <v>0</v>
      </c>
      <c r="D11" s="5">
        <v>0</v>
      </c>
      <c r="E11" s="5">
        <v>0</v>
      </c>
    </row>
    <row r="12" spans="1:8" x14ac:dyDescent="0.25">
      <c r="A12" s="7" t="s">
        <v>15</v>
      </c>
      <c r="B12" s="4" t="s">
        <v>16</v>
      </c>
      <c r="C12" s="5">
        <v>-75467.09</v>
      </c>
      <c r="D12" s="5">
        <f>-346867.479999999+(-3045.46)-50000</f>
        <v>-399912.93999999901</v>
      </c>
      <c r="E12" s="5">
        <v>-1000000</v>
      </c>
    </row>
    <row r="13" spans="1:8" x14ac:dyDescent="0.25">
      <c r="A13" s="7" t="s">
        <v>17</v>
      </c>
      <c r="B13" s="4" t="s">
        <v>18</v>
      </c>
      <c r="C13" s="5">
        <v>0</v>
      </c>
      <c r="D13" s="5">
        <v>0</v>
      </c>
      <c r="E13" s="5">
        <v>0</v>
      </c>
    </row>
    <row r="14" spans="1:8" x14ac:dyDescent="0.25">
      <c r="A14" s="7" t="s">
        <v>19</v>
      </c>
      <c r="B14" s="4" t="s">
        <v>20</v>
      </c>
      <c r="C14" s="5">
        <v>0</v>
      </c>
      <c r="D14" s="5">
        <v>0</v>
      </c>
      <c r="E14" s="5">
        <v>0</v>
      </c>
    </row>
    <row r="15" spans="1:8" x14ac:dyDescent="0.25">
      <c r="A15" s="7" t="s">
        <v>21</v>
      </c>
      <c r="B15" s="4" t="s">
        <v>22</v>
      </c>
      <c r="C15" s="5">
        <v>-88986.48</v>
      </c>
      <c r="D15" s="5">
        <v>0</v>
      </c>
      <c r="E15" s="5">
        <v>0</v>
      </c>
    </row>
    <row r="16" spans="1:8" x14ac:dyDescent="0.25">
      <c r="A16" s="7" t="s">
        <v>23</v>
      </c>
      <c r="B16" s="4" t="s">
        <v>24</v>
      </c>
      <c r="C16" s="5">
        <v>0</v>
      </c>
      <c r="D16" s="5">
        <v>0</v>
      </c>
      <c r="E16" s="5">
        <v>0</v>
      </c>
    </row>
    <row r="17" spans="1:5" x14ac:dyDescent="0.25">
      <c r="A17" s="7" t="s">
        <v>25</v>
      </c>
      <c r="B17" s="4" t="s">
        <v>26</v>
      </c>
      <c r="C17" s="5">
        <v>0</v>
      </c>
      <c r="D17" s="5">
        <v>0</v>
      </c>
      <c r="E17" s="5">
        <v>0</v>
      </c>
    </row>
    <row r="18" spans="1:5" x14ac:dyDescent="0.25">
      <c r="A18" s="7" t="s">
        <v>27</v>
      </c>
      <c r="B18" s="4" t="s">
        <v>28</v>
      </c>
      <c r="C18" s="5">
        <v>0</v>
      </c>
      <c r="D18" s="5">
        <v>0</v>
      </c>
      <c r="E18" s="5">
        <v>0</v>
      </c>
    </row>
    <row r="19" spans="1:5" x14ac:dyDescent="0.25">
      <c r="A19" s="7" t="s">
        <v>29</v>
      </c>
      <c r="B19" s="4" t="s">
        <v>30</v>
      </c>
      <c r="C19" s="5">
        <v>-1851572.8</v>
      </c>
      <c r="D19" s="5">
        <f>-1889204.24-400000</f>
        <v>-2289204.2400000002</v>
      </c>
      <c r="E19" s="5">
        <v>-25124800</v>
      </c>
    </row>
    <row r="20" spans="1:5" x14ac:dyDescent="0.25">
      <c r="A20" s="7" t="s">
        <v>31</v>
      </c>
      <c r="B20" s="4" t="s">
        <v>32</v>
      </c>
      <c r="C20" s="5">
        <v>0</v>
      </c>
      <c r="D20" s="5">
        <v>0</v>
      </c>
      <c r="E20" s="5">
        <v>0</v>
      </c>
    </row>
    <row r="21" spans="1:5" x14ac:dyDescent="0.25">
      <c r="A21" s="7" t="s">
        <v>33</v>
      </c>
      <c r="B21" s="4" t="s">
        <v>34</v>
      </c>
      <c r="C21" s="5">
        <v>0</v>
      </c>
      <c r="D21" s="5">
        <v>0</v>
      </c>
      <c r="E21" s="5">
        <v>0</v>
      </c>
    </row>
    <row r="22" spans="1:5" x14ac:dyDescent="0.25">
      <c r="A22" s="7" t="s">
        <v>35</v>
      </c>
      <c r="B22" s="4" t="s">
        <v>36</v>
      </c>
      <c r="C22" s="5">
        <v>0</v>
      </c>
      <c r="D22" s="5">
        <v>0</v>
      </c>
      <c r="E22" s="5">
        <v>0</v>
      </c>
    </row>
    <row r="23" spans="1:5" x14ac:dyDescent="0.25">
      <c r="A23" s="7" t="s">
        <v>37</v>
      </c>
      <c r="B23" s="4" t="s">
        <v>38</v>
      </c>
      <c r="C23" s="5">
        <v>0</v>
      </c>
      <c r="D23" s="5">
        <v>-346709.43999999994</v>
      </c>
      <c r="E23" s="5">
        <v>-290000</v>
      </c>
    </row>
    <row r="24" spans="1:5" x14ac:dyDescent="0.25">
      <c r="A24" s="7" t="s">
        <v>39</v>
      </c>
      <c r="B24" s="4" t="s">
        <v>40</v>
      </c>
      <c r="C24" s="5">
        <v>-638703.01</v>
      </c>
      <c r="D24" s="5">
        <f>-164324.85+(-214666.460000001)</f>
        <v>-378991.31000000099</v>
      </c>
      <c r="E24" s="5">
        <v>0</v>
      </c>
    </row>
    <row r="25" spans="1:5" x14ac:dyDescent="0.25">
      <c r="A25" s="7" t="s">
        <v>41</v>
      </c>
      <c r="B25" s="4" t="s">
        <v>42</v>
      </c>
      <c r="C25" s="5">
        <v>-6346059.3300000001</v>
      </c>
      <c r="D25" s="5">
        <f>-2592071.63+(-830284.170000003)</f>
        <v>-3422355.8000000026</v>
      </c>
      <c r="E25" s="5">
        <v>-70000000</v>
      </c>
    </row>
    <row r="26" spans="1:5" x14ac:dyDescent="0.25">
      <c r="A26" s="7" t="s">
        <v>43</v>
      </c>
      <c r="B26" s="4" t="s">
        <v>44</v>
      </c>
      <c r="C26" s="5">
        <v>-1750895.09</v>
      </c>
      <c r="D26" s="5">
        <f>-1286336.48+(-158462.64)</f>
        <v>-1444799.12</v>
      </c>
      <c r="E26" s="5">
        <v>-2000000</v>
      </c>
    </row>
    <row r="27" spans="1:5" x14ac:dyDescent="0.25">
      <c r="A27" s="7" t="s">
        <v>45</v>
      </c>
      <c r="B27" s="4" t="s">
        <v>46</v>
      </c>
      <c r="C27" s="5">
        <v>0</v>
      </c>
      <c r="D27" s="5">
        <v>0</v>
      </c>
      <c r="E27" s="5">
        <v>0</v>
      </c>
    </row>
    <row r="28" spans="1:5" x14ac:dyDescent="0.25">
      <c r="A28" s="7" t="s">
        <v>47</v>
      </c>
      <c r="B28" s="4" t="s">
        <v>48</v>
      </c>
      <c r="C28" s="5">
        <v>0</v>
      </c>
      <c r="D28" s="5">
        <v>0</v>
      </c>
      <c r="E28" s="5">
        <v>0</v>
      </c>
    </row>
    <row r="29" spans="1:5" x14ac:dyDescent="0.25">
      <c r="A29" s="7" t="s">
        <v>49</v>
      </c>
      <c r="B29" s="4" t="s">
        <v>50</v>
      </c>
      <c r="C29" s="5">
        <v>0</v>
      </c>
      <c r="D29" s="5">
        <v>0</v>
      </c>
      <c r="E29" s="5">
        <v>0</v>
      </c>
    </row>
    <row r="30" spans="1:5" x14ac:dyDescent="0.25">
      <c r="A30" s="7" t="s">
        <v>51</v>
      </c>
      <c r="B30" s="4" t="s">
        <v>52</v>
      </c>
      <c r="C30" s="5">
        <v>-8385996.3099999996</v>
      </c>
      <c r="D30" s="5">
        <f>-7386932.29999999+(-737680.660000002)</f>
        <v>-8124612.9599999916</v>
      </c>
      <c r="E30" s="5">
        <v>-8000000</v>
      </c>
    </row>
    <row r="31" spans="1:5" x14ac:dyDescent="0.25">
      <c r="A31" s="7" t="s">
        <v>53</v>
      </c>
      <c r="B31" s="4" t="s">
        <v>54</v>
      </c>
      <c r="C31" s="5">
        <v>0</v>
      </c>
      <c r="D31" s="5">
        <v>0</v>
      </c>
      <c r="E31" s="5">
        <v>0</v>
      </c>
    </row>
    <row r="32" spans="1:5" x14ac:dyDescent="0.25">
      <c r="A32" s="7" t="s">
        <v>55</v>
      </c>
      <c r="B32" s="4" t="s">
        <v>56</v>
      </c>
      <c r="C32" s="5">
        <v>0</v>
      </c>
      <c r="D32" s="5">
        <v>0</v>
      </c>
      <c r="E32" s="5">
        <v>0</v>
      </c>
    </row>
    <row r="33" spans="1:7" x14ac:dyDescent="0.25">
      <c r="A33" s="7" t="s">
        <v>57</v>
      </c>
      <c r="B33" s="4" t="s">
        <v>58</v>
      </c>
      <c r="C33" s="5">
        <v>0</v>
      </c>
      <c r="D33" s="5">
        <v>0</v>
      </c>
      <c r="E33" s="5">
        <v>0</v>
      </c>
    </row>
    <row r="34" spans="1:7" x14ac:dyDescent="0.25">
      <c r="A34" s="7" t="s">
        <v>59</v>
      </c>
      <c r="B34" s="4" t="s">
        <v>60</v>
      </c>
      <c r="C34" s="5">
        <v>0</v>
      </c>
      <c r="D34" s="5">
        <v>0</v>
      </c>
      <c r="E34" s="5">
        <v>0</v>
      </c>
    </row>
    <row r="35" spans="1:7" x14ac:dyDescent="0.25">
      <c r="A35" s="7" t="s">
        <v>61</v>
      </c>
      <c r="B35" s="4" t="s">
        <v>62</v>
      </c>
      <c r="C35" s="5">
        <v>0</v>
      </c>
      <c r="D35" s="5">
        <v>0</v>
      </c>
      <c r="E35" s="5">
        <v>0</v>
      </c>
    </row>
    <row r="36" spans="1:7" x14ac:dyDescent="0.25">
      <c r="A36" s="7" t="s">
        <v>63</v>
      </c>
      <c r="B36" s="4" t="s">
        <v>64</v>
      </c>
      <c r="C36" s="5">
        <v>0</v>
      </c>
      <c r="D36" s="5">
        <v>0</v>
      </c>
      <c r="E36" s="5">
        <v>0</v>
      </c>
    </row>
    <row r="37" spans="1:7" x14ac:dyDescent="0.25">
      <c r="A37" s="7" t="s">
        <v>65</v>
      </c>
      <c r="B37" s="4" t="s">
        <v>66</v>
      </c>
      <c r="C37" s="5">
        <v>0</v>
      </c>
      <c r="D37" s="5">
        <v>0</v>
      </c>
      <c r="E37" s="5">
        <v>0</v>
      </c>
    </row>
    <row r="38" spans="1:7" x14ac:dyDescent="0.25">
      <c r="A38" s="7" t="s">
        <v>67</v>
      </c>
      <c r="B38" s="4" t="s">
        <v>68</v>
      </c>
      <c r="C38" s="5">
        <v>0</v>
      </c>
      <c r="D38" s="5">
        <v>0</v>
      </c>
      <c r="E38" s="5">
        <v>0</v>
      </c>
    </row>
    <row r="39" spans="1:7" x14ac:dyDescent="0.25">
      <c r="A39" s="7" t="s">
        <v>69</v>
      </c>
      <c r="B39" s="4" t="s">
        <v>70</v>
      </c>
      <c r="C39" s="5">
        <v>-50744368.340000004</v>
      </c>
      <c r="D39" s="5">
        <f>-24366512.12+(-4409309.95)</f>
        <v>-28775822.07</v>
      </c>
      <c r="E39" s="5">
        <v>-40000000</v>
      </c>
      <c r="G39" s="14"/>
    </row>
    <row r="40" spans="1:7" x14ac:dyDescent="0.25">
      <c r="A40" s="7" t="s">
        <v>71</v>
      </c>
      <c r="B40" s="4" t="s">
        <v>72</v>
      </c>
      <c r="C40" s="5">
        <v>0</v>
      </c>
      <c r="D40" s="5">
        <v>0</v>
      </c>
      <c r="E40" s="5">
        <v>0</v>
      </c>
    </row>
    <row r="41" spans="1:7" x14ac:dyDescent="0.25">
      <c r="A41" s="7" t="s">
        <v>73</v>
      </c>
      <c r="B41" s="4" t="s">
        <v>74</v>
      </c>
      <c r="C41" s="5">
        <v>0</v>
      </c>
      <c r="D41" s="5">
        <v>0</v>
      </c>
      <c r="E41" s="5">
        <v>0</v>
      </c>
    </row>
    <row r="42" spans="1:7" x14ac:dyDescent="0.25">
      <c r="A42" s="7" t="s">
        <v>75</v>
      </c>
      <c r="B42" s="4" t="s">
        <v>76</v>
      </c>
      <c r="C42" s="5">
        <v>0</v>
      </c>
      <c r="D42" s="5">
        <v>0</v>
      </c>
      <c r="E42" s="5">
        <v>0</v>
      </c>
    </row>
    <row r="43" spans="1:7" x14ac:dyDescent="0.25">
      <c r="A43" s="7" t="s">
        <v>77</v>
      </c>
      <c r="B43" s="4" t="s">
        <v>78</v>
      </c>
      <c r="C43" s="5">
        <v>0</v>
      </c>
      <c r="D43" s="5">
        <v>0</v>
      </c>
      <c r="E43" s="5">
        <v>0</v>
      </c>
    </row>
    <row r="44" spans="1:7" x14ac:dyDescent="0.25">
      <c r="A44" s="7" t="s">
        <v>79</v>
      </c>
      <c r="B44" s="4" t="s">
        <v>80</v>
      </c>
      <c r="C44" s="5">
        <v>0</v>
      </c>
      <c r="D44" s="5">
        <v>0</v>
      </c>
      <c r="E44" s="5">
        <v>0</v>
      </c>
    </row>
    <row r="45" spans="1:7" x14ac:dyDescent="0.25">
      <c r="A45" s="7" t="s">
        <v>81</v>
      </c>
      <c r="B45" s="4" t="s">
        <v>82</v>
      </c>
      <c r="C45" s="5">
        <v>0</v>
      </c>
      <c r="D45" s="5">
        <v>0</v>
      </c>
      <c r="E45" s="5">
        <v>0</v>
      </c>
    </row>
    <row r="46" spans="1:7" x14ac:dyDescent="0.25">
      <c r="A46" s="7" t="s">
        <v>83</v>
      </c>
      <c r="B46" s="4" t="s">
        <v>84</v>
      </c>
      <c r="C46" s="5">
        <v>0</v>
      </c>
      <c r="D46" s="5">
        <v>0</v>
      </c>
      <c r="E46" s="5">
        <v>0</v>
      </c>
    </row>
    <row r="47" spans="1:7" x14ac:dyDescent="0.25">
      <c r="A47" s="7" t="s">
        <v>85</v>
      </c>
      <c r="B47" s="4" t="s">
        <v>86</v>
      </c>
      <c r="C47" s="5">
        <v>0</v>
      </c>
      <c r="D47" s="5">
        <v>0</v>
      </c>
      <c r="E47" s="5">
        <v>0</v>
      </c>
    </row>
    <row r="48" spans="1:7" x14ac:dyDescent="0.25">
      <c r="A48" s="7" t="s">
        <v>87</v>
      </c>
      <c r="B48" s="4" t="s">
        <v>88</v>
      </c>
      <c r="C48" s="5">
        <v>0</v>
      </c>
      <c r="D48" s="5">
        <v>0</v>
      </c>
      <c r="E48" s="5">
        <v>0</v>
      </c>
    </row>
    <row r="49" spans="1:5" x14ac:dyDescent="0.25">
      <c r="A49" s="7" t="s">
        <v>89</v>
      </c>
      <c r="B49" s="4" t="s">
        <v>90</v>
      </c>
      <c r="C49" s="5">
        <v>0</v>
      </c>
      <c r="D49" s="5">
        <v>0</v>
      </c>
      <c r="E49" s="5">
        <v>0</v>
      </c>
    </row>
    <row r="50" spans="1:5" x14ac:dyDescent="0.25">
      <c r="A50" s="7" t="s">
        <v>91</v>
      </c>
      <c r="B50" s="4" t="s">
        <v>92</v>
      </c>
      <c r="C50" s="5">
        <v>0</v>
      </c>
      <c r="D50" s="5">
        <v>0</v>
      </c>
      <c r="E50" s="5">
        <v>0</v>
      </c>
    </row>
    <row r="51" spans="1:5" x14ac:dyDescent="0.25">
      <c r="A51" s="7" t="s">
        <v>93</v>
      </c>
      <c r="B51" s="4" t="s">
        <v>94</v>
      </c>
      <c r="C51" s="5">
        <v>0</v>
      </c>
      <c r="D51" s="5">
        <v>0</v>
      </c>
      <c r="E51" s="5">
        <v>0</v>
      </c>
    </row>
    <row r="52" spans="1:5" x14ac:dyDescent="0.25">
      <c r="A52" s="7" t="s">
        <v>95</v>
      </c>
      <c r="B52" s="4" t="s">
        <v>96</v>
      </c>
      <c r="C52" s="5">
        <v>0</v>
      </c>
      <c r="D52" s="5">
        <v>0</v>
      </c>
      <c r="E52" s="5">
        <v>0</v>
      </c>
    </row>
    <row r="53" spans="1:5" x14ac:dyDescent="0.25">
      <c r="A53" s="7" t="s">
        <v>97</v>
      </c>
      <c r="B53" s="4" t="s">
        <v>98</v>
      </c>
      <c r="C53" s="5">
        <v>0</v>
      </c>
      <c r="D53" s="5">
        <v>0</v>
      </c>
      <c r="E53" s="5">
        <v>0</v>
      </c>
    </row>
    <row r="54" spans="1:5" x14ac:dyDescent="0.25">
      <c r="A54" s="7" t="s">
        <v>99</v>
      </c>
      <c r="B54" s="4" t="s">
        <v>100</v>
      </c>
      <c r="C54" s="5">
        <v>0</v>
      </c>
      <c r="D54" s="5">
        <v>0</v>
      </c>
      <c r="E54" s="5">
        <v>0</v>
      </c>
    </row>
    <row r="55" spans="1:5" x14ac:dyDescent="0.25">
      <c r="A55" s="7" t="s">
        <v>101</v>
      </c>
      <c r="B55" s="4" t="s">
        <v>102</v>
      </c>
      <c r="C55" s="5">
        <v>0</v>
      </c>
      <c r="D55" s="5">
        <v>0</v>
      </c>
      <c r="E55" s="5">
        <v>0</v>
      </c>
    </row>
    <row r="56" spans="1:5" x14ac:dyDescent="0.25">
      <c r="A56" s="7" t="s">
        <v>103</v>
      </c>
      <c r="B56" s="4" t="s">
        <v>104</v>
      </c>
      <c r="C56" s="5">
        <v>0</v>
      </c>
      <c r="D56" s="5">
        <v>0</v>
      </c>
      <c r="E56" s="5">
        <v>0</v>
      </c>
    </row>
    <row r="57" spans="1:5" x14ac:dyDescent="0.25">
      <c r="A57" s="7" t="s">
        <v>105</v>
      </c>
      <c r="B57" s="4" t="s">
        <v>106</v>
      </c>
      <c r="C57" s="5">
        <v>0</v>
      </c>
      <c r="D57" s="5">
        <v>0</v>
      </c>
      <c r="E57" s="5">
        <v>0</v>
      </c>
    </row>
    <row r="58" spans="1:5" x14ac:dyDescent="0.25">
      <c r="A58" s="7" t="s">
        <v>107</v>
      </c>
      <c r="B58" s="4" t="s">
        <v>108</v>
      </c>
      <c r="C58" s="5">
        <v>0</v>
      </c>
      <c r="D58" s="5">
        <v>0</v>
      </c>
      <c r="E58" s="5">
        <v>0</v>
      </c>
    </row>
    <row r="59" spans="1:5" x14ac:dyDescent="0.25">
      <c r="A59" s="7" t="s">
        <v>109</v>
      </c>
      <c r="B59" s="4" t="s">
        <v>110</v>
      </c>
      <c r="C59" s="5">
        <v>0</v>
      </c>
      <c r="D59" s="5">
        <v>0</v>
      </c>
      <c r="E59" s="5">
        <v>0</v>
      </c>
    </row>
    <row r="60" spans="1:5" x14ac:dyDescent="0.25">
      <c r="A60" s="7" t="s">
        <v>111</v>
      </c>
      <c r="B60" s="4" t="s">
        <v>112</v>
      </c>
      <c r="C60" s="5">
        <v>0</v>
      </c>
      <c r="D60" s="5">
        <v>0</v>
      </c>
      <c r="E60" s="5">
        <v>0</v>
      </c>
    </row>
    <row r="61" spans="1:5" x14ac:dyDescent="0.25">
      <c r="A61" s="7" t="s">
        <v>113</v>
      </c>
      <c r="B61" s="4" t="s">
        <v>114</v>
      </c>
      <c r="C61" s="5">
        <v>0</v>
      </c>
      <c r="D61" s="5">
        <v>0</v>
      </c>
      <c r="E61" s="5">
        <v>0</v>
      </c>
    </row>
    <row r="62" spans="1:5" x14ac:dyDescent="0.25">
      <c r="A62" s="7" t="s">
        <v>115</v>
      </c>
      <c r="B62" s="4" t="s">
        <v>116</v>
      </c>
      <c r="C62" s="5">
        <v>0</v>
      </c>
      <c r="D62" s="5">
        <v>0</v>
      </c>
      <c r="E62" s="5">
        <v>0</v>
      </c>
    </row>
    <row r="63" spans="1:5" x14ac:dyDescent="0.25">
      <c r="A63" s="10"/>
      <c r="B63" s="9" t="s">
        <v>120</v>
      </c>
      <c r="C63" s="12">
        <f>SUM(C10:C62)</f>
        <v>-75085327.530000001</v>
      </c>
      <c r="D63" s="12">
        <f t="shared" ref="D63:E63" si="0">SUM(D10:D62)</f>
        <v>-50673070.519999996</v>
      </c>
      <c r="E63" s="12">
        <f t="shared" si="0"/>
        <v>-155914800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Centrové léky</vt:lpstr>
      <vt:lpstr>§ 16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Uživatel systému Windows</cp:lastModifiedBy>
  <dcterms:created xsi:type="dcterms:W3CDTF">2019-11-19T08:00:58Z</dcterms:created>
  <dcterms:modified xsi:type="dcterms:W3CDTF">2019-11-21T11:44:04Z</dcterms:modified>
</cp:coreProperties>
</file>