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9 NOVO\"/>
    </mc:Choice>
  </mc:AlternateContent>
  <xr:revisionPtr revIDLastSave="0" documentId="13_ncr:1_{EACB9F46-7547-4F23-8DB6-F627DA72F3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Face!$A$1:$AD$108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6" i="1" l="1"/>
  <c r="O73" i="1"/>
  <c r="O36" i="1"/>
  <c r="O34" i="1"/>
  <c r="O31" i="1"/>
</calcChain>
</file>

<file path=xl/sharedStrings.xml><?xml version="1.0" encoding="utf-8"?>
<sst xmlns="http://schemas.openxmlformats.org/spreadsheetml/2006/main" count="290" uniqueCount="270">
  <si>
    <t>PALO_SERVER/FNOL</t>
  </si>
  <si>
    <t>FINAL6</t>
  </si>
  <si>
    <t>CC0900U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</si>
  <si>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</si>
  <si>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</si>
  <si>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</si>
  <si>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</si>
  <si>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</si>
  <si>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</si>
  <si>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</si>
  <si>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</si>
  <si>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</si>
  <si>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</si>
  <si>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</si>
  <si>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</si>
  <si>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</si>
  <si>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</si>
  <si>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</si>
  <si>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</si>
  <si>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</si>
  <si>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</si>
  <si>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</si>
  <si>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</si>
  <si>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</si>
  <si>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</si>
  <si>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</si>
  <si>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Novorozenecké oddělení</t>
  </si>
  <si>
    <t>Období:</t>
  </si>
  <si>
    <t>Prosinec</t>
  </si>
  <si>
    <t>2020</t>
  </si>
  <si>
    <t>Poslední aktualizovaný měsíc: Počáteční období</t>
  </si>
  <si>
    <t>0900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</si>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</sst>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2" borderId="0" xfId="4" applyFont="1" applyFill="1" applyBorder="1" applyAlignment="1">
      <alignment horizontal="center" vertical="center" wrapText="1" shrinkToFit="1"/>
    </xf>
    <xf numFmtId="0" fontId="5" fillId="13" borderId="0" xfId="0" applyFont="1" applyFill="1" applyBorder="1" applyAlignment="1">
      <alignment horizontal="center" vertical="center"/>
    </xf>
    <xf numFmtId="3" fontId="4" fillId="14" borderId="0" xfId="4" applyNumberFormat="1" applyFont="1" applyFill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AE39" sqref="AE39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17.28515625" hidden="1" customWidth="1"/>
    <col min="18" max="18" width="3.42578125" hidden="1" customWidth="1"/>
    <col min="19" max="30" width="17.28515625" hidden="1" customWidth="1"/>
    <col min="31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9" t="s">
        <v>6</v>
      </c>
      <c r="I5" s="50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51" t="s">
        <v>9</v>
      </c>
      <c r="G6" s="52"/>
      <c r="H6" s="52"/>
      <c r="I6" s="50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3" t="s">
        <v>24</v>
      </c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7" t="s">
        <v>26</v>
      </c>
      <c r="L20" s="58"/>
      <c r="M20" s="59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60" t="s">
        <v>26</v>
      </c>
      <c r="L24" s="60"/>
      <c r="M24" s="60"/>
      <c r="N24" s="60"/>
      <c r="O24" s="60"/>
      <c r="P24" s="33"/>
      <c r="Q24" s="33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9" t="s">
        <v>30</v>
      </c>
      <c r="I25" s="40"/>
      <c r="J25" s="3"/>
      <c r="K25" s="43" t="s">
        <v>31</v>
      </c>
      <c r="L25" s="44"/>
      <c r="M25" s="44"/>
      <c r="N25" s="44"/>
      <c r="O25" s="45"/>
      <c r="P25" s="34"/>
      <c r="Q25" s="3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41"/>
      <c r="I26" s="42"/>
      <c r="J26" s="3"/>
      <c r="K26" s="46" t="s">
        <v>32</v>
      </c>
      <c r="L26" s="47"/>
      <c r="M26" s="46" t="s">
        <v>33</v>
      </c>
      <c r="N26" s="48"/>
      <c r="O26" s="22" t="s">
        <v>29</v>
      </c>
      <c r="P26" s="35"/>
      <c r="Q26" s="35"/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36"/>
      <c r="Q27" s="36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-7679693.9088978916</v>
      </c>
      <c r="L29" s="28">
        <v>-6748359.1899999995</v>
      </c>
      <c r="M29" s="28">
        <v>-7030675.9220000003</v>
      </c>
      <c r="N29" s="28">
        <v>-5039058.13</v>
      </c>
      <c r="O29" s="28">
        <v>-7030000</v>
      </c>
      <c r="P29" s="37"/>
      <c r="Q29" s="37"/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-1959520.73071975</v>
      </c>
      <c r="L30" s="28">
        <v>-2020902.1</v>
      </c>
      <c r="M30" s="28">
        <v>-2100478.4750000001</v>
      </c>
      <c r="N30" s="28">
        <v>-1882380.45</v>
      </c>
      <c r="O30" s="29">
        <v>-1900000</v>
      </c>
      <c r="P30" s="38"/>
      <c r="Q30" s="38"/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-50436.551587034002</v>
      </c>
      <c r="L31" s="28">
        <v>-14286.8</v>
      </c>
      <c r="M31" s="28">
        <v>-25000</v>
      </c>
      <c r="N31" s="28">
        <v>-11946.76</v>
      </c>
      <c r="O31" s="29">
        <f>-10000+(-5000)</f>
        <v>-15000</v>
      </c>
      <c r="P31" s="38"/>
      <c r="Q31" s="38"/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-204819.425773936</v>
      </c>
      <c r="L32" s="28">
        <v>-321227.21000000002</v>
      </c>
      <c r="M32" s="28">
        <v>-325000.00099999999</v>
      </c>
      <c r="N32" s="28">
        <v>-216393.45</v>
      </c>
      <c r="O32" s="29">
        <v>-250000</v>
      </c>
      <c r="P32" s="38"/>
      <c r="Q32" s="38"/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38"/>
      <c r="Q33" s="38"/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-79999.999999994994</v>
      </c>
      <c r="L34" s="28">
        <v>-21210.75</v>
      </c>
      <c r="M34" s="28">
        <v>-20000.001</v>
      </c>
      <c r="N34" s="28">
        <v>-46986.3</v>
      </c>
      <c r="O34" s="29">
        <f>-150000-(-10000)</f>
        <v>-140000</v>
      </c>
      <c r="P34" s="38"/>
      <c r="Q34" s="38"/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38"/>
      <c r="Q35" s="38"/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-39999.999999997002</v>
      </c>
      <c r="L36" s="28">
        <v>-24595.58</v>
      </c>
      <c r="M36" s="28">
        <v>-40000</v>
      </c>
      <c r="N36" s="28">
        <v>-53515.82</v>
      </c>
      <c r="O36" s="29">
        <f>(-50000+(-5000))</f>
        <v>-55000</v>
      </c>
      <c r="P36" s="38"/>
      <c r="Q36" s="38"/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38"/>
      <c r="Q37" s="38"/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38"/>
      <c r="Q38" s="38"/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-456.5</v>
      </c>
      <c r="O39" s="29">
        <v>0</v>
      </c>
      <c r="P39" s="38"/>
      <c r="Q39" s="38"/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38"/>
      <c r="Q40" s="38"/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-100050.293708828</v>
      </c>
      <c r="L41" s="28">
        <v>-109383.01</v>
      </c>
      <c r="M41" s="28">
        <v>-109999.999</v>
      </c>
      <c r="N41" s="28">
        <v>-89177.66</v>
      </c>
      <c r="O41" s="29">
        <v>-95000</v>
      </c>
      <c r="P41" s="38"/>
      <c r="Q41" s="38"/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-35286.382956314003</v>
      </c>
      <c r="L42" s="28">
        <v>-4485.47</v>
      </c>
      <c r="M42" s="28">
        <v>-10000</v>
      </c>
      <c r="N42" s="28">
        <v>-1364.2</v>
      </c>
      <c r="O42" s="29">
        <v>-2000</v>
      </c>
      <c r="P42" s="38"/>
      <c r="Q42" s="38"/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38"/>
      <c r="Q43" s="38"/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-4800000</v>
      </c>
      <c r="L44" s="28">
        <v>-3933802</v>
      </c>
      <c r="M44" s="28">
        <v>-4000197.4470000002</v>
      </c>
      <c r="N44" s="28">
        <v>-2204205.85</v>
      </c>
      <c r="O44" s="29">
        <v>-4000000</v>
      </c>
      <c r="P44" s="38"/>
      <c r="Q44" s="38"/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38"/>
      <c r="Q45" s="38"/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-409580.52415203798</v>
      </c>
      <c r="L46" s="28">
        <v>-298466.27</v>
      </c>
      <c r="M46" s="28">
        <v>-399999.99900000001</v>
      </c>
      <c r="N46" s="28">
        <v>-532631.14</v>
      </c>
      <c r="O46" s="29">
        <v>-573000</v>
      </c>
      <c r="P46" s="38"/>
      <c r="Q46" s="38"/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38"/>
      <c r="Q47" s="38"/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-4670395.3377634473</v>
      </c>
      <c r="L48" s="28">
        <v>-4256194.6999999993</v>
      </c>
      <c r="M48" s="28">
        <v>-4450533.2979999995</v>
      </c>
      <c r="N48" s="28">
        <v>-4184039.3299999991</v>
      </c>
      <c r="O48" s="28">
        <v>-4415000</v>
      </c>
      <c r="P48" s="37"/>
      <c r="Q48" s="37"/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38"/>
      <c r="Q49" s="38"/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38"/>
      <c r="Q50" s="38"/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38"/>
      <c r="Q51" s="38"/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38"/>
      <c r="Q52" s="38"/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38"/>
      <c r="Q53" s="38"/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38"/>
      <c r="Q54" s="38"/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38"/>
      <c r="Q55" s="38"/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38"/>
      <c r="Q56" s="38"/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38"/>
      <c r="Q57" s="38"/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38"/>
      <c r="Q58" s="38"/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38"/>
      <c r="Q59" s="38"/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38"/>
      <c r="Q60" s="38"/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38"/>
      <c r="Q61" s="38"/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-599631.26646198798</v>
      </c>
      <c r="L62" s="28">
        <v>-595859.49</v>
      </c>
      <c r="M62" s="28">
        <v>-635533.30099999998</v>
      </c>
      <c r="N62" s="28">
        <v>-625713.43999999994</v>
      </c>
      <c r="O62" s="29">
        <v>-680000</v>
      </c>
      <c r="P62" s="38"/>
      <c r="Q62" s="38"/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38"/>
      <c r="Q63" s="38"/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0</v>
      </c>
      <c r="L64" s="28">
        <v>0</v>
      </c>
      <c r="M64" s="28">
        <v>0</v>
      </c>
      <c r="N64" s="28">
        <v>0</v>
      </c>
      <c r="O64" s="29">
        <v>0</v>
      </c>
      <c r="P64" s="38"/>
      <c r="Q64" s="38"/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-210230.41492484501</v>
      </c>
      <c r="L65" s="28">
        <v>-237311.95</v>
      </c>
      <c r="M65" s="28">
        <v>-214999.99799999999</v>
      </c>
      <c r="N65" s="28">
        <v>-187258.42</v>
      </c>
      <c r="O65" s="29">
        <v>-200000</v>
      </c>
      <c r="P65" s="38"/>
      <c r="Q65" s="38"/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-3200407.1040169899</v>
      </c>
      <c r="L66" s="28">
        <v>-2731978.05</v>
      </c>
      <c r="M66" s="28">
        <v>-2900000.0019999999</v>
      </c>
      <c r="N66" s="28">
        <v>-2773486.73</v>
      </c>
      <c r="O66" s="29">
        <v>-2800000</v>
      </c>
      <c r="P66" s="38"/>
      <c r="Q66" s="38"/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38"/>
      <c r="Q67" s="38"/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38"/>
      <c r="Q68" s="38"/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-39999.999999993997</v>
      </c>
      <c r="L69" s="28">
        <v>-33083.53</v>
      </c>
      <c r="M69" s="28">
        <v>-39999.998</v>
      </c>
      <c r="N69" s="28">
        <v>-24771.3</v>
      </c>
      <c r="O69" s="29">
        <v>-40000</v>
      </c>
      <c r="P69" s="38"/>
      <c r="Q69" s="38"/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-5000</v>
      </c>
      <c r="L70" s="28">
        <v>-5982.3</v>
      </c>
      <c r="M70" s="28">
        <v>-10000</v>
      </c>
      <c r="N70" s="28">
        <v>-4187.6099999999997</v>
      </c>
      <c r="O70" s="29">
        <v>-10000</v>
      </c>
      <c r="P70" s="38"/>
      <c r="Q70" s="38"/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-10105.265844481</v>
      </c>
      <c r="L71" s="28">
        <v>-7403.74</v>
      </c>
      <c r="M71" s="28">
        <v>-9999.9989999999998</v>
      </c>
      <c r="N71" s="28">
        <v>-5170.87</v>
      </c>
      <c r="O71" s="29">
        <v>-10000</v>
      </c>
      <c r="P71" s="38"/>
      <c r="Q71" s="38"/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38"/>
      <c r="Q72" s="38"/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-169999.99999998699</v>
      </c>
      <c r="L73" s="28">
        <v>-144630.46</v>
      </c>
      <c r="M73" s="28">
        <v>-160000</v>
      </c>
      <c r="N73" s="28">
        <v>-154259.82</v>
      </c>
      <c r="O73" s="29">
        <f>-150000+(-20000)</f>
        <v>-170000</v>
      </c>
      <c r="P73" s="38"/>
      <c r="Q73" s="38"/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38"/>
      <c r="Q74" s="38"/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38"/>
      <c r="Q75" s="38"/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-124999.999999997</v>
      </c>
      <c r="L76" s="28">
        <v>-200225.87</v>
      </c>
      <c r="M76" s="28">
        <v>-179999.99900000001</v>
      </c>
      <c r="N76" s="28">
        <v>-213250.4</v>
      </c>
      <c r="O76" s="29">
        <f>-265000-(-20000)</f>
        <v>-245000</v>
      </c>
      <c r="P76" s="38"/>
      <c r="Q76" s="38"/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38"/>
      <c r="Q77" s="38"/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38"/>
      <c r="Q78" s="38"/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38"/>
      <c r="Q79" s="38"/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38"/>
      <c r="Q80" s="38"/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0</v>
      </c>
      <c r="L81" s="28">
        <v>0</v>
      </c>
      <c r="M81" s="28">
        <v>0</v>
      </c>
      <c r="N81" s="28">
        <v>0</v>
      </c>
      <c r="O81" s="29">
        <v>0</v>
      </c>
      <c r="P81" s="38"/>
      <c r="Q81" s="38"/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38"/>
      <c r="Q82" s="38"/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38"/>
      <c r="Q83" s="38"/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-310021.286515165</v>
      </c>
      <c r="L84" s="28">
        <v>-299719.31</v>
      </c>
      <c r="M84" s="28">
        <v>-300000.00099999999</v>
      </c>
      <c r="N84" s="28">
        <v>-195940.74</v>
      </c>
      <c r="O84" s="29">
        <v>-260000</v>
      </c>
      <c r="P84" s="38"/>
      <c r="Q84" s="38"/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0</v>
      </c>
      <c r="L85" s="28">
        <v>0</v>
      </c>
      <c r="M85" s="28">
        <v>0</v>
      </c>
      <c r="N85" s="28">
        <v>0</v>
      </c>
      <c r="O85" s="29">
        <v>0</v>
      </c>
      <c r="P85" s="38"/>
      <c r="Q85" s="38"/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38"/>
      <c r="Q86" s="38"/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38"/>
      <c r="Q87" s="38"/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38"/>
      <c r="Q88" s="38"/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38"/>
      <c r="Q89" s="38"/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38"/>
      <c r="Q90" s="38"/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38"/>
      <c r="Q91" s="38"/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38"/>
      <c r="Q92" s="38"/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38"/>
      <c r="Q93" s="38"/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38"/>
      <c r="Q94" s="38"/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38"/>
      <c r="Q95" s="38"/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38"/>
      <c r="Q96" s="38"/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-688845.19377933803</v>
      </c>
      <c r="L97" s="28">
        <v>-704652.80999999994</v>
      </c>
      <c r="M97" s="28">
        <v>-700000.00699999998</v>
      </c>
      <c r="N97" s="28">
        <v>-671259.73</v>
      </c>
      <c r="O97" s="28">
        <v>-700000</v>
      </c>
      <c r="P97" s="37"/>
      <c r="Q97" s="37"/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-24679.484539871999</v>
      </c>
      <c r="L98" s="28">
        <v>-24536.23</v>
      </c>
      <c r="M98" s="28">
        <v>-24999.999</v>
      </c>
      <c r="N98" s="28">
        <v>-25557.040000000001</v>
      </c>
      <c r="O98" s="29">
        <v>-25000</v>
      </c>
      <c r="P98" s="38"/>
      <c r="Q98" s="38"/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-419999.99999998801</v>
      </c>
      <c r="L99" s="28">
        <v>-443632.88</v>
      </c>
      <c r="M99" s="28">
        <v>-430000.00300000003</v>
      </c>
      <c r="N99" s="28">
        <v>-409785.47</v>
      </c>
      <c r="O99" s="29">
        <v>-430000</v>
      </c>
      <c r="P99" s="38"/>
      <c r="Q99" s="38"/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-78209.016489853006</v>
      </c>
      <c r="L100" s="28">
        <v>-74464.789999999994</v>
      </c>
      <c r="M100" s="28">
        <v>-79000.005000000005</v>
      </c>
      <c r="N100" s="28">
        <v>-76072.789999999994</v>
      </c>
      <c r="O100" s="29">
        <v>-80000</v>
      </c>
      <c r="P100" s="38"/>
      <c r="Q100" s="38"/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-6307.6923076900002</v>
      </c>
      <c r="L101" s="28">
        <v>-7329.7</v>
      </c>
      <c r="M101" s="28">
        <v>-6000</v>
      </c>
      <c r="N101" s="28">
        <v>-4004.24</v>
      </c>
      <c r="O101" s="29">
        <v>-5000</v>
      </c>
      <c r="P101" s="38"/>
      <c r="Q101" s="38"/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-159649.000441935</v>
      </c>
      <c r="L102" s="28">
        <v>-154689.21</v>
      </c>
      <c r="M102" s="28">
        <v>-160000</v>
      </c>
      <c r="N102" s="28">
        <v>-155840.19</v>
      </c>
      <c r="O102" s="29">
        <v>-160000</v>
      </c>
      <c r="P102" s="38"/>
      <c r="Q102" s="38"/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-460027.83484058297</v>
      </c>
      <c r="L103" s="28">
        <v>-446196.32</v>
      </c>
      <c r="M103" s="28">
        <v>-454999.995</v>
      </c>
      <c r="N103" s="28">
        <v>-359413.19</v>
      </c>
      <c r="O103" s="28">
        <v>-385000</v>
      </c>
      <c r="P103" s="37"/>
      <c r="Q103" s="37"/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-85058.590832292</v>
      </c>
      <c r="L104" s="28">
        <v>-107070.39</v>
      </c>
      <c r="M104" s="28">
        <v>-109999.999</v>
      </c>
      <c r="N104" s="28">
        <v>-44510.84</v>
      </c>
      <c r="O104" s="29">
        <v>-50000</v>
      </c>
      <c r="P104" s="38"/>
      <c r="Q104" s="38"/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-229999.99999998999</v>
      </c>
      <c r="L105" s="28">
        <v>-208435.42</v>
      </c>
      <c r="M105" s="28">
        <v>-209999.99799999999</v>
      </c>
      <c r="N105" s="28">
        <v>-190601.73</v>
      </c>
      <c r="O105" s="29">
        <v>-200000</v>
      </c>
      <c r="P105" s="38"/>
      <c r="Q105" s="38"/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-144969.244008301</v>
      </c>
      <c r="L106" s="28">
        <v>-130690.51</v>
      </c>
      <c r="M106" s="28">
        <v>-134999.99799999999</v>
      </c>
      <c r="N106" s="28">
        <v>-124300.62</v>
      </c>
      <c r="O106" s="29">
        <v>-135000</v>
      </c>
      <c r="P106" s="38"/>
      <c r="Q106" s="38"/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2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9">
    <mergeCell ref="H25:I26"/>
    <mergeCell ref="K25:O25"/>
    <mergeCell ref="K26:L26"/>
    <mergeCell ref="M26:N26"/>
    <mergeCell ref="H5:I5"/>
    <mergeCell ref="F6:I6"/>
    <mergeCell ref="G17:R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Q29 K48:Q100 K102:Q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Q100 K102:Q106 H102:I106">
    <cfRule type="expression" dxfId="12" priority="14">
      <formula>$C29=4</formula>
    </cfRule>
  </conditionalFormatting>
  <conditionalFormatting sqref="H30:I47 K30:Q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Q47">
    <cfRule type="expression" dxfId="6" priority="8">
      <formula>$C30=4</formula>
    </cfRule>
  </conditionalFormatting>
  <conditionalFormatting sqref="K101:Q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Q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Uživatel systému Windows</cp:lastModifiedBy>
  <dcterms:created xsi:type="dcterms:W3CDTF">2020-02-13T06:31:09Z</dcterms:created>
  <dcterms:modified xsi:type="dcterms:W3CDTF">2020-02-21T06:59:05Z</dcterms:modified>
</cp:coreProperties>
</file>