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nápek Martin\BP 2020\KLINIKY - podklady předschůzky\K26 RHB\"/>
    </mc:Choice>
  </mc:AlternateContent>
  <xr:revisionPtr revIDLastSave="0" documentId="13_ncr:1_{C63F68BF-48DA-472A-B1B6-C6EE13E2DC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2" r:id="rId1"/>
    <sheet name="Sheet1" sheetId="1" r:id="rId2"/>
  </sheets>
  <definedNames>
    <definedName name="_xlnm.Print_Area" localSheetId="0">List1!$A$14:$Q$159</definedName>
  </definedNames>
  <calcPr calcId="191029"/>
  <pivotCaches>
    <pivotCache cacheId="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9" i="2" l="1"/>
  <c r="P159" i="2"/>
  <c r="O159" i="2"/>
  <c r="N159" i="2"/>
  <c r="M159" i="2"/>
  <c r="L159" i="2"/>
  <c r="N158" i="2"/>
  <c r="M158" i="2"/>
  <c r="Q158" i="2" s="1"/>
  <c r="L158" i="2"/>
  <c r="K158" i="2"/>
  <c r="J158" i="2"/>
  <c r="I158" i="2"/>
  <c r="O157" i="2"/>
  <c r="M157" i="2"/>
  <c r="N157" i="2" s="1"/>
  <c r="L157" i="2"/>
  <c r="K157" i="2"/>
  <c r="J157" i="2"/>
  <c r="I157" i="2"/>
  <c r="P156" i="2"/>
  <c r="O156" i="2"/>
  <c r="N156" i="2"/>
  <c r="M156" i="2"/>
  <c r="Q156" i="2" s="1"/>
  <c r="L156" i="2"/>
  <c r="K156" i="2"/>
  <c r="J156" i="2"/>
  <c r="I156" i="2"/>
  <c r="M155" i="2"/>
  <c r="L155" i="2"/>
  <c r="K155" i="2"/>
  <c r="J155" i="2"/>
  <c r="I155" i="2"/>
  <c r="P154" i="2"/>
  <c r="N154" i="2"/>
  <c r="M154" i="2"/>
  <c r="Q154" i="2" s="1"/>
  <c r="L154" i="2"/>
  <c r="K154" i="2"/>
  <c r="J154" i="2"/>
  <c r="I154" i="2"/>
  <c r="O153" i="2"/>
  <c r="M153" i="2"/>
  <c r="N153" i="2" s="1"/>
  <c r="L153" i="2"/>
  <c r="K153" i="2"/>
  <c r="J153" i="2"/>
  <c r="I153" i="2"/>
  <c r="P152" i="2"/>
  <c r="O152" i="2"/>
  <c r="N152" i="2"/>
  <c r="M152" i="2"/>
  <c r="Q152" i="2" s="1"/>
  <c r="L152" i="2"/>
  <c r="K152" i="2"/>
  <c r="J152" i="2"/>
  <c r="I152" i="2"/>
  <c r="Q151" i="2"/>
  <c r="M151" i="2"/>
  <c r="L151" i="2"/>
  <c r="K151" i="2"/>
  <c r="J151" i="2"/>
  <c r="I151" i="2"/>
  <c r="P150" i="2"/>
  <c r="N150" i="2"/>
  <c r="M150" i="2"/>
  <c r="Q150" i="2" s="1"/>
  <c r="L150" i="2"/>
  <c r="K150" i="2"/>
  <c r="J150" i="2"/>
  <c r="I150" i="2"/>
  <c r="O149" i="2"/>
  <c r="M149" i="2"/>
  <c r="N149" i="2" s="1"/>
  <c r="L149" i="2"/>
  <c r="K149" i="2"/>
  <c r="J149" i="2"/>
  <c r="I149" i="2"/>
  <c r="P148" i="2"/>
  <c r="O148" i="2"/>
  <c r="N148" i="2"/>
  <c r="M148" i="2"/>
  <c r="Q148" i="2" s="1"/>
  <c r="L148" i="2"/>
  <c r="K148" i="2"/>
  <c r="J148" i="2"/>
  <c r="I148" i="2"/>
  <c r="M147" i="2"/>
  <c r="L147" i="2"/>
  <c r="K147" i="2"/>
  <c r="J147" i="2"/>
  <c r="I147" i="2"/>
  <c r="P146" i="2"/>
  <c r="N146" i="2"/>
  <c r="M146" i="2"/>
  <c r="Q146" i="2" s="1"/>
  <c r="L146" i="2"/>
  <c r="K146" i="2"/>
  <c r="J146" i="2"/>
  <c r="I146" i="2"/>
  <c r="O145" i="2"/>
  <c r="M145" i="2"/>
  <c r="N145" i="2" s="1"/>
  <c r="L145" i="2"/>
  <c r="K145" i="2"/>
  <c r="J145" i="2"/>
  <c r="I145" i="2"/>
  <c r="P144" i="2"/>
  <c r="O144" i="2"/>
  <c r="N144" i="2"/>
  <c r="M144" i="2"/>
  <c r="Q144" i="2" s="1"/>
  <c r="L144" i="2"/>
  <c r="K144" i="2"/>
  <c r="J144" i="2"/>
  <c r="I144" i="2"/>
  <c r="Q143" i="2"/>
  <c r="M143" i="2"/>
  <c r="L143" i="2"/>
  <c r="K143" i="2"/>
  <c r="J143" i="2"/>
  <c r="I143" i="2"/>
  <c r="P142" i="2"/>
  <c r="N142" i="2"/>
  <c r="M142" i="2"/>
  <c r="Q142" i="2" s="1"/>
  <c r="L142" i="2"/>
  <c r="K142" i="2"/>
  <c r="J142" i="2"/>
  <c r="I142" i="2"/>
  <c r="O141" i="2"/>
  <c r="M141" i="2"/>
  <c r="N141" i="2" s="1"/>
  <c r="L141" i="2"/>
  <c r="K141" i="2"/>
  <c r="J141" i="2"/>
  <c r="I141" i="2"/>
  <c r="P140" i="2"/>
  <c r="O140" i="2"/>
  <c r="N140" i="2"/>
  <c r="M140" i="2"/>
  <c r="Q140" i="2" s="1"/>
  <c r="L140" i="2"/>
  <c r="K140" i="2"/>
  <c r="J140" i="2"/>
  <c r="I140" i="2"/>
  <c r="M139" i="2"/>
  <c r="L139" i="2"/>
  <c r="K139" i="2"/>
  <c r="J139" i="2"/>
  <c r="I139" i="2"/>
  <c r="P138" i="2"/>
  <c r="N138" i="2"/>
  <c r="M138" i="2"/>
  <c r="Q138" i="2" s="1"/>
  <c r="L138" i="2"/>
  <c r="K138" i="2"/>
  <c r="J138" i="2"/>
  <c r="I138" i="2"/>
  <c r="O137" i="2"/>
  <c r="M137" i="2"/>
  <c r="N137" i="2" s="1"/>
  <c r="L137" i="2"/>
  <c r="K137" i="2"/>
  <c r="J137" i="2"/>
  <c r="I137" i="2"/>
  <c r="P136" i="2"/>
  <c r="O136" i="2"/>
  <c r="N136" i="2"/>
  <c r="M136" i="2"/>
  <c r="Q136" i="2" s="1"/>
  <c r="L136" i="2"/>
  <c r="K136" i="2"/>
  <c r="J136" i="2"/>
  <c r="I136" i="2"/>
  <c r="Q135" i="2"/>
  <c r="M135" i="2"/>
  <c r="L135" i="2"/>
  <c r="K135" i="2"/>
  <c r="J135" i="2"/>
  <c r="I135" i="2"/>
  <c r="P134" i="2"/>
  <c r="N134" i="2"/>
  <c r="M134" i="2"/>
  <c r="Q134" i="2" s="1"/>
  <c r="L134" i="2"/>
  <c r="K134" i="2"/>
  <c r="J134" i="2"/>
  <c r="I134" i="2"/>
  <c r="O133" i="2"/>
  <c r="M133" i="2"/>
  <c r="N133" i="2" s="1"/>
  <c r="L133" i="2"/>
  <c r="K133" i="2"/>
  <c r="J133" i="2"/>
  <c r="I133" i="2"/>
  <c r="P132" i="2"/>
  <c r="O132" i="2"/>
  <c r="N132" i="2"/>
  <c r="M132" i="2"/>
  <c r="Q132" i="2" s="1"/>
  <c r="L132" i="2"/>
  <c r="K132" i="2"/>
  <c r="J132" i="2"/>
  <c r="I132" i="2"/>
  <c r="L131" i="2"/>
  <c r="K131" i="2"/>
  <c r="J131" i="2"/>
  <c r="I131" i="2"/>
  <c r="M131" i="2" s="1"/>
  <c r="P130" i="2"/>
  <c r="N130" i="2"/>
  <c r="M130" i="2"/>
  <c r="Q130" i="2" s="1"/>
  <c r="L130" i="2"/>
  <c r="K130" i="2"/>
  <c r="J130" i="2"/>
  <c r="I130" i="2"/>
  <c r="O129" i="2"/>
  <c r="M129" i="2"/>
  <c r="N129" i="2" s="1"/>
  <c r="L129" i="2"/>
  <c r="K129" i="2"/>
  <c r="J129" i="2"/>
  <c r="I129" i="2"/>
  <c r="P128" i="2"/>
  <c r="O128" i="2"/>
  <c r="N128" i="2"/>
  <c r="M128" i="2"/>
  <c r="Q128" i="2" s="1"/>
  <c r="L128" i="2"/>
  <c r="K128" i="2"/>
  <c r="J128" i="2"/>
  <c r="I128" i="2"/>
  <c r="Q127" i="2"/>
  <c r="M127" i="2"/>
  <c r="L127" i="2"/>
  <c r="K127" i="2"/>
  <c r="J127" i="2"/>
  <c r="I127" i="2"/>
  <c r="P126" i="2"/>
  <c r="N126" i="2"/>
  <c r="M126" i="2"/>
  <c r="Q126" i="2" s="1"/>
  <c r="L126" i="2"/>
  <c r="K126" i="2"/>
  <c r="J126" i="2"/>
  <c r="I126" i="2"/>
  <c r="O125" i="2"/>
  <c r="M125" i="2"/>
  <c r="N125" i="2" s="1"/>
  <c r="L125" i="2"/>
  <c r="K125" i="2"/>
  <c r="J125" i="2"/>
  <c r="I125" i="2"/>
  <c r="P124" i="2"/>
  <c r="O124" i="2"/>
  <c r="N124" i="2"/>
  <c r="M124" i="2"/>
  <c r="Q124" i="2" s="1"/>
  <c r="L124" i="2"/>
  <c r="K124" i="2"/>
  <c r="J124" i="2"/>
  <c r="I124" i="2"/>
  <c r="M123" i="2"/>
  <c r="L123" i="2"/>
  <c r="K123" i="2"/>
  <c r="J123" i="2"/>
  <c r="I123" i="2"/>
  <c r="P122" i="2"/>
  <c r="N122" i="2"/>
  <c r="M122" i="2"/>
  <c r="Q122" i="2" s="1"/>
  <c r="L122" i="2"/>
  <c r="K122" i="2"/>
  <c r="J122" i="2"/>
  <c r="I122" i="2"/>
  <c r="O121" i="2"/>
  <c r="M121" i="2"/>
  <c r="N121" i="2" s="1"/>
  <c r="L121" i="2"/>
  <c r="K121" i="2"/>
  <c r="J121" i="2"/>
  <c r="I121" i="2"/>
  <c r="P120" i="2"/>
  <c r="L120" i="2"/>
  <c r="K120" i="2"/>
  <c r="J120" i="2"/>
  <c r="M120" i="2" s="1"/>
  <c r="I120" i="2"/>
  <c r="M119" i="2"/>
  <c r="L119" i="2"/>
  <c r="K119" i="2"/>
  <c r="J119" i="2"/>
  <c r="I119" i="2"/>
  <c r="P118" i="2"/>
  <c r="N118" i="2"/>
  <c r="M118" i="2"/>
  <c r="Q118" i="2" s="1"/>
  <c r="L118" i="2"/>
  <c r="K118" i="2"/>
  <c r="J118" i="2"/>
  <c r="I118" i="2"/>
  <c r="O117" i="2"/>
  <c r="M117" i="2"/>
  <c r="N117" i="2" s="1"/>
  <c r="L117" i="2"/>
  <c r="K117" i="2"/>
  <c r="J117" i="2"/>
  <c r="I117" i="2"/>
  <c r="P116" i="2"/>
  <c r="O116" i="2"/>
  <c r="N116" i="2"/>
  <c r="M116" i="2"/>
  <c r="Q116" i="2" s="1"/>
  <c r="L116" i="2"/>
  <c r="K116" i="2"/>
  <c r="J116" i="2"/>
  <c r="I116" i="2"/>
  <c r="Q115" i="2"/>
  <c r="M115" i="2"/>
  <c r="L115" i="2"/>
  <c r="K115" i="2"/>
  <c r="J115" i="2"/>
  <c r="I115" i="2"/>
  <c r="N114" i="2"/>
  <c r="L114" i="2"/>
  <c r="K114" i="2"/>
  <c r="J114" i="2"/>
  <c r="M114" i="2" s="1"/>
  <c r="I114" i="2"/>
  <c r="O113" i="2"/>
  <c r="M113" i="2"/>
  <c r="N113" i="2" s="1"/>
  <c r="L113" i="2"/>
  <c r="K113" i="2"/>
  <c r="J113" i="2"/>
  <c r="I113" i="2"/>
  <c r="P112" i="2"/>
  <c r="O112" i="2"/>
  <c r="N112" i="2"/>
  <c r="M112" i="2"/>
  <c r="Q112" i="2" s="1"/>
  <c r="L112" i="2"/>
  <c r="K112" i="2"/>
  <c r="J112" i="2"/>
  <c r="I112" i="2"/>
  <c r="M111" i="2"/>
  <c r="L111" i="2"/>
  <c r="K111" i="2"/>
  <c r="J111" i="2"/>
  <c r="I111" i="2"/>
  <c r="L110" i="2"/>
  <c r="K110" i="2"/>
  <c r="J110" i="2"/>
  <c r="M110" i="2" s="1"/>
  <c r="N110" i="2" s="1"/>
  <c r="I110" i="2"/>
  <c r="O109" i="2"/>
  <c r="M109" i="2"/>
  <c r="N109" i="2" s="1"/>
  <c r="L109" i="2"/>
  <c r="K109" i="2"/>
  <c r="J109" i="2"/>
  <c r="I109" i="2"/>
  <c r="P108" i="2"/>
  <c r="O108" i="2"/>
  <c r="N108" i="2"/>
  <c r="M108" i="2"/>
  <c r="Q108" i="2" s="1"/>
  <c r="L108" i="2"/>
  <c r="K108" i="2"/>
  <c r="J108" i="2"/>
  <c r="I108" i="2"/>
  <c r="L107" i="2"/>
  <c r="K107" i="2"/>
  <c r="J107" i="2"/>
  <c r="I107" i="2"/>
  <c r="M107" i="2" s="1"/>
  <c r="N106" i="2"/>
  <c r="L106" i="2"/>
  <c r="K106" i="2"/>
  <c r="J106" i="2"/>
  <c r="M106" i="2" s="1"/>
  <c r="I106" i="2"/>
  <c r="O105" i="2"/>
  <c r="M105" i="2"/>
  <c r="N105" i="2" s="1"/>
  <c r="L105" i="2"/>
  <c r="K105" i="2"/>
  <c r="J105" i="2"/>
  <c r="I105" i="2"/>
  <c r="P104" i="2"/>
  <c r="O104" i="2"/>
  <c r="N104" i="2"/>
  <c r="M104" i="2"/>
  <c r="Q104" i="2" s="1"/>
  <c r="L104" i="2"/>
  <c r="K104" i="2"/>
  <c r="J104" i="2"/>
  <c r="I104" i="2"/>
  <c r="M103" i="2"/>
  <c r="L103" i="2"/>
  <c r="K103" i="2"/>
  <c r="J103" i="2"/>
  <c r="I103" i="2"/>
  <c r="P102" i="2"/>
  <c r="N102" i="2"/>
  <c r="M102" i="2"/>
  <c r="Q102" i="2" s="1"/>
  <c r="L102" i="2"/>
  <c r="K102" i="2"/>
  <c r="J102" i="2"/>
  <c r="I102" i="2"/>
  <c r="O101" i="2"/>
  <c r="M101" i="2"/>
  <c r="N101" i="2" s="1"/>
  <c r="L101" i="2"/>
  <c r="K101" i="2"/>
  <c r="J101" i="2"/>
  <c r="I101" i="2"/>
  <c r="P100" i="2"/>
  <c r="O100" i="2"/>
  <c r="N100" i="2"/>
  <c r="M100" i="2"/>
  <c r="Q100" i="2" s="1"/>
  <c r="L100" i="2"/>
  <c r="K100" i="2"/>
  <c r="J100" i="2"/>
  <c r="I100" i="2"/>
  <c r="L99" i="2"/>
  <c r="K99" i="2"/>
  <c r="J99" i="2"/>
  <c r="I99" i="2"/>
  <c r="M99" i="2" s="1"/>
  <c r="N98" i="2"/>
  <c r="L98" i="2"/>
  <c r="K98" i="2"/>
  <c r="J98" i="2"/>
  <c r="M98" i="2" s="1"/>
  <c r="I98" i="2"/>
  <c r="O97" i="2"/>
  <c r="M97" i="2"/>
  <c r="N97" i="2" s="1"/>
  <c r="L97" i="2"/>
  <c r="K97" i="2"/>
  <c r="J97" i="2"/>
  <c r="I97" i="2"/>
  <c r="P96" i="2"/>
  <c r="O96" i="2"/>
  <c r="N96" i="2"/>
  <c r="M96" i="2"/>
  <c r="Q96" i="2" s="1"/>
  <c r="L96" i="2"/>
  <c r="K96" i="2"/>
  <c r="J96" i="2"/>
  <c r="I96" i="2"/>
  <c r="M95" i="2"/>
  <c r="L95" i="2"/>
  <c r="K95" i="2"/>
  <c r="J95" i="2"/>
  <c r="I95" i="2"/>
  <c r="P94" i="2"/>
  <c r="N94" i="2"/>
  <c r="M94" i="2"/>
  <c r="Q94" i="2" s="1"/>
  <c r="L94" i="2"/>
  <c r="K94" i="2"/>
  <c r="J94" i="2"/>
  <c r="I94" i="2"/>
  <c r="O93" i="2"/>
  <c r="M93" i="2"/>
  <c r="N93" i="2" s="1"/>
  <c r="L93" i="2"/>
  <c r="K93" i="2"/>
  <c r="J93" i="2"/>
  <c r="I93" i="2"/>
  <c r="P92" i="2"/>
  <c r="O92" i="2"/>
  <c r="N92" i="2"/>
  <c r="M92" i="2"/>
  <c r="Q92" i="2" s="1"/>
  <c r="L92" i="2"/>
  <c r="K92" i="2"/>
  <c r="J92" i="2"/>
  <c r="I92" i="2"/>
  <c r="Q91" i="2"/>
  <c r="M91" i="2"/>
  <c r="L91" i="2"/>
  <c r="K91" i="2"/>
  <c r="J91" i="2"/>
  <c r="I91" i="2"/>
  <c r="P90" i="2"/>
  <c r="N90" i="2"/>
  <c r="M90" i="2"/>
  <c r="Q90" i="2" s="1"/>
  <c r="L90" i="2"/>
  <c r="K90" i="2"/>
  <c r="J90" i="2"/>
  <c r="I90" i="2"/>
  <c r="O89" i="2"/>
  <c r="M89" i="2"/>
  <c r="Q89" i="2" s="1"/>
  <c r="L89" i="2"/>
  <c r="K89" i="2"/>
  <c r="J89" i="2"/>
  <c r="I89" i="2"/>
  <c r="P88" i="2"/>
  <c r="O88" i="2"/>
  <c r="N88" i="2"/>
  <c r="M88" i="2"/>
  <c r="Q88" i="2" s="1"/>
  <c r="L88" i="2"/>
  <c r="K88" i="2"/>
  <c r="J88" i="2"/>
  <c r="I88" i="2"/>
  <c r="M87" i="2"/>
  <c r="L87" i="2"/>
  <c r="K87" i="2"/>
  <c r="J87" i="2"/>
  <c r="I87" i="2"/>
  <c r="P86" i="2"/>
  <c r="N86" i="2"/>
  <c r="M86" i="2"/>
  <c r="Q86" i="2" s="1"/>
  <c r="L86" i="2"/>
  <c r="K86" i="2"/>
  <c r="J86" i="2"/>
  <c r="I86" i="2"/>
  <c r="Q85" i="2"/>
  <c r="M85" i="2"/>
  <c r="L85" i="2"/>
  <c r="K85" i="2"/>
  <c r="J85" i="2"/>
  <c r="I85" i="2"/>
  <c r="P84" i="2"/>
  <c r="O84" i="2"/>
  <c r="N84" i="2"/>
  <c r="M84" i="2"/>
  <c r="Q84" i="2" s="1"/>
  <c r="L84" i="2"/>
  <c r="K84" i="2"/>
  <c r="J84" i="2"/>
  <c r="I84" i="2"/>
  <c r="O83" i="2"/>
  <c r="M83" i="2"/>
  <c r="Q83" i="2" s="1"/>
  <c r="L83" i="2"/>
  <c r="K83" i="2"/>
  <c r="J83" i="2"/>
  <c r="I83" i="2"/>
  <c r="P82" i="2"/>
  <c r="N82" i="2"/>
  <c r="M82" i="2"/>
  <c r="Q82" i="2" s="1"/>
  <c r="L82" i="2"/>
  <c r="K82" i="2"/>
  <c r="J82" i="2"/>
  <c r="I82" i="2"/>
  <c r="L81" i="2"/>
  <c r="K81" i="2"/>
  <c r="J81" i="2"/>
  <c r="I81" i="2"/>
  <c r="M81" i="2" s="1"/>
  <c r="L80" i="2"/>
  <c r="K80" i="2"/>
  <c r="J80" i="2"/>
  <c r="M80" i="2" s="1"/>
  <c r="I80" i="2"/>
  <c r="M79" i="2"/>
  <c r="L79" i="2"/>
  <c r="K79" i="2"/>
  <c r="J79" i="2"/>
  <c r="I79" i="2"/>
  <c r="L78" i="2"/>
  <c r="K78" i="2"/>
  <c r="J78" i="2"/>
  <c r="I78" i="2"/>
  <c r="L77" i="2"/>
  <c r="K77" i="2"/>
  <c r="J77" i="2"/>
  <c r="I77" i="2"/>
  <c r="M77" i="2" s="1"/>
  <c r="O76" i="2"/>
  <c r="M76" i="2"/>
  <c r="Q76" i="2" s="1"/>
  <c r="L76" i="2"/>
  <c r="K76" i="2"/>
  <c r="J76" i="2"/>
  <c r="I76" i="2"/>
  <c r="L75" i="2"/>
  <c r="K75" i="2"/>
  <c r="J75" i="2"/>
  <c r="M75" i="2" s="1"/>
  <c r="I75" i="2"/>
  <c r="M74" i="2"/>
  <c r="P74" i="2" s="1"/>
  <c r="L74" i="2"/>
  <c r="K74" i="2"/>
  <c r="J74" i="2"/>
  <c r="I74" i="2"/>
  <c r="L73" i="2"/>
  <c r="K73" i="2"/>
  <c r="J73" i="2"/>
  <c r="M73" i="2" s="1"/>
  <c r="I73" i="2"/>
  <c r="O72" i="2"/>
  <c r="M72" i="2"/>
  <c r="N72" i="2" s="1"/>
  <c r="L72" i="2"/>
  <c r="K72" i="2"/>
  <c r="J72" i="2"/>
  <c r="I72" i="2"/>
  <c r="P71" i="2"/>
  <c r="O71" i="2"/>
  <c r="N71" i="2"/>
  <c r="M71" i="2"/>
  <c r="Q71" i="2" s="1"/>
  <c r="L71" i="2"/>
  <c r="K71" i="2"/>
  <c r="J71" i="2"/>
  <c r="I71" i="2"/>
  <c r="M70" i="2"/>
  <c r="P70" i="2" s="1"/>
  <c r="L70" i="2"/>
  <c r="K70" i="2"/>
  <c r="J70" i="2"/>
  <c r="I70" i="2"/>
  <c r="P69" i="2"/>
  <c r="N69" i="2"/>
  <c r="M69" i="2"/>
  <c r="Q69" i="2" s="1"/>
  <c r="L69" i="2"/>
  <c r="K69" i="2"/>
  <c r="J69" i="2"/>
  <c r="I69" i="2"/>
  <c r="O68" i="2"/>
  <c r="M68" i="2"/>
  <c r="N68" i="2" s="1"/>
  <c r="L68" i="2"/>
  <c r="K68" i="2"/>
  <c r="J68" i="2"/>
  <c r="I68" i="2"/>
  <c r="L67" i="2"/>
  <c r="K67" i="2"/>
  <c r="J67" i="2"/>
  <c r="M67" i="2" s="1"/>
  <c r="I67" i="2"/>
  <c r="M66" i="2"/>
  <c r="P66" i="2" s="1"/>
  <c r="L66" i="2"/>
  <c r="K66" i="2"/>
  <c r="J66" i="2"/>
  <c r="I66" i="2"/>
  <c r="P65" i="2"/>
  <c r="N65" i="2"/>
  <c r="M65" i="2"/>
  <c r="Q65" i="2" s="1"/>
  <c r="L65" i="2"/>
  <c r="K65" i="2"/>
  <c r="J65" i="2"/>
  <c r="I65" i="2"/>
  <c r="O64" i="2"/>
  <c r="M64" i="2"/>
  <c r="N64" i="2" s="1"/>
  <c r="L64" i="2"/>
  <c r="K64" i="2"/>
  <c r="J64" i="2"/>
  <c r="I64" i="2"/>
  <c r="P63" i="2"/>
  <c r="O63" i="2"/>
  <c r="N63" i="2"/>
  <c r="M63" i="2"/>
  <c r="Q63" i="2" s="1"/>
  <c r="L63" i="2"/>
  <c r="K63" i="2"/>
  <c r="J63" i="2"/>
  <c r="I63" i="2"/>
  <c r="M62" i="2"/>
  <c r="P62" i="2" s="1"/>
  <c r="L62" i="2"/>
  <c r="K62" i="2"/>
  <c r="J62" i="2"/>
  <c r="I62" i="2"/>
  <c r="P61" i="2"/>
  <c r="N61" i="2"/>
  <c r="M61" i="2"/>
  <c r="Q61" i="2" s="1"/>
  <c r="L61" i="2"/>
  <c r="K61" i="2"/>
  <c r="J61" i="2"/>
  <c r="I61" i="2"/>
  <c r="O60" i="2"/>
  <c r="M60" i="2"/>
  <c r="N60" i="2" s="1"/>
  <c r="L60" i="2"/>
  <c r="K60" i="2"/>
  <c r="J60" i="2"/>
  <c r="I60" i="2"/>
  <c r="L59" i="2"/>
  <c r="K59" i="2"/>
  <c r="J59" i="2"/>
  <c r="M59" i="2" s="1"/>
  <c r="I59" i="2"/>
  <c r="L58" i="2"/>
  <c r="K58" i="2"/>
  <c r="J58" i="2"/>
  <c r="I58" i="2"/>
  <c r="M58" i="2" s="1"/>
  <c r="L57" i="2"/>
  <c r="K57" i="2"/>
  <c r="J57" i="2"/>
  <c r="M57" i="2" s="1"/>
  <c r="I57" i="2"/>
  <c r="L56" i="2"/>
  <c r="K56" i="2"/>
  <c r="J56" i="2"/>
  <c r="I56" i="2"/>
  <c r="M56" i="2" s="1"/>
  <c r="L55" i="2"/>
  <c r="K55" i="2"/>
  <c r="J55" i="2"/>
  <c r="M55" i="2" s="1"/>
  <c r="I55" i="2"/>
  <c r="M54" i="2"/>
  <c r="P54" i="2" s="1"/>
  <c r="L54" i="2"/>
  <c r="K54" i="2"/>
  <c r="J54" i="2"/>
  <c r="I54" i="2"/>
  <c r="P53" i="2"/>
  <c r="N53" i="2"/>
  <c r="M53" i="2"/>
  <c r="Q53" i="2" s="1"/>
  <c r="L53" i="2"/>
  <c r="K53" i="2"/>
  <c r="J53" i="2"/>
  <c r="I53" i="2"/>
  <c r="L52" i="2"/>
  <c r="K52" i="2"/>
  <c r="J52" i="2"/>
  <c r="I52" i="2"/>
  <c r="M52" i="2" s="1"/>
  <c r="L51" i="2"/>
  <c r="K51" i="2"/>
  <c r="J51" i="2"/>
  <c r="M51" i="2" s="1"/>
  <c r="I51" i="2"/>
  <c r="M50" i="2"/>
  <c r="P50" i="2" s="1"/>
  <c r="L50" i="2"/>
  <c r="K50" i="2"/>
  <c r="J50" i="2"/>
  <c r="I50" i="2"/>
  <c r="P49" i="2"/>
  <c r="N49" i="2"/>
  <c r="M49" i="2"/>
  <c r="Q49" i="2" s="1"/>
  <c r="L49" i="2"/>
  <c r="K49" i="2"/>
  <c r="J49" i="2"/>
  <c r="I49" i="2"/>
  <c r="L48" i="2"/>
  <c r="K48" i="2"/>
  <c r="J48" i="2"/>
  <c r="I48" i="2"/>
  <c r="M48" i="2" s="1"/>
  <c r="P47" i="2"/>
  <c r="O47" i="2"/>
  <c r="N47" i="2"/>
  <c r="M47" i="2"/>
  <c r="Q47" i="2" s="1"/>
  <c r="L47" i="2"/>
  <c r="K47" i="2"/>
  <c r="J47" i="2"/>
  <c r="I47" i="2"/>
  <c r="M46" i="2"/>
  <c r="P46" i="2" s="1"/>
  <c r="L46" i="2"/>
  <c r="K46" i="2"/>
  <c r="J46" i="2"/>
  <c r="I46" i="2"/>
  <c r="L45" i="2"/>
  <c r="K45" i="2"/>
  <c r="J45" i="2"/>
  <c r="M45" i="2" s="1"/>
  <c r="I45" i="2"/>
  <c r="L44" i="2"/>
  <c r="K44" i="2"/>
  <c r="J44" i="2"/>
  <c r="I44" i="2"/>
  <c r="M44" i="2" s="1"/>
  <c r="P43" i="2"/>
  <c r="O43" i="2"/>
  <c r="N43" i="2"/>
  <c r="M43" i="2"/>
  <c r="Q43" i="2" s="1"/>
  <c r="L43" i="2"/>
  <c r="K43" i="2"/>
  <c r="J43" i="2"/>
  <c r="I43" i="2"/>
  <c r="M42" i="2"/>
  <c r="P42" i="2" s="1"/>
  <c r="L42" i="2"/>
  <c r="K42" i="2"/>
  <c r="J42" i="2"/>
  <c r="I42" i="2"/>
  <c r="P41" i="2"/>
  <c r="N41" i="2"/>
  <c r="M41" i="2"/>
  <c r="Q41" i="2" s="1"/>
  <c r="L41" i="2"/>
  <c r="K41" i="2"/>
  <c r="J41" i="2"/>
  <c r="I41" i="2"/>
  <c r="O40" i="2"/>
  <c r="M40" i="2"/>
  <c r="N40" i="2" s="1"/>
  <c r="L40" i="2"/>
  <c r="K40" i="2"/>
  <c r="J40" i="2"/>
  <c r="I40" i="2"/>
  <c r="P39" i="2"/>
  <c r="O39" i="2"/>
  <c r="N39" i="2"/>
  <c r="M39" i="2"/>
  <c r="Q39" i="2" s="1"/>
  <c r="L39" i="2"/>
  <c r="K39" i="2"/>
  <c r="J39" i="2"/>
  <c r="I39" i="2"/>
  <c r="M38" i="2"/>
  <c r="P38" i="2" s="1"/>
  <c r="L38" i="2"/>
  <c r="K38" i="2"/>
  <c r="J38" i="2"/>
  <c r="I38" i="2"/>
  <c r="L37" i="2"/>
  <c r="K37" i="2"/>
  <c r="J37" i="2"/>
  <c r="M37" i="2" s="1"/>
  <c r="I37" i="2"/>
  <c r="O36" i="2"/>
  <c r="M36" i="2"/>
  <c r="N36" i="2" s="1"/>
  <c r="L36" i="2"/>
  <c r="K36" i="2"/>
  <c r="J36" i="2"/>
  <c r="I36" i="2"/>
  <c r="P35" i="2"/>
  <c r="O35" i="2"/>
  <c r="N35" i="2"/>
  <c r="M35" i="2"/>
  <c r="Q35" i="2" s="1"/>
  <c r="L35" i="2"/>
  <c r="K35" i="2"/>
  <c r="J35" i="2"/>
  <c r="I35" i="2"/>
  <c r="L34" i="2"/>
  <c r="K34" i="2"/>
  <c r="J34" i="2"/>
  <c r="I34" i="2"/>
  <c r="M34" i="2" s="1"/>
  <c r="P33" i="2"/>
  <c r="N33" i="2"/>
  <c r="M33" i="2"/>
  <c r="Q33" i="2" s="1"/>
  <c r="L33" i="2"/>
  <c r="K33" i="2"/>
  <c r="J33" i="2"/>
  <c r="I33" i="2"/>
  <c r="O32" i="2"/>
  <c r="M32" i="2"/>
  <c r="N32" i="2" s="1"/>
  <c r="L32" i="2"/>
  <c r="K32" i="2"/>
  <c r="J32" i="2"/>
  <c r="I32" i="2"/>
  <c r="P31" i="2"/>
  <c r="O31" i="2"/>
  <c r="N31" i="2"/>
  <c r="M31" i="2"/>
  <c r="Q31" i="2" s="1"/>
  <c r="L31" i="2"/>
  <c r="K31" i="2"/>
  <c r="J31" i="2"/>
  <c r="I31" i="2"/>
  <c r="M30" i="2"/>
  <c r="P30" i="2" s="1"/>
  <c r="L30" i="2"/>
  <c r="K30" i="2"/>
  <c r="J30" i="2"/>
  <c r="I30" i="2"/>
  <c r="P29" i="2"/>
  <c r="N29" i="2"/>
  <c r="M29" i="2"/>
  <c r="Q29" i="2" s="1"/>
  <c r="L29" i="2"/>
  <c r="K29" i="2"/>
  <c r="J29" i="2"/>
  <c r="I29" i="2"/>
  <c r="O28" i="2"/>
  <c r="M28" i="2"/>
  <c r="N28" i="2" s="1"/>
  <c r="L28" i="2"/>
  <c r="K28" i="2"/>
  <c r="J28" i="2"/>
  <c r="I28" i="2"/>
  <c r="P27" i="2"/>
  <c r="O27" i="2"/>
  <c r="N27" i="2"/>
  <c r="M27" i="2"/>
  <c r="Q27" i="2" s="1"/>
  <c r="L27" i="2"/>
  <c r="K27" i="2"/>
  <c r="J27" i="2"/>
  <c r="I27" i="2"/>
  <c r="L26" i="2"/>
  <c r="K26" i="2"/>
  <c r="J26" i="2"/>
  <c r="I26" i="2"/>
  <c r="M26" i="2" s="1"/>
  <c r="L25" i="2"/>
  <c r="K25" i="2"/>
  <c r="J25" i="2"/>
  <c r="M25" i="2" s="1"/>
  <c r="I25" i="2"/>
  <c r="L24" i="2"/>
  <c r="K24" i="2"/>
  <c r="J24" i="2"/>
  <c r="I24" i="2"/>
  <c r="M24" i="2" s="1"/>
  <c r="L23" i="2"/>
  <c r="K23" i="2"/>
  <c r="J23" i="2"/>
  <c r="M23" i="2" s="1"/>
  <c r="I23" i="2"/>
  <c r="M22" i="2"/>
  <c r="O22" i="2" s="1"/>
  <c r="L22" i="2"/>
  <c r="K22" i="2"/>
  <c r="J22" i="2"/>
  <c r="I22" i="2"/>
  <c r="M21" i="2"/>
  <c r="P21" i="2" s="1"/>
  <c r="L21" i="2"/>
  <c r="K21" i="2"/>
  <c r="J21" i="2"/>
  <c r="I21" i="2"/>
  <c r="M20" i="2"/>
  <c r="Q20" i="2" s="1"/>
  <c r="L20" i="2"/>
  <c r="K20" i="2"/>
  <c r="J20" i="2"/>
  <c r="I20" i="2"/>
  <c r="P19" i="2"/>
  <c r="O19" i="2"/>
  <c r="N19" i="2"/>
  <c r="M19" i="2"/>
  <c r="L19" i="2"/>
  <c r="K19" i="2"/>
  <c r="J19" i="2"/>
  <c r="I19" i="2"/>
  <c r="N24" i="2" l="1"/>
  <c r="Q24" i="2"/>
  <c r="O24" i="2"/>
  <c r="P24" i="2"/>
  <c r="P26" i="2"/>
  <c r="O26" i="2"/>
  <c r="Q26" i="2"/>
  <c r="N26" i="2"/>
  <c r="N44" i="2"/>
  <c r="Q44" i="2"/>
  <c r="P44" i="2"/>
  <c r="O44" i="2"/>
  <c r="P77" i="2"/>
  <c r="N77" i="2"/>
  <c r="Q77" i="2"/>
  <c r="O77" i="2"/>
  <c r="P99" i="2"/>
  <c r="O99" i="2"/>
  <c r="N99" i="2"/>
  <c r="Q99" i="2"/>
  <c r="O23" i="2"/>
  <c r="P23" i="2"/>
  <c r="N23" i="2"/>
  <c r="Q23" i="2"/>
  <c r="Q25" i="2"/>
  <c r="P25" i="2"/>
  <c r="O25" i="2"/>
  <c r="N25" i="2"/>
  <c r="Q45" i="2"/>
  <c r="P45" i="2"/>
  <c r="O45" i="2"/>
  <c r="N45" i="2"/>
  <c r="N48" i="2"/>
  <c r="Q48" i="2"/>
  <c r="P48" i="2"/>
  <c r="O48" i="2"/>
  <c r="N52" i="2"/>
  <c r="Q52" i="2"/>
  <c r="P52" i="2"/>
  <c r="O52" i="2"/>
  <c r="N56" i="2"/>
  <c r="Q56" i="2"/>
  <c r="P56" i="2"/>
  <c r="O56" i="2"/>
  <c r="P58" i="2"/>
  <c r="O58" i="2"/>
  <c r="N58" i="2"/>
  <c r="Q58" i="2"/>
  <c r="N81" i="2"/>
  <c r="P81" i="2"/>
  <c r="Q81" i="2"/>
  <c r="O81" i="2"/>
  <c r="P107" i="2"/>
  <c r="O107" i="2"/>
  <c r="N107" i="2"/>
  <c r="Q107" i="2"/>
  <c r="Q37" i="2"/>
  <c r="P37" i="2"/>
  <c r="O37" i="2"/>
  <c r="N37" i="2"/>
  <c r="O51" i="2"/>
  <c r="N51" i="2"/>
  <c r="Q51" i="2"/>
  <c r="P51" i="2"/>
  <c r="O55" i="2"/>
  <c r="N55" i="2"/>
  <c r="Q55" i="2"/>
  <c r="P55" i="2"/>
  <c r="Q57" i="2"/>
  <c r="P57" i="2"/>
  <c r="O57" i="2"/>
  <c r="N57" i="2"/>
  <c r="O59" i="2"/>
  <c r="N59" i="2"/>
  <c r="Q59" i="2"/>
  <c r="P59" i="2"/>
  <c r="O67" i="2"/>
  <c r="N67" i="2"/>
  <c r="Q67" i="2"/>
  <c r="P67" i="2"/>
  <c r="Q73" i="2"/>
  <c r="P73" i="2"/>
  <c r="O73" i="2"/>
  <c r="N73" i="2"/>
  <c r="P131" i="2"/>
  <c r="O131" i="2"/>
  <c r="N131" i="2"/>
  <c r="Q131" i="2"/>
  <c r="P34" i="2"/>
  <c r="O34" i="2"/>
  <c r="Q34" i="2"/>
  <c r="N34" i="2"/>
  <c r="O75" i="2"/>
  <c r="N75" i="2"/>
  <c r="Q75" i="2"/>
  <c r="P75" i="2"/>
  <c r="Q38" i="2"/>
  <c r="Q42" i="2"/>
  <c r="Q46" i="2"/>
  <c r="Q50" i="2"/>
  <c r="Q54" i="2"/>
  <c r="Q62" i="2"/>
  <c r="Q66" i="2"/>
  <c r="Q70" i="2"/>
  <c r="Q74" i="2"/>
  <c r="P79" i="2"/>
  <c r="N79" i="2"/>
  <c r="O80" i="2"/>
  <c r="Q80" i="2"/>
  <c r="P80" i="2"/>
  <c r="P87" i="2"/>
  <c r="N87" i="2"/>
  <c r="P95" i="2"/>
  <c r="O95" i="2"/>
  <c r="N95" i="2"/>
  <c r="P103" i="2"/>
  <c r="O103" i="2"/>
  <c r="N103" i="2"/>
  <c r="P147" i="2"/>
  <c r="O147" i="2"/>
  <c r="N147" i="2"/>
  <c r="P28" i="2"/>
  <c r="O29" i="2"/>
  <c r="N30" i="2"/>
  <c r="P32" i="2"/>
  <c r="O33" i="2"/>
  <c r="P36" i="2"/>
  <c r="N38" i="2"/>
  <c r="P40" i="2"/>
  <c r="O41" i="2"/>
  <c r="N42" i="2"/>
  <c r="N46" i="2"/>
  <c r="O49" i="2"/>
  <c r="N50" i="2"/>
  <c r="O53" i="2"/>
  <c r="N54" i="2"/>
  <c r="P60" i="2"/>
  <c r="O61" i="2"/>
  <c r="N62" i="2"/>
  <c r="P64" i="2"/>
  <c r="O65" i="2"/>
  <c r="N66" i="2"/>
  <c r="P68" i="2"/>
  <c r="O69" i="2"/>
  <c r="N70" i="2"/>
  <c r="P72" i="2"/>
  <c r="N74" i="2"/>
  <c r="P76" i="2"/>
  <c r="O79" i="2"/>
  <c r="O87" i="2"/>
  <c r="P91" i="2"/>
  <c r="O91" i="2"/>
  <c r="N91" i="2"/>
  <c r="Q95" i="2"/>
  <c r="Q98" i="2"/>
  <c r="P98" i="2"/>
  <c r="O98" i="2"/>
  <c r="Q103" i="2"/>
  <c r="Q106" i="2"/>
  <c r="P106" i="2"/>
  <c r="O106" i="2"/>
  <c r="O120" i="2"/>
  <c r="N120" i="2"/>
  <c r="Q120" i="2"/>
  <c r="P127" i="2"/>
  <c r="O127" i="2"/>
  <c r="N127" i="2"/>
  <c r="P143" i="2"/>
  <c r="O143" i="2"/>
  <c r="N143" i="2"/>
  <c r="Q147" i="2"/>
  <c r="Q30" i="2"/>
  <c r="O30" i="2"/>
  <c r="Q32" i="2"/>
  <c r="O38" i="2"/>
  <c r="Q40" i="2"/>
  <c r="O46" i="2"/>
  <c r="O50" i="2"/>
  <c r="O54" i="2"/>
  <c r="Q60" i="2"/>
  <c r="O62" i="2"/>
  <c r="Q64" i="2"/>
  <c r="O66" i="2"/>
  <c r="Q68" i="2"/>
  <c r="O70" i="2"/>
  <c r="Q72" i="2"/>
  <c r="O74" i="2"/>
  <c r="Q79" i="2"/>
  <c r="N85" i="2"/>
  <c r="P85" i="2"/>
  <c r="Q87" i="2"/>
  <c r="Q110" i="2"/>
  <c r="P110" i="2"/>
  <c r="O110" i="2"/>
  <c r="P111" i="2"/>
  <c r="O111" i="2"/>
  <c r="N111" i="2"/>
  <c r="P119" i="2"/>
  <c r="O119" i="2"/>
  <c r="N119" i="2"/>
  <c r="P123" i="2"/>
  <c r="O123" i="2"/>
  <c r="N123" i="2"/>
  <c r="P139" i="2"/>
  <c r="O139" i="2"/>
  <c r="N139" i="2"/>
  <c r="P155" i="2"/>
  <c r="O155" i="2"/>
  <c r="N155" i="2"/>
  <c r="Q28" i="2"/>
  <c r="Q36" i="2"/>
  <c r="O42" i="2"/>
  <c r="N76" i="2"/>
  <c r="M78" i="2"/>
  <c r="N80" i="2"/>
  <c r="P83" i="2"/>
  <c r="N83" i="2"/>
  <c r="O85" i="2"/>
  <c r="N89" i="2"/>
  <c r="P89" i="2"/>
  <c r="Q111" i="2"/>
  <c r="Q114" i="2"/>
  <c r="P114" i="2"/>
  <c r="O114" i="2"/>
  <c r="P115" i="2"/>
  <c r="O115" i="2"/>
  <c r="N115" i="2"/>
  <c r="Q119" i="2"/>
  <c r="Q123" i="2"/>
  <c r="P135" i="2"/>
  <c r="O135" i="2"/>
  <c r="N135" i="2"/>
  <c r="Q139" i="2"/>
  <c r="P151" i="2"/>
  <c r="O151" i="2"/>
  <c r="N151" i="2"/>
  <c r="Q155" i="2"/>
  <c r="O82" i="2"/>
  <c r="O86" i="2"/>
  <c r="O90" i="2"/>
  <c r="P93" i="2"/>
  <c r="O94" i="2"/>
  <c r="P97" i="2"/>
  <c r="P101" i="2"/>
  <c r="O102" i="2"/>
  <c r="P105" i="2"/>
  <c r="P109" i="2"/>
  <c r="P113" i="2"/>
  <c r="P117" i="2"/>
  <c r="O118" i="2"/>
  <c r="P121" i="2"/>
  <c r="O122" i="2"/>
  <c r="P125" i="2"/>
  <c r="O126" i="2"/>
  <c r="P129" i="2"/>
  <c r="O130" i="2"/>
  <c r="P133" i="2"/>
  <c r="O134" i="2"/>
  <c r="P137" i="2"/>
  <c r="O138" i="2"/>
  <c r="P141" i="2"/>
  <c r="O142" i="2"/>
  <c r="P145" i="2"/>
  <c r="O146" i="2"/>
  <c r="P149" i="2"/>
  <c r="O150" i="2"/>
  <c r="P153" i="2"/>
  <c r="O154" i="2"/>
  <c r="P157" i="2"/>
  <c r="O158" i="2"/>
  <c r="Q93" i="2"/>
  <c r="Q97" i="2"/>
  <c r="Q101" i="2"/>
  <c r="Q105" i="2"/>
  <c r="Q109" i="2"/>
  <c r="Q113" i="2"/>
  <c r="Q117" i="2"/>
  <c r="Q121" i="2"/>
  <c r="Q125" i="2"/>
  <c r="Q129" i="2"/>
  <c r="Q133" i="2"/>
  <c r="Q137" i="2"/>
  <c r="Q141" i="2"/>
  <c r="Q145" i="2"/>
  <c r="Q149" i="2"/>
  <c r="Q153" i="2"/>
  <c r="Q157" i="2"/>
  <c r="P158" i="2"/>
  <c r="Q21" i="2"/>
  <c r="P22" i="2"/>
  <c r="Q22" i="2"/>
  <c r="N20" i="2"/>
  <c r="O20" i="2"/>
  <c r="N21" i="2"/>
  <c r="Q19" i="2"/>
  <c r="P20" i="2"/>
  <c r="O21" i="2"/>
  <c r="N22" i="2"/>
  <c r="Q78" i="2" l="1"/>
  <c r="O78" i="2"/>
  <c r="P78" i="2"/>
  <c r="N78" i="2"/>
  <c r="E12" i="2"/>
  <c r="E11" i="2"/>
  <c r="E10" i="2"/>
  <c r="E9" i="2"/>
  <c r="E8" i="2"/>
  <c r="E7" i="2"/>
  <c r="E6" i="2"/>
  <c r="E5" i="2"/>
  <c r="AD1092" i="1"/>
  <c r="AC1092" i="1"/>
  <c r="AD1091" i="1"/>
  <c r="AC1091" i="1"/>
  <c r="AD1090" i="1"/>
  <c r="AC1090" i="1"/>
  <c r="AD1089" i="1"/>
  <c r="AC1089" i="1"/>
  <c r="AD1088" i="1"/>
  <c r="AC1088" i="1"/>
  <c r="AD1087" i="1"/>
  <c r="AC1087" i="1"/>
  <c r="AD1086" i="1"/>
  <c r="AC1086" i="1"/>
  <c r="AD1085" i="1"/>
  <c r="AC1085" i="1"/>
  <c r="AD1084" i="1"/>
  <c r="AC1084" i="1"/>
  <c r="AD1083" i="1"/>
  <c r="AC1083" i="1"/>
  <c r="AD1082" i="1"/>
  <c r="AC1082" i="1"/>
  <c r="AD1081" i="1"/>
  <c r="AC1081" i="1"/>
  <c r="AD1080" i="1"/>
  <c r="AC1080" i="1"/>
  <c r="AD1079" i="1"/>
  <c r="AC1079" i="1"/>
  <c r="AD1078" i="1"/>
  <c r="AC1078" i="1"/>
  <c r="AD1077" i="1"/>
  <c r="AC1077" i="1"/>
  <c r="AD1076" i="1"/>
  <c r="AC1076" i="1"/>
  <c r="AD1075" i="1"/>
  <c r="AC1075" i="1"/>
  <c r="AD1074" i="1"/>
  <c r="AC1074" i="1"/>
  <c r="AD1073" i="1"/>
  <c r="AC1073" i="1"/>
  <c r="AD1072" i="1"/>
  <c r="AC1072" i="1"/>
  <c r="AD1071" i="1"/>
  <c r="AC1071" i="1"/>
  <c r="AD1070" i="1"/>
  <c r="AC1070" i="1"/>
  <c r="AD1069" i="1"/>
  <c r="AC1069" i="1"/>
  <c r="AD1068" i="1"/>
  <c r="AC1068" i="1"/>
  <c r="AD1067" i="1"/>
  <c r="AC1067" i="1"/>
  <c r="AD1066" i="1"/>
  <c r="AC1066" i="1"/>
  <c r="AD1065" i="1"/>
  <c r="AC1065" i="1"/>
  <c r="AD1064" i="1"/>
  <c r="AC1064" i="1"/>
  <c r="AD1063" i="1"/>
  <c r="AC1063" i="1"/>
  <c r="AD1062" i="1"/>
  <c r="AC1062" i="1"/>
  <c r="AD1061" i="1"/>
  <c r="AC1061" i="1"/>
  <c r="AD1060" i="1"/>
  <c r="AC1060" i="1"/>
  <c r="AD1059" i="1"/>
  <c r="AC1059" i="1"/>
  <c r="AD1058" i="1"/>
  <c r="AC1058" i="1"/>
  <c r="AD1057" i="1"/>
  <c r="AC1057" i="1"/>
  <c r="AD1056" i="1"/>
  <c r="AC1056" i="1"/>
  <c r="AD1055" i="1"/>
  <c r="AC1055" i="1"/>
  <c r="AD1054" i="1"/>
  <c r="AC1054" i="1"/>
  <c r="AD1053" i="1"/>
  <c r="AC1053" i="1"/>
  <c r="AD1052" i="1"/>
  <c r="AC1052" i="1"/>
  <c r="AD1051" i="1"/>
  <c r="AC1051" i="1"/>
  <c r="AD1050" i="1"/>
  <c r="AC1050" i="1"/>
  <c r="AD1049" i="1"/>
  <c r="AC1049" i="1"/>
  <c r="AD1048" i="1"/>
  <c r="AC1048" i="1"/>
  <c r="AD1047" i="1"/>
  <c r="AC1047" i="1"/>
  <c r="AD1046" i="1"/>
  <c r="AC1046" i="1"/>
  <c r="AD1045" i="1"/>
  <c r="AC1045" i="1"/>
  <c r="AD1044" i="1"/>
  <c r="AC1044" i="1"/>
  <c r="AD1043" i="1"/>
  <c r="AC1043" i="1"/>
  <c r="AD1042" i="1"/>
  <c r="AC1042" i="1"/>
  <c r="AD1041" i="1"/>
  <c r="AC1041" i="1"/>
  <c r="AD1040" i="1"/>
  <c r="AC1040" i="1"/>
  <c r="AD1039" i="1"/>
  <c r="AC1039" i="1"/>
  <c r="AD1038" i="1"/>
  <c r="AC1038" i="1"/>
  <c r="AD1037" i="1"/>
  <c r="AC1037" i="1"/>
  <c r="AD1036" i="1"/>
  <c r="AC1036" i="1"/>
  <c r="AD1035" i="1"/>
  <c r="AC1035" i="1"/>
  <c r="AD1034" i="1"/>
  <c r="AC1034" i="1"/>
  <c r="AD1033" i="1"/>
  <c r="AC1033" i="1"/>
  <c r="AD1032" i="1"/>
  <c r="AC1032" i="1"/>
  <c r="AD1031" i="1"/>
  <c r="AC1031" i="1"/>
  <c r="AD1030" i="1"/>
  <c r="AC1030" i="1"/>
  <c r="AD1029" i="1"/>
  <c r="AC1029" i="1"/>
  <c r="AD1028" i="1"/>
  <c r="AC1028" i="1"/>
  <c r="AD1027" i="1"/>
  <c r="AC1027" i="1"/>
  <c r="AD1026" i="1"/>
  <c r="AC1026" i="1"/>
  <c r="AD1025" i="1"/>
  <c r="AC1025" i="1"/>
  <c r="AD1024" i="1"/>
  <c r="AC1024" i="1"/>
  <c r="AD1023" i="1"/>
  <c r="AC1023" i="1"/>
  <c r="AD1022" i="1"/>
  <c r="AC1022" i="1"/>
  <c r="AD1021" i="1"/>
  <c r="AC1021" i="1"/>
  <c r="AD1020" i="1"/>
  <c r="AC1020" i="1"/>
  <c r="AD1019" i="1"/>
  <c r="AC1019" i="1"/>
  <c r="AD1018" i="1"/>
  <c r="AC1018" i="1"/>
  <c r="AD1017" i="1"/>
  <c r="AC1017" i="1"/>
  <c r="AD1016" i="1"/>
  <c r="AC1016" i="1"/>
  <c r="AD1015" i="1"/>
  <c r="AC1015" i="1"/>
  <c r="AD1014" i="1"/>
  <c r="AC1014" i="1"/>
  <c r="AD1013" i="1"/>
  <c r="AC1013" i="1"/>
  <c r="AD1012" i="1"/>
  <c r="AC1012" i="1"/>
  <c r="AD1011" i="1"/>
  <c r="AC1011" i="1"/>
  <c r="AD1010" i="1"/>
  <c r="AC1010" i="1"/>
  <c r="AD1009" i="1"/>
  <c r="AC1009" i="1"/>
  <c r="AD1008" i="1"/>
  <c r="AC1008" i="1"/>
  <c r="AD1007" i="1"/>
  <c r="AC1007" i="1"/>
  <c r="AD1006" i="1"/>
  <c r="AC1006" i="1"/>
  <c r="AD1005" i="1"/>
  <c r="AC1005" i="1"/>
  <c r="AD1004" i="1"/>
  <c r="AC1004" i="1"/>
  <c r="AD1003" i="1"/>
  <c r="AC1003" i="1"/>
  <c r="AD1002" i="1"/>
  <c r="AC1002" i="1"/>
  <c r="AD1001" i="1"/>
  <c r="AC1001" i="1"/>
  <c r="AD1000" i="1"/>
  <c r="AC1000" i="1"/>
  <c r="AD999" i="1"/>
  <c r="AC999" i="1"/>
  <c r="AD998" i="1"/>
  <c r="AC998" i="1"/>
  <c r="AD997" i="1"/>
  <c r="AC997" i="1"/>
  <c r="AD996" i="1"/>
  <c r="AC996" i="1"/>
  <c r="AD995" i="1"/>
  <c r="AC995" i="1"/>
  <c r="AD994" i="1"/>
  <c r="AC994" i="1"/>
  <c r="AD993" i="1"/>
  <c r="AC993" i="1"/>
  <c r="AD992" i="1"/>
  <c r="AC992" i="1"/>
  <c r="AD991" i="1"/>
  <c r="AC991" i="1"/>
  <c r="AD990" i="1"/>
  <c r="AC990" i="1"/>
  <c r="AD989" i="1"/>
  <c r="AC989" i="1"/>
  <c r="AD988" i="1"/>
  <c r="AC988" i="1"/>
  <c r="AD987" i="1"/>
  <c r="AC987" i="1"/>
  <c r="AD986" i="1"/>
  <c r="AC986" i="1"/>
  <c r="AD985" i="1"/>
  <c r="AC985" i="1"/>
  <c r="AD984" i="1"/>
  <c r="AC984" i="1"/>
  <c r="AD983" i="1"/>
  <c r="AC983" i="1"/>
  <c r="AD982" i="1"/>
  <c r="AC982" i="1"/>
  <c r="AD981" i="1"/>
  <c r="AC981" i="1"/>
  <c r="AD980" i="1"/>
  <c r="AC980" i="1"/>
  <c r="AD979" i="1"/>
  <c r="AC979" i="1"/>
  <c r="AD978" i="1"/>
  <c r="AC978" i="1"/>
  <c r="AD977" i="1"/>
  <c r="AC977" i="1"/>
  <c r="AD976" i="1"/>
  <c r="AC976" i="1"/>
  <c r="AD975" i="1"/>
  <c r="AC975" i="1"/>
  <c r="AD974" i="1"/>
  <c r="AC974" i="1"/>
  <c r="AD973" i="1"/>
  <c r="AC973" i="1"/>
  <c r="AD972" i="1"/>
  <c r="AC972" i="1"/>
  <c r="AD971" i="1"/>
  <c r="AC971" i="1"/>
  <c r="AD970" i="1"/>
  <c r="AC970" i="1"/>
  <c r="AD969" i="1"/>
  <c r="AC969" i="1"/>
  <c r="AD968" i="1"/>
  <c r="AC968" i="1"/>
  <c r="AD967" i="1"/>
  <c r="AC967" i="1"/>
  <c r="AD966" i="1"/>
  <c r="AC966" i="1"/>
  <c r="AD965" i="1"/>
  <c r="AC965" i="1"/>
  <c r="AD964" i="1"/>
  <c r="AC964" i="1"/>
  <c r="AD963" i="1"/>
  <c r="AC963" i="1"/>
  <c r="AD962" i="1"/>
  <c r="AC962" i="1"/>
  <c r="AD961" i="1"/>
  <c r="AC961" i="1"/>
  <c r="AD960" i="1"/>
  <c r="AC960" i="1"/>
  <c r="AD959" i="1"/>
  <c r="AC959" i="1"/>
  <c r="AD958" i="1"/>
  <c r="AC958" i="1"/>
  <c r="AD957" i="1"/>
  <c r="AC957" i="1"/>
  <c r="AD956" i="1"/>
  <c r="AC956" i="1"/>
  <c r="AD955" i="1"/>
  <c r="AC955" i="1"/>
  <c r="AD954" i="1"/>
  <c r="AC954" i="1"/>
  <c r="AD953" i="1"/>
  <c r="AC953" i="1"/>
  <c r="AD952" i="1"/>
  <c r="AC952" i="1"/>
  <c r="AD951" i="1"/>
  <c r="AC951" i="1"/>
  <c r="AD950" i="1"/>
  <c r="AC950" i="1"/>
  <c r="AD949" i="1"/>
  <c r="AC949" i="1"/>
  <c r="AD948" i="1"/>
  <c r="AC948" i="1"/>
  <c r="AD947" i="1"/>
  <c r="AC947" i="1"/>
  <c r="AD946" i="1"/>
  <c r="AC946" i="1"/>
  <c r="AD945" i="1"/>
  <c r="AC945" i="1"/>
  <c r="AD944" i="1"/>
  <c r="AC944" i="1"/>
  <c r="AD943" i="1"/>
  <c r="AC943" i="1"/>
  <c r="AD942" i="1"/>
  <c r="AC942" i="1"/>
  <c r="AD941" i="1"/>
  <c r="AC941" i="1"/>
  <c r="AD940" i="1"/>
  <c r="AC940" i="1"/>
  <c r="AD939" i="1"/>
  <c r="AC939" i="1"/>
  <c r="AD938" i="1"/>
  <c r="AC938" i="1"/>
  <c r="AD937" i="1"/>
  <c r="AC937" i="1"/>
  <c r="AD936" i="1"/>
  <c r="AC936" i="1"/>
  <c r="AD935" i="1"/>
  <c r="AC935" i="1"/>
  <c r="AD934" i="1"/>
  <c r="AC934" i="1"/>
  <c r="AD933" i="1"/>
  <c r="AC933" i="1"/>
  <c r="AD932" i="1"/>
  <c r="AC932" i="1"/>
  <c r="AD931" i="1"/>
  <c r="AC931" i="1"/>
  <c r="AD930" i="1"/>
  <c r="AC930" i="1"/>
  <c r="AD929" i="1"/>
  <c r="AC929" i="1"/>
  <c r="AD928" i="1"/>
  <c r="AC928" i="1"/>
  <c r="AD927" i="1"/>
  <c r="AC927" i="1"/>
  <c r="AD926" i="1"/>
  <c r="AC926" i="1"/>
  <c r="AD925" i="1"/>
  <c r="AC925" i="1"/>
  <c r="AD924" i="1"/>
  <c r="AC924" i="1"/>
  <c r="AD923" i="1"/>
  <c r="AC923" i="1"/>
  <c r="AD922" i="1"/>
  <c r="AC922" i="1"/>
  <c r="AD921" i="1"/>
  <c r="AC921" i="1"/>
  <c r="AD920" i="1"/>
  <c r="AC920" i="1"/>
  <c r="AD919" i="1"/>
  <c r="AC919" i="1"/>
  <c r="AD918" i="1"/>
  <c r="AC918" i="1"/>
  <c r="AD917" i="1"/>
  <c r="AC917" i="1"/>
  <c r="AD916" i="1"/>
  <c r="AC916" i="1"/>
  <c r="AD915" i="1"/>
  <c r="AC915" i="1"/>
  <c r="AD914" i="1"/>
  <c r="AC914" i="1"/>
  <c r="AD913" i="1"/>
  <c r="AC913" i="1"/>
  <c r="AD912" i="1"/>
  <c r="AC912" i="1"/>
  <c r="AD911" i="1"/>
  <c r="AC911" i="1"/>
  <c r="AD910" i="1"/>
  <c r="AC910" i="1"/>
  <c r="AD909" i="1"/>
  <c r="AC909" i="1"/>
  <c r="AD908" i="1"/>
  <c r="AC908" i="1"/>
  <c r="AD907" i="1"/>
  <c r="AC907" i="1"/>
  <c r="AD906" i="1"/>
  <c r="AC906" i="1"/>
  <c r="AD905" i="1"/>
  <c r="AC905" i="1"/>
  <c r="AD904" i="1"/>
  <c r="AC904" i="1"/>
  <c r="AD903" i="1"/>
  <c r="AC903" i="1"/>
  <c r="AD902" i="1"/>
  <c r="AC902" i="1"/>
  <c r="AD901" i="1"/>
  <c r="AC901" i="1"/>
  <c r="AD900" i="1"/>
  <c r="AC900" i="1"/>
  <c r="AD899" i="1"/>
  <c r="AC899" i="1"/>
  <c r="AD898" i="1"/>
  <c r="AC898" i="1"/>
  <c r="AD897" i="1"/>
  <c r="AC897" i="1"/>
  <c r="AD896" i="1"/>
  <c r="AC896" i="1"/>
  <c r="AD895" i="1"/>
  <c r="AC895" i="1"/>
  <c r="AD894" i="1"/>
  <c r="AC894" i="1"/>
  <c r="AD893" i="1"/>
  <c r="AC893" i="1"/>
  <c r="AD892" i="1"/>
  <c r="AC892" i="1"/>
  <c r="AD891" i="1"/>
  <c r="AC891" i="1"/>
  <c r="AD890" i="1"/>
  <c r="AC890" i="1"/>
  <c r="AD889" i="1"/>
  <c r="AC889" i="1"/>
  <c r="AD888" i="1"/>
  <c r="AC888" i="1"/>
  <c r="AD887" i="1"/>
  <c r="AC887" i="1"/>
  <c r="AD886" i="1"/>
  <c r="AC886" i="1"/>
  <c r="AD885" i="1"/>
  <c r="AC885" i="1"/>
  <c r="AD884" i="1"/>
  <c r="AC884" i="1"/>
  <c r="AD883" i="1"/>
  <c r="AC883" i="1"/>
  <c r="AD882" i="1"/>
  <c r="AC882" i="1"/>
  <c r="AD881" i="1"/>
  <c r="AC881" i="1"/>
  <c r="AD880" i="1"/>
  <c r="AC880" i="1"/>
  <c r="AD879" i="1"/>
  <c r="AC879" i="1"/>
  <c r="AD878" i="1"/>
  <c r="AC878" i="1"/>
  <c r="AD877" i="1"/>
  <c r="AC877" i="1"/>
  <c r="AD876" i="1"/>
  <c r="AC876" i="1"/>
  <c r="AD875" i="1"/>
  <c r="AC875" i="1"/>
  <c r="AD874" i="1"/>
  <c r="AC874" i="1"/>
  <c r="AD873" i="1"/>
  <c r="AC873" i="1"/>
  <c r="AD872" i="1"/>
  <c r="AC872" i="1"/>
  <c r="AD871" i="1"/>
  <c r="AC871" i="1"/>
  <c r="AD870" i="1"/>
  <c r="AC870" i="1"/>
  <c r="AD869" i="1"/>
  <c r="AC869" i="1"/>
  <c r="AD868" i="1"/>
  <c r="AC868" i="1"/>
  <c r="AD867" i="1"/>
  <c r="AC867" i="1"/>
  <c r="AD866" i="1"/>
  <c r="AC866" i="1"/>
  <c r="AD865" i="1"/>
  <c r="AC865" i="1"/>
  <c r="AD864" i="1"/>
  <c r="AC864" i="1"/>
  <c r="AD863" i="1"/>
  <c r="AC863" i="1"/>
  <c r="AD862" i="1"/>
  <c r="AC862" i="1"/>
  <c r="AD861" i="1"/>
  <c r="AC861" i="1"/>
  <c r="AD860" i="1"/>
  <c r="AC860" i="1"/>
  <c r="AD859" i="1"/>
  <c r="AC859" i="1"/>
  <c r="AD858" i="1"/>
  <c r="AC858" i="1"/>
  <c r="AD857" i="1"/>
  <c r="AC857" i="1"/>
  <c r="AD856" i="1"/>
  <c r="AC856" i="1"/>
  <c r="AD855" i="1"/>
  <c r="AC855" i="1"/>
  <c r="AD854" i="1"/>
  <c r="AC854" i="1"/>
  <c r="AD853" i="1"/>
  <c r="AC853" i="1"/>
  <c r="AD852" i="1"/>
  <c r="AC852" i="1"/>
  <c r="AD851" i="1"/>
  <c r="AC851" i="1"/>
  <c r="AD850" i="1"/>
  <c r="AC850" i="1"/>
  <c r="AD849" i="1"/>
  <c r="AC849" i="1"/>
  <c r="AD848" i="1"/>
  <c r="AC848" i="1"/>
  <c r="AD847" i="1"/>
  <c r="AC847" i="1"/>
  <c r="AD846" i="1"/>
  <c r="AC846" i="1"/>
  <c r="AD845" i="1"/>
  <c r="AC845" i="1"/>
  <c r="AD844" i="1"/>
  <c r="AC844" i="1"/>
  <c r="AD843" i="1"/>
  <c r="AC843" i="1"/>
  <c r="AD842" i="1"/>
  <c r="AC842" i="1"/>
  <c r="AD841" i="1"/>
  <c r="AC841" i="1"/>
  <c r="AD840" i="1"/>
  <c r="AC840" i="1"/>
  <c r="AD839" i="1"/>
  <c r="AC839" i="1"/>
  <c r="AD838" i="1"/>
  <c r="AC838" i="1"/>
  <c r="AD837" i="1"/>
  <c r="AC837" i="1"/>
  <c r="AD836" i="1"/>
  <c r="AC836" i="1"/>
  <c r="AD835" i="1"/>
  <c r="AC835" i="1"/>
  <c r="AD834" i="1"/>
  <c r="AC834" i="1"/>
  <c r="AD833" i="1"/>
  <c r="AC833" i="1"/>
  <c r="AD832" i="1"/>
  <c r="AC832" i="1"/>
  <c r="AD831" i="1"/>
  <c r="AC831" i="1"/>
  <c r="AD830" i="1"/>
  <c r="AC830" i="1"/>
  <c r="AD829" i="1"/>
  <c r="AC829" i="1"/>
  <c r="AD828" i="1"/>
  <c r="AC828" i="1"/>
  <c r="AD827" i="1"/>
  <c r="AC827" i="1"/>
  <c r="AD826" i="1"/>
  <c r="AC826" i="1"/>
  <c r="AD825" i="1"/>
  <c r="AC825" i="1"/>
  <c r="AD824" i="1"/>
  <c r="AC824" i="1"/>
  <c r="AD823" i="1"/>
  <c r="AC823" i="1"/>
  <c r="AD822" i="1"/>
  <c r="AC822" i="1"/>
  <c r="AD821" i="1"/>
  <c r="AC821" i="1"/>
  <c r="AD820" i="1"/>
  <c r="AC820" i="1"/>
  <c r="AD819" i="1"/>
  <c r="AC819" i="1"/>
  <c r="AD818" i="1"/>
  <c r="AC818" i="1"/>
  <c r="AD817" i="1"/>
  <c r="AC817" i="1"/>
  <c r="AD816" i="1"/>
  <c r="AC816" i="1"/>
  <c r="AD815" i="1"/>
  <c r="AC815" i="1"/>
  <c r="AD814" i="1"/>
  <c r="AC814" i="1"/>
  <c r="AD813" i="1"/>
  <c r="AC813" i="1"/>
  <c r="AD812" i="1"/>
  <c r="AC812" i="1"/>
  <c r="AD811" i="1"/>
  <c r="AC811" i="1"/>
  <c r="AD810" i="1"/>
  <c r="AC810" i="1"/>
  <c r="AD809" i="1"/>
  <c r="AC809" i="1"/>
  <c r="AD808" i="1"/>
  <c r="AC808" i="1"/>
  <c r="AD807" i="1"/>
  <c r="AC807" i="1"/>
  <c r="AD806" i="1"/>
  <c r="AC806" i="1"/>
  <c r="AD805" i="1"/>
  <c r="AC805" i="1"/>
  <c r="AD804" i="1"/>
  <c r="AC804" i="1"/>
  <c r="AD803" i="1"/>
  <c r="AC803" i="1"/>
  <c r="AD802" i="1"/>
  <c r="AC802" i="1"/>
  <c r="AD801" i="1"/>
  <c r="AC801" i="1"/>
  <c r="AD800" i="1"/>
  <c r="AC800" i="1"/>
  <c r="AD799" i="1"/>
  <c r="AC799" i="1"/>
  <c r="AD798" i="1"/>
  <c r="AC798" i="1"/>
  <c r="AD797" i="1"/>
  <c r="AC797" i="1"/>
  <c r="AD796" i="1"/>
  <c r="AC796" i="1"/>
  <c r="AD795" i="1"/>
  <c r="AC795" i="1"/>
  <c r="AD794" i="1"/>
  <c r="AC794" i="1"/>
  <c r="AD793" i="1"/>
  <c r="AC793" i="1"/>
  <c r="AD792" i="1"/>
  <c r="AC792" i="1"/>
  <c r="AD791" i="1"/>
  <c r="AC791" i="1"/>
  <c r="AD790" i="1"/>
  <c r="AC790" i="1"/>
  <c r="AD789" i="1"/>
  <c r="AC789" i="1"/>
  <c r="AD788" i="1"/>
  <c r="AC788" i="1"/>
  <c r="AD787" i="1"/>
  <c r="AC787" i="1"/>
  <c r="AD786" i="1"/>
  <c r="AC786" i="1"/>
  <c r="AD785" i="1"/>
  <c r="AC785" i="1"/>
  <c r="AD784" i="1"/>
  <c r="AC784" i="1"/>
  <c r="AD783" i="1"/>
  <c r="AC783" i="1"/>
  <c r="AD782" i="1"/>
  <c r="AC782" i="1"/>
  <c r="AD781" i="1"/>
  <c r="AC781" i="1"/>
  <c r="AD780" i="1"/>
  <c r="AC780" i="1"/>
  <c r="AD779" i="1"/>
  <c r="AC779" i="1"/>
  <c r="AD778" i="1"/>
  <c r="AC778" i="1"/>
  <c r="AD777" i="1"/>
  <c r="AC777" i="1"/>
  <c r="AD776" i="1"/>
  <c r="AC776" i="1"/>
  <c r="AD775" i="1"/>
  <c r="AC775" i="1"/>
  <c r="AD774" i="1"/>
  <c r="AC774" i="1"/>
  <c r="AD773" i="1"/>
  <c r="AC773" i="1"/>
  <c r="AD772" i="1"/>
  <c r="AC772" i="1"/>
  <c r="AD771" i="1"/>
  <c r="AC771" i="1"/>
  <c r="AD770" i="1"/>
  <c r="AC770" i="1"/>
  <c r="AD769" i="1"/>
  <c r="AC769" i="1"/>
  <c r="AD768" i="1"/>
  <c r="AC768" i="1"/>
  <c r="AD767" i="1"/>
  <c r="AC767" i="1"/>
  <c r="AD766" i="1"/>
  <c r="AC766" i="1"/>
  <c r="AD765" i="1"/>
  <c r="AC765" i="1"/>
  <c r="AD764" i="1"/>
  <c r="AC764" i="1"/>
  <c r="AD763" i="1"/>
  <c r="AC763" i="1"/>
  <c r="AD762" i="1"/>
  <c r="AC762" i="1"/>
  <c r="AD761" i="1"/>
  <c r="AC761" i="1"/>
  <c r="AD760" i="1"/>
  <c r="AC760" i="1"/>
  <c r="AD759" i="1"/>
  <c r="AC759" i="1"/>
  <c r="AD758" i="1"/>
  <c r="AC758" i="1"/>
  <c r="AD757" i="1"/>
  <c r="AC757" i="1"/>
  <c r="AD756" i="1"/>
  <c r="AC756" i="1"/>
  <c r="AD755" i="1"/>
  <c r="AC755" i="1"/>
  <c r="AD754" i="1"/>
  <c r="AC754" i="1"/>
  <c r="AD753" i="1"/>
  <c r="AC753" i="1"/>
  <c r="AD752" i="1"/>
  <c r="AC752" i="1"/>
  <c r="AD751" i="1"/>
  <c r="AC751" i="1"/>
  <c r="AD750" i="1"/>
  <c r="AC750" i="1"/>
  <c r="AD749" i="1"/>
  <c r="AC749" i="1"/>
  <c r="AD748" i="1"/>
  <c r="AC748" i="1"/>
  <c r="AD747" i="1"/>
  <c r="AC747" i="1"/>
  <c r="AD746" i="1"/>
  <c r="AC746" i="1"/>
  <c r="AD745" i="1"/>
  <c r="AC745" i="1"/>
  <c r="AD744" i="1"/>
  <c r="AC744" i="1"/>
  <c r="AD743" i="1"/>
  <c r="AC743" i="1"/>
  <c r="AD742" i="1"/>
  <c r="AC742" i="1"/>
  <c r="AD741" i="1"/>
  <c r="AC741" i="1"/>
  <c r="AD740" i="1"/>
  <c r="AC740" i="1"/>
  <c r="AD739" i="1"/>
  <c r="AC739" i="1"/>
  <c r="AD738" i="1"/>
  <c r="AC738" i="1"/>
  <c r="AD737" i="1"/>
  <c r="AC737" i="1"/>
  <c r="AD736" i="1"/>
  <c r="AC736" i="1"/>
  <c r="AD735" i="1"/>
  <c r="AC735" i="1"/>
  <c r="AD734" i="1"/>
  <c r="AC734" i="1"/>
  <c r="AD733" i="1"/>
  <c r="AC733" i="1"/>
  <c r="AD732" i="1"/>
  <c r="AC732" i="1"/>
  <c r="AD731" i="1"/>
  <c r="AC731" i="1"/>
  <c r="AD730" i="1"/>
  <c r="AC730" i="1"/>
  <c r="AD729" i="1"/>
  <c r="AC729" i="1"/>
  <c r="AD728" i="1"/>
  <c r="AC728" i="1"/>
  <c r="AD727" i="1"/>
  <c r="AC727" i="1"/>
  <c r="AD726" i="1"/>
  <c r="AC726" i="1"/>
  <c r="AD725" i="1"/>
  <c r="AC725" i="1"/>
  <c r="AD724" i="1"/>
  <c r="AC724" i="1"/>
  <c r="AD723" i="1"/>
  <c r="AC723" i="1"/>
  <c r="AD722" i="1"/>
  <c r="AC722" i="1"/>
  <c r="AD721" i="1"/>
  <c r="AC721" i="1"/>
  <c r="AD720" i="1"/>
  <c r="AC720" i="1"/>
  <c r="AD719" i="1"/>
  <c r="AC719" i="1"/>
  <c r="AD718" i="1"/>
  <c r="AC718" i="1"/>
  <c r="AD717" i="1"/>
  <c r="AC717" i="1"/>
  <c r="AD716" i="1"/>
  <c r="AC716" i="1"/>
  <c r="AD715" i="1"/>
  <c r="AC715" i="1"/>
  <c r="AD714" i="1"/>
  <c r="AC714" i="1"/>
  <c r="AD713" i="1"/>
  <c r="AC713" i="1"/>
  <c r="AD712" i="1"/>
  <c r="AC712" i="1"/>
  <c r="AD711" i="1"/>
  <c r="AC711" i="1"/>
  <c r="AD710" i="1"/>
  <c r="AC710" i="1"/>
  <c r="AD709" i="1"/>
  <c r="AC709" i="1"/>
  <c r="AD708" i="1"/>
  <c r="AC708" i="1"/>
  <c r="AD707" i="1"/>
  <c r="AC707" i="1"/>
  <c r="AD706" i="1"/>
  <c r="AC706" i="1"/>
  <c r="AD705" i="1"/>
  <c r="AC705" i="1"/>
  <c r="AD704" i="1"/>
  <c r="AC704" i="1"/>
  <c r="AD703" i="1"/>
  <c r="AC703" i="1"/>
  <c r="AD702" i="1"/>
  <c r="AC702" i="1"/>
  <c r="AD701" i="1"/>
  <c r="AC701" i="1"/>
  <c r="AD700" i="1"/>
  <c r="AC700" i="1"/>
  <c r="AD699" i="1"/>
  <c r="AC699" i="1"/>
  <c r="AD698" i="1"/>
  <c r="AC698" i="1"/>
  <c r="AD697" i="1"/>
  <c r="AC697" i="1"/>
  <c r="AD696" i="1"/>
  <c r="AC696" i="1"/>
  <c r="AD695" i="1"/>
  <c r="AC695" i="1"/>
  <c r="AD694" i="1"/>
  <c r="AC694" i="1"/>
  <c r="AD693" i="1"/>
  <c r="AC693" i="1"/>
  <c r="AD692" i="1"/>
  <c r="AC692" i="1"/>
  <c r="AD691" i="1"/>
  <c r="AC691" i="1"/>
  <c r="AD690" i="1"/>
  <c r="AC690" i="1"/>
  <c r="AD689" i="1"/>
  <c r="AC689" i="1"/>
  <c r="AD688" i="1"/>
  <c r="AC688" i="1"/>
  <c r="AD687" i="1"/>
  <c r="AC687" i="1"/>
  <c r="AD686" i="1"/>
  <c r="AC686" i="1"/>
  <c r="AD685" i="1"/>
  <c r="AC685" i="1"/>
  <c r="AD684" i="1"/>
  <c r="AC684" i="1"/>
  <c r="AD683" i="1"/>
  <c r="AC683" i="1"/>
  <c r="AD682" i="1"/>
  <c r="AC682" i="1"/>
  <c r="AD681" i="1"/>
  <c r="AC681" i="1"/>
  <c r="AD680" i="1"/>
  <c r="AC680" i="1"/>
  <c r="AD679" i="1"/>
  <c r="AC679" i="1"/>
  <c r="AD678" i="1"/>
  <c r="AC678" i="1"/>
  <c r="AD677" i="1"/>
  <c r="AC677" i="1"/>
  <c r="AD676" i="1"/>
  <c r="AC676" i="1"/>
  <c r="AD675" i="1"/>
  <c r="AC675" i="1"/>
  <c r="AD674" i="1"/>
  <c r="AC674" i="1"/>
  <c r="AD673" i="1"/>
  <c r="AC673" i="1"/>
  <c r="AD672" i="1"/>
  <c r="AC672" i="1"/>
  <c r="AD671" i="1"/>
  <c r="AC671" i="1"/>
  <c r="AD670" i="1"/>
  <c r="AC670" i="1"/>
  <c r="AD669" i="1"/>
  <c r="AC669" i="1"/>
  <c r="AD668" i="1"/>
  <c r="AC668" i="1"/>
  <c r="AD667" i="1"/>
  <c r="AC667" i="1"/>
  <c r="AD666" i="1"/>
  <c r="AC666" i="1"/>
  <c r="AD665" i="1"/>
  <c r="AC665" i="1"/>
  <c r="AD664" i="1"/>
  <c r="AC664" i="1"/>
  <c r="AD663" i="1"/>
  <c r="AC663" i="1"/>
  <c r="AD662" i="1"/>
  <c r="AC662" i="1"/>
  <c r="AD661" i="1"/>
  <c r="AC661" i="1"/>
  <c r="AD660" i="1"/>
  <c r="AC660" i="1"/>
  <c r="AD659" i="1"/>
  <c r="AC659" i="1"/>
  <c r="AD658" i="1"/>
  <c r="AC658" i="1"/>
  <c r="AD657" i="1"/>
  <c r="AC657" i="1"/>
  <c r="AD656" i="1"/>
  <c r="AC656" i="1"/>
  <c r="AD655" i="1"/>
  <c r="AC655" i="1"/>
  <c r="AD654" i="1"/>
  <c r="AC654" i="1"/>
  <c r="AD653" i="1"/>
  <c r="AC653" i="1"/>
  <c r="AD652" i="1"/>
  <c r="AC652" i="1"/>
  <c r="AD651" i="1"/>
  <c r="AC651" i="1"/>
  <c r="AD650" i="1"/>
  <c r="AC650" i="1"/>
  <c r="AD649" i="1"/>
  <c r="AC649" i="1"/>
  <c r="AD648" i="1"/>
  <c r="AC648" i="1"/>
  <c r="AD647" i="1"/>
  <c r="AC647" i="1"/>
  <c r="AD646" i="1"/>
  <c r="AC646" i="1"/>
  <c r="AD645" i="1"/>
  <c r="AC645" i="1"/>
  <c r="AD644" i="1"/>
  <c r="AC644" i="1"/>
  <c r="AD643" i="1"/>
  <c r="AC643" i="1"/>
  <c r="AD642" i="1"/>
  <c r="AC642" i="1"/>
  <c r="AD641" i="1"/>
  <c r="AC641" i="1"/>
  <c r="AD640" i="1"/>
  <c r="AC640" i="1"/>
  <c r="AD639" i="1"/>
  <c r="AC639" i="1"/>
  <c r="AD638" i="1"/>
  <c r="AC638" i="1"/>
  <c r="AD637" i="1"/>
  <c r="AC637" i="1"/>
  <c r="AD636" i="1"/>
  <c r="AC636" i="1"/>
  <c r="AD635" i="1"/>
  <c r="AC635" i="1"/>
  <c r="AD634" i="1"/>
  <c r="AC634" i="1"/>
  <c r="AD633" i="1"/>
  <c r="AC633" i="1"/>
  <c r="AD632" i="1"/>
  <c r="AC632" i="1"/>
  <c r="AD631" i="1"/>
  <c r="AC631" i="1"/>
  <c r="AD630" i="1"/>
  <c r="AC630" i="1"/>
  <c r="AD629" i="1"/>
  <c r="AC629" i="1"/>
  <c r="AD628" i="1"/>
  <c r="AC628" i="1"/>
  <c r="AD627" i="1"/>
  <c r="AC627" i="1"/>
  <c r="AD626" i="1"/>
  <c r="AC626" i="1"/>
  <c r="AD625" i="1"/>
  <c r="AC625" i="1"/>
  <c r="AD624" i="1"/>
  <c r="AC624" i="1"/>
  <c r="AD623" i="1"/>
  <c r="AC623" i="1"/>
  <c r="AD622" i="1"/>
  <c r="AC622" i="1"/>
  <c r="AD621" i="1"/>
  <c r="AC621" i="1"/>
  <c r="AD620" i="1"/>
  <c r="AC620" i="1"/>
  <c r="AD619" i="1"/>
  <c r="AC619" i="1"/>
  <c r="AD618" i="1"/>
  <c r="AC618" i="1"/>
  <c r="AD617" i="1"/>
  <c r="AC617" i="1"/>
  <c r="AD616" i="1"/>
  <c r="AC616" i="1"/>
  <c r="AD615" i="1"/>
  <c r="AC615" i="1"/>
  <c r="AD614" i="1"/>
  <c r="AC614" i="1"/>
  <c r="AD613" i="1"/>
  <c r="AC613" i="1"/>
  <c r="AD612" i="1"/>
  <c r="AC612" i="1"/>
  <c r="AD611" i="1"/>
  <c r="AC611" i="1"/>
  <c r="AD610" i="1"/>
  <c r="AC610" i="1"/>
  <c r="AD609" i="1"/>
  <c r="AC609" i="1"/>
  <c r="AD608" i="1"/>
  <c r="AC608" i="1"/>
  <c r="AD607" i="1"/>
  <c r="AC607" i="1"/>
  <c r="AD606" i="1"/>
  <c r="AC606" i="1"/>
  <c r="AD605" i="1"/>
  <c r="AC605" i="1"/>
  <c r="AD604" i="1"/>
  <c r="AC604" i="1"/>
  <c r="AD603" i="1"/>
  <c r="AC603" i="1"/>
  <c r="AD602" i="1"/>
  <c r="AC602" i="1"/>
  <c r="AD601" i="1"/>
  <c r="AC601" i="1"/>
  <c r="AD600" i="1"/>
  <c r="AC600" i="1"/>
  <c r="AD599" i="1"/>
  <c r="AC599" i="1"/>
  <c r="AD598" i="1"/>
  <c r="AC598" i="1"/>
  <c r="AD597" i="1"/>
  <c r="AC597" i="1"/>
  <c r="AD596" i="1"/>
  <c r="AC596" i="1"/>
  <c r="AD595" i="1"/>
  <c r="AC595" i="1"/>
  <c r="AD594" i="1"/>
  <c r="AC594" i="1"/>
  <c r="AD593" i="1"/>
  <c r="AC593" i="1"/>
  <c r="AD592" i="1"/>
  <c r="AC592" i="1"/>
  <c r="AD591" i="1"/>
  <c r="AC591" i="1"/>
  <c r="AD590" i="1"/>
  <c r="AC590" i="1"/>
  <c r="AD589" i="1"/>
  <c r="AC589" i="1"/>
  <c r="AD588" i="1"/>
  <c r="AC588" i="1"/>
  <c r="AD587" i="1"/>
  <c r="AC587" i="1"/>
  <c r="AD586" i="1"/>
  <c r="AC586" i="1"/>
  <c r="AD585" i="1"/>
  <c r="AC585" i="1"/>
  <c r="AD584" i="1"/>
  <c r="AC584" i="1"/>
  <c r="AD583" i="1"/>
  <c r="AC583" i="1"/>
  <c r="AD582" i="1"/>
  <c r="AC582" i="1"/>
  <c r="AD581" i="1"/>
  <c r="AC581" i="1"/>
  <c r="AD580" i="1"/>
  <c r="AC580" i="1"/>
  <c r="AD579" i="1"/>
  <c r="AC579" i="1"/>
  <c r="AD578" i="1"/>
  <c r="AC578" i="1"/>
  <c r="AD577" i="1"/>
  <c r="AC577" i="1"/>
  <c r="AD576" i="1"/>
  <c r="AC576" i="1"/>
  <c r="AD575" i="1"/>
  <c r="AC575" i="1"/>
  <c r="AD574" i="1"/>
  <c r="AC574" i="1"/>
  <c r="AD573" i="1"/>
  <c r="AC573" i="1"/>
  <c r="AD572" i="1"/>
  <c r="AC572" i="1"/>
  <c r="AD571" i="1"/>
  <c r="AC571" i="1"/>
  <c r="AD570" i="1"/>
  <c r="AC570" i="1"/>
  <c r="AD569" i="1"/>
  <c r="AC569" i="1"/>
  <c r="AD568" i="1"/>
  <c r="AC568" i="1"/>
  <c r="AD567" i="1"/>
  <c r="AC567" i="1"/>
  <c r="AD566" i="1"/>
  <c r="AC566" i="1"/>
  <c r="AD565" i="1"/>
  <c r="AC565" i="1"/>
  <c r="AD564" i="1"/>
  <c r="AC564" i="1"/>
  <c r="AD563" i="1"/>
  <c r="AC563" i="1"/>
  <c r="AD562" i="1"/>
  <c r="AC562" i="1"/>
  <c r="AD561" i="1"/>
  <c r="AC561" i="1"/>
  <c r="AD560" i="1"/>
  <c r="AC560" i="1"/>
  <c r="AD559" i="1"/>
  <c r="AC559" i="1"/>
  <c r="AD558" i="1"/>
  <c r="AC558" i="1"/>
  <c r="AD557" i="1"/>
  <c r="AC557" i="1"/>
  <c r="AD556" i="1"/>
  <c r="AC556" i="1"/>
  <c r="AD555" i="1"/>
  <c r="AC555" i="1"/>
  <c r="AD554" i="1"/>
  <c r="AC554" i="1"/>
  <c r="AD553" i="1"/>
  <c r="AC553" i="1"/>
  <c r="AD552" i="1"/>
  <c r="AC552" i="1"/>
  <c r="AD551" i="1"/>
  <c r="AC551" i="1"/>
  <c r="AD550" i="1"/>
  <c r="AC550" i="1"/>
  <c r="AD549" i="1"/>
  <c r="AC549" i="1"/>
  <c r="AD548" i="1"/>
  <c r="AC548" i="1"/>
  <c r="AD547" i="1"/>
  <c r="AC547" i="1"/>
  <c r="AD546" i="1"/>
  <c r="AC546" i="1"/>
  <c r="AD545" i="1"/>
  <c r="AC545" i="1"/>
  <c r="AD544" i="1"/>
  <c r="AC544" i="1"/>
  <c r="AD543" i="1"/>
  <c r="AC543" i="1"/>
  <c r="AD542" i="1"/>
  <c r="AC542" i="1"/>
  <c r="AD541" i="1"/>
  <c r="AC541" i="1"/>
  <c r="AD540" i="1"/>
  <c r="AC540" i="1"/>
  <c r="AD539" i="1"/>
  <c r="AC539" i="1"/>
  <c r="AD538" i="1"/>
  <c r="AC538" i="1"/>
  <c r="AD537" i="1"/>
  <c r="AC537" i="1"/>
  <c r="AD536" i="1"/>
  <c r="AC536" i="1"/>
  <c r="AD535" i="1"/>
  <c r="AC535" i="1"/>
  <c r="AD534" i="1"/>
  <c r="AC534" i="1"/>
  <c r="AD533" i="1"/>
  <c r="AC533" i="1"/>
  <c r="AD532" i="1"/>
  <c r="AC532" i="1"/>
  <c r="AD531" i="1"/>
  <c r="AC531" i="1"/>
  <c r="AD530" i="1"/>
  <c r="AC530" i="1"/>
  <c r="AD529" i="1"/>
  <c r="AC529" i="1"/>
  <c r="AD528" i="1"/>
  <c r="AC528" i="1"/>
  <c r="AD527" i="1"/>
  <c r="AC527" i="1"/>
  <c r="AD526" i="1"/>
  <c r="AC526" i="1"/>
  <c r="AD525" i="1"/>
  <c r="AC525" i="1"/>
  <c r="AD524" i="1"/>
  <c r="AC524" i="1"/>
  <c r="AD523" i="1"/>
  <c r="AC523" i="1"/>
  <c r="AD522" i="1"/>
  <c r="AC522" i="1"/>
  <c r="AD521" i="1"/>
  <c r="AC521" i="1"/>
  <c r="AD520" i="1"/>
  <c r="AC520" i="1"/>
  <c r="AD519" i="1"/>
  <c r="AC519" i="1"/>
  <c r="AD518" i="1"/>
  <c r="AC518" i="1"/>
  <c r="AD517" i="1"/>
  <c r="AC517" i="1"/>
  <c r="AD516" i="1"/>
  <c r="AC516" i="1"/>
  <c r="AD515" i="1"/>
  <c r="AC515" i="1"/>
  <c r="AD514" i="1"/>
  <c r="AC514" i="1"/>
  <c r="AD513" i="1"/>
  <c r="AC513" i="1"/>
  <c r="AD512" i="1"/>
  <c r="AC512" i="1"/>
  <c r="AD511" i="1"/>
  <c r="AC511" i="1"/>
  <c r="AD510" i="1"/>
  <c r="AC510" i="1"/>
  <c r="AD509" i="1"/>
  <c r="AC509" i="1"/>
  <c r="AD508" i="1"/>
  <c r="AC508" i="1"/>
  <c r="AD507" i="1"/>
  <c r="AC507" i="1"/>
  <c r="AD506" i="1"/>
  <c r="AC506" i="1"/>
  <c r="AD505" i="1"/>
  <c r="AC505" i="1"/>
  <c r="AD504" i="1"/>
  <c r="AC504" i="1"/>
  <c r="AD503" i="1"/>
  <c r="AC503" i="1"/>
  <c r="AD502" i="1"/>
  <c r="AC502" i="1"/>
  <c r="AD501" i="1"/>
  <c r="AC501" i="1"/>
  <c r="AD500" i="1"/>
  <c r="AC500" i="1"/>
  <c r="AD499" i="1"/>
  <c r="AC499" i="1"/>
  <c r="AD498" i="1"/>
  <c r="AC498" i="1"/>
  <c r="AD497" i="1"/>
  <c r="AC497" i="1"/>
  <c r="AD496" i="1"/>
  <c r="AC496" i="1"/>
  <c r="AD495" i="1"/>
  <c r="AC495" i="1"/>
  <c r="AD494" i="1"/>
  <c r="AC494" i="1"/>
  <c r="AD493" i="1"/>
  <c r="AC493" i="1"/>
  <c r="AD492" i="1"/>
  <c r="AC492" i="1"/>
  <c r="AD491" i="1"/>
  <c r="AC491" i="1"/>
  <c r="AD490" i="1"/>
  <c r="AC490" i="1"/>
  <c r="AD489" i="1"/>
  <c r="AC489" i="1"/>
  <c r="AD488" i="1"/>
  <c r="AC488" i="1"/>
  <c r="AD487" i="1"/>
  <c r="AC487" i="1"/>
  <c r="AD486" i="1"/>
  <c r="AC486" i="1"/>
  <c r="AD485" i="1"/>
  <c r="AC485" i="1"/>
  <c r="AD484" i="1"/>
  <c r="AC484" i="1"/>
  <c r="AD483" i="1"/>
  <c r="AC483" i="1"/>
  <c r="AD482" i="1"/>
  <c r="AC482" i="1"/>
  <c r="AD481" i="1"/>
  <c r="AC481" i="1"/>
  <c r="AD480" i="1"/>
  <c r="AC480" i="1"/>
  <c r="AD479" i="1"/>
  <c r="AC479" i="1"/>
  <c r="AD478" i="1"/>
  <c r="AC478" i="1"/>
  <c r="AD477" i="1"/>
  <c r="AC477" i="1"/>
  <c r="AD476" i="1"/>
  <c r="AC476" i="1"/>
  <c r="AD475" i="1"/>
  <c r="AC475" i="1"/>
  <c r="AD474" i="1"/>
  <c r="AC474" i="1"/>
  <c r="AD473" i="1"/>
  <c r="AC473" i="1"/>
  <c r="AD472" i="1"/>
  <c r="AC472" i="1"/>
  <c r="AD471" i="1"/>
  <c r="AC471" i="1"/>
  <c r="AD470" i="1"/>
  <c r="AC470" i="1"/>
  <c r="AD469" i="1"/>
  <c r="AC469" i="1"/>
  <c r="AD468" i="1"/>
  <c r="AC468" i="1"/>
  <c r="AD467" i="1"/>
  <c r="AC467" i="1"/>
  <c r="AD466" i="1"/>
  <c r="AC466" i="1"/>
  <c r="AD465" i="1"/>
  <c r="AC465" i="1"/>
  <c r="AD464" i="1"/>
  <c r="AC464" i="1"/>
  <c r="AD463" i="1"/>
  <c r="AC463" i="1"/>
  <c r="AD462" i="1"/>
  <c r="AC462" i="1"/>
  <c r="AD461" i="1"/>
  <c r="AC461" i="1"/>
  <c r="AD460" i="1"/>
  <c r="AC460" i="1"/>
  <c r="AD459" i="1"/>
  <c r="AC459" i="1"/>
  <c r="AD458" i="1"/>
  <c r="AC458" i="1"/>
  <c r="AD457" i="1"/>
  <c r="AC457" i="1"/>
  <c r="AD456" i="1"/>
  <c r="AC456" i="1"/>
  <c r="AD455" i="1"/>
  <c r="AC455" i="1"/>
  <c r="AD454" i="1"/>
  <c r="AC454" i="1"/>
  <c r="AD453" i="1"/>
  <c r="AC453" i="1"/>
  <c r="AD452" i="1"/>
  <c r="AC452" i="1"/>
  <c r="AD451" i="1"/>
  <c r="AC451" i="1"/>
  <c r="AD450" i="1"/>
  <c r="AC450" i="1"/>
  <c r="AD449" i="1"/>
  <c r="AC449" i="1"/>
  <c r="AD448" i="1"/>
  <c r="AC448" i="1"/>
  <c r="AD447" i="1"/>
  <c r="AC447" i="1"/>
  <c r="AD446" i="1"/>
  <c r="AC446" i="1"/>
  <c r="AD445" i="1"/>
  <c r="AC445" i="1"/>
  <c r="AD444" i="1"/>
  <c r="AC444" i="1"/>
  <c r="AD443" i="1"/>
  <c r="AC443" i="1"/>
  <c r="AD442" i="1"/>
  <c r="AC442" i="1"/>
  <c r="AD441" i="1"/>
  <c r="AC441" i="1"/>
  <c r="AD440" i="1"/>
  <c r="AC440" i="1"/>
  <c r="AD439" i="1"/>
  <c r="AC439" i="1"/>
  <c r="AD438" i="1"/>
  <c r="AC438" i="1"/>
  <c r="AD437" i="1"/>
  <c r="AC437" i="1"/>
  <c r="AD436" i="1"/>
  <c r="AC436" i="1"/>
  <c r="AD435" i="1"/>
  <c r="AC435" i="1"/>
  <c r="AD434" i="1"/>
  <c r="AC434" i="1"/>
  <c r="AD433" i="1"/>
  <c r="AC433" i="1"/>
  <c r="AD432" i="1"/>
  <c r="AC432" i="1"/>
  <c r="AD431" i="1"/>
  <c r="AC431" i="1"/>
  <c r="AD430" i="1"/>
  <c r="AC430" i="1"/>
  <c r="AD429" i="1"/>
  <c r="AC429" i="1"/>
  <c r="AD428" i="1"/>
  <c r="AC428" i="1"/>
  <c r="AD427" i="1"/>
  <c r="AC427" i="1"/>
  <c r="AD426" i="1"/>
  <c r="AC426" i="1"/>
  <c r="AD425" i="1"/>
  <c r="AC425" i="1"/>
  <c r="AD424" i="1"/>
  <c r="AC424" i="1"/>
  <c r="AD423" i="1"/>
  <c r="AC423" i="1"/>
  <c r="AD422" i="1"/>
  <c r="AC422" i="1"/>
  <c r="AD421" i="1"/>
  <c r="AC421" i="1"/>
  <c r="AD420" i="1"/>
  <c r="AC420" i="1"/>
  <c r="AD419" i="1"/>
  <c r="AC419" i="1"/>
  <c r="AD418" i="1"/>
  <c r="AC418" i="1"/>
  <c r="AD417" i="1"/>
  <c r="AC417" i="1"/>
  <c r="AD416" i="1"/>
  <c r="AC416" i="1"/>
  <c r="AD415" i="1"/>
  <c r="AC415" i="1"/>
  <c r="AD414" i="1"/>
  <c r="AC414" i="1"/>
  <c r="AD413" i="1"/>
  <c r="AC413" i="1"/>
  <c r="AD412" i="1"/>
  <c r="AC412" i="1"/>
  <c r="AD411" i="1"/>
  <c r="AC411" i="1"/>
  <c r="AD410" i="1"/>
  <c r="AC410" i="1"/>
  <c r="AD409" i="1"/>
  <c r="AC409" i="1"/>
  <c r="AD408" i="1"/>
  <c r="AC408" i="1"/>
  <c r="AD407" i="1"/>
  <c r="AC407" i="1"/>
  <c r="AD406" i="1"/>
  <c r="AC406" i="1"/>
  <c r="AD405" i="1"/>
  <c r="AC405" i="1"/>
  <c r="AD404" i="1"/>
  <c r="AC404" i="1"/>
  <c r="AD403" i="1"/>
  <c r="AC403" i="1"/>
  <c r="AD402" i="1"/>
  <c r="AC402" i="1"/>
  <c r="AD401" i="1"/>
  <c r="AC401" i="1"/>
  <c r="AD400" i="1"/>
  <c r="AC400" i="1"/>
  <c r="AD399" i="1"/>
  <c r="AC399" i="1"/>
  <c r="AD398" i="1"/>
  <c r="AC398" i="1"/>
  <c r="AD397" i="1"/>
  <c r="AC397" i="1"/>
  <c r="AD396" i="1"/>
  <c r="AC396" i="1"/>
  <c r="AD395" i="1"/>
  <c r="AC395" i="1"/>
  <c r="AD394" i="1"/>
  <c r="AC394" i="1"/>
  <c r="AD393" i="1"/>
  <c r="AC393" i="1"/>
  <c r="AD392" i="1"/>
  <c r="AC392" i="1"/>
  <c r="AD391" i="1"/>
  <c r="AC391" i="1"/>
  <c r="AD390" i="1"/>
  <c r="AC390" i="1"/>
  <c r="AD389" i="1"/>
  <c r="AC389" i="1"/>
  <c r="AD388" i="1"/>
  <c r="AC388" i="1"/>
  <c r="AD387" i="1"/>
  <c r="AC387" i="1"/>
  <c r="AD386" i="1"/>
  <c r="AC386" i="1"/>
  <c r="AD385" i="1"/>
  <c r="AC385" i="1"/>
  <c r="AD384" i="1"/>
  <c r="AC384" i="1"/>
  <c r="AD383" i="1"/>
  <c r="AC383" i="1"/>
  <c r="AD382" i="1"/>
  <c r="AC382" i="1"/>
  <c r="AD381" i="1"/>
  <c r="AC381" i="1"/>
  <c r="AD380" i="1"/>
  <c r="AC380" i="1"/>
  <c r="AD379" i="1"/>
  <c r="AC379" i="1"/>
  <c r="AD378" i="1"/>
  <c r="AC378" i="1"/>
  <c r="AD377" i="1"/>
  <c r="AC377" i="1"/>
  <c r="AD376" i="1"/>
  <c r="AC376" i="1"/>
  <c r="AD375" i="1"/>
  <c r="AC375" i="1"/>
  <c r="AD374" i="1"/>
  <c r="AC374" i="1"/>
  <c r="AD373" i="1"/>
  <c r="AC373" i="1"/>
  <c r="AD372" i="1"/>
  <c r="AC372" i="1"/>
  <c r="AD371" i="1"/>
  <c r="AC371" i="1"/>
  <c r="AD370" i="1"/>
  <c r="AC370" i="1"/>
  <c r="AD369" i="1"/>
  <c r="AC369" i="1"/>
  <c r="AD368" i="1"/>
  <c r="AC368" i="1"/>
  <c r="AD367" i="1"/>
  <c r="AC367" i="1"/>
  <c r="AD366" i="1"/>
  <c r="AC366" i="1"/>
  <c r="AD365" i="1"/>
  <c r="AC365" i="1"/>
  <c r="AD364" i="1"/>
  <c r="AC364" i="1"/>
  <c r="AD363" i="1"/>
  <c r="AC363" i="1"/>
  <c r="AD362" i="1"/>
  <c r="AC362" i="1"/>
  <c r="AD361" i="1"/>
  <c r="AC361" i="1"/>
  <c r="AD360" i="1"/>
  <c r="AC360" i="1"/>
  <c r="AD359" i="1"/>
  <c r="AC359" i="1"/>
  <c r="AD358" i="1"/>
  <c r="AC358" i="1"/>
  <c r="AD357" i="1"/>
  <c r="AC357" i="1"/>
  <c r="AD356" i="1"/>
  <c r="AC356" i="1"/>
  <c r="AD355" i="1"/>
  <c r="AC355" i="1"/>
  <c r="AD354" i="1"/>
  <c r="AC354" i="1"/>
  <c r="AD353" i="1"/>
  <c r="AC353" i="1"/>
  <c r="AD352" i="1"/>
  <c r="AC352" i="1"/>
  <c r="AD351" i="1"/>
  <c r="AC351" i="1"/>
  <c r="AD350" i="1"/>
  <c r="AC350" i="1"/>
  <c r="AD349" i="1"/>
  <c r="AC349" i="1"/>
  <c r="AD348" i="1"/>
  <c r="AC348" i="1"/>
  <c r="AD347" i="1"/>
  <c r="AC347" i="1"/>
  <c r="AD346" i="1"/>
  <c r="AC346" i="1"/>
  <c r="AD345" i="1"/>
  <c r="AC345" i="1"/>
  <c r="AD344" i="1"/>
  <c r="AC344" i="1"/>
  <c r="AD343" i="1"/>
  <c r="AC343" i="1"/>
  <c r="AD342" i="1"/>
  <c r="AC342" i="1"/>
  <c r="AD341" i="1"/>
  <c r="AC341" i="1"/>
  <c r="AD340" i="1"/>
  <c r="AC340" i="1"/>
  <c r="AD339" i="1"/>
  <c r="AC339" i="1"/>
  <c r="AD338" i="1"/>
  <c r="AC338" i="1"/>
  <c r="AD337" i="1"/>
  <c r="AC337" i="1"/>
  <c r="AD336" i="1"/>
  <c r="AC336" i="1"/>
  <c r="AD335" i="1"/>
  <c r="AC335" i="1"/>
  <c r="AD334" i="1"/>
  <c r="AC334" i="1"/>
  <c r="AD333" i="1"/>
  <c r="AC333" i="1"/>
  <c r="AD332" i="1"/>
  <c r="AC332" i="1"/>
  <c r="AD331" i="1"/>
  <c r="AC331" i="1"/>
  <c r="AD330" i="1"/>
  <c r="AC330" i="1"/>
  <c r="AD329" i="1"/>
  <c r="AC329" i="1"/>
  <c r="AD328" i="1"/>
  <c r="AC328" i="1"/>
  <c r="AD327" i="1"/>
  <c r="AC327" i="1"/>
  <c r="AD326" i="1"/>
  <c r="AC326" i="1"/>
  <c r="AD325" i="1"/>
  <c r="AC325" i="1"/>
  <c r="AD324" i="1"/>
  <c r="AC324" i="1"/>
  <c r="AD323" i="1"/>
  <c r="AC323" i="1"/>
  <c r="AD322" i="1"/>
  <c r="AC322" i="1"/>
  <c r="AD321" i="1"/>
  <c r="AC321" i="1"/>
  <c r="AD320" i="1"/>
  <c r="AC320" i="1"/>
  <c r="AD319" i="1"/>
  <c r="AC319" i="1"/>
  <c r="AD318" i="1"/>
  <c r="AC318" i="1"/>
  <c r="AD317" i="1"/>
  <c r="AC317" i="1"/>
  <c r="AD316" i="1"/>
  <c r="AC316" i="1"/>
  <c r="AD315" i="1"/>
  <c r="AC315" i="1"/>
  <c r="AD314" i="1"/>
  <c r="AC314" i="1"/>
  <c r="AD313" i="1"/>
  <c r="AC313" i="1"/>
  <c r="AD312" i="1"/>
  <c r="AC312" i="1"/>
  <c r="AD311" i="1"/>
  <c r="AC311" i="1"/>
  <c r="AD310" i="1"/>
  <c r="AC310" i="1"/>
  <c r="AD309" i="1"/>
  <c r="AC309" i="1"/>
  <c r="AD308" i="1"/>
  <c r="AC308" i="1"/>
  <c r="AD307" i="1"/>
  <c r="AC307" i="1"/>
  <c r="AD306" i="1"/>
  <c r="AC306" i="1"/>
  <c r="AD305" i="1"/>
  <c r="AC305" i="1"/>
  <c r="AD304" i="1"/>
  <c r="AC304" i="1"/>
  <c r="AD303" i="1"/>
  <c r="AC303" i="1"/>
  <c r="AD302" i="1"/>
  <c r="AC302" i="1"/>
  <c r="AD301" i="1"/>
  <c r="AC301" i="1"/>
  <c r="AD300" i="1"/>
  <c r="AC300" i="1"/>
  <c r="AD299" i="1"/>
  <c r="AC299" i="1"/>
  <c r="AD298" i="1"/>
  <c r="AC298" i="1"/>
  <c r="AD297" i="1"/>
  <c r="AC297" i="1"/>
  <c r="AD296" i="1"/>
  <c r="AC296" i="1"/>
  <c r="AD295" i="1"/>
  <c r="AC295" i="1"/>
  <c r="AD294" i="1"/>
  <c r="AC294" i="1"/>
  <c r="AD293" i="1"/>
  <c r="AC293" i="1"/>
  <c r="AD292" i="1"/>
  <c r="AC292" i="1"/>
  <c r="AD291" i="1"/>
  <c r="AC291" i="1"/>
  <c r="AD290" i="1"/>
  <c r="AC290" i="1"/>
  <c r="AD289" i="1"/>
  <c r="AC289" i="1"/>
  <c r="AD288" i="1"/>
  <c r="AC288" i="1"/>
  <c r="AD287" i="1"/>
  <c r="AC287" i="1"/>
  <c r="AD286" i="1"/>
  <c r="AC286" i="1"/>
  <c r="AD285" i="1"/>
  <c r="AC285" i="1"/>
  <c r="AD284" i="1"/>
  <c r="AC284" i="1"/>
  <c r="AD283" i="1"/>
  <c r="AC283" i="1"/>
  <c r="AD282" i="1"/>
  <c r="AC282" i="1"/>
  <c r="AD281" i="1"/>
  <c r="AC281" i="1"/>
  <c r="AD280" i="1"/>
  <c r="AC280" i="1"/>
  <c r="AD279" i="1"/>
  <c r="AC279" i="1"/>
  <c r="AD278" i="1"/>
  <c r="AC278" i="1"/>
  <c r="AD277" i="1"/>
  <c r="AC277" i="1"/>
  <c r="AD276" i="1"/>
  <c r="AC276" i="1"/>
  <c r="AD275" i="1"/>
  <c r="AC275" i="1"/>
  <c r="AD274" i="1"/>
  <c r="AC274" i="1"/>
  <c r="AD273" i="1"/>
  <c r="AC273" i="1"/>
  <c r="AD272" i="1"/>
  <c r="AC272" i="1"/>
  <c r="AD271" i="1"/>
  <c r="AC271" i="1"/>
  <c r="AD270" i="1"/>
  <c r="AC270" i="1"/>
  <c r="AD269" i="1"/>
  <c r="AC269" i="1"/>
  <c r="AD268" i="1"/>
  <c r="AC268" i="1"/>
  <c r="AD267" i="1"/>
  <c r="AC267" i="1"/>
  <c r="AD266" i="1"/>
  <c r="AC266" i="1"/>
  <c r="AD265" i="1"/>
  <c r="AC265" i="1"/>
  <c r="AD264" i="1"/>
  <c r="AC264" i="1"/>
  <c r="AD263" i="1"/>
  <c r="AC263" i="1"/>
  <c r="AD262" i="1"/>
  <c r="AC262" i="1"/>
  <c r="AD261" i="1"/>
  <c r="AC261" i="1"/>
  <c r="AD260" i="1"/>
  <c r="AC260" i="1"/>
  <c r="AD259" i="1"/>
  <c r="AC259" i="1"/>
  <c r="AD258" i="1"/>
  <c r="AC258" i="1"/>
  <c r="AD257" i="1"/>
  <c r="AC257" i="1"/>
  <c r="AD256" i="1"/>
  <c r="AC256" i="1"/>
  <c r="AD255" i="1"/>
  <c r="AC255" i="1"/>
  <c r="AD254" i="1"/>
  <c r="AC254" i="1"/>
  <c r="AD253" i="1"/>
  <c r="AC253" i="1"/>
  <c r="AD252" i="1"/>
  <c r="AC252" i="1"/>
  <c r="AD251" i="1"/>
  <c r="AC251" i="1"/>
  <c r="AD250" i="1"/>
  <c r="AC250" i="1"/>
  <c r="AD249" i="1"/>
  <c r="AC249" i="1"/>
  <c r="AD248" i="1"/>
  <c r="AC248" i="1"/>
  <c r="AD247" i="1"/>
  <c r="AC247" i="1"/>
  <c r="AD246" i="1"/>
  <c r="AC246" i="1"/>
  <c r="AD245" i="1"/>
  <c r="AC245" i="1"/>
  <c r="AD244" i="1"/>
  <c r="AC244" i="1"/>
  <c r="AD243" i="1"/>
  <c r="AC243" i="1"/>
  <c r="AD242" i="1"/>
  <c r="AC242" i="1"/>
  <c r="AD241" i="1"/>
  <c r="AC241" i="1"/>
  <c r="AD240" i="1"/>
  <c r="AC240" i="1"/>
  <c r="AD239" i="1"/>
  <c r="AC239" i="1"/>
  <c r="AD238" i="1"/>
  <c r="AC238" i="1"/>
  <c r="AD237" i="1"/>
  <c r="AC237" i="1"/>
  <c r="AD236" i="1"/>
  <c r="AC236" i="1"/>
  <c r="AD235" i="1"/>
  <c r="AC235" i="1"/>
  <c r="AD234" i="1"/>
  <c r="AC234" i="1"/>
  <c r="AD233" i="1"/>
  <c r="AC233" i="1"/>
  <c r="AD232" i="1"/>
  <c r="AC232" i="1"/>
  <c r="AD231" i="1"/>
  <c r="AC231" i="1"/>
  <c r="AD230" i="1"/>
  <c r="AC230" i="1"/>
  <c r="AD229" i="1"/>
  <c r="AC229" i="1"/>
  <c r="AD228" i="1"/>
  <c r="AC228" i="1"/>
  <c r="AD227" i="1"/>
  <c r="AC227" i="1"/>
  <c r="AD226" i="1"/>
  <c r="AC226" i="1"/>
  <c r="AD225" i="1"/>
  <c r="AC225" i="1"/>
  <c r="AD224" i="1"/>
  <c r="AC224" i="1"/>
  <c r="AD223" i="1"/>
  <c r="AC223" i="1"/>
  <c r="AD222" i="1"/>
  <c r="AC222" i="1"/>
  <c r="AD221" i="1"/>
  <c r="AC221" i="1"/>
  <c r="AD220" i="1"/>
  <c r="AC220" i="1"/>
  <c r="AD219" i="1"/>
  <c r="AC219" i="1"/>
  <c r="AD218" i="1"/>
  <c r="AC218" i="1"/>
  <c r="AD217" i="1"/>
  <c r="AC217" i="1"/>
  <c r="AD216" i="1"/>
  <c r="AC216" i="1"/>
  <c r="AD215" i="1"/>
  <c r="AC215" i="1"/>
  <c r="AD214" i="1"/>
  <c r="AC214" i="1"/>
  <c r="AD213" i="1"/>
  <c r="AC213" i="1"/>
  <c r="AD212" i="1"/>
  <c r="AC212" i="1"/>
  <c r="AD211" i="1"/>
  <c r="AC211" i="1"/>
  <c r="AD210" i="1"/>
  <c r="AC210" i="1"/>
  <c r="AD209" i="1"/>
  <c r="AC209" i="1"/>
  <c r="AD208" i="1"/>
  <c r="AC208" i="1"/>
  <c r="AD207" i="1"/>
  <c r="AC207" i="1"/>
  <c r="AD206" i="1"/>
  <c r="AC206" i="1"/>
  <c r="AD205" i="1"/>
  <c r="AC205" i="1"/>
  <c r="AD204" i="1"/>
  <c r="AC204" i="1"/>
  <c r="AD203" i="1"/>
  <c r="AC203" i="1"/>
  <c r="AD202" i="1"/>
  <c r="AC202" i="1"/>
  <c r="AD201" i="1"/>
  <c r="AC201" i="1"/>
  <c r="AD200" i="1"/>
  <c r="AC200" i="1"/>
  <c r="AD199" i="1"/>
  <c r="AC199" i="1"/>
  <c r="AD198" i="1"/>
  <c r="AC198" i="1"/>
  <c r="AD197" i="1"/>
  <c r="AC197" i="1"/>
  <c r="AD196" i="1"/>
  <c r="AC196" i="1"/>
  <c r="AD195" i="1"/>
  <c r="AC195" i="1"/>
  <c r="AD194" i="1"/>
  <c r="AC194" i="1"/>
  <c r="AD193" i="1"/>
  <c r="AC193" i="1"/>
  <c r="AD192" i="1"/>
  <c r="AC192" i="1"/>
  <c r="AD191" i="1"/>
  <c r="AC191" i="1"/>
  <c r="AD190" i="1"/>
  <c r="AC190" i="1"/>
  <c r="AD189" i="1"/>
  <c r="AC189" i="1"/>
  <c r="AD188" i="1"/>
  <c r="AC188" i="1"/>
  <c r="AD187" i="1"/>
  <c r="AC187" i="1"/>
  <c r="AD186" i="1"/>
  <c r="AC186" i="1"/>
  <c r="AD185" i="1"/>
  <c r="AC185" i="1"/>
  <c r="AD184" i="1"/>
  <c r="AC184" i="1"/>
  <c r="AD183" i="1"/>
  <c r="AC183" i="1"/>
  <c r="AD182" i="1"/>
  <c r="AC182" i="1"/>
  <c r="AD181" i="1"/>
  <c r="AC181" i="1"/>
  <c r="AD180" i="1"/>
  <c r="AC180" i="1"/>
  <c r="AD179" i="1"/>
  <c r="AC179" i="1"/>
  <c r="AD178" i="1"/>
  <c r="AC178" i="1"/>
  <c r="AD177" i="1"/>
  <c r="AC177" i="1"/>
  <c r="AD176" i="1"/>
  <c r="AC176" i="1"/>
  <c r="AD175" i="1"/>
  <c r="AC175" i="1"/>
  <c r="AD174" i="1"/>
  <c r="AC174" i="1"/>
  <c r="AD173" i="1"/>
  <c r="AC173" i="1"/>
  <c r="AD172" i="1"/>
  <c r="AC172" i="1"/>
  <c r="AD171" i="1"/>
  <c r="AC171" i="1"/>
  <c r="AD170" i="1"/>
  <c r="AC170" i="1"/>
  <c r="AD169" i="1"/>
  <c r="AC169" i="1"/>
  <c r="AD168" i="1"/>
  <c r="AC168" i="1"/>
  <c r="AD167" i="1"/>
  <c r="AC167" i="1"/>
  <c r="AD166" i="1"/>
  <c r="AC166" i="1"/>
  <c r="AD165" i="1"/>
  <c r="AC165" i="1"/>
  <c r="AD164" i="1"/>
  <c r="AC164" i="1"/>
  <c r="AD163" i="1"/>
  <c r="AC163" i="1"/>
  <c r="AD162" i="1"/>
  <c r="AC162" i="1"/>
  <c r="AD161" i="1"/>
  <c r="AC161" i="1"/>
  <c r="AD160" i="1"/>
  <c r="AC160" i="1"/>
  <c r="AD159" i="1"/>
  <c r="AC159" i="1"/>
  <c r="AD158" i="1"/>
  <c r="AC158" i="1"/>
  <c r="AD157" i="1"/>
  <c r="AC157" i="1"/>
  <c r="AD156" i="1"/>
  <c r="AC156" i="1"/>
  <c r="AD155" i="1"/>
  <c r="AC155" i="1"/>
  <c r="AD154" i="1"/>
  <c r="AC154" i="1"/>
  <c r="AD153" i="1"/>
  <c r="AC153" i="1"/>
  <c r="AD152" i="1"/>
  <c r="AC152" i="1"/>
  <c r="AD151" i="1"/>
  <c r="AC151" i="1"/>
  <c r="AD150" i="1"/>
  <c r="AC150" i="1"/>
  <c r="AD149" i="1"/>
  <c r="AC149" i="1"/>
  <c r="AD148" i="1"/>
  <c r="AC148" i="1"/>
  <c r="AD147" i="1"/>
  <c r="AC147" i="1"/>
  <c r="AD146" i="1"/>
  <c r="AC146" i="1"/>
  <c r="AD145" i="1"/>
  <c r="AC145" i="1"/>
  <c r="AD144" i="1"/>
  <c r="AC144" i="1"/>
  <c r="AD143" i="1"/>
  <c r="AC143" i="1"/>
  <c r="AD142" i="1"/>
  <c r="AC142" i="1"/>
  <c r="AD141" i="1"/>
  <c r="AC141" i="1"/>
  <c r="AD140" i="1"/>
  <c r="AC140" i="1"/>
  <c r="AD139" i="1"/>
  <c r="AC139" i="1"/>
  <c r="AD138" i="1"/>
  <c r="AC138" i="1"/>
  <c r="AD137" i="1"/>
  <c r="AC137" i="1"/>
  <c r="AD136" i="1"/>
  <c r="AC136" i="1"/>
  <c r="AD135" i="1"/>
  <c r="AC135" i="1"/>
  <c r="AD134" i="1"/>
  <c r="AC134" i="1"/>
  <c r="AD133" i="1"/>
  <c r="AC133" i="1"/>
  <c r="AD132" i="1"/>
  <c r="AC132" i="1"/>
  <c r="AD131" i="1"/>
  <c r="AC131" i="1"/>
  <c r="AD130" i="1"/>
  <c r="AC130" i="1"/>
  <c r="AD129" i="1"/>
  <c r="AC129" i="1"/>
  <c r="AD128" i="1"/>
  <c r="AC128" i="1"/>
  <c r="AD127" i="1"/>
  <c r="AC127" i="1"/>
  <c r="AD126" i="1"/>
  <c r="AC126" i="1"/>
  <c r="AD125" i="1"/>
  <c r="AC125" i="1"/>
  <c r="AD124" i="1"/>
  <c r="AC124" i="1"/>
  <c r="AD123" i="1"/>
  <c r="AC123" i="1"/>
  <c r="AD122" i="1"/>
  <c r="AC122" i="1"/>
  <c r="AD121" i="1"/>
  <c r="AC121" i="1"/>
  <c r="AD120" i="1"/>
  <c r="AC120" i="1"/>
  <c r="AD119" i="1"/>
  <c r="AC119" i="1"/>
  <c r="AD118" i="1"/>
  <c r="AC118" i="1"/>
  <c r="AD117" i="1"/>
  <c r="AC117" i="1"/>
  <c r="AD116" i="1"/>
  <c r="AC116" i="1"/>
  <c r="AD115" i="1"/>
  <c r="AC115" i="1"/>
  <c r="AD114" i="1"/>
  <c r="AC114" i="1"/>
  <c r="AD113" i="1"/>
  <c r="AC113" i="1"/>
  <c r="AD112" i="1"/>
  <c r="AC112" i="1"/>
  <c r="AD111" i="1"/>
  <c r="AC111" i="1"/>
  <c r="AD110" i="1"/>
  <c r="AC110" i="1"/>
  <c r="AD109" i="1"/>
  <c r="AC109" i="1"/>
  <c r="AD108" i="1"/>
  <c r="AC108" i="1"/>
  <c r="AD107" i="1"/>
  <c r="AC107" i="1"/>
  <c r="AD106" i="1"/>
  <c r="AC106" i="1"/>
  <c r="AD105" i="1"/>
  <c r="AC105" i="1"/>
  <c r="AD104" i="1"/>
  <c r="AC104" i="1"/>
  <c r="AD103" i="1"/>
  <c r="AC103" i="1"/>
  <c r="AD102" i="1"/>
  <c r="AC102" i="1"/>
  <c r="AD101" i="1"/>
  <c r="AC101" i="1"/>
  <c r="AD100" i="1"/>
  <c r="AC100" i="1"/>
  <c r="AD99" i="1"/>
  <c r="AC99" i="1"/>
  <c r="AD98" i="1"/>
  <c r="AC98" i="1"/>
  <c r="AD97" i="1"/>
  <c r="AC97" i="1"/>
  <c r="AD96" i="1"/>
  <c r="AC96" i="1"/>
  <c r="AD95" i="1"/>
  <c r="AC95" i="1"/>
  <c r="AD94" i="1"/>
  <c r="AC94" i="1"/>
  <c r="AD93" i="1"/>
  <c r="AC93" i="1"/>
  <c r="AD92" i="1"/>
  <c r="AC92" i="1"/>
  <c r="AD91" i="1"/>
  <c r="AC91" i="1"/>
  <c r="AD90" i="1"/>
  <c r="AC90" i="1"/>
  <c r="AD89" i="1"/>
  <c r="AC89" i="1"/>
  <c r="AD88" i="1"/>
  <c r="AC88" i="1"/>
  <c r="AD87" i="1"/>
  <c r="AC87" i="1"/>
  <c r="AD86" i="1"/>
  <c r="AC86" i="1"/>
  <c r="AD85" i="1"/>
  <c r="AC85" i="1"/>
  <c r="AD84" i="1"/>
  <c r="AC84" i="1"/>
  <c r="AD83" i="1"/>
  <c r="AC83" i="1"/>
  <c r="AD82" i="1"/>
  <c r="AC82" i="1"/>
  <c r="AD81" i="1"/>
  <c r="AC81" i="1"/>
  <c r="AD80" i="1"/>
  <c r="AC80" i="1"/>
  <c r="AD79" i="1"/>
  <c r="AC79" i="1"/>
  <c r="AD78" i="1"/>
  <c r="AC78" i="1"/>
  <c r="AD77" i="1"/>
  <c r="AC77" i="1"/>
  <c r="AD76" i="1"/>
  <c r="AC76" i="1"/>
  <c r="AD75" i="1"/>
  <c r="AC75" i="1"/>
  <c r="AD74" i="1"/>
  <c r="AC74" i="1"/>
  <c r="AD73" i="1"/>
  <c r="AC73" i="1"/>
  <c r="AD72" i="1"/>
  <c r="AC72" i="1"/>
  <c r="AD71" i="1"/>
  <c r="AC71" i="1"/>
  <c r="AD70" i="1"/>
  <c r="AC70" i="1"/>
  <c r="AD69" i="1"/>
  <c r="AC69" i="1"/>
  <c r="AD68" i="1"/>
  <c r="AC68" i="1"/>
  <c r="AD67" i="1"/>
  <c r="AC67" i="1"/>
  <c r="AD66" i="1"/>
  <c r="AC66" i="1"/>
  <c r="AD65" i="1"/>
  <c r="AC65" i="1"/>
  <c r="AD64" i="1"/>
  <c r="AC64" i="1"/>
  <c r="AD63" i="1"/>
  <c r="AC63" i="1"/>
  <c r="AD62" i="1"/>
  <c r="AC62" i="1"/>
  <c r="AD61" i="1"/>
  <c r="AC61" i="1"/>
  <c r="AD60" i="1"/>
  <c r="AC60" i="1"/>
  <c r="AD59" i="1"/>
  <c r="AC59" i="1"/>
  <c r="AD58" i="1"/>
  <c r="AC58" i="1"/>
  <c r="AD57" i="1"/>
  <c r="AC57" i="1"/>
  <c r="AD56" i="1"/>
  <c r="AC56" i="1"/>
  <c r="AD55" i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D47" i="1"/>
  <c r="AC47" i="1"/>
  <c r="AD46" i="1"/>
  <c r="AC46" i="1"/>
  <c r="AD45" i="1"/>
  <c r="AC45" i="1"/>
  <c r="AD44" i="1"/>
  <c r="AC44" i="1"/>
  <c r="AD43" i="1"/>
  <c r="AC43" i="1"/>
  <c r="AD42" i="1"/>
  <c r="AC42" i="1"/>
  <c r="AD41" i="1"/>
  <c r="AC41" i="1"/>
  <c r="AD40" i="1"/>
  <c r="AC40" i="1"/>
  <c r="AD39" i="1"/>
  <c r="AC39" i="1"/>
  <c r="AD38" i="1"/>
  <c r="AC38" i="1"/>
  <c r="AD37" i="1"/>
  <c r="AC37" i="1"/>
  <c r="AD36" i="1"/>
  <c r="AC3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7" i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AD4" i="1"/>
  <c r="AC4" i="1"/>
  <c r="AD3" i="1"/>
  <c r="AC3" i="1"/>
  <c r="AD1093" i="1"/>
  <c r="AC1093" i="1"/>
  <c r="AD2" i="1"/>
  <c r="AC2" i="1"/>
</calcChain>
</file>

<file path=xl/sharedStrings.xml><?xml version="1.0" encoding="utf-8"?>
<sst xmlns="http://schemas.openxmlformats.org/spreadsheetml/2006/main" count="17153" uniqueCount="1370">
  <si>
    <t>Datum vytvoření</t>
  </si>
  <si>
    <t>Číslo skladové výdejky</t>
  </si>
  <si>
    <t>Kód zboží</t>
  </si>
  <si>
    <t>Název zboží</t>
  </si>
  <si>
    <t>Množství (sklad.j.)</t>
  </si>
  <si>
    <t>MJ</t>
  </si>
  <si>
    <t>Cena za jednotku</t>
  </si>
  <si>
    <t>Cena celkem</t>
  </si>
  <si>
    <t>xHospodářské středisko</t>
  </si>
  <si>
    <t>Norma jakosti</t>
  </si>
  <si>
    <t>xNázev hospodářského střediska</t>
  </si>
  <si>
    <t>Katalogové číslo</t>
  </si>
  <si>
    <t>Skladový pohyb</t>
  </si>
  <si>
    <t>Vytvořil</t>
  </si>
  <si>
    <t>Stav skladového dokladu</t>
  </si>
  <si>
    <t>Věcná skupina zboží</t>
  </si>
  <si>
    <t>Název věcné skupiny zboží</t>
  </si>
  <si>
    <t>Číslo Faktury přijaté</t>
  </si>
  <si>
    <t>Odběratel</t>
  </si>
  <si>
    <t>Dodavatel</t>
  </si>
  <si>
    <t>xNázev kalkulační jednice</t>
  </si>
  <si>
    <t>xKalkulační jednice</t>
  </si>
  <si>
    <t>xAkce</t>
  </si>
  <si>
    <t>Kód VZP</t>
  </si>
  <si>
    <t>Kód povolené účetní skupiny</t>
  </si>
  <si>
    <t>Hmotnost položky</t>
  </si>
  <si>
    <t>EAN zboží</t>
  </si>
  <si>
    <t>xEAN</t>
  </si>
  <si>
    <t>SVIOP-2018-SZM2-001168</t>
  </si>
  <si>
    <t>ZA492</t>
  </si>
  <si>
    <t>Krytí suprasorb H 10 x 10 cm hydrokoloidní standard bal. á 10 ks 20403</t>
  </si>
  <si>
    <t>ks</t>
  </si>
  <si>
    <t>2611</t>
  </si>
  <si>
    <t>RHC: lůžkové oddělení 44 a 45</t>
  </si>
  <si>
    <t>20403</t>
  </si>
  <si>
    <t>Výdej do spotřeby z IOP</t>
  </si>
  <si>
    <t>Masopustová Eva</t>
  </si>
  <si>
    <t>Promítnut do stavu zásob</t>
  </si>
  <si>
    <t>ZOBV_HO</t>
  </si>
  <si>
    <t>hojení ran - obvazový materiál</t>
  </si>
  <si>
    <t>Chráněná dílna TiRO Blansko s.r.o.</t>
  </si>
  <si>
    <t>0081454</t>
  </si>
  <si>
    <t>Z 502_OBVAZ</t>
  </si>
  <si>
    <t>SVIOP-2018-SZM1-000413</t>
  </si>
  <si>
    <t>ZA446</t>
  </si>
  <si>
    <t>Vata buničitá přířezy 20 x 30 cm 1230200129</t>
  </si>
  <si>
    <t>2622</t>
  </si>
  <si>
    <t>RHC: RHC ambulance + kineziologie,kinezioterapie</t>
  </si>
  <si>
    <t>1230200129</t>
  </si>
  <si>
    <t>Aujeská Ivana</t>
  </si>
  <si>
    <t>ZOBV_OB</t>
  </si>
  <si>
    <t>obinadla, obvazy, gáza, vata, vložky</t>
  </si>
  <si>
    <t>LINON CZ s.r.o.</t>
  </si>
  <si>
    <t>nemá</t>
  </si>
  <si>
    <t>SVIOP-2018-SZM1-000512</t>
  </si>
  <si>
    <t>ZP947</t>
  </si>
  <si>
    <t>Rukavice vyšetřovací nitril basic bez pudru modré M bal. á 200 ks 44751</t>
  </si>
  <si>
    <t>44751</t>
  </si>
  <si>
    <t>ZRUK_NEST</t>
  </si>
  <si>
    <t>Rukavice  nesterilní</t>
  </si>
  <si>
    <t>KALNEX CZ s.r.o.</t>
  </si>
  <si>
    <t>Z 532 RUK</t>
  </si>
  <si>
    <t>VZ-2017-000517</t>
  </si>
  <si>
    <t>ZP950</t>
  </si>
  <si>
    <t>Rukavice vyšetřovací nitril basic bez pudru modré XS bal. á 200 ks 44749</t>
  </si>
  <si>
    <t>44749</t>
  </si>
  <si>
    <t>ZA593</t>
  </si>
  <si>
    <t>Tampon sterilní stáčený 20 x 20 cm / 5 ks 28003+</t>
  </si>
  <si>
    <t>28003+</t>
  </si>
  <si>
    <t>ZOBV_OBVAZ</t>
  </si>
  <si>
    <t>Obvazový materiál</t>
  </si>
  <si>
    <t>PANEP CZ s.r.o.</t>
  </si>
  <si>
    <t>ZI558</t>
  </si>
  <si>
    <t>Náplast curapor   7 x   5 cm 32912  (22120,  náhrada za cosmopor )</t>
  </si>
  <si>
    <t>32912</t>
  </si>
  <si>
    <t>ZOBV_NA</t>
  </si>
  <si>
    <t>náplasti - obvazový materiál</t>
  </si>
  <si>
    <t>0080576</t>
  </si>
  <si>
    <t>ZH168</t>
  </si>
  <si>
    <t>Stříkačka injekční 3-dílná 1 ml L tuberculin s jehlou KD-JECT III 26G x 1/2" 0,45 x 12 mm 831786</t>
  </si>
  <si>
    <t>KDM831786</t>
  </si>
  <si>
    <t>ZOST_STRIK</t>
  </si>
  <si>
    <t>Stříkačky</t>
  </si>
  <si>
    <t>Distrimed s.r.o.</t>
  </si>
  <si>
    <t>Z 503_OSTAT</t>
  </si>
  <si>
    <t>ZB763</t>
  </si>
  <si>
    <t>Zkumavka červená 9 ml 455092</t>
  </si>
  <si>
    <t>455092</t>
  </si>
  <si>
    <t>ZOST_OD</t>
  </si>
  <si>
    <t>Odběrové systémy</t>
  </si>
  <si>
    <t>Dialab spol. s r.o.</t>
  </si>
  <si>
    <t>ZB775</t>
  </si>
  <si>
    <t>Zkumavka koagulace modrá Quick 4 ml modrá 454329</t>
  </si>
  <si>
    <t>454329</t>
  </si>
  <si>
    <t>ZB764</t>
  </si>
  <si>
    <t>Zkumavka zelená 4 ml 454051</t>
  </si>
  <si>
    <t>454051</t>
  </si>
  <si>
    <t>ZB759</t>
  </si>
  <si>
    <t>Zkumavka červená 8 ml gel 455071</t>
  </si>
  <si>
    <t>455071</t>
  </si>
  <si>
    <t>ZA330</t>
  </si>
  <si>
    <t>Obinadlo fixa crep   8 cm x 4 m 1323100103</t>
  </si>
  <si>
    <t>1323100103</t>
  </si>
  <si>
    <t>ZB084</t>
  </si>
  <si>
    <t>Náplast transpore 2,50 cm x 9,14 m 1527-1 - nahrazeno ZQ117</t>
  </si>
  <si>
    <t>1527-1</t>
  </si>
  <si>
    <t>3M Česko, spol. s r.o.</t>
  </si>
  <si>
    <t>0080357</t>
  </si>
  <si>
    <t>ZC100</t>
  </si>
  <si>
    <t>Vata buničitá dělená 2 role / 500 ks 40 x 50 mm 1230200310</t>
  </si>
  <si>
    <t>1230200310</t>
  </si>
  <si>
    <t>Pro-Charitu s.r.o.</t>
  </si>
  <si>
    <t>ZN814</t>
  </si>
  <si>
    <t>Krytí gelové na rány ActiMaris bal. á 20g 3097749</t>
  </si>
  <si>
    <t>3097749</t>
  </si>
  <si>
    <t>EMPOLAS s.r.o.</t>
  </si>
  <si>
    <t>SVIOP-2018-SZM1-000860</t>
  </si>
  <si>
    <t>ZB765</t>
  </si>
  <si>
    <t>Zkumavka zelená 9 ml natrium - heparin 455051</t>
  </si>
  <si>
    <t>455051</t>
  </si>
  <si>
    <t>Oklešťková Helena</t>
  </si>
  <si>
    <t>SVIOP-2018-SZM2-002414</t>
  </si>
  <si>
    <t>ZD934</t>
  </si>
  <si>
    <t>Obinadlo elastické idealflex krátkotažné 12 cm x 5 m 931324</t>
  </si>
  <si>
    <t>931324</t>
  </si>
  <si>
    <t>Lukášková Lenka</t>
  </si>
  <si>
    <t>HARTMANN - RICO a.s.</t>
  </si>
  <si>
    <t>ZE078</t>
  </si>
  <si>
    <t>Obinadlo elastické idealflex krátkotažné 10 cm x 5 m 931323</t>
  </si>
  <si>
    <t>931323</t>
  </si>
  <si>
    <t>SVIOP-2018-SZM1-000999</t>
  </si>
  <si>
    <t>ZA788</t>
  </si>
  <si>
    <t>Stříkačka injekční 2-dílná 20 ml L Inject Solo 4606205V - povoleno pouze pro NOVOROZENECKÉ ODD.</t>
  </si>
  <si>
    <t>4606205V</t>
  </si>
  <si>
    <t>B. Braun Medical s.r.o.</t>
  </si>
  <si>
    <t>ZI600</t>
  </si>
  <si>
    <t>Náplast curapor 10 x 15 cm 32914 ( náhrada za cosmopor )</t>
  </si>
  <si>
    <t>32914</t>
  </si>
  <si>
    <t>0081750</t>
  </si>
  <si>
    <t>ZB404</t>
  </si>
  <si>
    <t>Náplast cosmos 8 cm x 1 m 5403353</t>
  </si>
  <si>
    <t>5403353</t>
  </si>
  <si>
    <t>SVIOP-2018-SZM1-001078</t>
  </si>
  <si>
    <t>ZA467</t>
  </si>
  <si>
    <t>Tyčinka vatová nesterilní 15 cm bal. á 100 ks 9679369</t>
  </si>
  <si>
    <t>9679369</t>
  </si>
  <si>
    <t>ZB556</t>
  </si>
  <si>
    <t>Jehla injekční 1,2 x 40 mm růžová 4665120</t>
  </si>
  <si>
    <t>4665120</t>
  </si>
  <si>
    <t>ZJEHLY</t>
  </si>
  <si>
    <t>Jehly</t>
  </si>
  <si>
    <t>Z 530 JEHLY</t>
  </si>
  <si>
    <t>ZP949</t>
  </si>
  <si>
    <t>Rukavice vyšetřovací nitril basic bez pudru modré XL bal. á 170 ks 44753</t>
  </si>
  <si>
    <t>44753</t>
  </si>
  <si>
    <t>ZA604</t>
  </si>
  <si>
    <t>Tyčinka vatová sterilní jednotlivě balalená bal. á 1000 ks 5100/SG/CS</t>
  </si>
  <si>
    <t>5100/SG/CS</t>
  </si>
  <si>
    <t>HEBIOS, s.r.o.</t>
  </si>
  <si>
    <t>ZI599</t>
  </si>
  <si>
    <t>Náplast curapor 10 x   8 cm 32913 ( 22121,  náhrada za cosmopor )</t>
  </si>
  <si>
    <t>32913</t>
  </si>
  <si>
    <t>0080577</t>
  </si>
  <si>
    <t>ZB768</t>
  </si>
  <si>
    <t>Jehla vakuová 216/38 mm zelená 450076</t>
  </si>
  <si>
    <t>450076</t>
  </si>
  <si>
    <t>ZB249</t>
  </si>
  <si>
    <t>Sáček močový s křížovou výpustí 2000 ml s hadičkou 90 cm ZAR-TNU201601</t>
  </si>
  <si>
    <t>ZAR-TNU201601</t>
  </si>
  <si>
    <t>ZOST_OSTAT</t>
  </si>
  <si>
    <t>Ostatní - všeobecný materiál</t>
  </si>
  <si>
    <t>CN na rok 2018</t>
  </si>
  <si>
    <t>ZK404</t>
  </si>
  <si>
    <t>Krytí prontosan roztok 350 ml 400416</t>
  </si>
  <si>
    <t>400416</t>
  </si>
  <si>
    <t>0086760</t>
  </si>
  <si>
    <t>ZL410</t>
  </si>
  <si>
    <t>Krytí gelové Hemagel 100 g A2681147</t>
  </si>
  <si>
    <t>A2681147</t>
  </si>
  <si>
    <t>PHOENIX lékárenský velkoobchod, s.r.o.</t>
  </si>
  <si>
    <t>SVIOP-2018-SZM1-001102</t>
  </si>
  <si>
    <t>ZA715</t>
  </si>
  <si>
    <t>Set infuzní intrafix primeline classic 150 cm 4062957</t>
  </si>
  <si>
    <t>4062957</t>
  </si>
  <si>
    <t>Zdařilová Ivana</t>
  </si>
  <si>
    <t>ZSETY</t>
  </si>
  <si>
    <t>Sety</t>
  </si>
  <si>
    <t>SKY &amp; FACILITY s.r.o.</t>
  </si>
  <si>
    <t>Z 528 SETY</t>
  </si>
  <si>
    <t>VZ-2017-000649</t>
  </si>
  <si>
    <t>SVIOP-2018-SZM1-001223</t>
  </si>
  <si>
    <t>SVIOP-2018-SZM2-002958</t>
  </si>
  <si>
    <t>ZF423</t>
  </si>
  <si>
    <t>Krytí suprasorb F 10 x 10 cm role nesterilní foliový obvaz 20468</t>
  </si>
  <si>
    <t>20468</t>
  </si>
  <si>
    <t>Kánská Zdeňka</t>
  </si>
  <si>
    <t>SVIOP-2018-SZM2-003320</t>
  </si>
  <si>
    <t>ZF800</t>
  </si>
  <si>
    <t>Elektroda k EMG kruhová povrchová VIASYS 1 m EMG1m (019-400400)</t>
  </si>
  <si>
    <t>EMG1m</t>
  </si>
  <si>
    <t>ZOST_ELEKT</t>
  </si>
  <si>
    <t>Elektrody</t>
  </si>
  <si>
    <t>MUDr. Pavel Čelakovský</t>
  </si>
  <si>
    <t>SVIOP-2018-SZM2-003321</t>
  </si>
  <si>
    <t>Z998</t>
  </si>
  <si>
    <t xml:space="preserve">Zaokrouhlení 1 SZM2 </t>
  </si>
  <si>
    <t>ZAOKROUHLENI</t>
  </si>
  <si>
    <t>Zaokrouhlovací rozdíly</t>
  </si>
  <si>
    <t>ZAOKROUHLENI SZM</t>
  </si>
  <si>
    <t>ZQ052</t>
  </si>
  <si>
    <t>Pásek fixační k EMG k elektrodě proudové stimulační VIASYS FIXPS</t>
  </si>
  <si>
    <t>FIXPS</t>
  </si>
  <si>
    <t>ZQ053</t>
  </si>
  <si>
    <t>Kabel k EMG k sensitivním smyčkám VIASYS SENSK</t>
  </si>
  <si>
    <t>SENSK</t>
  </si>
  <si>
    <t>ZQ054</t>
  </si>
  <si>
    <t>Smyčka sensitivní k EMG průměr 2,6 mm VIASYS 1 pár SMYCKY</t>
  </si>
  <si>
    <t>pár</t>
  </si>
  <si>
    <t>SMYCKY</t>
  </si>
  <si>
    <t>ZQ051</t>
  </si>
  <si>
    <t>Elektroda k EMG proudová stimulační VIASYS s filcovými kruhovými vložkami kabel s chráněnými konektory - 1 kus (komplet) EL2</t>
  </si>
  <si>
    <t>EL2</t>
  </si>
  <si>
    <t>SVIOP-2018-SZM2-004224</t>
  </si>
  <si>
    <t>SVIOP-2018-SZM1-001826</t>
  </si>
  <si>
    <t>ZA833</t>
  </si>
  <si>
    <t>Jehla injekční 0,8 x 40 mm zelená 4657527</t>
  </si>
  <si>
    <t>4657527</t>
  </si>
  <si>
    <t>ZB754</t>
  </si>
  <si>
    <t>Zkumavka černá 2 ml 454073</t>
  </si>
  <si>
    <t>454073</t>
  </si>
  <si>
    <t>ZB756</t>
  </si>
  <si>
    <t>Zkumavka 3 ml K3 edta fialová 454086</t>
  </si>
  <si>
    <t>454086</t>
  </si>
  <si>
    <t>ZA329</t>
  </si>
  <si>
    <t>Obinadlo fixa crep   6 cm x 4 m 1323100102</t>
  </si>
  <si>
    <t>1323100102</t>
  </si>
  <si>
    <t>ZI601</t>
  </si>
  <si>
    <t>Náplast curapor 10 x 20 cm 32915 ( náhrada za cosmopor )</t>
  </si>
  <si>
    <t>32915</t>
  </si>
  <si>
    <t>0081751</t>
  </si>
  <si>
    <t>ZN297</t>
  </si>
  <si>
    <t>Hadička spojovací Gamaplus HS 1,8 x 450 LL NO DOP 606301-ND</t>
  </si>
  <si>
    <t>606301-ND</t>
  </si>
  <si>
    <t>ZOST_HADIC</t>
  </si>
  <si>
    <t>Hadičky spojovací</t>
  </si>
  <si>
    <t>Gatebo s.r.o.</t>
  </si>
  <si>
    <t>ZF042</t>
  </si>
  <si>
    <t>Krytí mastný tyl jelonet 10 x 10 cm á 10 ks 7404</t>
  </si>
  <si>
    <t>7404</t>
  </si>
  <si>
    <t>PROMEDICA PRAHA GROUP, a.s.</t>
  </si>
  <si>
    <t>0080767</t>
  </si>
  <si>
    <t>ZA318</t>
  </si>
  <si>
    <t>Náplast transpore 1,25 cm x 9,14 m 1527-0</t>
  </si>
  <si>
    <t>1527-0</t>
  </si>
  <si>
    <t>0080356</t>
  </si>
  <si>
    <t>ZH012</t>
  </si>
  <si>
    <t>Náplast micropore 2,50 cm x 9,10 m 840W-1</t>
  </si>
  <si>
    <t>840W-1</t>
  </si>
  <si>
    <t>ZN478</t>
  </si>
  <si>
    <t>Obinadlo elastické universal 10 cm x 5 m 1323100313</t>
  </si>
  <si>
    <t>1323100313</t>
  </si>
  <si>
    <t>ZN477</t>
  </si>
  <si>
    <t>Obinadlo elastické universal 12 cm x 5 m 1323100314</t>
  </si>
  <si>
    <t>1323100314</t>
  </si>
  <si>
    <t>ZF159</t>
  </si>
  <si>
    <t>Nádoba na kontaminovaný odpad 1 l 15-0002</t>
  </si>
  <si>
    <t>15-0002</t>
  </si>
  <si>
    <t>ZOST_NADOBA</t>
  </si>
  <si>
    <t>Nádoby</t>
  </si>
  <si>
    <t>INTERGOS-CZ, s.r.o.</t>
  </si>
  <si>
    <t>ZE159</t>
  </si>
  <si>
    <t>Nádoba na kontaminovaný odpad 2 l 15-0003</t>
  </si>
  <si>
    <t>15-0003</t>
  </si>
  <si>
    <t>ZA808</t>
  </si>
  <si>
    <t>Kanyla venofix safety 23G modrá 4056353</t>
  </si>
  <si>
    <t>4056353</t>
  </si>
  <si>
    <t>ZOST_KANYL</t>
  </si>
  <si>
    <t>Kanyly mimo chirurgické nástroje</t>
  </si>
  <si>
    <t>ZN816</t>
  </si>
  <si>
    <t>Krytí roztok k výplachu a čištění ran ActiMaris Sensitiv 300 ml 3098093</t>
  </si>
  <si>
    <t>3098093</t>
  </si>
  <si>
    <t>SVIOP-2018-SZM1-001723</t>
  </si>
  <si>
    <t>ZP948</t>
  </si>
  <si>
    <t>Rukavice vyšetřovací nitril basic bez pudru modré L bal. á 200 ks 44752</t>
  </si>
  <si>
    <t>44752</t>
  </si>
  <si>
    <t>SVIOP-2018-SZM2-004338</t>
  </si>
  <si>
    <t>ZF139</t>
  </si>
  <si>
    <t>Obinadlo elastické idealflex krátkotažné 15 cm x 5 m 931325</t>
  </si>
  <si>
    <t>931325</t>
  </si>
  <si>
    <t>SVIOP-2018-SZM1-001878</t>
  </si>
  <si>
    <t>SVIOP-2018-SZM1-001912</t>
  </si>
  <si>
    <t>ZA787</t>
  </si>
  <si>
    <t xml:space="preserve">Stříkačka injekční 2-dílná 10 ml L Inject Solo 4606108V </t>
  </si>
  <si>
    <t>4606108V</t>
  </si>
  <si>
    <t>SVIOP-2018-SZM1-002177</t>
  </si>
  <si>
    <t>ZB771</t>
  </si>
  <si>
    <t>Držák jehly základní 450201</t>
  </si>
  <si>
    <t>450201</t>
  </si>
  <si>
    <t>SVIOP-2018-SZM1-002459</t>
  </si>
  <si>
    <t>SVIOP-2018-SZM1-002566</t>
  </si>
  <si>
    <t>ZN947</t>
  </si>
  <si>
    <t>Nůžky převazové lister 180 mm lomené PL827-106</t>
  </si>
  <si>
    <t>PL827-106</t>
  </si>
  <si>
    <t>ZOST_NA</t>
  </si>
  <si>
    <t>Nástroje chirurgické do 1 roku</t>
  </si>
  <si>
    <t>František Plašil</t>
  </si>
  <si>
    <t>CN pro FNOL</t>
  </si>
  <si>
    <t>SVIOP-2018-SZM1-002568</t>
  </si>
  <si>
    <t>SVIOP-2018-SZM1-002543</t>
  </si>
  <si>
    <t>ZA728</t>
  </si>
  <si>
    <t>Lopatka ústní dřevěná lékařská nesterilní bal. á 100 ks 1320100655</t>
  </si>
  <si>
    <t>1320100655</t>
  </si>
  <si>
    <t>ZP946</t>
  </si>
  <si>
    <t>Rukavice vyšetřovací nitril basic bez pudru modré S bal. á 200 ks 44750</t>
  </si>
  <si>
    <t>44750</t>
  </si>
  <si>
    <t>ZC845</t>
  </si>
  <si>
    <t>Kompresa NT 10 x 20 cm/5 ks sterilní 26621</t>
  </si>
  <si>
    <t>26621</t>
  </si>
  <si>
    <t>ZB724</t>
  </si>
  <si>
    <t>Kapilára sedimentační kalibrovaná 727111</t>
  </si>
  <si>
    <t>727111</t>
  </si>
  <si>
    <t>ZB766</t>
  </si>
  <si>
    <t>Zkumavka zelená 9 ml Lith.-hepar. 455084</t>
  </si>
  <si>
    <t>455084</t>
  </si>
  <si>
    <t>ZA463</t>
  </si>
  <si>
    <t>Kompresa NT 10 x 20 cm/2 ks sterilní 26620</t>
  </si>
  <si>
    <t>26620</t>
  </si>
  <si>
    <t>ZB776</t>
  </si>
  <si>
    <t>Zkumavka zelená 3 ml 454082</t>
  </si>
  <si>
    <t>454082</t>
  </si>
  <si>
    <t>ZA331</t>
  </si>
  <si>
    <t>Obinadlo fixa crep 10 cm x 4 m 1323100104</t>
  </si>
  <si>
    <t>1323100104</t>
  </si>
  <si>
    <t>ZA083</t>
  </si>
  <si>
    <t>Šátek trojcípý NT 136 x 96 x 96 cm 14970 náhrada ZA443</t>
  </si>
  <si>
    <t>14970</t>
  </si>
  <si>
    <t>ZQ117</t>
  </si>
  <si>
    <t>Náplast transparentní Airoplast cívka 2,5 cm x 9,14 m (náhrada za transpore) P-AIRO2591</t>
  </si>
  <si>
    <t>P-AIRO2591</t>
  </si>
  <si>
    <t>MEDICAL M spol. s r.o.</t>
  </si>
  <si>
    <t>ZA737</t>
  </si>
  <si>
    <t>Filtr mini spike modrý 4550234</t>
  </si>
  <si>
    <t>4550234</t>
  </si>
  <si>
    <t>ZOST_FI</t>
  </si>
  <si>
    <t>Filtry</t>
  </si>
  <si>
    <t>SVIOP-2018-SZM1-002653</t>
  </si>
  <si>
    <t>SVIOP-2018-SZM2-006050</t>
  </si>
  <si>
    <t>SVIOP-2018-SZM2-006082</t>
  </si>
  <si>
    <t>ZF715</t>
  </si>
  <si>
    <t>Obinadlo fixační peha-haft 4cm á 4m 932441</t>
  </si>
  <si>
    <t>932441</t>
  </si>
  <si>
    <t>0080682</t>
  </si>
  <si>
    <t>ZF716</t>
  </si>
  <si>
    <t>Obinadlo fixační peha-haft 6cm á 20 m 9324471</t>
  </si>
  <si>
    <t>9324471</t>
  </si>
  <si>
    <t>SVIOP-2018-SZM2-006437</t>
  </si>
  <si>
    <t>ZA897</t>
  </si>
  <si>
    <t>Nůž na stehy sterilní  krátký bal. á 100 ks 11.000.00.010</t>
  </si>
  <si>
    <t>11.000.00.010</t>
  </si>
  <si>
    <t>DAHLHAUSEN CZ, spol. s r.o.</t>
  </si>
  <si>
    <t>SVIOP-2018-SZM2-006619</t>
  </si>
  <si>
    <t>ZA537</t>
  </si>
  <si>
    <t>Krytí mepilex heel 13 x 20 cm bal. á 5 ks 288100-01</t>
  </si>
  <si>
    <t>288100-01</t>
  </si>
  <si>
    <t>Mölnlycke Health Care, s.r.o.</t>
  </si>
  <si>
    <t>SVIOP-2018-SZM2-007053</t>
  </si>
  <si>
    <t>ZC731</t>
  </si>
  <si>
    <t>Vzduchovod ústní guedell černý 60 mm 24103 - výpadek</t>
  </si>
  <si>
    <t>24103</t>
  </si>
  <si>
    <t>KARDIO VS s.r.o.</t>
  </si>
  <si>
    <t>ZC733</t>
  </si>
  <si>
    <t>Vzduchovod ústní guedell zelený 80 mm 24105 - výpadek</t>
  </si>
  <si>
    <t>24105</t>
  </si>
  <si>
    <t>ZC734</t>
  </si>
  <si>
    <t>Vzduchovod ústní guedell žlutý 90 mm 24106 - výpadek</t>
  </si>
  <si>
    <t>24106</t>
  </si>
  <si>
    <t>ZC736</t>
  </si>
  <si>
    <t>Vzduchovod ústní guedell sv.modrý 120 mm 24109</t>
  </si>
  <si>
    <t>24109</t>
  </si>
  <si>
    <t>ZB584</t>
  </si>
  <si>
    <t>Vzduchovod nosní PVC 5/7 KVS 321020 (579207) výpadek do 10/19</t>
  </si>
  <si>
    <t>KVS 321020</t>
  </si>
  <si>
    <t>ZB585</t>
  </si>
  <si>
    <t>Vzduchovod nosní PVC 6/8 KVS 321024 (579208) výpadek do 10/19</t>
  </si>
  <si>
    <t>KVS 321024</t>
  </si>
  <si>
    <t>ZB588</t>
  </si>
  <si>
    <t>Vzduchovod nosní PVC 8,5/11 KVS 321034 výpadek do 10/19</t>
  </si>
  <si>
    <t>KVS 321034</t>
  </si>
  <si>
    <t>SVIOP-2018-SZM1-003371</t>
  </si>
  <si>
    <t>SVIOP-2018-SZM1-003290</t>
  </si>
  <si>
    <t>SVIOP-2018-SZM1-003428</t>
  </si>
  <si>
    <t>SVIOP-2018-SZM1-003430</t>
  </si>
  <si>
    <t>SVIOP-2018-SZM1-003413</t>
  </si>
  <si>
    <t>ZA622</t>
  </si>
  <si>
    <t>Kompresa NT 5 x 5 cm nesterilní 06101</t>
  </si>
  <si>
    <t>6101</t>
  </si>
  <si>
    <t>ZA518</t>
  </si>
  <si>
    <t>Kompresa NT 7,5 x 7,5 cm nesterilní 06102</t>
  </si>
  <si>
    <t>6102</t>
  </si>
  <si>
    <t>ZN366</t>
  </si>
  <si>
    <t>Náplast poinjekční elastická tkaná jednotl. baleno 19 mm x 72 mm P-CURE1972ELAST</t>
  </si>
  <si>
    <t>P-CURE1972ELAST</t>
  </si>
  <si>
    <t>ZA999</t>
  </si>
  <si>
    <t>Jehla injekční 0,5 x 16 mm oranžová 4657853</t>
  </si>
  <si>
    <t>4657853</t>
  </si>
  <si>
    <t>ZC506</t>
  </si>
  <si>
    <t>Kompresa NT 10 x 10 cm/5 ks sterilní 1325020275</t>
  </si>
  <si>
    <t>1325020275</t>
  </si>
  <si>
    <t>ZB777</t>
  </si>
  <si>
    <t>Zkumavka červená 3,5 ml gel 454071</t>
  </si>
  <si>
    <t>454071</t>
  </si>
  <si>
    <t>ZL688</t>
  </si>
  <si>
    <t>Proužky diagnostické Accu-Check Inform II Strip 50 EU1 á 50 ks 05942861041</t>
  </si>
  <si>
    <t>05942861041</t>
  </si>
  <si>
    <t>ZOST_DIA</t>
  </si>
  <si>
    <t>Diabetologické proužky a roztoky</t>
  </si>
  <si>
    <t>ROCHE s.r.o.</t>
  </si>
  <si>
    <t>SM-2013-617-31</t>
  </si>
  <si>
    <t>ZI179</t>
  </si>
  <si>
    <t>Zkumavka s mediem+ flovakovaný tampon eSwab růžový nos,krk,vagina,konečník,rány,fekální vzo) 490CE.A</t>
  </si>
  <si>
    <t>490CE.A</t>
  </si>
  <si>
    <t>ZOST_OD_MI</t>
  </si>
  <si>
    <t>Odběrové systémy mikrobiologie</t>
  </si>
  <si>
    <t>TRIOS, spol. s r.o.</t>
  </si>
  <si>
    <t>ZA547</t>
  </si>
  <si>
    <t>Krytí inadine nepřilnavé 9,5 x 9,5 cm 1/10 SYS01512EE</t>
  </si>
  <si>
    <t>SYS01512EE</t>
  </si>
  <si>
    <t>ZL689</t>
  </si>
  <si>
    <t>Roztok Accu-Check Performa Int´l Controls 1+2 level 04861736001</t>
  </si>
  <si>
    <t>04861736001</t>
  </si>
  <si>
    <t>SVKMAJ-2018-SZM3-000033</t>
  </si>
  <si>
    <t>ZB058</t>
  </si>
  <si>
    <t xml:space="preserve">Tonometr digitální automatický BD8700 ( BD8000) </t>
  </si>
  <si>
    <t>BD8700</t>
  </si>
  <si>
    <t>Výdej do krátkodobého majetku</t>
  </si>
  <si>
    <t>ZDHM_DHM</t>
  </si>
  <si>
    <t>DHM zdravotnický materiál a nástroje (od 3000 Kč)</t>
  </si>
  <si>
    <t>Z 510_DDHM NAS</t>
  </si>
  <si>
    <t>SVIOP-2018-SZM2-007668</t>
  </si>
  <si>
    <t>SVIOP-2018-SZM2-007671</t>
  </si>
  <si>
    <t>ZF450</t>
  </si>
  <si>
    <t>Obinadlo elastické lenkideal krátkotažné 10 cm x 5 m bal. á 10 ks 19583</t>
  </si>
  <si>
    <t>19583</t>
  </si>
  <si>
    <t>SVIOP-2018-SZM1-003466</t>
  </si>
  <si>
    <t>SVIOP-2018-SZM2-007955</t>
  </si>
  <si>
    <t>ZD746</t>
  </si>
  <si>
    <t>Krytí atrauman Ag 10 x 10 cm bal. á 3 ks 499572</t>
  </si>
  <si>
    <t>499572</t>
  </si>
  <si>
    <t>0081316</t>
  </si>
  <si>
    <t>SVIOP-2018-SZM1-003642</t>
  </si>
  <si>
    <t>SVIOP-2018-SZM2-008037</t>
  </si>
  <si>
    <t>ZF838</t>
  </si>
  <si>
    <t>Krytí hydroclean advance (tenderwet 24 active-609213+ pův VZP 0081102) 7,5 x 7,5 cm bal. á 10 ks 6099768</t>
  </si>
  <si>
    <t>6099768</t>
  </si>
  <si>
    <t>0170301</t>
  </si>
  <si>
    <t>SVIOP-2018-SZM2-008871</t>
  </si>
  <si>
    <t>ZB586</t>
  </si>
  <si>
    <t>Vzduchovod nosní PVC 7/9 KVS 321028 (579209) výpadek do 10/19</t>
  </si>
  <si>
    <t>KVS 321028</t>
  </si>
  <si>
    <t>SVIOP-2018-SZM1-003970</t>
  </si>
  <si>
    <t>SVIOP-2018-SZM1-003971</t>
  </si>
  <si>
    <t>ZA486</t>
  </si>
  <si>
    <t>Krytí mastný tyl jelonet   5 x 5 cm á 50 ks 7403</t>
  </si>
  <si>
    <t>7403</t>
  </si>
  <si>
    <t>0081689</t>
  </si>
  <si>
    <t>SVIOP-2018-SZM1-004053</t>
  </si>
  <si>
    <t>Pavelková Renata</t>
  </si>
  <si>
    <t>ZP357</t>
  </si>
  <si>
    <t>Tyčinka vatová zvlhčující glycerín + citron bal. á 75 ks FTL-LS-15 - firma již nedodává</t>
  </si>
  <si>
    <t>FTL-LS-15</t>
  </si>
  <si>
    <t>MEDISUN profi s.r.o.</t>
  </si>
  <si>
    <t>ZB767</t>
  </si>
  <si>
    <t>Jehla vakuová 226/38 mm černá 450075</t>
  </si>
  <si>
    <t>450075</t>
  </si>
  <si>
    <t>ZI182</t>
  </si>
  <si>
    <t>Zkumavka močová + aplikátor s chem.stabilizátorem UriSwab žlutá 802CE.A</t>
  </si>
  <si>
    <t>802CE.A</t>
  </si>
  <si>
    <t>ZJ672</t>
  </si>
  <si>
    <t>Pohár na moč 250 ml UH GAMA204809</t>
  </si>
  <si>
    <t>GAMA204809</t>
  </si>
  <si>
    <t>VWR International s.r.o.</t>
  </si>
  <si>
    <t>CN 2019/2020</t>
  </si>
  <si>
    <t>SVIOP-2018-SZM1-004067</t>
  </si>
  <si>
    <t>SVIOP-2018-SZM2-009362</t>
  </si>
  <si>
    <t>ZI879</t>
  </si>
  <si>
    <t xml:space="preserve">Odstraňovač kožních svorek Leukosan bal. á 20 ks 72615 </t>
  </si>
  <si>
    <t>72615</t>
  </si>
  <si>
    <t>AURA MEDICAL s.r.o</t>
  </si>
  <si>
    <t>SVIOP-2018-SZM2-009363</t>
  </si>
  <si>
    <t>SVIOP-2018-SZM1-004109</t>
  </si>
  <si>
    <t>SVIOP-2018-SZM1-004121</t>
  </si>
  <si>
    <t>SVIOP-2018-SZM2-009480</t>
  </si>
  <si>
    <t>ZD633</t>
  </si>
  <si>
    <t>Krytí silikonové pěnové mepilex border sacrum 18 x 18 cm bal. á 5 ks 282000-01</t>
  </si>
  <si>
    <t>282000-01</t>
  </si>
  <si>
    <t>SVIOP-2018-SZM2-009491</t>
  </si>
  <si>
    <t>ZP230</t>
  </si>
  <si>
    <t>Jehla akupunkturní 0,30 x 40 mm pro MOXSAFE (s-ms) bal. á 100 ks ND-M23</t>
  </si>
  <si>
    <t>ND-M23</t>
  </si>
  <si>
    <t>ArgoMed a.s.</t>
  </si>
  <si>
    <t>ZP236</t>
  </si>
  <si>
    <t>Jehla akupunkturní 0,25 x 25 mm velmi ostré jehly s držátkem z lehkého kovu 5 ks v 1 aplikační trubičce bal. á 500 ks PX5-A12</t>
  </si>
  <si>
    <t>PX5-A12</t>
  </si>
  <si>
    <t>SVIOP-2018-SZM1-004800</t>
  </si>
  <si>
    <t>SVIOP-2018-SZM2-010889</t>
  </si>
  <si>
    <t>ZO938</t>
  </si>
  <si>
    <t>Čtverečky desinfekční Alcohol Preps 65 x 30 mm 70% isopropanol bal. á 100 ks 2639509</t>
  </si>
  <si>
    <t>2639509</t>
  </si>
  <si>
    <t>SVIOP-2018-SZM1-004731</t>
  </si>
  <si>
    <t>SVIOP-2018-SZM1-004787</t>
  </si>
  <si>
    <t>ZA539</t>
  </si>
  <si>
    <t>Kompresa NT 10 x 10 cm nesterilní 06103</t>
  </si>
  <si>
    <t>06103</t>
  </si>
  <si>
    <t>ZD740</t>
  </si>
  <si>
    <t>Kompresa gáza sterilkompres 7,5 x 7,5 cm/5 ks, 100% bavlna, sterilní 1325019265(1230119225)</t>
  </si>
  <si>
    <t>1325019265</t>
  </si>
  <si>
    <t>ZC854</t>
  </si>
  <si>
    <t xml:space="preserve">Kompresa NT 7,5 x 7,5 cm/2 ks sterilní 26510 </t>
  </si>
  <si>
    <t>26510</t>
  </si>
  <si>
    <t>ZL105</t>
  </si>
  <si>
    <t>Nástavec pro odběr moče ke zkumavce vacuete 450251</t>
  </si>
  <si>
    <t>450251</t>
  </si>
  <si>
    <t>ZG515</t>
  </si>
  <si>
    <t>Zkumavka močová vacuette 10,5 ml bal. á 50 ks 455007</t>
  </si>
  <si>
    <t>455007</t>
  </si>
  <si>
    <t>ZA601</t>
  </si>
  <si>
    <t>Obinadlo fixa crep 12 cm x 4 m 1323100105</t>
  </si>
  <si>
    <t>1323100105</t>
  </si>
  <si>
    <t>ZQ116</t>
  </si>
  <si>
    <t>Náplast transparentní Airoplast cívka 1,25 cm x 9,14 m (náhrada za transpore) P-AIRO1291</t>
  </si>
  <si>
    <t>P-AIRO1291</t>
  </si>
  <si>
    <t>ZH011</t>
  </si>
  <si>
    <t>Náplast micropore 1,25 cm x 9,14 m bal. á 24 ks 1530-0</t>
  </si>
  <si>
    <t>1530-0</t>
  </si>
  <si>
    <t>ZD808</t>
  </si>
  <si>
    <t>Kanyla vasofix 22G modrá safety 4269098S-01</t>
  </si>
  <si>
    <t>4269098S-01</t>
  </si>
  <si>
    <t>SVIOP-2018-SZM1-004826</t>
  </si>
  <si>
    <t>ZA964</t>
  </si>
  <si>
    <t>Stříkačka janett 3-dílná 60 ml sterilní vyplachovací 050ML3CZ-CEW (MRG564)</t>
  </si>
  <si>
    <t>050ML3CZ-CEW</t>
  </si>
  <si>
    <t>SVIOP-2018-SZM2-010979</t>
  </si>
  <si>
    <t>SVIOP-2018-SZM2-010981</t>
  </si>
  <si>
    <t>ZF454</t>
  </si>
  <si>
    <t>Obinadlo elastické lenkideal krátkotažné 12 cm x 5 m bal. á 10 ks 19584</t>
  </si>
  <si>
    <t>19584</t>
  </si>
  <si>
    <t>SVIOP-2018-SZM1-004889</t>
  </si>
  <si>
    <t>SVIOP-2018-SZM1-004892</t>
  </si>
  <si>
    <t>SVIOP-2018-SZM2-011168</t>
  </si>
  <si>
    <t>SVIOP-2018-SZM2-011668</t>
  </si>
  <si>
    <t>SVIOP-2018-SZM1-005157</t>
  </si>
  <si>
    <t>SVIOP-2018-SZM1-005266</t>
  </si>
  <si>
    <t>SVIOP-2018-SZM1-005267</t>
  </si>
  <si>
    <t>SVIOP-2018-SZM1-005354</t>
  </si>
  <si>
    <t>ZA834</t>
  </si>
  <si>
    <t>Jehla injekční 0,7 x 40 mm černá 4660021</t>
  </si>
  <si>
    <t>4660021</t>
  </si>
  <si>
    <t>ZA832</t>
  </si>
  <si>
    <t>Jehla injekční 0,9 x 40 mm žlutá 4657519</t>
  </si>
  <si>
    <t>4657519</t>
  </si>
  <si>
    <t>ZP212</t>
  </si>
  <si>
    <t>Obvaz elastický síťový pruban Tg-fix vel. C paže, noha, loket 25 m 24252</t>
  </si>
  <si>
    <t>24252</t>
  </si>
  <si>
    <t>ZP221</t>
  </si>
  <si>
    <t>Obvaz elastický síťový pruban Tg-fix vel. D větší hlava, slabší trup 25 m 24253</t>
  </si>
  <si>
    <t>24253</t>
  </si>
  <si>
    <t>SVIOP-2018-SZM2-012445</t>
  </si>
  <si>
    <t>ZA545</t>
  </si>
  <si>
    <t xml:space="preserve">Krytí hydrogelové nu-gel s algin. 15 g bal. á 10 ks SYSMNG415EE </t>
  </si>
  <si>
    <t>SYSMNG415EE</t>
  </si>
  <si>
    <t>SVIOP-2018-SZM2-012469</t>
  </si>
  <si>
    <t>SVIOP-2018-SZM2-012473</t>
  </si>
  <si>
    <t>SVIOP-2018-SZM2-012593</t>
  </si>
  <si>
    <t>Z999</t>
  </si>
  <si>
    <t>Zaokrouhlení 2 SZM2</t>
  </si>
  <si>
    <t>ZA623</t>
  </si>
  <si>
    <t>Krytí silvercel hydroalg. 11 x 11 cm bal. á 10 ks SYS-CAD011EE</t>
  </si>
  <si>
    <t>SYS-CAD011EE</t>
  </si>
  <si>
    <t>0081478</t>
  </si>
  <si>
    <t>SVIOP-2018-SZM1-005529</t>
  </si>
  <si>
    <t>SVIOP-2018-SZM2-013276</t>
  </si>
  <si>
    <t>SVIOP-2018-SZM2-013865</t>
  </si>
  <si>
    <t>SVIOP-2018-SZM2-013876</t>
  </si>
  <si>
    <t>ZA662</t>
  </si>
  <si>
    <t>Podkolenky antitrombotické pro imobilní pacienty mediven thrombexin M normální VENOSAN (SG 57002) 150027</t>
  </si>
  <si>
    <t>150027</t>
  </si>
  <si>
    <t>SVIOP-2018-SZM1-005982</t>
  </si>
  <si>
    <t>SVIOP-2018-SZM1-005991</t>
  </si>
  <si>
    <t>ZA315</t>
  </si>
  <si>
    <t>Kompresa NT 5 x 5 cm/2 ks sterilní 26501</t>
  </si>
  <si>
    <t>26501</t>
  </si>
  <si>
    <t>ZA836</t>
  </si>
  <si>
    <t>Jehla injekční 0,9 x 70 mm žlutá 4665791</t>
  </si>
  <si>
    <t>4665791</t>
  </si>
  <si>
    <t>ZA790</t>
  </si>
  <si>
    <t xml:space="preserve">Stříkačka injekční 2-dílná 5 ml L Inject Solo4606051V </t>
  </si>
  <si>
    <t>4606051V</t>
  </si>
  <si>
    <t>ZC752</t>
  </si>
  <si>
    <t>Čepelka skalpelová 15 BB515</t>
  </si>
  <si>
    <t>BB515</t>
  </si>
  <si>
    <t>ZN475</t>
  </si>
  <si>
    <t>Obinadlo elastické universal   8 cm x 5 m 1323100312</t>
  </si>
  <si>
    <t>1323100312</t>
  </si>
  <si>
    <t>ZA443</t>
  </si>
  <si>
    <t xml:space="preserve">Šátek trojcípý NT 136 x 96 x 96 cm 20002 </t>
  </si>
  <si>
    <t>20002</t>
  </si>
  <si>
    <t>ZN476</t>
  </si>
  <si>
    <t>Obinadlo elastické universal 15 cm x 5 m 1323100315</t>
  </si>
  <si>
    <t>1323100315</t>
  </si>
  <si>
    <t>ZA450</t>
  </si>
  <si>
    <t>Náplast omniplast 1,25 cm x 9,1 m bal. á 24 ks 9004520</t>
  </si>
  <si>
    <t>9004520</t>
  </si>
  <si>
    <t>ZB844</t>
  </si>
  <si>
    <t>Esmarch - pryžové obinadlo 60 x 1250 KVS 06125</t>
  </si>
  <si>
    <t>KVS 06125</t>
  </si>
  <si>
    <t>ZB006</t>
  </si>
  <si>
    <t>Teploměr digitální thermoval basic 9250391 - dlouhodobý výpadek srpen 2019</t>
  </si>
  <si>
    <t>9250391</t>
  </si>
  <si>
    <t>ZA451</t>
  </si>
  <si>
    <t>Náplast omniplast 5,0 cm x 9,2 m 9004540 (900429)</t>
  </si>
  <si>
    <t>9004540</t>
  </si>
  <si>
    <t>SVIOP-2018-SZM2-014111</t>
  </si>
  <si>
    <t>ZA550</t>
  </si>
  <si>
    <t xml:space="preserve">Krytí hydrogelové nu-gel 25 g bal. á 6 ks MNG425 </t>
  </si>
  <si>
    <t>SYSMNG425EE</t>
  </si>
  <si>
    <t>0080094</t>
  </si>
  <si>
    <t>SVIOP-2018-SZM2-014127</t>
  </si>
  <si>
    <t>SVIOP-2018-SZM1-006007</t>
  </si>
  <si>
    <t>ZE483</t>
  </si>
  <si>
    <t>Krytí D-Fix - fixace I.V. kanyl transparentní semipermeabilní s výřezem na kratší straně sterilní 6 x 9 cm bal. á 100 ks (náhrada za tegaderm) 70.700.41.071 - firma již nedodává</t>
  </si>
  <si>
    <t>70.700.41.071</t>
  </si>
  <si>
    <t>ZO543</t>
  </si>
  <si>
    <t>Stříkačka injekční předplněná 0,9% NaCl 10 ml BD PosiFlush SP EMA bal. á 30 ks 306585</t>
  </si>
  <si>
    <t>306585</t>
  </si>
  <si>
    <t>ZOST_STRIK_PREDPL</t>
  </si>
  <si>
    <t>Stříkačky předplněné</t>
  </si>
  <si>
    <t>Becton Dickinson Czechia, s.r.o.</t>
  </si>
  <si>
    <t>ZQ138</t>
  </si>
  <si>
    <t>Nůžky chirurgické rovné hrotnaté 150 mm TK-AJ 025-15</t>
  </si>
  <si>
    <t>TK-AJ 025-15</t>
  </si>
  <si>
    <t>BIOMEDICA ČS, s.r.o.</t>
  </si>
  <si>
    <t>VZ-2018-000026</t>
  </si>
  <si>
    <t>ZN815</t>
  </si>
  <si>
    <t>Krytí roztok k čištění a hojenní ran ActiMaris Forte 300 ml 3098077</t>
  </si>
  <si>
    <t>3098077</t>
  </si>
  <si>
    <t>ZO128</t>
  </si>
  <si>
    <t>Krytí roztok k výplachu a čištění ran ActiMaris Sensitiv 1000 ml 3098119</t>
  </si>
  <si>
    <t>3098119</t>
  </si>
  <si>
    <t>SVIOP-2018-SZM2-014260</t>
  </si>
  <si>
    <t>Z997</t>
  </si>
  <si>
    <t xml:space="preserve">Zaokrouhlení 3 SZM2 </t>
  </si>
  <si>
    <t>SVIOP-2018-SZM2-014220</t>
  </si>
  <si>
    <t>SVIOP-2018-SZM2-014233</t>
  </si>
  <si>
    <t>ZF352</t>
  </si>
  <si>
    <t>Náplast transpore bílá 2,50 cm x 9,14 m bal. á 12 ks 1534-1</t>
  </si>
  <si>
    <t>1534-1</t>
  </si>
  <si>
    <t>SVIOP-2018-SZM2-014270</t>
  </si>
  <si>
    <t>ZA511</t>
  </si>
  <si>
    <t>Obinadlo elastické coban 7,5 cm x 4,5 m bal. á 24 ks 1583</t>
  </si>
  <si>
    <t>1583</t>
  </si>
  <si>
    <t>0080387</t>
  </si>
  <si>
    <t>SVIOP-2018-SZM1-006273</t>
  </si>
  <si>
    <t>SVIOP-2018-SZM2-014358</t>
  </si>
  <si>
    <t>ZA599</t>
  </si>
  <si>
    <t>Steh náplasťový Steri-strip 6 x 75 mm bal. á 50 ks elast. E4541</t>
  </si>
  <si>
    <t>E4541</t>
  </si>
  <si>
    <t>0080740</t>
  </si>
  <si>
    <t>SVIOP-2018-SZM2-014361</t>
  </si>
  <si>
    <t>SVIOP-2018-SZM2-014729</t>
  </si>
  <si>
    <t>ZB320</t>
  </si>
  <si>
    <t>Irigátor z PVC kompl</t>
  </si>
  <si>
    <t>ZA457</t>
  </si>
  <si>
    <t>Esmarch 100 x 1600 KVS 116100160</t>
  </si>
  <si>
    <t>KVS 116100160</t>
  </si>
  <si>
    <t>SVIOP-2018-SZM2-014747</t>
  </si>
  <si>
    <t>ZC735</t>
  </si>
  <si>
    <t>Vzduchovod ústní guedell červený 100 mm 24107 - výpadek</t>
  </si>
  <si>
    <t>24107</t>
  </si>
  <si>
    <t>SVIOP-2018-SZM2-014786</t>
  </si>
  <si>
    <t>SVIOP-2018-SZM2-014999</t>
  </si>
  <si>
    <t>ZA633</t>
  </si>
  <si>
    <t>Tyčinka vatová malá nesterilní bal. 50 ks 620003541</t>
  </si>
  <si>
    <t>620003541</t>
  </si>
  <si>
    <t>Michael Müller</t>
  </si>
  <si>
    <t>SVIOP-2018-SZM1-006777</t>
  </si>
  <si>
    <t>ZA835</t>
  </si>
  <si>
    <t>Jehla injekční 0,6 x 25 mm modrá 4657667</t>
  </si>
  <si>
    <t>4657667</t>
  </si>
  <si>
    <t>ZQ156</t>
  </si>
  <si>
    <t>Krytí waysite transparentní voděodolné sterilní 9 x 15 cm bal. á 10 ks (náhrada za tegaderm) 811212 - firma již nedodává</t>
  </si>
  <si>
    <t>811212</t>
  </si>
  <si>
    <t>ZH493</t>
  </si>
  <si>
    <t>Katetr močový foley CH16 180605-000160</t>
  </si>
  <si>
    <t>180605-000160</t>
  </si>
  <si>
    <t>Teleflex Medical s.r.o.</t>
  </si>
  <si>
    <t>ZH817</t>
  </si>
  <si>
    <t>Katetr močový foley CH18 180605-000180</t>
  </si>
  <si>
    <t>180605-000180</t>
  </si>
  <si>
    <t>ZH816</t>
  </si>
  <si>
    <t>Katetr močový foley CH14 180605-000140</t>
  </si>
  <si>
    <t>180605-000140</t>
  </si>
  <si>
    <t>ZK087</t>
  </si>
  <si>
    <t>Krém cavilon ochranný bariérový á 28 g bal. á 12 ks 3391E</t>
  </si>
  <si>
    <t>3391E</t>
  </si>
  <si>
    <t>ZB488</t>
  </si>
  <si>
    <t>Sprej cavilon 28 ml bal. á 12 ks 3346E</t>
  </si>
  <si>
    <t>3346E</t>
  </si>
  <si>
    <t>SVIOP-2018-SZM2-015645</t>
  </si>
  <si>
    <t>SVIOP-2018-SZM1-006814</t>
  </si>
  <si>
    <t>SVIOP-2018-SZM1-006770</t>
  </si>
  <si>
    <t>ZL999</t>
  </si>
  <si>
    <t>Rychloobvaz 8 x 4 cm Cosmos strip 001445510 - již se nevyrábí</t>
  </si>
  <si>
    <t>A1445510</t>
  </si>
  <si>
    <t>SVIOP-2018-SZM2-015714</t>
  </si>
  <si>
    <t>SVIOP-2018-SZM2-015717</t>
  </si>
  <si>
    <t>SVIOP-2018-SZM2-015728</t>
  </si>
  <si>
    <t>SVIOP-2018-SZM2-015803</t>
  </si>
  <si>
    <t>ZN410</t>
  </si>
  <si>
    <t>Katetr močový nelaton 16CH Silasil balónkový 28 dní bal. á 10 ks 186005-000160</t>
  </si>
  <si>
    <t>186005-000160</t>
  </si>
  <si>
    <t>ZN411</t>
  </si>
  <si>
    <t>Katetr močový nelaton 18CH Silasil balónkový 28 dní bal. á 10 ks 186005-000180</t>
  </si>
  <si>
    <t>186005-000180</t>
  </si>
  <si>
    <t>SVIOP-2018-SZM1-006848</t>
  </si>
  <si>
    <t>SVIOP-2018-SZM2-015836</t>
  </si>
  <si>
    <t>ZA532</t>
  </si>
  <si>
    <t>Krytí suprasorb F 15 cm x 10 m role nesterilní foliový obvaz 20469</t>
  </si>
  <si>
    <t>20469</t>
  </si>
  <si>
    <t>SVIOP-2018-SZM1-006864</t>
  </si>
  <si>
    <t>SVIOP-2018-SZM2-015878</t>
  </si>
  <si>
    <t>SVIOP-2018-SZM1-006705</t>
  </si>
  <si>
    <t>SVIOP-2018-SZM2-015919</t>
  </si>
  <si>
    <t>ZM325</t>
  </si>
  <si>
    <t>Krytí - gel Hyiodine na chronické rány á 22 g HYIODINE22 - výpadek</t>
  </si>
  <si>
    <t>HYIODINE22</t>
  </si>
  <si>
    <t>169133</t>
  </si>
  <si>
    <t>SVIOP-2018-SZM1-006888</t>
  </si>
  <si>
    <t>SVIOP-2018-SZM2-016167</t>
  </si>
  <si>
    <t>ZL995</t>
  </si>
  <si>
    <t>Obinadlo hyrofilní sterilní  6 cm x 5 m  004310190</t>
  </si>
  <si>
    <t>004310190</t>
  </si>
  <si>
    <t>0080569</t>
  </si>
  <si>
    <t>ZL996</t>
  </si>
  <si>
    <t>Obinadlo hyrofilní sterilní  8 cm x 5 m  004310182</t>
  </si>
  <si>
    <t>004310182</t>
  </si>
  <si>
    <t>0080570</t>
  </si>
  <si>
    <t>SVIOP-2018-SZM2-016927</t>
  </si>
  <si>
    <t>ZE906</t>
  </si>
  <si>
    <t>Jehla 30° stimuplex-A 0,55 x 25 mm á 25 ks 4894251</t>
  </si>
  <si>
    <t>4894251</t>
  </si>
  <si>
    <t>0058228</t>
  </si>
  <si>
    <t>SVIOP-2018-SZM1-007485</t>
  </si>
  <si>
    <t>SVIOP-2018-SZM2-017503</t>
  </si>
  <si>
    <t>SVIOP-2018-SZM2-017517</t>
  </si>
  <si>
    <t>SVIOP-2018-SZM1-007532</t>
  </si>
  <si>
    <t>ZB762</t>
  </si>
  <si>
    <t>Zkumavka červená 6 ml 456092</t>
  </si>
  <si>
    <t>456092</t>
  </si>
  <si>
    <t>ZB774</t>
  </si>
  <si>
    <t>Zkumavka červená 5 ml gel 456071</t>
  </si>
  <si>
    <t>456071</t>
  </si>
  <si>
    <t>ZQ248</t>
  </si>
  <si>
    <t>Hadička spojovací HS 1,8 x 450 mm LL DEPH free 2200 045 ND</t>
  </si>
  <si>
    <t>2200 045ND</t>
  </si>
  <si>
    <t>Mediform, spol. s r.o.</t>
  </si>
  <si>
    <t>VZ-2019-000128</t>
  </si>
  <si>
    <t>ZB075</t>
  </si>
  <si>
    <t>Hadička kyslíková 2 m s koncovkami (OS/40) H-103007</t>
  </si>
  <si>
    <t>H-103007</t>
  </si>
  <si>
    <t>HZZ, a.s.</t>
  </si>
  <si>
    <t>ZD111</t>
  </si>
  <si>
    <t>Náplast omnifix E 5 cm x 10 m 9006493</t>
  </si>
  <si>
    <t>9006493</t>
  </si>
  <si>
    <t>ZC885</t>
  </si>
  <si>
    <t>Náplast omnifix E 10 cm x 10 m 900650</t>
  </si>
  <si>
    <t>900650</t>
  </si>
  <si>
    <t>ZA540</t>
  </si>
  <si>
    <t>Náplast omnifix E 15 cm x 10 m 9006513</t>
  </si>
  <si>
    <t>9006513</t>
  </si>
  <si>
    <t>ZN646</t>
  </si>
  <si>
    <t xml:space="preserve">Fonendoskop oboustranný různé barvy 710045-s </t>
  </si>
  <si>
    <t>710045-s</t>
  </si>
  <si>
    <t>SVIOP-2018-SZM2-017556</t>
  </si>
  <si>
    <t>ZQ114</t>
  </si>
  <si>
    <t xml:space="preserve">Steh náplasťový pevný Pharmastrip 4 mm x 76mm 1 obálka á 8 stehů bal. á 100 obálek (náhrada za steri-strip) P-PHST476 </t>
  </si>
  <si>
    <t>P-PHST476</t>
  </si>
  <si>
    <t>SVIOP-2018-SZM2-017592</t>
  </si>
  <si>
    <t>ZF662</t>
  </si>
  <si>
    <t>Omnistrip 3 x 76 mm bal. á 250 ks 540681</t>
  </si>
  <si>
    <t>540681 /540677/</t>
  </si>
  <si>
    <t>ZA645</t>
  </si>
  <si>
    <t>Krytí s mastí atrauman 5 x 5 cm bal. á 10 ks 499571</t>
  </si>
  <si>
    <t>499571</t>
  </si>
  <si>
    <t>0081435</t>
  </si>
  <si>
    <t>ZA621</t>
  </si>
  <si>
    <t>Krytí hydroclean advance (tenderwet 24 active kulatý-609762+ pův. VZP 0081096) 4 cm bal. á 10 ks 6097622</t>
  </si>
  <si>
    <t>6097622</t>
  </si>
  <si>
    <t>ZA327</t>
  </si>
  <si>
    <t>Krytí hydrocoll 10 x 10 cm bal. á 10 ks 9007442</t>
  </si>
  <si>
    <t>9007442</t>
  </si>
  <si>
    <t>0080823</t>
  </si>
  <si>
    <t>ZF746</t>
  </si>
  <si>
    <t>Krytí hydrosorb 5 x 7,5 cm sterilní bal. á 5 ks 900853</t>
  </si>
  <si>
    <t>900853</t>
  </si>
  <si>
    <t>0080972</t>
  </si>
  <si>
    <t>ZD229</t>
  </si>
  <si>
    <t>Krytí hydrosorb gel 15 g 7031320</t>
  </si>
  <si>
    <t>7031320</t>
  </si>
  <si>
    <t>0081793</t>
  </si>
  <si>
    <t>ZE264</t>
  </si>
  <si>
    <t>Krytí hydrofilm 10 cm x 10 m 685792</t>
  </si>
  <si>
    <t>685792</t>
  </si>
  <si>
    <t>SVIOP-2018-SZM2-017598</t>
  </si>
  <si>
    <t>SVIOP-2018-SZM2-017600</t>
  </si>
  <si>
    <t>SVIOP-2018-SZM2-017652</t>
  </si>
  <si>
    <t>ZD151</t>
  </si>
  <si>
    <t>Ambuvak pro dospělé vak 1,5 l komplet (maska, hadička, rezervoár) 7152000</t>
  </si>
  <si>
    <t>7152000</t>
  </si>
  <si>
    <t>Intersurgical, s.r.o.</t>
  </si>
  <si>
    <t>SVIOP-2018-SZM2-017695</t>
  </si>
  <si>
    <t>ZH286</t>
  </si>
  <si>
    <t>Teploměr digitální s ohebným hrotem Thermoval Kids flex - voděodolný, nárazuvzdorný (91925) 9250532</t>
  </si>
  <si>
    <t>9250532</t>
  </si>
  <si>
    <t>SVIOP-2018-SZM2-017724</t>
  </si>
  <si>
    <t>SVIOP-2018-SZM2-017740</t>
  </si>
  <si>
    <t>ZA475</t>
  </si>
  <si>
    <t>Krytí mepilex 7,5 x 7,5 cm bal. á 5 ks 295200</t>
  </si>
  <si>
    <t>295200</t>
  </si>
  <si>
    <t>0080717</t>
  </si>
  <si>
    <t>SVIOP-2018-SZM1-007659</t>
  </si>
  <si>
    <t>SVIOP-2018-SZM2-017761</t>
  </si>
  <si>
    <t>ZL668</t>
  </si>
  <si>
    <t>Náplast silikon tape 2,5 cm x 5 m bal. á 12 ks 2770-1</t>
  </si>
  <si>
    <t>2770-1</t>
  </si>
  <si>
    <t>SVIOP-2018-SZM2-017778</t>
  </si>
  <si>
    <t>SVIOP-2018-SZM2-017793</t>
  </si>
  <si>
    <t>ZK735</t>
  </si>
  <si>
    <t>Konektor bezjehlový caresite bal. á 200 ks dohodnutá cena 10,- Kč bez DPH 415122</t>
  </si>
  <si>
    <t>415122</t>
  </si>
  <si>
    <t>ZOST_KONEK</t>
  </si>
  <si>
    <t>Konektory</t>
  </si>
  <si>
    <t>ZB299</t>
  </si>
  <si>
    <t>Konektor bezjehlový safeflow s prodl.hadičkou, bal.á 100 ks, 4097154</t>
  </si>
  <si>
    <t>4097154</t>
  </si>
  <si>
    <t>SVIOP-2018-SZM1-008208</t>
  </si>
  <si>
    <t>SVIOP-2018-SZM1-008210</t>
  </si>
  <si>
    <t>ZQ569</t>
  </si>
  <si>
    <t>Vata buničitá dělená cellin 2 role / 500 ks 40 x 50 mm 1230206310</t>
  </si>
  <si>
    <t>1230206310</t>
  </si>
  <si>
    <t>SVIOP-2018-SZM1-007896</t>
  </si>
  <si>
    <t>ZA883</t>
  </si>
  <si>
    <t>Rourka rektální CH18 délka 40 cm 19-18.100</t>
  </si>
  <si>
    <t>19-18.100</t>
  </si>
  <si>
    <t>SVIOP-2018-SZM2-018371</t>
  </si>
  <si>
    <t>ZQ401</t>
  </si>
  <si>
    <t>Gel lubrikační Optitube sáček á 5 g bal. á 150 ks OMS1120</t>
  </si>
  <si>
    <t>OMS1120</t>
  </si>
  <si>
    <t>MSM, spol. s r.o.</t>
  </si>
  <si>
    <t>SVIOP-2018-SZM2-018401</t>
  </si>
  <si>
    <t>SVIOP-2018-SZM1-008281</t>
  </si>
  <si>
    <t>ZO765</t>
  </si>
  <si>
    <t>Stříkačka injekční předplněná 0,9% NaCl 10 ml Omniflush bal. á 100 ks EM3513576</t>
  </si>
  <si>
    <t>EM3513576</t>
  </si>
  <si>
    <t>SVIOP-2018-SZM1-008282</t>
  </si>
  <si>
    <t>SVIOP-2018-SZM2-018444</t>
  </si>
  <si>
    <t>ZA694</t>
  </si>
  <si>
    <t xml:space="preserve">Držák močových sáčků kovový bal. á 20 ks 4490029 </t>
  </si>
  <si>
    <t>4490029</t>
  </si>
  <si>
    <t>SVIOP-2018-SZM2-018521</t>
  </si>
  <si>
    <t>SVIOP-2018-SZM2-018530</t>
  </si>
  <si>
    <t>SVIOP-2018-SZM1-008384</t>
  </si>
  <si>
    <t>SVIOP-2018-SZM2-018570</t>
  </si>
  <si>
    <t>ZB753</t>
  </si>
  <si>
    <t>Nebulizátor s maskou+hadičkou (1483 staré k. č.) 1453015</t>
  </si>
  <si>
    <t>1453015</t>
  </si>
  <si>
    <t>SVIOP-2018-SZM2-018673</t>
  </si>
  <si>
    <t>ZK501</t>
  </si>
  <si>
    <t>Manžeta TK k tonometru Omron dospělá šířka 14 cm,obvod paže 22 cm - 32 cm 101 00038</t>
  </si>
  <si>
    <t>101 00038</t>
  </si>
  <si>
    <t>CELIMED s.r.o.</t>
  </si>
  <si>
    <t>SVIOP-2018-SZM1-008338</t>
  </si>
  <si>
    <t>SVIOP-2018-SZM1-008531</t>
  </si>
  <si>
    <t>SVIOP-2018-SZM1-008532</t>
  </si>
  <si>
    <t>SVIOP-2018-SZM2-018932</t>
  </si>
  <si>
    <t>SVIOP-2018-SZM2-019042</t>
  </si>
  <si>
    <t>ZA064</t>
  </si>
  <si>
    <t>Krytí sorbalgon 5 x  5 cm  bal. á 10  ks 999598</t>
  </si>
  <si>
    <t>999598</t>
  </si>
  <si>
    <t>SVIOP-2018-SZM2-019269</t>
  </si>
  <si>
    <t>SVIOP-2018-SZM2-019289</t>
  </si>
  <si>
    <t>ZM769</t>
  </si>
  <si>
    <t xml:space="preserve">Ubrousky cavilon pro péči při inkontinenci 8 ubrousků 20 x 30 cm bal. á 96 ks 9274 DH888843488 </t>
  </si>
  <si>
    <t>9274</t>
  </si>
  <si>
    <t>SVIOP-2019-SZM2-000061</t>
  </si>
  <si>
    <t>SVIOP-2019-SZM1-000324</t>
  </si>
  <si>
    <t>ZC994</t>
  </si>
  <si>
    <t>Láhev náhradní hi-vac 400 ml 05.000.22.802</t>
  </si>
  <si>
    <t>05.000.22.802</t>
  </si>
  <si>
    <t>SVIOP-2019-SZM2-001075</t>
  </si>
  <si>
    <t>SVIOP-2019-SZM2-001137</t>
  </si>
  <si>
    <t>ZC715</t>
  </si>
  <si>
    <t>Krytí suprasorb X 5 x 5 cm antimikr.steril. bal. á 5 ks 20540</t>
  </si>
  <si>
    <t>20540</t>
  </si>
  <si>
    <t>0081735</t>
  </si>
  <si>
    <t>ZD819</t>
  </si>
  <si>
    <t xml:space="preserve">Krytí debrisoft 10 x 10 cm bal. á 5 ks 31222   </t>
  </si>
  <si>
    <t>31222</t>
  </si>
  <si>
    <t>0169075</t>
  </si>
  <si>
    <t>SVIOP-2019-SZM2-001206</t>
  </si>
  <si>
    <t>ZN201</t>
  </si>
  <si>
    <t>Krytí silikonové pěnové mepilex border heel 18,5 x 24,5 cm bal. á 5 ks 283250</t>
  </si>
  <si>
    <t>283250</t>
  </si>
  <si>
    <t>SVIOP-2019-SZM2-001233</t>
  </si>
  <si>
    <t>SVIOP-2019-SZM1-000601</t>
  </si>
  <si>
    <t>SVIOP-2019-SZM1-000603</t>
  </si>
  <si>
    <t>ZP078</t>
  </si>
  <si>
    <t>Kontejner 25 ml PP šroubový sterilní uzávěr 2680/EST/SG</t>
  </si>
  <si>
    <t>2680/EST/SG</t>
  </si>
  <si>
    <t>ZE468</t>
  </si>
  <si>
    <t>Zkumavka koagulace modrá Quick 1 ml 454320</t>
  </si>
  <si>
    <t>454320</t>
  </si>
  <si>
    <t>ZQ249</t>
  </si>
  <si>
    <t>Hadička spojovací HS 1,8 x 1800 mm LL DEPH free 2200 180 ND</t>
  </si>
  <si>
    <t>2200 180ND</t>
  </si>
  <si>
    <t>ZD809</t>
  </si>
  <si>
    <t>Kanyla vasofix 20G růžová safety 4269110S-01</t>
  </si>
  <si>
    <t>4269110S-01</t>
  </si>
  <si>
    <t>SVIOP-2019-SZM1-000691</t>
  </si>
  <si>
    <t>SVIOP-2019-SZM1-000798</t>
  </si>
  <si>
    <t>SVIOP-2019-SZM1-001198</t>
  </si>
  <si>
    <t>SVSP-2019-SZM2-000019</t>
  </si>
  <si>
    <t>Výdej do spotřeby</t>
  </si>
  <si>
    <t>SVSP-2019-SZM2-000027</t>
  </si>
  <si>
    <t>ZN377</t>
  </si>
  <si>
    <t>Elektroda defibrilační pro dospělé AED Powerheat k defibrilátoru Responder Pro bal. á 2 ks 9131</t>
  </si>
  <si>
    <t>9131</t>
  </si>
  <si>
    <t>CHEIRÓN a.s.</t>
  </si>
  <si>
    <t>SVIOP-2019-SZM1-001293</t>
  </si>
  <si>
    <t>SVIOP-2019-SZM2-003057</t>
  </si>
  <si>
    <t>ZP326</t>
  </si>
  <si>
    <t>Sprej chladivý KELEN - chloraethyl  100 ml 735477</t>
  </si>
  <si>
    <t>735477</t>
  </si>
  <si>
    <t>PHARMOS, a.s.</t>
  </si>
  <si>
    <t>SVIOP-2019-SZM2-003630</t>
  </si>
  <si>
    <t>ZC730</t>
  </si>
  <si>
    <t>Vzduchovod ústní guedell modrý 50 mm 24102 - výpadek</t>
  </si>
  <si>
    <t>24102</t>
  </si>
  <si>
    <t>SVIOP-2019-SZM1-001859</t>
  </si>
  <si>
    <t>SVIOP-2019-SZM1-001985</t>
  </si>
  <si>
    <t>ZA454</t>
  </si>
  <si>
    <t>Kompresa AB 10 x 10 cm/1 ks sterilní NT savá (1230114011) 1327114011</t>
  </si>
  <si>
    <t>1327114011</t>
  </si>
  <si>
    <t>SVIOP-2019-SZM1-001920</t>
  </si>
  <si>
    <t>SVIOP-2019-SZM1-001962</t>
  </si>
  <si>
    <t>ZB758</t>
  </si>
  <si>
    <t>Zkumavka 9 ml K3 edta NR 455036</t>
  </si>
  <si>
    <t>455036</t>
  </si>
  <si>
    <t>ZB757</t>
  </si>
  <si>
    <t>Zkumavka 6 ml K3 edta fialová 456036</t>
  </si>
  <si>
    <t>456036</t>
  </si>
  <si>
    <t>ZB117</t>
  </si>
  <si>
    <t>Lanceta haemolance modrá plus low flow bal. á 100 ks DIS7371 - nahrazena ZR946</t>
  </si>
  <si>
    <t>DIS7371</t>
  </si>
  <si>
    <t>ZK477</t>
  </si>
  <si>
    <t>Rukavice operační latex s pudrem sterilní ansell, vasco surgical powderet vel. 8 6035542 (303506EU)</t>
  </si>
  <si>
    <t>6035542</t>
  </si>
  <si>
    <t>ZRUK_ST</t>
  </si>
  <si>
    <t>Rukavice sterilní</t>
  </si>
  <si>
    <t>ZK478</t>
  </si>
  <si>
    <t>Rukavice operační latex s pudrem sterilní ansell, vasco surgical powderet vel. 8,5 6035559 (303507EU)</t>
  </si>
  <si>
    <t>6035559</t>
  </si>
  <si>
    <t>ZD616</t>
  </si>
  <si>
    <t>Set na malé zákroky sterilní pro močovou katetrizaci+ aqua permanent 4 Mediset 4753886</t>
  </si>
  <si>
    <t>4753886</t>
  </si>
  <si>
    <t>SVIOP-2019-SZM1-002038</t>
  </si>
  <si>
    <t>SVIOP-2019-SZM2-004436</t>
  </si>
  <si>
    <t>SVIOP-2019-SZM1-002059</t>
  </si>
  <si>
    <t>ZF912</t>
  </si>
  <si>
    <t>Pinzeta chirurgická rovná 1 x 2 zuby jemná 145 mm B397114920027</t>
  </si>
  <si>
    <t>B397114920027</t>
  </si>
  <si>
    <t>MEDIN, a.s.</t>
  </si>
  <si>
    <t>ZQ137</t>
  </si>
  <si>
    <t>Nůžky chirurgické rovné hrtonaté 130 mm TK-AJ 025-13</t>
  </si>
  <si>
    <t>TK-AJ 025-13</t>
  </si>
  <si>
    <t>SVIOP-2019-SZM1-002060</t>
  </si>
  <si>
    <t>SVIOP-2019-SZM1-002614</t>
  </si>
  <si>
    <t>SVIOP-2019-SZM1-002634</t>
  </si>
  <si>
    <t>ZA464</t>
  </si>
  <si>
    <t>Kompresa NT 10 x 10 cm/2 ks sterilní 26520</t>
  </si>
  <si>
    <t>26520</t>
  </si>
  <si>
    <t>ZK476</t>
  </si>
  <si>
    <t>Rukavice operační latex s pudrem sterilní ansell, vasco surgical powderet vel. 7,5 6035534</t>
  </si>
  <si>
    <t>6035534</t>
  </si>
  <si>
    <t>SVIOP-2019-SZM1-002257</t>
  </si>
  <si>
    <t>SVIOP-2019-SZM2-006111</t>
  </si>
  <si>
    <t>ZH201</t>
  </si>
  <si>
    <t>Jehla injekční 0,8 x 120 mm zelená 4665643</t>
  </si>
  <si>
    <t>4665643</t>
  </si>
  <si>
    <t>SVIOP-2019-SZM1-002585</t>
  </si>
  <si>
    <t>ZA411</t>
  </si>
  <si>
    <t>Gáza přířezy 28 cm x 32 cm 17 nití 07004</t>
  </si>
  <si>
    <t>07004</t>
  </si>
  <si>
    <t>PANEP s.r.o.</t>
  </si>
  <si>
    <t>Z2018-022005</t>
  </si>
  <si>
    <t>ZQ143</t>
  </si>
  <si>
    <t xml:space="preserve">Pinzeta anatomická rovná úzká 145 mm TK-BA 100-14 </t>
  </si>
  <si>
    <t>TK-BA 100-14</t>
  </si>
  <si>
    <t>ZQ140</t>
  </si>
  <si>
    <t>Nůžky oční rovné 115 mm TK-AK 432-11</t>
  </si>
  <si>
    <t>TK-AK 432-11</t>
  </si>
  <si>
    <t>ZQ139</t>
  </si>
  <si>
    <t>Nůžky chirurgické zahnuté hrotnaté 150 mm TK-AJ 035-15</t>
  </si>
  <si>
    <t>TK-AJ 035-15</t>
  </si>
  <si>
    <t>SVIOP-2019-SZM1-002713</t>
  </si>
  <si>
    <t>ZQ967</t>
  </si>
  <si>
    <t>Stříkačka inzulínová 0,5 ml s jehlou 29 G sterilní bal. á 100 ks IS0529G</t>
  </si>
  <si>
    <t>IS0529G</t>
  </si>
  <si>
    <t>MEDILAB ČR s.r.o.</t>
  </si>
  <si>
    <t>0170895</t>
  </si>
  <si>
    <t>CN 2018, 2019</t>
  </si>
  <si>
    <t>SVIOP-2019-SZM1-002649</t>
  </si>
  <si>
    <t>SVIOP-2019-SZM2-006277</t>
  </si>
  <si>
    <t>ZO766</t>
  </si>
  <si>
    <t>Stříkačka injekční předplněná 0,9% NaCl 10 ml Omniflush dezinfekčním uzávěrem SwabCap bal. á 100 ks EM3513576SC (domluvená cena s Dr. Štěpán B/B)</t>
  </si>
  <si>
    <t>EM3513576SC</t>
  </si>
  <si>
    <t>SVIOP-2019-SZM2-006482</t>
  </si>
  <si>
    <t>ZD030</t>
  </si>
  <si>
    <t>Skalpel jednorázový cutfix sterilní vel. čepelky 11 bal. á 10 ks 5518040 - nahrazeno ZR471</t>
  </si>
  <si>
    <t>5518040</t>
  </si>
  <si>
    <t>SVSP-2019-SZM2-000057</t>
  </si>
  <si>
    <t>ZR125</t>
  </si>
  <si>
    <t>Polštář PROFI duté vlákno 50 x 70 260802</t>
  </si>
  <si>
    <t>260802</t>
  </si>
  <si>
    <t>VITAPUR spol. s r. o.</t>
  </si>
  <si>
    <t>VZ-2019-000199</t>
  </si>
  <si>
    <t>ZR111</t>
  </si>
  <si>
    <t>Dlaha pod DK , podložka kvádr s klínem 75 x 20 x 30/45 290150</t>
  </si>
  <si>
    <t>290150</t>
  </si>
  <si>
    <t>VZ-2019-000311</t>
  </si>
  <si>
    <t>SVIOP-2019-SZM2-006438</t>
  </si>
  <si>
    <t>ZL426</t>
  </si>
  <si>
    <t>Rukavice operační latex bez pudru sterilní VASCO OP GRIP vel. 7,5 bal. á 40 párů (8050194) 6081441</t>
  </si>
  <si>
    <t>6081441</t>
  </si>
  <si>
    <t>SVIOP-2019-SZM2-006530</t>
  </si>
  <si>
    <t>SVIOP-2019-SZM2-006543</t>
  </si>
  <si>
    <t>ZL662</t>
  </si>
  <si>
    <t>Krytí mastný tyl pharmatull   5 x   5 cm bal. á 10 ks P-Tull5050</t>
  </si>
  <si>
    <t>P-Tull5050</t>
  </si>
  <si>
    <t>ZL664</t>
  </si>
  <si>
    <t>Krytí mastný tyl pharmatull 10 x 20 cm bal. á 10 ks P-Tull1020</t>
  </si>
  <si>
    <t>P-Tull1020</t>
  </si>
  <si>
    <t>SVIOP-2019-SZM1-003060</t>
  </si>
  <si>
    <t>SVIOP-2019-SZM1-003100</t>
  </si>
  <si>
    <t>SVIOP-2019-SZM1-003298</t>
  </si>
  <si>
    <t>ZK475</t>
  </si>
  <si>
    <t>Rukavice operační latex s pudrem sterilní ansell, vasco surgical powderet vel. 7 6035526 (303504EU)</t>
  </si>
  <si>
    <t>6035526</t>
  </si>
  <si>
    <t>SVIOP-2019-SZM1-003147</t>
  </si>
  <si>
    <t>SVIOP-2019-SZM1-003148</t>
  </si>
  <si>
    <t>SVIOP-2019-SZM1-003242</t>
  </si>
  <si>
    <t>SVIOP-2019-SZM1-003337</t>
  </si>
  <si>
    <t>SVIOP-2019-SZM2-007981</t>
  </si>
  <si>
    <t>ZA503</t>
  </si>
  <si>
    <t>Krytí suprasorb F 10 x 25 cm fóliové sterilní bal. á 10 ks 20464</t>
  </si>
  <si>
    <t>20464</t>
  </si>
  <si>
    <t>SVIOP-2019-SZM1-003375</t>
  </si>
  <si>
    <t>SVIOP-2019-SZM2-008194</t>
  </si>
  <si>
    <t>ZQ491</t>
  </si>
  <si>
    <t>Krytí ZETUVIT Plus vysoce savé, sterilní 20 x 25 cm bal. á 10 ks  4137138</t>
  </si>
  <si>
    <t>4137138</t>
  </si>
  <si>
    <t>SVIOP-2019-SZM1-003663</t>
  </si>
  <si>
    <t>SVIOP-2019-SZM1-003887</t>
  </si>
  <si>
    <t>SVIOP-2019-SZM1-004058</t>
  </si>
  <si>
    <t>SVIOP-2019-SZM1-003969</t>
  </si>
  <si>
    <t>ZQ250</t>
  </si>
  <si>
    <t>Hadička spojovací HS 1,8 x 450 mm UNIV DEPH free 2201 045ND</t>
  </si>
  <si>
    <t>2201 045ND</t>
  </si>
  <si>
    <t>ZQ158</t>
  </si>
  <si>
    <t>Krytí 7D-Fix - fixace I.V.kanyl netkaný textil a fólie sterilní 9 x 11,6 cm bal. á 100 ks (náhrada za tegaderm) 812010 - již se nevyrábí</t>
  </si>
  <si>
    <t>812010</t>
  </si>
  <si>
    <t>SVIOP-2019-SZM2-009337</t>
  </si>
  <si>
    <t>SVIOP-2019-SZM1-004070</t>
  </si>
  <si>
    <t>SVIOP-2019-SZM1-004122</t>
  </si>
  <si>
    <t>SVSP-2019-SZM2-000137</t>
  </si>
  <si>
    <t>ZR161</t>
  </si>
  <si>
    <t>Podložka antidekubitní váleček do dlaně délka 15, průměr 9 cm Sláva váleček A 210-SvalecekA-V</t>
  </si>
  <si>
    <t>210-SvalecekA-V</t>
  </si>
  <si>
    <t>IF FACILITY a.s.</t>
  </si>
  <si>
    <t>ZI159</t>
  </si>
  <si>
    <t>Podložka antidekubitní kruh s vnitřním otvorem 15 cm,vnější průměr 40 cm, výška 10 cm Viktorie 6 210-V6oc-V</t>
  </si>
  <si>
    <t>210-V6oc-V</t>
  </si>
  <si>
    <t>ZI154</t>
  </si>
  <si>
    <t>Podložka antidekubitní kruh s vnitřním otvorem 20 cm, vnější průměr 38 cm, výška 10 cm Sláva 17 210-S17-V</t>
  </si>
  <si>
    <t>210-S17-V</t>
  </si>
  <si>
    <t>ZR156</t>
  </si>
  <si>
    <t>Podložka antidekubitní půlválec 15 x 50 Sláva 1 210-S1-V</t>
  </si>
  <si>
    <t>210-S1-V</t>
  </si>
  <si>
    <t>ZI161</t>
  </si>
  <si>
    <t>Podložka antidekubitní banán 35 x 70 x 20 cm Viktorie 8 210-V8oc-V</t>
  </si>
  <si>
    <t>210-V8oc-V</t>
  </si>
  <si>
    <t>ZH408</t>
  </si>
  <si>
    <t>Podložka antidekubitníkovadlina mezi nohy 10 x 30 x 35 cm Sláva 18 210-S18-V</t>
  </si>
  <si>
    <t>210-S18-V</t>
  </si>
  <si>
    <t>ZI146</t>
  </si>
  <si>
    <t>Podložka antidekubitní klín 10 x 40 x 35 cm Sláva 3 3210-S3-V</t>
  </si>
  <si>
    <t>210-S3-V</t>
  </si>
  <si>
    <t>ZI160</t>
  </si>
  <si>
    <t>Podložka antidekubitní polštář obdélník 40 x 45 Viktorie 7 210-V7ocdv-V</t>
  </si>
  <si>
    <t>210-V7ocdv-V</t>
  </si>
  <si>
    <t>ZH422</t>
  </si>
  <si>
    <t>Podložka antidekubitní klín 25 x 30 x 60 cm Sláva 5 210-S5-V</t>
  </si>
  <si>
    <t>210-S5-V</t>
  </si>
  <si>
    <t>ZR159</t>
  </si>
  <si>
    <t>Podložka antidekubitní válec průměr 15 cm, délka 50 cm Sláva 29 210-S29-V</t>
  </si>
  <si>
    <t>210-S29-V</t>
  </si>
  <si>
    <t>ZI149</t>
  </si>
  <si>
    <t>Podložka antidekubitní kvádr 70 x 30 x 20 cm Sláva 11 210-S11-V</t>
  </si>
  <si>
    <t>210-S11-V</t>
  </si>
  <si>
    <t>ZR146</t>
  </si>
  <si>
    <t>Podložka antidekubitní kvádr 40 x 35 x 8 cm Sláva 21B 210-S21B-V</t>
  </si>
  <si>
    <t>210-S21B-V</t>
  </si>
  <si>
    <t>ZH423</t>
  </si>
  <si>
    <t xml:space="preserve">Podložka antidekubitní pod patu 22 x 22 x 22 cm Sláva PP pro dospělé 210-SPPA-V </t>
  </si>
  <si>
    <t>210-SPPA-V</t>
  </si>
  <si>
    <t>ZI157</t>
  </si>
  <si>
    <t>Podložka antidekubitní had 20 x 200 cm Viktorie 3 210-V3oc-V</t>
  </si>
  <si>
    <t>210-V3oc-V</t>
  </si>
  <si>
    <t>ZI164</t>
  </si>
  <si>
    <t>Podložka antidekubitní motýlek 85 x 45 cm Viktorie Želva 210-Vželvaoc-V</t>
  </si>
  <si>
    <t>210-Vželvaoc-V</t>
  </si>
  <si>
    <t>ZR154</t>
  </si>
  <si>
    <t>Podložka antidekubitní polštář žebrový 100 x 50 Viktorie 15A 210-V15Aoc-V</t>
  </si>
  <si>
    <t>210-V15Aoc-V</t>
  </si>
  <si>
    <t>ZD560</t>
  </si>
  <si>
    <t>Podložka antidekubitní had L Viktorie 2 30 x 130 x 60 cm 210-V2Aoc-V</t>
  </si>
  <si>
    <t>210-V2Aoc-V</t>
  </si>
  <si>
    <t>ZR149</t>
  </si>
  <si>
    <t>Podložka antidekubitní opěradlo Sláva vertikalizační klín 50 x 60 x 40 cm 210-VK-V</t>
  </si>
  <si>
    <t>210-VK-V</t>
  </si>
  <si>
    <t>SVSP-2019-SZM2-000139</t>
  </si>
  <si>
    <t>ZH920</t>
  </si>
  <si>
    <t>Podložka antidekubitní korýtko nakloněné 5 / 20 x 17 x 65 Sláva 6 210-S6-V</t>
  </si>
  <si>
    <t>210-S6-V</t>
  </si>
  <si>
    <t>ZR152</t>
  </si>
  <si>
    <t>Podložka antidekubitní polštář anatomický 60 x 32 x 9 cm Sláva 20C 210-S20B-V</t>
  </si>
  <si>
    <t>210-S20C-V</t>
  </si>
  <si>
    <t>SVIOP-2019-SZM2-009546</t>
  </si>
  <si>
    <t>ZN091</t>
  </si>
  <si>
    <t>Obvaz elastický síťový CareFix Tube k zajištění a ochraně fixace IV kanyl vel. M bal. á 15 ks 0151 M</t>
  </si>
  <si>
    <t>0151 M</t>
  </si>
  <si>
    <t>SVIOP-2019-SZM1-004178</t>
  </si>
  <si>
    <t>ZO939</t>
  </si>
  <si>
    <t>Zkumavka liquor PP 10 ml 15,3 x 92 ml šroubovací víčko sterilní s popisem bal.á 100 ks 62.610.018</t>
  </si>
  <si>
    <t>62.610.018</t>
  </si>
  <si>
    <t>SARSTEDT spol. s r.o.</t>
  </si>
  <si>
    <t>SVIOP-2019-SZM1-004186</t>
  </si>
  <si>
    <t>SVIOP-2019-SZM2-009733</t>
  </si>
  <si>
    <t>ZA786</t>
  </si>
  <si>
    <t>Jehla 30° stimuplex-A 0,7 x 50 mm á 25 ks 4894502</t>
  </si>
  <si>
    <t>4894502</t>
  </si>
  <si>
    <t>0058229</t>
  </si>
  <si>
    <t>ZO340</t>
  </si>
  <si>
    <t>Jehla stimuplex - ultra 360 G20/0,9 x 100 mm á 25 ks 4892510-01</t>
  </si>
  <si>
    <t>4892510-01</t>
  </si>
  <si>
    <t>ZJ184</t>
  </si>
  <si>
    <t>Jehla stimuplex - ultra 360 G22/0,7 x 50 mm á 25 ks 4892505-01</t>
  </si>
  <si>
    <t>4892505-01</t>
  </si>
  <si>
    <t>SVIOP-2019-SZM2-009743</t>
  </si>
  <si>
    <t>ZR342</t>
  </si>
  <si>
    <t>Páska tejpovací BB Tape Jumbo 5 cm x 32 m barva modrá 285/MOD</t>
  </si>
  <si>
    <t>285/MOD</t>
  </si>
  <si>
    <t>TEJPY.cz s.r.o.</t>
  </si>
  <si>
    <t>VZ-2019-000439</t>
  </si>
  <si>
    <t>ZR341</t>
  </si>
  <si>
    <t>Páska tejpovací BB Tape Jumbo 5 cm x 32 m barva růžová 285/RUZ</t>
  </si>
  <si>
    <t>285/RUZ</t>
  </si>
  <si>
    <t>SVIOP-2019-SZM1-004255</t>
  </si>
  <si>
    <t>SVIOP-2019-SZM2-010826</t>
  </si>
  <si>
    <t>ZL789</t>
  </si>
  <si>
    <t>Obvaz sterilní hotový č. 2 A4091360</t>
  </si>
  <si>
    <t>A4091360</t>
  </si>
  <si>
    <t>ZL790</t>
  </si>
  <si>
    <t>Obvaz sterilní hotový č. 3 A4101144</t>
  </si>
  <si>
    <t>A4101144</t>
  </si>
  <si>
    <t>SVIOP-2019-SZM1-004604</t>
  </si>
  <si>
    <t>SVIOP-2019-SZM2-010916</t>
  </si>
  <si>
    <t>SVIOP-2019-SZM2-010930</t>
  </si>
  <si>
    <t>ZR340</t>
  </si>
  <si>
    <t xml:space="preserve">Páska tejpovací BB Tape Jumbo 5 cm x 32 m barva béžová 285/B  </t>
  </si>
  <si>
    <t>285/B</t>
  </si>
  <si>
    <t>SVIOP-2019-SZM2-010931</t>
  </si>
  <si>
    <t>SVIOP-2019-SZM2-010943</t>
  </si>
  <si>
    <t>SVIOP-2019-SZM2-010962</t>
  </si>
  <si>
    <t>SVIOP-2019-SZM2-011170</t>
  </si>
  <si>
    <t>SVIOP-2019-SZM2-011239</t>
  </si>
  <si>
    <t>SVIOP-2019-SZM2-011244</t>
  </si>
  <si>
    <t>ZP233</t>
  </si>
  <si>
    <t>Jehla akupunkturní 0,25 x 40 mm 5 ks v 1 trubičce velmi ostré jehly 5 jehel v 1 PE-trubičce bal. á 500 ks CD5-C33</t>
  </si>
  <si>
    <t>CD5-C33</t>
  </si>
  <si>
    <t>SVIOP-2019-SZM2-011341</t>
  </si>
  <si>
    <t>ZR388</t>
  </si>
  <si>
    <t>Manžeta VKT  k přístroji Extremiter 2010, kaučuk, vel. L</t>
  </si>
  <si>
    <t>EMBITRON s.r.o.</t>
  </si>
  <si>
    <t>VZ-2019-000758</t>
  </si>
  <si>
    <t>ZR387</t>
  </si>
  <si>
    <t>Manžeta VKT  k přístroji Extremiter 2010, kaučuk, vel. M</t>
  </si>
  <si>
    <t>ZR386</t>
  </si>
  <si>
    <t>Manžeta VKT  k přístroji Extremiter 2010, kaučuk, vel. S</t>
  </si>
  <si>
    <t>ZR385</t>
  </si>
  <si>
    <t>Manžeta VKT  k přístroji Extremiter 2010, kaučuk, vel. XS</t>
  </si>
  <si>
    <t>SVIOP-2019-SZM2-011865</t>
  </si>
  <si>
    <t>ZR262</t>
  </si>
  <si>
    <t>Vzduchovod nosní 8,0 mm sterilní bal.á 20 ks 43.008.03.080</t>
  </si>
  <si>
    <t>43.008.03.080</t>
  </si>
  <si>
    <t>SVIOP-2019-SZM2-012068</t>
  </si>
  <si>
    <t>SVIOP-2019-SZM2-012069</t>
  </si>
  <si>
    <t>SVIOP-2019-SZM2-012377</t>
  </si>
  <si>
    <t>ZR260</t>
  </si>
  <si>
    <t>Vzduchovod nosní 7,0 mm sterilní bal.á 20 ks 43.008.03.070</t>
  </si>
  <si>
    <t>43.008.03.070</t>
  </si>
  <si>
    <t>ZR261</t>
  </si>
  <si>
    <t>Vzduchovod nosní 7,5 mm sterilní bal.á 20 ks 43.008.03.075</t>
  </si>
  <si>
    <t>43.008.03.075</t>
  </si>
  <si>
    <t>SVIOP-2019-SZM1-005202</t>
  </si>
  <si>
    <t>ZR397</t>
  </si>
  <si>
    <t>Stříkačka injekční 2-dílná 10 ml L DISCARDIT LE 309110</t>
  </si>
  <si>
    <t>309110</t>
  </si>
  <si>
    <t>Z2019-007154</t>
  </si>
  <si>
    <t>SVIOP-2019-SZM2-012433</t>
  </si>
  <si>
    <t>ZA471</t>
  </si>
  <si>
    <t>Náplast curaplast poinjekční bal. á 250 ks 30625</t>
  </si>
  <si>
    <t>30625</t>
  </si>
  <si>
    <t>SVIOP-2019-SZM2-012445</t>
  </si>
  <si>
    <t>SVIOP-2019-SZM2-012447</t>
  </si>
  <si>
    <t>SVIOP-2019-SZM2-012453</t>
  </si>
  <si>
    <t>ZA414</t>
  </si>
  <si>
    <t>Obinadlo idealast-haft 8 cm x 10 m 9311150</t>
  </si>
  <si>
    <t>9311150</t>
  </si>
  <si>
    <t>ZA415</t>
  </si>
  <si>
    <t>Obinadlo idealast-haft 6 cm x 10 m 931114</t>
  </si>
  <si>
    <t>931114</t>
  </si>
  <si>
    <t>SVIOP-2019-SZM1-005104</t>
  </si>
  <si>
    <t>SVIOP-2019-SZM1-005109</t>
  </si>
  <si>
    <t>SVIOP-2019-SZM1-005110</t>
  </si>
  <si>
    <t>ZR396</t>
  </si>
  <si>
    <t>Stříkačka injekční 2-dílná 5 ml L DISCARDIT LE 309050</t>
  </si>
  <si>
    <t>309050</t>
  </si>
  <si>
    <t>ZA812</t>
  </si>
  <si>
    <t>Uzávěr do katetrů 4435001</t>
  </si>
  <si>
    <t>4435001</t>
  </si>
  <si>
    <t>ZA459</t>
  </si>
  <si>
    <t>Kompresa AB 10 x 20 cm/1 ks sterilní NT savá (1230114021) 1327114021</t>
  </si>
  <si>
    <t>1327114021</t>
  </si>
  <si>
    <t>ZA314</t>
  </si>
  <si>
    <t>Obinadlo idealast-haft 8 cm x   4 m 9311113</t>
  </si>
  <si>
    <t>9311113</t>
  </si>
  <si>
    <t>0080104</t>
  </si>
  <si>
    <t>SVIOP-2019-SZM1-005303</t>
  </si>
  <si>
    <t>SVIOP-2019-SZM2-013831</t>
  </si>
  <si>
    <t>SVIOP-2019-SZM1-005564</t>
  </si>
  <si>
    <t>SVIOP-2019-SZM1-005863</t>
  </si>
  <si>
    <t>SVIOP-2019-SZM1-005565</t>
  </si>
  <si>
    <t>ZD103</t>
  </si>
  <si>
    <t>Náplast omniplast 2,5 cm x 9,2 m 9004530</t>
  </si>
  <si>
    <t>9004530</t>
  </si>
  <si>
    <t>SVIOP-2019-SZM2-014195</t>
  </si>
  <si>
    <t>SVIOP-2019-SZM2-014223</t>
  </si>
  <si>
    <t>ZQ040</t>
  </si>
  <si>
    <t>Stříkačka inzulínová 1 ml s jehlou 29 G bal. á 100 ks IS1029G</t>
  </si>
  <si>
    <t>IS1029G</t>
  </si>
  <si>
    <t>0170896</t>
  </si>
  <si>
    <t>CN 2018,2019</t>
  </si>
  <si>
    <t>SVIOP-2019-SZM2-014273</t>
  </si>
  <si>
    <t>SVIOP-2019-SZM2-014398</t>
  </si>
  <si>
    <t>SVIOP-2019-SZM2-014402</t>
  </si>
  <si>
    <t>SVIOP-2019-SZM1-005972</t>
  </si>
  <si>
    <t>ZC498</t>
  </si>
  <si>
    <t>Držák močových sáčků UH 800800100</t>
  </si>
  <si>
    <t>800800100</t>
  </si>
  <si>
    <t>S. A. B. Impex, s.r.o.</t>
  </si>
  <si>
    <t>SVIOP-2019-SZM1-005973</t>
  </si>
  <si>
    <t>SVIOP-2019-SZM2-014567</t>
  </si>
  <si>
    <t>ZQ112</t>
  </si>
  <si>
    <t>Obinadlo elastické samofixační Vendapress 2,5 cm x 4,5 m (náhrada za Coban) Vend2545</t>
  </si>
  <si>
    <t>Vend2545</t>
  </si>
  <si>
    <t>SVIOP-2019-SZM2-014792</t>
  </si>
  <si>
    <t>ZN468</t>
  </si>
  <si>
    <t>Obvaz elastický síťový pruban č. 3 chodidlo, holeň, loket 1323300230</t>
  </si>
  <si>
    <t>1323300230</t>
  </si>
  <si>
    <t>Stornován</t>
  </si>
  <si>
    <t>SVIOP-2019-SZM2-014866</t>
  </si>
  <si>
    <t>Storno dokladu</t>
  </si>
  <si>
    <t>SVIOP-2019-SZM2-014876</t>
  </si>
  <si>
    <t>SVIOP-2019-SZM1-006460</t>
  </si>
  <si>
    <t>ZR395</t>
  </si>
  <si>
    <t>Stříkačka injekční 2-dílná 2 ml L DISCARDIT LC 300928</t>
  </si>
  <si>
    <t>300928</t>
  </si>
  <si>
    <t>ZR398</t>
  </si>
  <si>
    <t>Stříkačka injekční 2-dílná 20 ml L DISCARDIT LE bal. á 80 ks 300296</t>
  </si>
  <si>
    <t>300296</t>
  </si>
  <si>
    <t>SVIOP-2019-SZM1-006537</t>
  </si>
  <si>
    <t>ZA562</t>
  </si>
  <si>
    <t>Náplast cosmopor i. v. 6 x 8 cm bal. á 50 ks 9008054</t>
  </si>
  <si>
    <t>9008054</t>
  </si>
  <si>
    <t>ZB761</t>
  </si>
  <si>
    <t>Zkumavka červená 4 ml 454092</t>
  </si>
  <si>
    <t>454092</t>
  </si>
  <si>
    <t>ZA563</t>
  </si>
  <si>
    <t>Kompresa AB 20 x 20 cm/1 ks sterilní NT savá (1230114041) 1327114041</t>
  </si>
  <si>
    <t>1327114041</t>
  </si>
  <si>
    <t>SVIOP-2019-SZM1-006610</t>
  </si>
  <si>
    <t>SVIOP-2019-SZM1-006615</t>
  </si>
  <si>
    <t>SVIOP-2019-SZM2-016015</t>
  </si>
  <si>
    <t>SVIOP-2019-SZM2-016038</t>
  </si>
  <si>
    <t>SVIOP-2019-SZM1-006642</t>
  </si>
  <si>
    <t>SVIOP-2019-SZM1-006643</t>
  </si>
  <si>
    <t>SVIOP-2019-SZM2-016169</t>
  </si>
  <si>
    <t>SVIOP-2019-SZM2-016191</t>
  </si>
  <si>
    <t>SVIOP-2019-SZM2-016225</t>
  </si>
  <si>
    <t>SVIOP-2019-SZM2-016267</t>
  </si>
  <si>
    <t>SVIOP-2019-SZM2-016486</t>
  </si>
  <si>
    <t>SVIOP-2019-SZM1-006771</t>
  </si>
  <si>
    <t>SVIOP-2019-SZM1-007214</t>
  </si>
  <si>
    <t>SVIOP-2019-SZM1-007307</t>
  </si>
  <si>
    <t>ZO930</t>
  </si>
  <si>
    <t>Nádoba 100 ml PP 72/62 mm s přiloženým uzávěrem bílé víčko sterilní na tekutý materiál 75.562.105</t>
  </si>
  <si>
    <t>75.562.105</t>
  </si>
  <si>
    <t>SVIOP-2019-SZM1-007354</t>
  </si>
  <si>
    <t>SVIOP-2019-SZM1-007385</t>
  </si>
  <si>
    <t>SVIOP-2019-SZM2-017967</t>
  </si>
  <si>
    <t>SVIOP-2019-SZM1-007396</t>
  </si>
  <si>
    <t>SVIOP-2019-SZM2-018134</t>
  </si>
  <si>
    <t>ZL997</t>
  </si>
  <si>
    <t>Obinadlo hyrofilní sterilní 10 cm x 5 m  004310174</t>
  </si>
  <si>
    <t>004310174</t>
  </si>
  <si>
    <t>0080571</t>
  </si>
  <si>
    <t>SVIOP-2019-SZM2-018656</t>
  </si>
  <si>
    <t>SVIOP-2019-SZM1-007919</t>
  </si>
  <si>
    <t>SVIOP-2019-SZM1-008042</t>
  </si>
  <si>
    <t>SVIOP-2019-SZM1-008043</t>
  </si>
  <si>
    <t>SVIOP-2019-SZM2-019285</t>
  </si>
  <si>
    <t>ZP231</t>
  </si>
  <si>
    <t>Jehla akupunkturní 0,20 x 15 mm velmi ostré jehličky 5 jehel v 1 plast.trubičce bal. á 500 ks CD5-C31</t>
  </si>
  <si>
    <t>CD5-C31</t>
  </si>
  <si>
    <t>ZP234</t>
  </si>
  <si>
    <t>Jehla akupunkturní 0,30 x 60 mm ostré jehly s měděným držátkem a se zaváděcí trubičkou bal. á 100 ks CD-CT35</t>
  </si>
  <si>
    <t>CD-CT35</t>
  </si>
  <si>
    <t>SVIOP-2019-SZM1-008075</t>
  </si>
  <si>
    <t>SVIOP-2019-SZM1-007813</t>
  </si>
  <si>
    <t>ZI931</t>
  </si>
  <si>
    <t>Uzávěr dezinfekční k bezjehlovému vstupu se 70% IPA  bal. 250 ks NCF-004</t>
  </si>
  <si>
    <t>NCF-004</t>
  </si>
  <si>
    <t>SVIOP-2019-SZM2-019904</t>
  </si>
  <si>
    <t>rok</t>
  </si>
  <si>
    <t>měsíc</t>
  </si>
  <si>
    <t>Celkový součet</t>
  </si>
  <si>
    <t>Součet z Cena celkem</t>
  </si>
  <si>
    <t>2019-2018</t>
  </si>
  <si>
    <t>Hodnoty</t>
  </si>
  <si>
    <t>Průměr z Cena za jednotku</t>
  </si>
  <si>
    <t>Součet z Množství (sklad.j.)</t>
  </si>
  <si>
    <t>Průměrné ceny</t>
  </si>
  <si>
    <t>CELKEM</t>
  </si>
  <si>
    <t>Změna ceny</t>
  </si>
  <si>
    <t>Změna množství</t>
  </si>
  <si>
    <t>Změna struktury</t>
  </si>
  <si>
    <t>2019-2018 (ks)</t>
  </si>
  <si>
    <t>2019-2018 (Kč)</t>
  </si>
  <si>
    <t>Jednotková cena</t>
  </si>
  <si>
    <t>Dopad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</si>
</sst>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\ h:mm:ss"/>
    <numFmt numFmtId="165" formatCode="0.00;\-0.00"/>
    <numFmt numFmtId="166" formatCode="#,##0_ ;[Red]\-#,##0\ "/>
    <numFmt numFmtId="167" formatCode="0_ ;[Red]\-0\ "/>
  </numFmts>
  <fonts count="9" x14ac:knownFonts="1">
    <font>
      <sz val="10"/>
      <color rgb="FF000000"/>
      <name val="Arial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70C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/>
      <top style="thin">
        <color theme="4" tint="0.39994506668294322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0" fontId="0" fillId="0" borderId="0" xfId="0" pivotButton="1"/>
    <xf numFmtId="3" fontId="0" fillId="0" borderId="0" xfId="0" applyNumberFormat="1"/>
    <xf numFmtId="166" fontId="0" fillId="0" borderId="0" xfId="0" applyNumberFormat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/>
    <xf numFmtId="166" fontId="3" fillId="2" borderId="0" xfId="0" applyNumberFormat="1" applyFont="1" applyFill="1"/>
    <xf numFmtId="0" fontId="0" fillId="3" borderId="0" xfId="0" applyFill="1"/>
    <xf numFmtId="3" fontId="0" fillId="3" borderId="0" xfId="0" applyNumberFormat="1" applyFill="1"/>
    <xf numFmtId="166" fontId="0" fillId="3" borderId="0" xfId="0" applyNumberFormat="1" applyFill="1"/>
    <xf numFmtId="0" fontId="0" fillId="0" borderId="0" xfId="0" applyFill="1"/>
    <xf numFmtId="3" fontId="0" fillId="0" borderId="0" xfId="0" applyNumberFormat="1" applyFill="1"/>
    <xf numFmtId="0" fontId="0" fillId="0" borderId="0" xfId="0" applyAlignment="1">
      <alignment wrapText="1"/>
    </xf>
    <xf numFmtId="0" fontId="2" fillId="2" borderId="0" xfId="1" applyFill="1"/>
    <xf numFmtId="0" fontId="2" fillId="2" borderId="1" xfId="1" applyFill="1" applyBorder="1"/>
    <xf numFmtId="0" fontId="4" fillId="0" borderId="0" xfId="1" applyFont="1" applyAlignment="1">
      <alignment horizontal="center"/>
    </xf>
    <xf numFmtId="166" fontId="5" fillId="0" borderId="0" xfId="1" applyNumberFormat="1" applyFont="1" applyAlignment="1">
      <alignment horizontal="center"/>
    </xf>
    <xf numFmtId="0" fontId="1" fillId="4" borderId="2" xfId="1" applyFont="1" applyFill="1" applyBorder="1" applyAlignment="1">
      <alignment horizontal="center" vertical="top"/>
    </xf>
    <xf numFmtId="0" fontId="1" fillId="4" borderId="0" xfId="1" applyFont="1" applyFill="1" applyAlignment="1">
      <alignment horizontal="center" vertical="top"/>
    </xf>
    <xf numFmtId="3" fontId="6" fillId="4" borderId="1" xfId="1" applyNumberFormat="1" applyFont="1" applyFill="1" applyBorder="1" applyAlignment="1">
      <alignment horizontal="center" vertical="top"/>
    </xf>
    <xf numFmtId="167" fontId="4" fillId="0" borderId="0" xfId="1" applyNumberFormat="1" applyFont="1" applyAlignment="1">
      <alignment horizontal="center" vertical="top" wrapText="1"/>
    </xf>
    <xf numFmtId="166" fontId="5" fillId="0" borderId="0" xfId="1" applyNumberFormat="1" applyFont="1" applyAlignment="1">
      <alignment horizontal="center" vertical="center" wrapText="1"/>
    </xf>
    <xf numFmtId="3" fontId="6" fillId="4" borderId="2" xfId="1" applyNumberFormat="1" applyFont="1" applyFill="1" applyBorder="1" applyAlignment="1">
      <alignment horizontal="center" vertical="top" wrapText="1"/>
    </xf>
    <xf numFmtId="3" fontId="1" fillId="4" borderId="0" xfId="1" applyNumberFormat="1" applyFont="1" applyFill="1" applyAlignment="1">
      <alignment horizontal="center" vertical="top" wrapText="1"/>
    </xf>
    <xf numFmtId="3" fontId="6" fillId="4" borderId="0" xfId="1" applyNumberFormat="1" applyFont="1" applyFill="1" applyAlignment="1">
      <alignment horizontal="center" vertical="top" wrapText="1"/>
    </xf>
    <xf numFmtId="3" fontId="6" fillId="4" borderId="1" xfId="1" applyNumberFormat="1" applyFont="1" applyFill="1" applyBorder="1" applyAlignment="1">
      <alignment horizontal="center" vertical="top" wrapText="1"/>
    </xf>
    <xf numFmtId="166" fontId="7" fillId="0" borderId="3" xfId="1" applyNumberFormat="1" applyFont="1" applyBorder="1"/>
    <xf numFmtId="166" fontId="8" fillId="0" borderId="3" xfId="1" applyNumberFormat="1" applyFont="1" applyBorder="1"/>
    <xf numFmtId="166" fontId="8" fillId="0" borderId="4" xfId="1" applyNumberFormat="1" applyFont="1" applyBorder="1"/>
    <xf numFmtId="166" fontId="8" fillId="0" borderId="0" xfId="1" applyNumberFormat="1" applyFont="1"/>
    <xf numFmtId="166" fontId="8" fillId="0" borderId="1" xfId="1" applyNumberFormat="1" applyFont="1" applyBorder="1"/>
    <xf numFmtId="166" fontId="7" fillId="0" borderId="0" xfId="1" applyNumberFormat="1" applyFont="1"/>
    <xf numFmtId="166" fontId="8" fillId="0" borderId="2" xfId="1" applyNumberFormat="1" applyFont="1" applyBorder="1"/>
    <xf numFmtId="0" fontId="0" fillId="2" borderId="0" xfId="0" applyFill="1"/>
    <xf numFmtId="166" fontId="7" fillId="3" borderId="0" xfId="1" applyNumberFormat="1" applyFont="1" applyFill="1"/>
    <xf numFmtId="166" fontId="8" fillId="3" borderId="0" xfId="1" applyNumberFormat="1" applyFont="1" applyFill="1"/>
    <xf numFmtId="166" fontId="8" fillId="3" borderId="2" xfId="1" applyNumberFormat="1" applyFont="1" applyFill="1" applyBorder="1"/>
    <xf numFmtId="166" fontId="8" fillId="3" borderId="1" xfId="1" applyNumberFormat="1" applyFont="1" applyFill="1" applyBorder="1"/>
    <xf numFmtId="166" fontId="7" fillId="0" borderId="0" xfId="1" applyNumberFormat="1" applyFont="1" applyFill="1"/>
    <xf numFmtId="166" fontId="8" fillId="0" borderId="0" xfId="1" applyNumberFormat="1" applyFont="1" applyFill="1"/>
    <xf numFmtId="166" fontId="8" fillId="0" borderId="2" xfId="1" applyNumberFormat="1" applyFont="1" applyFill="1" applyBorder="1"/>
    <xf numFmtId="166" fontId="8" fillId="0" borderId="1" xfId="1" applyNumberFormat="1" applyFont="1" applyFill="1" applyBorder="1"/>
  </cellXfs>
  <cellStyles count="2">
    <cellStyle name="Normální" xfId="0" builtinId="0"/>
    <cellStyle name="Normální 2 2" xfId="1" xr:uid="{F364BA7D-32E5-41B8-90BA-9FDC785AA65D}"/>
  </cellStyles>
  <dxfs count="63"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" formatCode="#,##0"/>
    </dxf>
    <dxf>
      <font>
        <b/>
        <family val="2"/>
        <charset val="238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alignment wrapText="1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b/>
        <family val="2"/>
        <charset val="238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895.471458333333" createdVersion="6" refreshedVersion="6" minRefreshableVersion="3" recordCount="1092" xr:uid="{2EB4EB29-908B-474C-B855-8C8BA8D9EF0E}">
  <cacheSource type="worksheet">
    <worksheetSource ref="A1:AD1093" sheet="Sheet1"/>
  </cacheSource>
  <cacheFields count="30">
    <cacheField name="Datum vytvoření" numFmtId="164">
      <sharedItems containsSemiMixedTypes="0" containsNonDate="0" containsDate="1" containsString="0" minDate="2018-01-25T07:49:43" maxDate="2019-12-18T07:28:08"/>
    </cacheField>
    <cacheField name="Číslo skladové výdejky" numFmtId="0">
      <sharedItems/>
    </cacheField>
    <cacheField name="Kód zboží" numFmtId="0">
      <sharedItems count="296">
        <s v="ZA492"/>
        <s v="ZA446"/>
        <s v="ZP947"/>
        <s v="ZP950"/>
        <s v="ZA593"/>
        <s v="ZI558"/>
        <s v="ZH168"/>
        <s v="ZB763"/>
        <s v="ZB775"/>
        <s v="ZB764"/>
        <s v="ZB759"/>
        <s v="ZA330"/>
        <s v="ZB084"/>
        <s v="ZC100"/>
        <s v="ZN814"/>
        <s v="ZB765"/>
        <s v="ZD934"/>
        <s v="ZE078"/>
        <s v="ZA788"/>
        <s v="ZI600"/>
        <s v="ZB404"/>
        <s v="ZA467"/>
        <s v="ZB556"/>
        <s v="ZP949"/>
        <s v="ZA604"/>
        <s v="ZI599"/>
        <s v="ZB768"/>
        <s v="ZB249"/>
        <s v="ZK404"/>
        <s v="ZL410"/>
        <s v="ZA715"/>
        <s v="ZF423"/>
        <s v="ZF800"/>
        <s v="Z998"/>
        <s v="ZQ052"/>
        <s v="ZQ053"/>
        <s v="ZQ054"/>
        <s v="ZQ051"/>
        <s v="ZA833"/>
        <s v="ZB754"/>
        <s v="ZB756"/>
        <s v="ZA329"/>
        <s v="ZI601"/>
        <s v="ZN297"/>
        <s v="ZF042"/>
        <s v="ZA318"/>
        <s v="ZH012"/>
        <s v="ZN478"/>
        <s v="ZN477"/>
        <s v="ZF159"/>
        <s v="ZE159"/>
        <s v="ZA808"/>
        <s v="ZN816"/>
        <s v="ZP948"/>
        <s v="ZF139"/>
        <s v="ZA787"/>
        <s v="ZB771"/>
        <s v="ZN947"/>
        <s v="ZA728"/>
        <s v="ZP946"/>
        <s v="ZC845"/>
        <s v="ZB724"/>
        <s v="ZB766"/>
        <s v="ZA463"/>
        <s v="ZB776"/>
        <s v="ZA331"/>
        <s v="ZA083"/>
        <s v="ZQ117"/>
        <s v="ZA737"/>
        <s v="ZF715"/>
        <s v="ZF716"/>
        <s v="ZA897"/>
        <s v="ZA537"/>
        <s v="ZC731"/>
        <s v="ZC733"/>
        <s v="ZC734"/>
        <s v="ZC736"/>
        <s v="ZB584"/>
        <s v="ZB585"/>
        <s v="ZB588"/>
        <s v="ZA622"/>
        <s v="ZA518"/>
        <s v="ZN366"/>
        <s v="ZA999"/>
        <s v="ZC506"/>
        <s v="ZB777"/>
        <s v="ZL688"/>
        <s v="ZI179"/>
        <s v="ZA547"/>
        <s v="ZL689"/>
        <s v="ZB058"/>
        <s v="ZF450"/>
        <s v="ZD746"/>
        <s v="ZF838"/>
        <s v="ZB586"/>
        <s v="ZA486"/>
        <s v="ZP357"/>
        <s v="ZB767"/>
        <s v="ZI182"/>
        <s v="ZJ672"/>
        <s v="ZI879"/>
        <s v="ZD633"/>
        <s v="ZP230"/>
        <s v="ZP236"/>
        <s v="ZO938"/>
        <s v="ZA539"/>
        <s v="ZD740"/>
        <s v="ZC854"/>
        <s v="ZL105"/>
        <s v="ZG515"/>
        <s v="ZA601"/>
        <s v="ZQ116"/>
        <s v="ZH011"/>
        <s v="ZD808"/>
        <s v="ZA964"/>
        <s v="ZF454"/>
        <s v="ZA834"/>
        <s v="ZA832"/>
        <s v="ZP212"/>
        <s v="ZP221"/>
        <s v="ZA545"/>
        <s v="Z999"/>
        <s v="ZA623"/>
        <s v="ZA662"/>
        <s v="ZA315"/>
        <s v="ZA836"/>
        <s v="ZA790"/>
        <s v="ZC752"/>
        <s v="ZN475"/>
        <s v="ZA443"/>
        <s v="ZN476"/>
        <s v="ZA450"/>
        <s v="ZB844"/>
        <s v="ZB006"/>
        <s v="ZA451"/>
        <s v="ZA550"/>
        <s v="ZE483"/>
        <s v="ZO543"/>
        <s v="ZQ138"/>
        <s v="ZN815"/>
        <s v="ZO128"/>
        <s v="Z997"/>
        <s v="ZF352"/>
        <s v="ZA511"/>
        <s v="ZA599"/>
        <s v="ZB320"/>
        <s v="ZA457"/>
        <s v="ZC735"/>
        <s v="ZA633"/>
        <s v="ZA835"/>
        <s v="ZQ156"/>
        <s v="ZH493"/>
        <s v="ZH817"/>
        <s v="ZH816"/>
        <s v="ZK087"/>
        <s v="ZB488"/>
        <s v="ZL999"/>
        <s v="ZN410"/>
        <s v="ZN411"/>
        <s v="ZA532"/>
        <s v="ZM325"/>
        <s v="ZL995"/>
        <s v="ZL996"/>
        <s v="ZE906"/>
        <s v="ZB762"/>
        <s v="ZB774"/>
        <s v="ZQ248"/>
        <s v="ZB075"/>
        <s v="ZD111"/>
        <s v="ZC885"/>
        <s v="ZA540"/>
        <s v="ZN646"/>
        <s v="ZQ114"/>
        <s v="ZF662"/>
        <s v="ZA645"/>
        <s v="ZA621"/>
        <s v="ZA327"/>
        <s v="ZF746"/>
        <s v="ZD229"/>
        <s v="ZE264"/>
        <s v="ZD151"/>
        <s v="ZH286"/>
        <s v="ZA475"/>
        <s v="ZL668"/>
        <s v="ZK735"/>
        <s v="ZB299"/>
        <s v="ZQ569"/>
        <s v="ZA883"/>
        <s v="ZQ401"/>
        <s v="ZO765"/>
        <s v="ZA694"/>
        <s v="ZB753"/>
        <s v="ZK501"/>
        <s v="ZA064"/>
        <s v="ZM769"/>
        <s v="ZC994"/>
        <s v="ZC715"/>
        <s v="ZD819"/>
        <s v="ZN201"/>
        <s v="ZP078"/>
        <s v="ZE468"/>
        <s v="ZQ249"/>
        <s v="ZD809"/>
        <s v="ZN377"/>
        <s v="ZP326"/>
        <s v="ZC730"/>
        <s v="ZA454"/>
        <s v="ZB758"/>
        <s v="ZB757"/>
        <s v="ZB117"/>
        <s v="ZK477"/>
        <s v="ZK478"/>
        <s v="ZD616"/>
        <s v="ZF912"/>
        <s v="ZQ137"/>
        <s v="ZA464"/>
        <s v="ZK476"/>
        <s v="ZH201"/>
        <s v="ZA411"/>
        <s v="ZQ143"/>
        <s v="ZQ140"/>
        <s v="ZQ139"/>
        <s v="ZQ967"/>
        <s v="ZO766"/>
        <s v="ZD030"/>
        <s v="ZR125"/>
        <s v="ZR111"/>
        <s v="ZL426"/>
        <s v="ZL662"/>
        <s v="ZL664"/>
        <s v="ZK475"/>
        <s v="ZA503"/>
        <s v="ZQ491"/>
        <s v="ZQ250"/>
        <s v="ZQ158"/>
        <s v="ZR161"/>
        <s v="ZI159"/>
        <s v="ZI154"/>
        <s v="ZR156"/>
        <s v="ZI161"/>
        <s v="ZH408"/>
        <s v="ZI146"/>
        <s v="ZI160"/>
        <s v="ZH422"/>
        <s v="ZR159"/>
        <s v="ZI149"/>
        <s v="ZR146"/>
        <s v="ZH423"/>
        <s v="ZI157"/>
        <s v="ZI164"/>
        <s v="ZR154"/>
        <s v="ZD560"/>
        <s v="ZR149"/>
        <s v="ZH920"/>
        <s v="ZR152"/>
        <s v="ZN091"/>
        <s v="ZO939"/>
        <s v="ZA786"/>
        <s v="ZO340"/>
        <s v="ZJ184"/>
        <s v="ZR342"/>
        <s v="ZR341"/>
        <s v="ZL789"/>
        <s v="ZL790"/>
        <s v="ZR340"/>
        <s v="ZP233"/>
        <s v="ZR388"/>
        <s v="ZR387"/>
        <s v="ZR386"/>
        <s v="ZR385"/>
        <s v="ZR262"/>
        <s v="ZR260"/>
        <s v="ZR261"/>
        <s v="ZR397"/>
        <s v="ZA471"/>
        <s v="ZA414"/>
        <s v="ZA415"/>
        <s v="ZR396"/>
        <s v="ZA812"/>
        <s v="ZA459"/>
        <s v="ZA314"/>
        <s v="ZD103"/>
        <s v="ZQ040"/>
        <s v="ZC498"/>
        <s v="ZQ112"/>
        <s v="ZN468"/>
        <s v="ZR395"/>
        <s v="ZR398"/>
        <s v="ZA562"/>
        <s v="ZB761"/>
        <s v="ZA563"/>
        <s v="ZO930"/>
        <s v="ZL997"/>
        <s v="ZP231"/>
        <s v="ZP234"/>
        <s v="ZI931"/>
      </sharedItems>
    </cacheField>
    <cacheField name="Název zboží" numFmtId="0">
      <sharedItems count="296">
        <s v="Krytí suprasorb H 10 x 10 cm hydrokoloidní standard bal. á 10 ks 20403"/>
        <s v="Vata buničitá přířezy 20 x 30 cm 1230200129"/>
        <s v="Rukavice vyšetřovací nitril basic bez pudru modré M bal. á 200 ks 44751"/>
        <s v="Rukavice vyšetřovací nitril basic bez pudru modré XS bal. á 200 ks 44749"/>
        <s v="Tampon sterilní stáčený 20 x 20 cm / 5 ks 28003+"/>
        <s v="Náplast curapor   7 x   5 cm 32912  (22120,  náhrada za cosmopor )"/>
        <s v="Stříkačka injekční 3-dílná 1 ml L tuberculin s jehlou KD-JECT III 26G x 1/2&quot; 0,45 x 12 mm 831786"/>
        <s v="Zkumavka červená 9 ml 455092"/>
        <s v="Zkumavka koagulace modrá Quick 4 ml modrá 454329"/>
        <s v="Zkumavka zelená 4 ml 454051"/>
        <s v="Zkumavka červená 8 ml gel 455071"/>
        <s v="Obinadlo fixa crep   8 cm x 4 m 1323100103"/>
        <s v="Náplast transpore 2,50 cm x 9,14 m 1527-1 - nahrazeno ZQ117"/>
        <s v="Vata buničitá dělená 2 role / 500 ks 40 x 50 mm 1230200310"/>
        <s v="Krytí gelové na rány ActiMaris bal. á 20g 3097749"/>
        <s v="Zkumavka zelená 9 ml natrium - heparin 455051"/>
        <s v="Obinadlo elastické idealflex krátkotažné 12 cm x 5 m 931324"/>
        <s v="Obinadlo elastické idealflex krátkotažné 10 cm x 5 m 931323"/>
        <s v="Stříkačka injekční 2-dílná 20 ml L Inject Solo 4606205V - povoleno pouze pro NOVOROZENECKÉ ODD."/>
        <s v="Náplast curapor 10 x 15 cm 32914 ( náhrada za cosmopor )"/>
        <s v="Náplast cosmos 8 cm x 1 m 5403353"/>
        <s v="Tyčinka vatová nesterilní 15 cm bal. á 100 ks 9679369"/>
        <s v="Jehla injekční 1,2 x 40 mm růžová 4665120"/>
        <s v="Rukavice vyšetřovací nitril basic bez pudru modré XL bal. á 170 ks 44753"/>
        <s v="Tyčinka vatová sterilní jednotlivě balalená bal. á 1000 ks 5100/SG/CS"/>
        <s v="Náplast curapor 10 x   8 cm 32913 ( 22121,  náhrada za cosmopor )"/>
        <s v="Jehla vakuová 216/38 mm zelená 450076"/>
        <s v="Sáček močový s křížovou výpustí 2000 ml s hadičkou 90 cm ZAR-TNU201601"/>
        <s v="Krytí prontosan roztok 350 ml 400416"/>
        <s v="Krytí gelové Hemagel 100 g A2681147"/>
        <s v="Set infuzní intrafix primeline classic 150 cm 4062957"/>
        <s v="Krytí suprasorb F 10 x 10 cm role nesterilní foliový obvaz 20468"/>
        <s v="Elektroda k EMG kruhová povrchová VIASYS 1 m EMG1m (019-400400)"/>
        <s v="Zaokrouhlení 1 SZM2 "/>
        <s v="Pásek fixační k EMG k elektrodě proudové stimulační VIASYS FIXPS"/>
        <s v="Kabel k EMG k sensitivním smyčkám VIASYS SENSK"/>
        <s v="Smyčka sensitivní k EMG průměr 2,6 mm VIASYS 1 pár SMYCKY"/>
        <s v="Elektroda k EMG proudová stimulační VIASYS s filcovými kruhovými vložkami kabel s chráněnými konektory - 1 kus (komplet) EL2"/>
        <s v="Jehla injekční 0,8 x 40 mm zelená 4657527"/>
        <s v="Zkumavka černá 2 ml 454073"/>
        <s v="Zkumavka 3 ml K3 edta fialová 454086"/>
        <s v="Obinadlo fixa crep   6 cm x 4 m 1323100102"/>
        <s v="Náplast curapor 10 x 20 cm 32915 ( náhrada za cosmopor )"/>
        <s v="Hadička spojovací Gamaplus HS 1,8 x 450 LL NO DOP 606301-ND"/>
        <s v="Krytí mastný tyl jelonet 10 x 10 cm á 10 ks 7404"/>
        <s v="Náplast transpore 1,25 cm x 9,14 m 1527-0"/>
        <s v="Náplast micropore 2,50 cm x 9,10 m 840W-1"/>
        <s v="Obinadlo elastické universal 10 cm x 5 m 1323100313"/>
        <s v="Obinadlo elastické universal 12 cm x 5 m 1323100314"/>
        <s v="Nádoba na kontaminovaný odpad 1 l 15-0002"/>
        <s v="Nádoba na kontaminovaný odpad 2 l 15-0003"/>
        <s v="Kanyla venofix safety 23G modrá 4056353"/>
        <s v="Krytí roztok k výplachu a čištění ran ActiMaris Sensitiv 300 ml 3098093"/>
        <s v="Rukavice vyšetřovací nitril basic bez pudru modré L bal. á 200 ks 44752"/>
        <s v="Obinadlo elastické idealflex krátkotažné 15 cm x 5 m 931325"/>
        <s v="Stříkačka injekční 2-dílná 10 ml L Inject Solo 4606108V "/>
        <s v="Držák jehly základní 450201"/>
        <s v="Nůžky převazové lister 180 mm lomené PL827-106"/>
        <s v="Lopatka ústní dřevěná lékařská nesterilní bal. á 100 ks 1320100655"/>
        <s v="Rukavice vyšetřovací nitril basic bez pudru modré S bal. á 200 ks 44750"/>
        <s v="Kompresa NT 10 x 20 cm/5 ks sterilní 26621"/>
        <s v="Kapilára sedimentační kalibrovaná 727111"/>
        <s v="Zkumavka zelená 9 ml Lith.-hepar. 455084"/>
        <s v="Kompresa NT 10 x 20 cm/2 ks sterilní 26620"/>
        <s v="Zkumavka zelená 3 ml 454082"/>
        <s v="Obinadlo fixa crep 10 cm x 4 m 1323100104"/>
        <s v="Šátek trojcípý NT 136 x 96 x 96 cm 14970 náhrada ZA443"/>
        <s v="Náplast transparentní Airoplast cívka 2,5 cm x 9,14 m (náhrada za transpore) P-AIRO2591"/>
        <s v="Filtr mini spike modrý 4550234"/>
        <s v="Obinadlo fixační peha-haft 4cm á 4m 932441"/>
        <s v="Obinadlo fixační peha-haft 6cm á 20 m 9324471"/>
        <s v="Nůž na stehy sterilní  krátký bal. á 100 ks 11.000.00.010"/>
        <s v="Krytí mepilex heel 13 x 20 cm bal. á 5 ks 288100-01"/>
        <s v="Vzduchovod ústní guedell černý 60 mm 24103 - výpadek"/>
        <s v="Vzduchovod ústní guedell zelený 80 mm 24105 - výpadek"/>
        <s v="Vzduchovod ústní guedell žlutý 90 mm 24106 - výpadek"/>
        <s v="Vzduchovod ústní guedell sv.modrý 120 mm 24109"/>
        <s v="Vzduchovod nosní PVC 5/7 KVS 321020 (579207) výpadek do 10/19"/>
        <s v="Vzduchovod nosní PVC 6/8 KVS 321024 (579208) výpadek do 10/19"/>
        <s v="Vzduchovod nosní PVC 8,5/11 KVS 321034 výpadek do 10/19"/>
        <s v="Kompresa NT 5 x 5 cm nesterilní 06101"/>
        <s v="Kompresa NT 7,5 x 7,5 cm nesterilní 06102"/>
        <s v="Náplast poinjekční elastická tkaná jednotl. baleno 19 mm x 72 mm P-CURE1972ELAST"/>
        <s v="Jehla injekční 0,5 x 16 mm oranžová 4657853"/>
        <s v="Kompresa NT 10 x 10 cm/5 ks sterilní 1325020275"/>
        <s v="Zkumavka červená 3,5 ml gel 454071"/>
        <s v="Proužky diagnostické Accu-Check Inform II Strip 50 EU1 á 50 ks 05942861041"/>
        <s v="Zkumavka s mediem+ flovakovaný tampon eSwab růžový nos,krk,vagina,konečník,rány,fekální vzo) 490CE.A"/>
        <s v="Krytí inadine nepřilnavé 9,5 x 9,5 cm 1/10 SYS01512EE"/>
        <s v="Roztok Accu-Check Performa Int´l Controls 1+2 level 04861736001"/>
        <s v="Tonometr digitální automatický BD8700 ( BD8000) "/>
        <s v="Obinadlo elastické lenkideal krátkotažné 10 cm x 5 m bal. á 10 ks 19583"/>
        <s v="Krytí atrauman Ag 10 x 10 cm bal. á 3 ks 499572"/>
        <s v="Krytí hydroclean advance (tenderwet 24 active-609213+ pův VZP 0081102) 7,5 x 7,5 cm bal. á 10 ks 6099768"/>
        <s v="Vzduchovod nosní PVC 7/9 KVS 321028 (579209) výpadek do 10/19"/>
        <s v="Krytí mastný tyl jelonet   5 x 5 cm á 50 ks 7403"/>
        <s v="Tyčinka vatová zvlhčující glycerín + citron bal. á 75 ks FTL-LS-15 - firma již nedodává"/>
        <s v="Jehla vakuová 226/38 mm černá 450075"/>
        <s v="Zkumavka močová + aplikátor s chem.stabilizátorem UriSwab žlutá 802CE.A"/>
        <s v="Pohár na moč 250 ml UH GAMA204809"/>
        <s v="Odstraňovač kožních svorek Leukosan bal. á 20 ks 72615 "/>
        <s v="Krytí silikonové pěnové mepilex border sacrum 18 x 18 cm bal. á 5 ks 282000-01"/>
        <s v="Jehla akupunkturní 0,30 x 40 mm pro MOXSAFE (s-ms) bal. á 100 ks ND-M23"/>
        <s v="Jehla akupunkturní 0,25 x 25 mm velmi ostré jehly s držátkem z lehkého kovu 5 ks v 1 aplikační trubičce bal. á 500 ks PX5-A12"/>
        <s v="Čtverečky desinfekční Alcohol Preps 65 x 30 mm 70% isopropanol bal. á 100 ks 2639509"/>
        <s v="Kompresa NT 10 x 10 cm nesterilní 06103"/>
        <s v="Kompresa gáza sterilkompres 7,5 x 7,5 cm/5 ks, 100% bavlna, sterilní 1325019265(1230119225)"/>
        <s v="Kompresa NT 7,5 x 7,5 cm/2 ks sterilní 26510 "/>
        <s v="Nástavec pro odběr moče ke zkumavce vacuete 450251"/>
        <s v="Zkumavka močová vacuette 10,5 ml bal. á 50 ks 455007"/>
        <s v="Obinadlo fixa crep 12 cm x 4 m 1323100105"/>
        <s v="Náplast transparentní Airoplast cívka 1,25 cm x 9,14 m (náhrada za transpore) P-AIRO1291"/>
        <s v="Náplast micropore 1,25 cm x 9,14 m bal. á 24 ks 1530-0"/>
        <s v="Kanyla vasofix 22G modrá safety 4269098S-01"/>
        <s v="Stříkačka janett 3-dílná 60 ml sterilní vyplachovací 050ML3CZ-CEW (MRG564)"/>
        <s v="Obinadlo elastické lenkideal krátkotažné 12 cm x 5 m bal. á 10 ks 19584"/>
        <s v="Jehla injekční 0,7 x 40 mm černá 4660021"/>
        <s v="Jehla injekční 0,9 x 40 mm žlutá 4657519"/>
        <s v="Obvaz elastický síťový pruban Tg-fix vel. C paže, noha, loket 25 m 24252"/>
        <s v="Obvaz elastický síťový pruban Tg-fix vel. D větší hlava, slabší trup 25 m 24253"/>
        <s v="Krytí hydrogelové nu-gel s algin. 15 g bal. á 10 ks SYSMNG415EE "/>
        <s v="Zaokrouhlení 2 SZM2"/>
        <s v="Krytí silvercel hydroalg. 11 x 11 cm bal. á 10 ks SYS-CAD011EE"/>
        <s v="Podkolenky antitrombotické pro imobilní pacienty mediven thrombexin M normální VENOSAN (SG 57002) 150027"/>
        <s v="Kompresa NT 5 x 5 cm/2 ks sterilní 26501"/>
        <s v="Jehla injekční 0,9 x 70 mm žlutá 4665791"/>
        <s v="Stříkačka injekční 2-dílná 5 ml L Inject Solo4606051V "/>
        <s v="Čepelka skalpelová 15 BB515"/>
        <s v="Obinadlo elastické universal   8 cm x 5 m 1323100312"/>
        <s v="Šátek trojcípý NT 136 x 96 x 96 cm 20002 "/>
        <s v="Obinadlo elastické universal 15 cm x 5 m 1323100315"/>
        <s v="Náplast omniplast 1,25 cm x 9,1 m bal. á 24 ks 9004520"/>
        <s v="Esmarch - pryžové obinadlo 60 x 1250 KVS 06125"/>
        <s v="Teploměr digitální thermoval basic 9250391 - dlouhodobý výpadek srpen 2019"/>
        <s v="Náplast omniplast 5,0 cm x 9,2 m 9004540 (900429)"/>
        <s v="Krytí hydrogelové nu-gel 25 g bal. á 6 ks MNG425 "/>
        <s v="Krytí D-Fix - fixace I.V. kanyl transparentní semipermeabilní s výřezem na kratší straně sterilní 6 x 9 cm bal. á 100 ks (náhrada za tegaderm) 70.700.41.071 - firma již nedodává"/>
        <s v="Stříkačka injekční předplněná 0,9% NaCl 10 ml BD PosiFlush SP EMA bal. á 30 ks 306585"/>
        <s v="Nůžky chirurgické rovné hrotnaté 150 mm TK-AJ 025-15"/>
        <s v="Krytí roztok k čištění a hojenní ran ActiMaris Forte 300 ml 3098077"/>
        <s v="Krytí roztok k výplachu a čištění ran ActiMaris Sensitiv 1000 ml 3098119"/>
        <s v="Zaokrouhlení 3 SZM2 "/>
        <s v="Náplast transpore bílá 2,50 cm x 9,14 m bal. á 12 ks 1534-1"/>
        <s v="Obinadlo elastické coban 7,5 cm x 4,5 m bal. á 24 ks 1583"/>
        <s v="Steh náplasťový Steri-strip 6 x 75 mm bal. á 50 ks elast. E4541"/>
        <s v="Irigátor z PVC kompl"/>
        <s v="Esmarch 100 x 1600 KVS 116100160"/>
        <s v="Vzduchovod ústní guedell červený 100 mm 24107 - výpadek"/>
        <s v="Tyčinka vatová malá nesterilní bal. 50 ks 620003541"/>
        <s v="Jehla injekční 0,6 x 25 mm modrá 4657667"/>
        <s v="Krytí waysite transparentní voděodolné sterilní 9 x 15 cm bal. á 10 ks (náhrada za tegaderm) 811212 - firma již nedodává"/>
        <s v="Katetr močový foley CH16 180605-000160"/>
        <s v="Katetr močový foley CH18 180605-000180"/>
        <s v="Katetr močový foley CH14 180605-000140"/>
        <s v="Krém cavilon ochranný bariérový á 28 g bal. á 12 ks 3391E"/>
        <s v="Sprej cavilon 28 ml bal. á 12 ks 3346E"/>
        <s v="Rychloobvaz 8 x 4 cm Cosmos strip 001445510 - již se nevyrábí"/>
        <s v="Katetr močový nelaton 16CH Silasil balónkový 28 dní bal. á 10 ks 186005-000160"/>
        <s v="Katetr močový nelaton 18CH Silasil balónkový 28 dní bal. á 10 ks 186005-000180"/>
        <s v="Krytí suprasorb F 15 cm x 10 m role nesterilní foliový obvaz 20469"/>
        <s v="Krytí - gel Hyiodine na chronické rány á 22 g HYIODINE22 - výpadek"/>
        <s v="Obinadlo hyrofilní sterilní  6 cm x 5 m  004310190"/>
        <s v="Obinadlo hyrofilní sterilní  8 cm x 5 m  004310182"/>
        <s v="Jehla 30° stimuplex-A 0,55 x 25 mm á 25 ks 4894251"/>
        <s v="Zkumavka červená 6 ml 456092"/>
        <s v="Zkumavka červená 5 ml gel 456071"/>
        <s v="Hadička spojovací HS 1,8 x 450 mm LL DEPH free 2200 045 ND"/>
        <s v="Hadička kyslíková 2 m s koncovkami (OS/40) H-103007"/>
        <s v="Náplast omnifix E 5 cm x 10 m 9006493"/>
        <s v="Náplast omnifix E 10 cm x 10 m 900650"/>
        <s v="Náplast omnifix E 15 cm x 10 m 9006513"/>
        <s v="Fonendoskop oboustranný různé barvy 710045-s "/>
        <s v="Steh náplasťový pevný Pharmastrip 4 mm x 76mm 1 obálka á 8 stehů bal. á 100 obálek (náhrada za steri-strip) P-PHST476 "/>
        <s v="Omnistrip 3 x 76 mm bal. á 250 ks 540681"/>
        <s v="Krytí s mastí atrauman 5 x 5 cm bal. á 10 ks 499571"/>
        <s v="Krytí hydroclean advance (tenderwet 24 active kulatý-609762+ pův. VZP 0081096) 4 cm bal. á 10 ks 6097622"/>
        <s v="Krytí hydrocoll 10 x 10 cm bal. á 10 ks 9007442"/>
        <s v="Krytí hydrosorb 5 x 7,5 cm sterilní bal. á 5 ks 900853"/>
        <s v="Krytí hydrosorb gel 15 g 7031320"/>
        <s v="Krytí hydrofilm 10 cm x 10 m 685792"/>
        <s v="Ambuvak pro dospělé vak 1,5 l komplet (maska, hadička, rezervoár) 7152000"/>
        <s v="Teploměr digitální s ohebným hrotem Thermoval Kids flex - voděodolný, nárazuvzdorný (91925) 9250532"/>
        <s v="Krytí mepilex 7,5 x 7,5 cm bal. á 5 ks 295200"/>
        <s v="Náplast silikon tape 2,5 cm x 5 m bal. á 12 ks 2770-1"/>
        <s v="Konektor bezjehlový caresite bal. á 200 ks dohodnutá cena 10,- Kč bez DPH 415122"/>
        <s v="Konektor bezjehlový safeflow s prodl.hadičkou, bal.á 100 ks, 4097154"/>
        <s v="Vata buničitá dělená cellin 2 role / 500 ks 40 x 50 mm 1230206310"/>
        <s v="Rourka rektální CH18 délka 40 cm 19-18.100"/>
        <s v="Gel lubrikační Optitube sáček á 5 g bal. á 150 ks OMS1120"/>
        <s v="Stříkačka injekční předplněná 0,9% NaCl 10 ml Omniflush bal. á 100 ks EM3513576"/>
        <s v="Držák močových sáčků kovový bal. á 20 ks 4490029 "/>
        <s v="Nebulizátor s maskou+hadičkou (1483 staré k. č.) 1453015"/>
        <s v="Manžeta TK k tonometru Omron dospělá šířka 14 cm,obvod paže 22 cm - 32 cm 101 00038"/>
        <s v="Krytí sorbalgon 5 x  5 cm  bal. á 10  ks 999598"/>
        <s v="Ubrousky cavilon pro péči při inkontinenci 8 ubrousků 20 x 30 cm bal. á 96 ks 9274 DH888843488 "/>
        <s v="Láhev náhradní hi-vac 400 ml 05.000.22.802"/>
        <s v="Krytí suprasorb X 5 x 5 cm antimikr.steril. bal. á 5 ks 20540"/>
        <s v="Krytí debrisoft 10 x 10 cm bal. á 5 ks 31222   "/>
        <s v="Krytí silikonové pěnové mepilex border heel 18,5 x 24,5 cm bal. á 5 ks 283250"/>
        <s v="Kontejner 25 ml PP šroubový sterilní uzávěr 2680/EST/SG"/>
        <s v="Zkumavka koagulace modrá Quick 1 ml 454320"/>
        <s v="Hadička spojovací HS 1,8 x 1800 mm LL DEPH free 2200 180 ND"/>
        <s v="Kanyla vasofix 20G růžová safety 4269110S-01"/>
        <s v="Elektroda defibrilační pro dospělé AED Powerheat k defibrilátoru Responder Pro bal. á 2 ks 9131"/>
        <s v="Sprej chladivý KELEN - chloraethyl  100 ml 735477"/>
        <s v="Vzduchovod ústní guedell modrý 50 mm 24102 - výpadek"/>
        <s v="Kompresa AB 10 x 10 cm/1 ks sterilní NT savá (1230114011) 1327114011"/>
        <s v="Zkumavka 9 ml K3 edta NR 455036"/>
        <s v="Zkumavka 6 ml K3 edta fialová 456036"/>
        <s v="Lanceta haemolance modrá plus low flow bal. á 100 ks DIS7371 - nahrazena ZR946"/>
        <s v="Rukavice operační latex s pudrem sterilní ansell, vasco surgical powderet vel. 8 6035542 (303506EU)"/>
        <s v="Rukavice operační latex s pudrem sterilní ansell, vasco surgical powderet vel. 8,5 6035559 (303507EU)"/>
        <s v="Set na malé zákroky sterilní pro močovou katetrizaci+ aqua permanent 4 Mediset 4753886"/>
        <s v="Pinzeta chirurgická rovná 1 x 2 zuby jemná 145 mm B397114920027"/>
        <s v="Nůžky chirurgické rovné hrtonaté 130 mm TK-AJ 025-13"/>
        <s v="Kompresa NT 10 x 10 cm/2 ks sterilní 26520"/>
        <s v="Rukavice operační latex s pudrem sterilní ansell, vasco surgical powderet vel. 7,5 6035534"/>
        <s v="Jehla injekční 0,8 x 120 mm zelená 4665643"/>
        <s v="Gáza přířezy 28 cm x 32 cm 17 nití 07004"/>
        <s v="Pinzeta anatomická rovná úzká 145 mm TK-BA 100-14 "/>
        <s v="Nůžky oční rovné 115 mm TK-AK 432-11"/>
        <s v="Nůžky chirurgické zahnuté hrotnaté 150 mm TK-AJ 035-15"/>
        <s v="Stříkačka inzulínová 0,5 ml s jehlou 29 G sterilní bal. á 100 ks IS0529G"/>
        <s v="Stříkačka injekční předplněná 0,9% NaCl 10 ml Omniflush dezinfekčním uzávěrem SwabCap bal. á 100 ks EM3513576SC (domluvená cena s Dr. Štěpán B/B)"/>
        <s v="Skalpel jednorázový cutfix sterilní vel. čepelky 11 bal. á 10 ks 5518040 - nahrazeno ZR471"/>
        <s v="Polštář PROFI duté vlákno 50 x 70 260802"/>
        <s v="Dlaha pod DK , podložka kvádr s klínem 75 x 20 x 30/45 290150"/>
        <s v="Rukavice operační latex bez pudru sterilní VASCO OP GRIP vel. 7,5 bal. á 40 párů (8050194) 6081441"/>
        <s v="Krytí mastný tyl pharmatull   5 x   5 cm bal. á 10 ks P-Tull5050"/>
        <s v="Krytí mastný tyl pharmatull 10 x 20 cm bal. á 10 ks P-Tull1020"/>
        <s v="Rukavice operační latex s pudrem sterilní ansell, vasco surgical powderet vel. 7 6035526 (303504EU)"/>
        <s v="Krytí suprasorb F 10 x 25 cm fóliové sterilní bal. á 10 ks 20464"/>
        <s v="Krytí ZETUVIT Plus vysoce savé, sterilní 20 x 25 cm bal. á 10 ks  4137138"/>
        <s v="Hadička spojovací HS 1,8 x 450 mm UNIV DEPH free 2201 045ND"/>
        <s v="Krytí 7D-Fix - fixace I.V.kanyl netkaný textil a fólie sterilní 9 x 11,6 cm bal. á 100 ks (náhrada za tegaderm) 812010 - již se nevyrábí"/>
        <s v="Podložka antidekubitní váleček do dlaně délka 15, průměr 9 cm Sláva váleček A 210-SvalecekA-V"/>
        <s v="Podložka antidekubitní kruh s vnitřním otvorem 15 cm,vnější průměr 40 cm, výška 10 cm Viktorie 6 210-V6oc-V"/>
        <s v="Podložka antidekubitní kruh s vnitřním otvorem 20 cm, vnější průměr 38 cm, výška 10 cm Sláva 17 210-S17-V"/>
        <s v="Podložka antidekubitní půlválec 15 x 50 Sláva 1 210-S1-V"/>
        <s v="Podložka antidekubitní banán 35 x 70 x 20 cm Viktorie 8 210-V8oc-V"/>
        <s v="Podložka antidekubitníkovadlina mezi nohy 10 x 30 x 35 cm Sláva 18 210-S18-V"/>
        <s v="Podložka antidekubitní klín 10 x 40 x 35 cm Sláva 3 3210-S3-V"/>
        <s v="Podložka antidekubitní polštář obdélník 40 x 45 Viktorie 7 210-V7ocdv-V"/>
        <s v="Podložka antidekubitní klín 25 x 30 x 60 cm Sláva 5 210-S5-V"/>
        <s v="Podložka antidekubitní válec průměr 15 cm, délka 50 cm Sláva 29 210-S29-V"/>
        <s v="Podložka antidekubitní kvádr 70 x 30 x 20 cm Sláva 11 210-S11-V"/>
        <s v="Podložka antidekubitní kvádr 40 x 35 x 8 cm Sláva 21B 210-S21B-V"/>
        <s v="Podložka antidekubitní pod patu 22 x 22 x 22 cm Sláva PP pro dospělé 210-SPPA-V "/>
        <s v="Podložka antidekubitní had 20 x 200 cm Viktorie 3 210-V3oc-V"/>
        <s v="Podložka antidekubitní motýlek 85 x 45 cm Viktorie Želva 210-Vželvaoc-V"/>
        <s v="Podložka antidekubitní polštář žebrový 100 x 50 Viktorie 15A 210-V15Aoc-V"/>
        <s v="Podložka antidekubitní had L Viktorie 2 30 x 130 x 60 cm 210-V2Aoc-V"/>
        <s v="Podložka antidekubitní opěradlo Sláva vertikalizační klín 50 x 60 x 40 cm 210-VK-V"/>
        <s v="Podložka antidekubitní korýtko nakloněné 5 / 20 x 17 x 65 Sláva 6 210-S6-V"/>
        <s v="Podložka antidekubitní polštář anatomický 60 x 32 x 9 cm Sláva 20C 210-S20B-V"/>
        <s v="Obvaz elastický síťový CareFix Tube k zajištění a ochraně fixace IV kanyl vel. M bal. á 15 ks 0151 M"/>
        <s v="Zkumavka liquor PP 10 ml 15,3 x 92 ml šroubovací víčko sterilní s popisem bal.á 100 ks 62.610.018"/>
        <s v="Jehla 30° stimuplex-A 0,7 x 50 mm á 25 ks 4894502"/>
        <s v="Jehla stimuplex - ultra 360 G20/0,9 x 100 mm á 25 ks 4892510-01"/>
        <s v="Jehla stimuplex - ultra 360 G22/0,7 x 50 mm á 25 ks 4892505-01"/>
        <s v="Páska tejpovací BB Tape Jumbo 5 cm x 32 m barva modrá 285/MOD"/>
        <s v="Páska tejpovací BB Tape Jumbo 5 cm x 32 m barva růžová 285/RUZ"/>
        <s v="Obvaz sterilní hotový č. 2 A4091360"/>
        <s v="Obvaz sterilní hotový č. 3 A4101144"/>
        <s v="Páska tejpovací BB Tape Jumbo 5 cm x 32 m barva béžová 285/B  "/>
        <s v="Jehla akupunkturní 0,25 x 40 mm 5 ks v 1 trubičce velmi ostré jehly 5 jehel v 1 PE-trubičce bal. á 500 ks CD5-C33"/>
        <s v="Manžeta VKT  k přístroji Extremiter 2010, kaučuk, vel. L"/>
        <s v="Manžeta VKT  k přístroji Extremiter 2010, kaučuk, vel. M"/>
        <s v="Manžeta VKT  k přístroji Extremiter 2010, kaučuk, vel. S"/>
        <s v="Manžeta VKT  k přístroji Extremiter 2010, kaučuk, vel. XS"/>
        <s v="Vzduchovod nosní 8,0 mm sterilní bal.á 20 ks 43.008.03.080"/>
        <s v="Vzduchovod nosní 7,0 mm sterilní bal.á 20 ks 43.008.03.070"/>
        <s v="Vzduchovod nosní 7,5 mm sterilní bal.á 20 ks 43.008.03.075"/>
        <s v="Stříkačka injekční 2-dílná 10 ml L DISCARDIT LE 309110"/>
        <s v="Náplast curaplast poinjekční bal. á 250 ks 30625"/>
        <s v="Obinadlo idealast-haft 8 cm x 10 m 9311150"/>
        <s v="Obinadlo idealast-haft 6 cm x 10 m 931114"/>
        <s v="Stříkačka injekční 2-dílná 5 ml L DISCARDIT LE 309050"/>
        <s v="Uzávěr do katetrů 4435001"/>
        <s v="Kompresa AB 10 x 20 cm/1 ks sterilní NT savá (1230114021) 1327114021"/>
        <s v="Obinadlo idealast-haft 8 cm x   4 m 9311113"/>
        <s v="Náplast omniplast 2,5 cm x 9,2 m 9004530"/>
        <s v="Stříkačka inzulínová 1 ml s jehlou 29 G bal. á 100 ks IS1029G"/>
        <s v="Držák močových sáčků UH 800800100"/>
        <s v="Obinadlo elastické samofixační Vendapress 2,5 cm x 4,5 m (náhrada za Coban) Vend2545"/>
        <s v="Obvaz elastický síťový pruban č. 3 chodidlo, holeň, loket 1323300230"/>
        <s v="Stříkačka injekční 2-dílná 2 ml L DISCARDIT LC 300928"/>
        <s v="Stříkačka injekční 2-dílná 20 ml L DISCARDIT LE bal. á 80 ks 300296"/>
        <s v="Náplast cosmopor i. v. 6 x 8 cm bal. á 50 ks 9008054"/>
        <s v="Zkumavka červená 4 ml 454092"/>
        <s v="Kompresa AB 20 x 20 cm/1 ks sterilní NT savá (1230114041) 1327114041"/>
        <s v="Nádoba 100 ml PP 72/62 mm s přiloženým uzávěrem bílé víčko sterilní na tekutý materiál 75.562.105"/>
        <s v="Obinadlo hyrofilní sterilní 10 cm x 5 m  004310174"/>
        <s v="Jehla akupunkturní 0,20 x 15 mm velmi ostré jehličky 5 jehel v 1 plast.trubičce bal. á 500 ks CD5-C31"/>
        <s v="Jehla akupunkturní 0,30 x 60 mm ostré jehly s měděným držátkem a se zaváděcí trubičkou bal. á 100 ks CD-CT35"/>
        <s v="Uzávěr dezinfekční k bezjehlovému vstupu se 70% IPA  bal. 250 ks NCF-004"/>
      </sharedItems>
    </cacheField>
    <cacheField name="Množství (sklad.j.)" numFmtId="165">
      <sharedItems containsSemiMixedTypes="0" containsString="0" containsNumber="1" containsInteger="1" minValue="-340" maxValue="6000"/>
    </cacheField>
    <cacheField name="MJ" numFmtId="0">
      <sharedItems/>
    </cacheField>
    <cacheField name="Cena za jednotku" numFmtId="165">
      <sharedItems containsSemiMixedTypes="0" containsString="0" containsNumber="1" minValue="-0.41" maxValue="6655"/>
    </cacheField>
    <cacheField name="Cena celkem" numFmtId="165">
      <sharedItems containsSemiMixedTypes="0" containsString="0" containsNumber="1" minValue="-22709.279999999999" maxValue="32060.16"/>
    </cacheField>
    <cacheField name="xHospodářské středisko" numFmtId="0">
      <sharedItems/>
    </cacheField>
    <cacheField name="Norma jakosti" numFmtId="0">
      <sharedItems containsNonDate="0" containsString="0" containsBlank="1"/>
    </cacheField>
    <cacheField name="xNázev hospodářského střediska" numFmtId="0">
      <sharedItems count="2">
        <s v="RHC: lůžkové oddělení 44 a 45"/>
        <s v="RHC: RHC ambulance + kineziologie,kinezioterapie"/>
      </sharedItems>
    </cacheField>
    <cacheField name="Katalogové číslo" numFmtId="0">
      <sharedItems containsBlank="1"/>
    </cacheField>
    <cacheField name="Skladový pohyb" numFmtId="0">
      <sharedItems/>
    </cacheField>
    <cacheField name="Vytvořil" numFmtId="0">
      <sharedItems/>
    </cacheField>
    <cacheField name="Stav skladového dokladu" numFmtId="0">
      <sharedItems/>
    </cacheField>
    <cacheField name="Věcná skupina zboží" numFmtId="0">
      <sharedItems/>
    </cacheField>
    <cacheField name="Název věcné skupiny zboží" numFmtId="0">
      <sharedItems count="23">
        <s v="hojení ran - obvazový materiál"/>
        <s v="obinadla, obvazy, gáza, vata, vložky"/>
        <s v="Rukavice  nesterilní"/>
        <s v="Obvazový materiál"/>
        <s v="náplasti - obvazový materiál"/>
        <s v="Stříkačky"/>
        <s v="Odběrové systémy"/>
        <s v="Jehly"/>
        <s v="Ostatní - všeobecný materiál"/>
        <s v="Sety"/>
        <s v="Elektrody"/>
        <s v="Zaokrouhlovací rozdíly"/>
        <s v="Hadičky spojovací"/>
        <s v="Nádoby"/>
        <s v="Kanyly mimo chirurgické nástroje"/>
        <s v="Nástroje chirurgické do 1 roku"/>
        <s v="Filtry"/>
        <s v="Diabetologické proužky a roztoky"/>
        <s v="Odběrové systémy mikrobiologie"/>
        <s v="DHM zdravotnický materiál a nástroje (od 3000 Kč)"/>
        <s v="Stříkačky předplněné"/>
        <s v="Konektory"/>
        <s v="Rukavice sterilní"/>
      </sharedItems>
    </cacheField>
    <cacheField name="Číslo Faktury přijaté" numFmtId="0">
      <sharedItems containsBlank="1"/>
    </cacheField>
    <cacheField name="Odběratel" numFmtId="0">
      <sharedItems containsNonDate="0" containsString="0" containsBlank="1"/>
    </cacheField>
    <cacheField name="Dodavatel" numFmtId="0">
      <sharedItems containsBlank="1"/>
    </cacheField>
    <cacheField name="xNázev kalkulační jednice" numFmtId="0">
      <sharedItems containsNonDate="0" containsString="0" containsBlank="1"/>
    </cacheField>
    <cacheField name="xKalkulační jednice" numFmtId="0">
      <sharedItems containsNonDate="0" containsString="0" containsBlank="1"/>
    </cacheField>
    <cacheField name="xAkce" numFmtId="0">
      <sharedItems containsNonDate="0" containsString="0" containsBlank="1"/>
    </cacheField>
    <cacheField name="Kód VZP" numFmtId="0">
      <sharedItems containsBlank="1"/>
    </cacheField>
    <cacheField name="Kód povolené účetní skupiny" numFmtId="0">
      <sharedItems count="7">
        <s v="Z 502_OBVAZ"/>
        <s v="Z 532 RUK"/>
        <s v="Z 503_OSTAT"/>
        <s v="Z 530 JEHLY"/>
        <s v="Z 528 SETY"/>
        <s v="ZAOKROUHLENI SZM"/>
        <s v="Z 510_DDHM NAS"/>
      </sharedItems>
    </cacheField>
    <cacheField name="Hmotnost položky" numFmtId="165">
      <sharedItems containsSemiMixedTypes="0" containsString="0" containsNumber="1" containsInteger="1" minValue="0" maxValue="0"/>
    </cacheField>
    <cacheField name="EAN zboží" numFmtId="0">
      <sharedItems containsBlank="1"/>
    </cacheField>
    <cacheField name="xEAN" numFmtId="0">
      <sharedItems containsBlank="1"/>
    </cacheField>
    <cacheField name="rok" numFmtId="0">
      <sharedItems containsSemiMixedTypes="0" containsString="0" containsNumber="1" containsInteger="1" minValue="2018" maxValue="2019" count="2">
        <n v="2018"/>
        <n v="2019"/>
      </sharedItems>
    </cacheField>
    <cacheField name="měsíc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2">
  <r>
    <d v="2018-01-25T07:49:43"/>
    <s v="SVIOP-2018-SZM2-001168"/>
    <x v="0"/>
    <x v="0"/>
    <n v="10"/>
    <s v="ks"/>
    <n v="82.08"/>
    <n v="820.8"/>
    <s v="2611"/>
    <m/>
    <x v="0"/>
    <s v="20403"/>
    <s v="Výdej do spotřeby z IOP"/>
    <s v="Masopustová Eva"/>
    <s v="Promítnut do stavu zásob"/>
    <s v="ZOBV_HO"/>
    <x v="0"/>
    <m/>
    <m/>
    <s v="Chráněná dílna TiRO Blansko s.r.o."/>
    <m/>
    <m/>
    <m/>
    <s v="0081454"/>
    <x v="0"/>
    <n v="0"/>
    <m/>
    <m/>
    <x v="0"/>
    <n v="1"/>
  </r>
  <r>
    <d v="2018-01-25T10:25:16"/>
    <s v="SVIOP-2018-SZM1-000413"/>
    <x v="1"/>
    <x v="1"/>
    <n v="6"/>
    <s v="ks"/>
    <n v="28.74"/>
    <n v="172.44"/>
    <s v="2622"/>
    <m/>
    <x v="1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1"/>
  </r>
  <r>
    <d v="2018-01-25T12:21:10"/>
    <s v="SVIOP-2018-SZM1-000512"/>
    <x v="2"/>
    <x v="2"/>
    <n v="1200"/>
    <s v="ks"/>
    <n v="0.63"/>
    <n v="756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"/>
  </r>
  <r>
    <d v="2018-01-25T12:21:10"/>
    <s v="SVIOP-2018-SZM1-000512"/>
    <x v="3"/>
    <x v="3"/>
    <n v="200"/>
    <s v="ks"/>
    <n v="0.63"/>
    <n v="126"/>
    <s v="2611"/>
    <m/>
    <x v="0"/>
    <s v="44749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"/>
  </r>
  <r>
    <d v="2018-01-25T12:21:10"/>
    <s v="SVIOP-2018-SZM1-000512"/>
    <x v="4"/>
    <x v="4"/>
    <n v="500"/>
    <s v="ks"/>
    <n v="0.67"/>
    <n v="335"/>
    <s v="2611"/>
    <m/>
    <x v="0"/>
    <s v="28003+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1"/>
  </r>
  <r>
    <d v="2018-01-25T12:21:10"/>
    <s v="SVIOP-2018-SZM1-000512"/>
    <x v="5"/>
    <x v="5"/>
    <n v="200"/>
    <s v="ks"/>
    <n v="0.86"/>
    <n v="172"/>
    <s v="2611"/>
    <m/>
    <x v="0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0"/>
    <n v="1"/>
  </r>
  <r>
    <d v="2018-01-25T12:21:10"/>
    <s v="SVIOP-2018-SZM1-000512"/>
    <x v="6"/>
    <x v="6"/>
    <n v="200"/>
    <s v="ks"/>
    <n v="1.5"/>
    <n v="30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0"/>
    <n v="1"/>
  </r>
  <r>
    <d v="2018-01-25T12:21:10"/>
    <s v="SVIOP-2018-SZM1-000512"/>
    <x v="7"/>
    <x v="7"/>
    <n v="50"/>
    <s v="ks"/>
    <n v="1.93"/>
    <n v="96.5"/>
    <s v="2611"/>
    <m/>
    <x v="0"/>
    <s v="455092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"/>
  </r>
  <r>
    <d v="2018-01-25T12:21:10"/>
    <s v="SVIOP-2018-SZM1-000512"/>
    <x v="8"/>
    <x v="8"/>
    <n v="50"/>
    <s v="ks"/>
    <n v="2.16"/>
    <n v="108"/>
    <s v="2611"/>
    <m/>
    <x v="0"/>
    <s v="454329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"/>
  </r>
  <r>
    <d v="2018-01-25T12:21:10"/>
    <s v="SVIOP-2018-SZM1-000512"/>
    <x v="9"/>
    <x v="9"/>
    <n v="3"/>
    <s v="ks"/>
    <n v="2.52"/>
    <n v="7.56"/>
    <s v="2611"/>
    <m/>
    <x v="0"/>
    <s v="45405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"/>
  </r>
  <r>
    <d v="2018-01-25T12:21:10"/>
    <s v="SVIOP-2018-SZM1-000512"/>
    <x v="10"/>
    <x v="10"/>
    <n v="50"/>
    <s v="ks"/>
    <n v="3.1"/>
    <n v="155"/>
    <s v="2611"/>
    <m/>
    <x v="0"/>
    <s v="455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"/>
  </r>
  <r>
    <d v="2018-01-25T12:21:10"/>
    <s v="SVIOP-2018-SZM1-000512"/>
    <x v="11"/>
    <x v="11"/>
    <n v="40"/>
    <s v="ks"/>
    <n v="3.26"/>
    <n v="130.4"/>
    <s v="2611"/>
    <m/>
    <x v="0"/>
    <s v="1323100103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1"/>
  </r>
  <r>
    <d v="2018-01-25T12:21:10"/>
    <s v="SVIOP-2018-SZM1-000512"/>
    <x v="12"/>
    <x v="12"/>
    <n v="24"/>
    <s v="ks"/>
    <n v="12.84"/>
    <n v="308.16000000000003"/>
    <s v="2611"/>
    <m/>
    <x v="0"/>
    <s v="1527-1"/>
    <s v="Výdej do spotřeby z IOP"/>
    <s v="Aujeská Ivana"/>
    <s v="Promítnut do stavu zásob"/>
    <s v="ZOBV_OBVAZ"/>
    <x v="3"/>
    <m/>
    <m/>
    <s v="3M Česko, spol. s r.o."/>
    <m/>
    <m/>
    <m/>
    <s v="0080357"/>
    <x v="0"/>
    <n v="0"/>
    <m/>
    <m/>
    <x v="0"/>
    <n v="1"/>
  </r>
  <r>
    <d v="2018-01-25T12:21:10"/>
    <s v="SVIOP-2018-SZM1-000512"/>
    <x v="13"/>
    <x v="13"/>
    <n v="2"/>
    <s v="ks"/>
    <n v="27.87"/>
    <n v="55.74"/>
    <s v="2611"/>
    <m/>
    <x v="0"/>
    <s v="1230200310"/>
    <s v="Výdej do spotřeby z IOP"/>
    <s v="Aujeská Ivana"/>
    <s v="Promítnut do stavu zásob"/>
    <s v="ZOBV_OB"/>
    <x v="1"/>
    <m/>
    <m/>
    <s v="Pro-Charitu s.r.o."/>
    <m/>
    <m/>
    <m/>
    <s v="nemá"/>
    <x v="0"/>
    <n v="0"/>
    <m/>
    <m/>
    <x v="0"/>
    <n v="1"/>
  </r>
  <r>
    <d v="2018-01-25T12:21:10"/>
    <s v="SVIOP-2018-SZM1-000512"/>
    <x v="1"/>
    <x v="1"/>
    <n v="20"/>
    <s v="ks"/>
    <n v="28.73"/>
    <n v="574.6"/>
    <s v="2611"/>
    <m/>
    <x v="0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1"/>
  </r>
  <r>
    <d v="2018-01-25T12:21:10"/>
    <s v="SVIOP-2018-SZM1-000512"/>
    <x v="14"/>
    <x v="14"/>
    <n v="1"/>
    <s v="ks"/>
    <n v="355.35"/>
    <n v="355.35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"/>
  </r>
  <r>
    <d v="2018-02-08T07:05:44"/>
    <s v="SVIOP-2018-SZM1-000860"/>
    <x v="15"/>
    <x v="15"/>
    <n v="3"/>
    <s v="ks"/>
    <n v="2.69"/>
    <n v="8.07"/>
    <s v="2611"/>
    <m/>
    <x v="0"/>
    <s v="455051"/>
    <s v="Výdej do spotřeby z IOP"/>
    <s v="Oklešťková Helena"/>
    <s v="Promítnut do stavu zásob"/>
    <s v="ZOST_OD"/>
    <x v="6"/>
    <m/>
    <m/>
    <s v="Dialab spol. s r.o."/>
    <m/>
    <m/>
    <m/>
    <s v="nemá"/>
    <x v="2"/>
    <n v="0"/>
    <m/>
    <m/>
    <x v="0"/>
    <n v="2"/>
  </r>
  <r>
    <d v="2018-02-20T10:41:15"/>
    <s v="SVIOP-2018-SZM2-002414"/>
    <x v="16"/>
    <x v="16"/>
    <n v="10"/>
    <s v="ks"/>
    <n v="12.17"/>
    <n v="121.7"/>
    <s v="2622"/>
    <m/>
    <x v="1"/>
    <s v="931324"/>
    <s v="Výdej do spotřeby z IOP"/>
    <s v="Lukášková Lenka"/>
    <s v="Promítnut do stavu zásob"/>
    <s v="ZOBV_OB"/>
    <x v="1"/>
    <m/>
    <m/>
    <s v="HARTMANN - RICO a.s."/>
    <m/>
    <m/>
    <m/>
    <s v="nemá"/>
    <x v="0"/>
    <n v="0"/>
    <m/>
    <m/>
    <x v="0"/>
    <n v="2"/>
  </r>
  <r>
    <d v="2018-02-20T10:41:15"/>
    <s v="SVIOP-2018-SZM2-002414"/>
    <x v="17"/>
    <x v="17"/>
    <n v="10"/>
    <s v="ks"/>
    <n v="16.670000000000002"/>
    <n v="166.7"/>
    <s v="2622"/>
    <m/>
    <x v="1"/>
    <s v="931323"/>
    <s v="Výdej do spotřeby z IOP"/>
    <s v="Lukášková Lenka"/>
    <s v="Promítnut do stavu zásob"/>
    <s v="ZOBV_OBVAZ"/>
    <x v="3"/>
    <m/>
    <m/>
    <s v="HARTMANN - RICO a.s."/>
    <m/>
    <m/>
    <m/>
    <s v="nemá"/>
    <x v="0"/>
    <n v="0"/>
    <m/>
    <m/>
    <x v="0"/>
    <n v="2"/>
  </r>
  <r>
    <d v="2018-02-22T10:21:45"/>
    <s v="SVIOP-2018-SZM1-000999"/>
    <x v="18"/>
    <x v="18"/>
    <n v="100"/>
    <s v="ks"/>
    <n v="1.68"/>
    <n v="168"/>
    <s v="2622"/>
    <m/>
    <x v="1"/>
    <s v="4606205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0"/>
    <n v="2"/>
  </r>
  <r>
    <d v="2018-02-22T10:21:45"/>
    <s v="SVIOP-2018-SZM1-000999"/>
    <x v="19"/>
    <x v="19"/>
    <n v="50"/>
    <s v="ks"/>
    <n v="2.06"/>
    <n v="103"/>
    <s v="2622"/>
    <m/>
    <x v="1"/>
    <s v="32914"/>
    <s v="Výdej do spotřeby z IOP"/>
    <s v="Aujeská Ivana"/>
    <s v="Promítnut do stavu zásob"/>
    <s v="ZOBV_OBVAZ"/>
    <x v="3"/>
    <m/>
    <m/>
    <s v="Chráněná dílna TiRO Blansko s.r.o."/>
    <m/>
    <m/>
    <m/>
    <s v="0081750"/>
    <x v="0"/>
    <n v="0"/>
    <m/>
    <m/>
    <x v="0"/>
    <n v="2"/>
  </r>
  <r>
    <d v="2018-02-22T10:21:45"/>
    <s v="SVIOP-2018-SZM1-000999"/>
    <x v="20"/>
    <x v="20"/>
    <n v="3"/>
    <s v="ks"/>
    <n v="13.02"/>
    <n v="39.06"/>
    <s v="2622"/>
    <m/>
    <x v="1"/>
    <s v="5403353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0"/>
    <n v="2"/>
  </r>
  <r>
    <d v="2018-02-22T13:29:43"/>
    <s v="SVIOP-2018-SZM1-001078"/>
    <x v="21"/>
    <x v="21"/>
    <n v="200"/>
    <s v="ks"/>
    <n v="0.15"/>
    <n v="30"/>
    <s v="2611"/>
    <m/>
    <x v="0"/>
    <s v="9679369"/>
    <s v="Výdej do spotřeby z IOP"/>
    <s v="Aujeská Ivana"/>
    <s v="Promítnut do stavu zásob"/>
    <s v="ZOBV_OBVAZ"/>
    <x v="3"/>
    <m/>
    <m/>
    <s v="HARTMANN - RICO a.s."/>
    <m/>
    <m/>
    <m/>
    <s v="nemá"/>
    <x v="0"/>
    <n v="0"/>
    <m/>
    <m/>
    <x v="0"/>
    <n v="2"/>
  </r>
  <r>
    <d v="2018-02-22T13:29:43"/>
    <s v="SVIOP-2018-SZM1-001078"/>
    <x v="22"/>
    <x v="22"/>
    <n v="100"/>
    <s v="ks"/>
    <n v="0.54"/>
    <n v="54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2"/>
  </r>
  <r>
    <d v="2018-02-22T13:29:43"/>
    <s v="SVIOP-2018-SZM1-001078"/>
    <x v="23"/>
    <x v="23"/>
    <n v="340"/>
    <s v="ks"/>
    <n v="0.63"/>
    <n v="214.2"/>
    <s v="2611"/>
    <m/>
    <x v="0"/>
    <s v="44753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2"/>
  </r>
  <r>
    <d v="2018-02-22T13:29:43"/>
    <s v="SVIOP-2018-SZM1-001078"/>
    <x v="2"/>
    <x v="2"/>
    <n v="2600"/>
    <s v="ks"/>
    <n v="0.64"/>
    <n v="1664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2"/>
  </r>
  <r>
    <d v="2018-02-22T13:29:43"/>
    <s v="SVIOP-2018-SZM1-001078"/>
    <x v="5"/>
    <x v="5"/>
    <n v="100"/>
    <s v="ks"/>
    <n v="0.85"/>
    <n v="85"/>
    <s v="2611"/>
    <m/>
    <x v="0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0"/>
    <n v="2"/>
  </r>
  <r>
    <d v="2018-02-22T13:29:43"/>
    <s v="SVIOP-2018-SZM1-001078"/>
    <x v="24"/>
    <x v="24"/>
    <n v="200"/>
    <s v="ks"/>
    <n v="1.21"/>
    <n v="242"/>
    <s v="2611"/>
    <m/>
    <x v="0"/>
    <s v="5100/SG/CS"/>
    <s v="Výdej do spotřeby z IOP"/>
    <s v="Aujeská Ivana"/>
    <s v="Promítnut do stavu zásob"/>
    <s v="ZOBV_OBVAZ"/>
    <x v="3"/>
    <m/>
    <m/>
    <s v="HEBIOS, s.r.o."/>
    <m/>
    <m/>
    <m/>
    <s v="nemá"/>
    <x v="0"/>
    <n v="0"/>
    <m/>
    <m/>
    <x v="0"/>
    <n v="2"/>
  </r>
  <r>
    <d v="2018-02-22T13:29:43"/>
    <s v="SVIOP-2018-SZM1-001078"/>
    <x v="6"/>
    <x v="6"/>
    <n v="300"/>
    <s v="ks"/>
    <n v="1.5"/>
    <n v="45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0"/>
    <n v="2"/>
  </r>
  <r>
    <d v="2018-02-22T13:29:43"/>
    <s v="SVIOP-2018-SZM1-001078"/>
    <x v="25"/>
    <x v="25"/>
    <n v="100"/>
    <s v="ks"/>
    <n v="1.51"/>
    <n v="151"/>
    <s v="2611"/>
    <m/>
    <x v="0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0"/>
    <n v="2"/>
  </r>
  <r>
    <d v="2018-02-22T13:29:43"/>
    <s v="SVIOP-2018-SZM1-001078"/>
    <x v="26"/>
    <x v="26"/>
    <n v="100"/>
    <s v="ks"/>
    <n v="1.8"/>
    <n v="180"/>
    <s v="2611"/>
    <m/>
    <x v="0"/>
    <s v="450076"/>
    <s v="Výdej do spotřeby z IOP"/>
    <s v="Aujeská Ivana"/>
    <s v="Promítnut do stavu zásob"/>
    <s v="ZJEHLY"/>
    <x v="7"/>
    <m/>
    <m/>
    <s v="Dialab spol. s r.o."/>
    <m/>
    <m/>
    <m/>
    <s v="nemá"/>
    <x v="3"/>
    <n v="0"/>
    <m/>
    <m/>
    <x v="0"/>
    <n v="2"/>
  </r>
  <r>
    <d v="2018-02-22T13:29:43"/>
    <s v="SVIOP-2018-SZM1-001078"/>
    <x v="11"/>
    <x v="11"/>
    <n v="40"/>
    <s v="ks"/>
    <n v="3.26"/>
    <n v="130.4"/>
    <s v="2611"/>
    <m/>
    <x v="0"/>
    <s v="1323100103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2"/>
  </r>
  <r>
    <d v="2018-02-22T13:29:43"/>
    <s v="SVIOP-2018-SZM1-001078"/>
    <x v="27"/>
    <x v="27"/>
    <n v="50"/>
    <s v="ks"/>
    <n v="6.17"/>
    <n v="308.5"/>
    <s v="2611"/>
    <m/>
    <x v="0"/>
    <s v="ZAR-TNU201601"/>
    <s v="Výdej do spotřeby z IOP"/>
    <s v="Aujeská Ivana"/>
    <s v="Promítnut do stavu zásob"/>
    <s v="ZOST_OSTAT"/>
    <x v="8"/>
    <m/>
    <m/>
    <s v="Distrimed s.r.o."/>
    <m/>
    <m/>
    <m/>
    <s v="nemá"/>
    <x v="2"/>
    <n v="0"/>
    <s v="CN na rok 2018"/>
    <s v="CN na rok 2018"/>
    <x v="0"/>
    <n v="2"/>
  </r>
  <r>
    <d v="2018-02-22T13:29:43"/>
    <s v="SVIOP-2018-SZM1-001078"/>
    <x v="13"/>
    <x v="13"/>
    <n v="2"/>
    <s v="ks"/>
    <n v="27.87"/>
    <n v="55.74"/>
    <s v="2611"/>
    <m/>
    <x v="0"/>
    <s v="1230200310"/>
    <s v="Výdej do spotřeby z IOP"/>
    <s v="Aujeská Ivana"/>
    <s v="Promítnut do stavu zásob"/>
    <s v="ZOBV_OB"/>
    <x v="1"/>
    <m/>
    <m/>
    <s v="Pro-Charitu s.r.o."/>
    <m/>
    <m/>
    <m/>
    <s v="nemá"/>
    <x v="0"/>
    <n v="0"/>
    <m/>
    <m/>
    <x v="0"/>
    <n v="2"/>
  </r>
  <r>
    <d v="2018-02-22T13:29:43"/>
    <s v="SVIOP-2018-SZM1-001078"/>
    <x v="1"/>
    <x v="1"/>
    <n v="5"/>
    <s v="ks"/>
    <n v="28.74"/>
    <n v="143.69999999999999"/>
    <s v="2611"/>
    <m/>
    <x v="0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2"/>
  </r>
  <r>
    <d v="2018-02-22T13:29:43"/>
    <s v="SVIOP-2018-SZM1-001078"/>
    <x v="28"/>
    <x v="28"/>
    <n v="2"/>
    <s v="ks"/>
    <n v="139.16999999999999"/>
    <n v="278.33999999999997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0"/>
    <n v="2"/>
  </r>
  <r>
    <d v="2018-02-22T13:29:43"/>
    <s v="SVIOP-2018-SZM1-001078"/>
    <x v="14"/>
    <x v="14"/>
    <n v="2"/>
    <s v="ks"/>
    <n v="355.35"/>
    <n v="710.7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2"/>
  </r>
  <r>
    <d v="2018-02-22T13:29:43"/>
    <s v="SVIOP-2018-SZM1-001078"/>
    <x v="29"/>
    <x v="29"/>
    <n v="1"/>
    <s v="ks"/>
    <n v="790.88"/>
    <n v="790.88"/>
    <s v="2611"/>
    <m/>
    <x v="0"/>
    <s v="A2681147"/>
    <s v="Výdej do spotřeby z IOP"/>
    <s v="Aujeská Ivana"/>
    <s v="Promítnut do stavu zásob"/>
    <s v="ZOBV_OBVAZ"/>
    <x v="3"/>
    <m/>
    <m/>
    <s v="PHOENIX lékárenský velkoobchod, s.r.o."/>
    <m/>
    <m/>
    <m/>
    <s v="nemá"/>
    <x v="0"/>
    <n v="0"/>
    <m/>
    <m/>
    <x v="0"/>
    <n v="2"/>
  </r>
  <r>
    <d v="2018-02-23T06:42:31"/>
    <s v="SVIOP-2018-SZM1-001102"/>
    <x v="30"/>
    <x v="30"/>
    <n v="50"/>
    <s v="ks"/>
    <n v="10.16"/>
    <n v="508"/>
    <s v="2611"/>
    <m/>
    <x v="0"/>
    <s v="4062957"/>
    <s v="Výdej do spotřeby z IOP"/>
    <s v="Zdařilová Ivana"/>
    <s v="Promítnut do stavu zásob"/>
    <s v="ZSETY"/>
    <x v="9"/>
    <m/>
    <m/>
    <s v="SKY &amp; FACILITY s.r.o."/>
    <m/>
    <m/>
    <m/>
    <s v="nemá"/>
    <x v="4"/>
    <n v="0"/>
    <s v="VZ-2017-000649"/>
    <s v="VZ-2017-000649"/>
    <x v="0"/>
    <n v="2"/>
  </r>
  <r>
    <d v="2018-03-01T09:54:56"/>
    <s v="SVIOP-2018-SZM1-001223"/>
    <x v="12"/>
    <x v="12"/>
    <n v="12"/>
    <s v="ks"/>
    <n v="13.08"/>
    <n v="156.96"/>
    <s v="2611"/>
    <m/>
    <x v="0"/>
    <s v="1527-1"/>
    <s v="Výdej do spotřeby z IOP"/>
    <s v="Zdařilová Ivana"/>
    <s v="Promítnut do stavu zásob"/>
    <s v="ZOBV_OBVAZ"/>
    <x v="3"/>
    <m/>
    <m/>
    <s v="3M Česko, spol. s r.o."/>
    <m/>
    <m/>
    <m/>
    <s v="0080357"/>
    <x v="0"/>
    <n v="0"/>
    <m/>
    <m/>
    <x v="0"/>
    <n v="3"/>
  </r>
  <r>
    <d v="2018-03-05T10:52:45"/>
    <s v="SVIOP-2018-SZM2-002958"/>
    <x v="31"/>
    <x v="31"/>
    <n v="1"/>
    <s v="ks"/>
    <n v="656.64"/>
    <n v="656.64"/>
    <s v="2611"/>
    <m/>
    <x v="0"/>
    <s v="20468"/>
    <s v="Výdej do spotřeby z IOP"/>
    <s v="Kánská Zdeňka"/>
    <s v="Promítnut do stavu zásob"/>
    <s v="ZOBV_OBVAZ"/>
    <x v="3"/>
    <m/>
    <m/>
    <s v="Chráněná dílna TiRO Blansko s.r.o."/>
    <m/>
    <m/>
    <m/>
    <s v="nemá"/>
    <x v="0"/>
    <n v="0"/>
    <m/>
    <m/>
    <x v="0"/>
    <n v="3"/>
  </r>
  <r>
    <d v="2018-03-09T09:37:37"/>
    <s v="SVIOP-2018-SZM2-003320"/>
    <x v="32"/>
    <x v="32"/>
    <n v="15"/>
    <s v="ks"/>
    <n v="229.9"/>
    <n v="3448.5"/>
    <s v="2611"/>
    <m/>
    <x v="0"/>
    <s v="EMG1m"/>
    <s v="Výdej do spotřeby z IOP"/>
    <s v="Masopustová Eva"/>
    <s v="Promítnut do stavu zásob"/>
    <s v="ZOST_ELEKT"/>
    <x v="10"/>
    <m/>
    <m/>
    <s v="MUDr. Pavel Čelakovský"/>
    <m/>
    <m/>
    <m/>
    <s v="nemá"/>
    <x v="2"/>
    <n v="0"/>
    <m/>
    <m/>
    <x v="0"/>
    <n v="3"/>
  </r>
  <r>
    <d v="2018-03-09T09:39:49"/>
    <s v="SVIOP-2018-SZM2-003321"/>
    <x v="33"/>
    <x v="33"/>
    <n v="1"/>
    <s v="ks"/>
    <n v="0.5"/>
    <n v="0.5"/>
    <s v="2611"/>
    <m/>
    <x v="0"/>
    <m/>
    <s v="Výdej do spotřeby z IOP"/>
    <s v="Masopustová Eva"/>
    <s v="Promítnut do stavu zásob"/>
    <s v="ZAOKROUHLENI"/>
    <x v="11"/>
    <m/>
    <m/>
    <m/>
    <m/>
    <m/>
    <m/>
    <s v="nemá"/>
    <x v="5"/>
    <n v="0"/>
    <m/>
    <m/>
    <x v="0"/>
    <n v="3"/>
  </r>
  <r>
    <d v="2018-03-09T09:39:49"/>
    <s v="SVIOP-2018-SZM2-003321"/>
    <x v="34"/>
    <x v="34"/>
    <n v="1"/>
    <s v="ks"/>
    <n v="484"/>
    <n v="484"/>
    <s v="2611"/>
    <m/>
    <x v="0"/>
    <s v="FIXPS"/>
    <s v="Výdej do spotřeby z IOP"/>
    <s v="Masopustová Eva"/>
    <s v="Promítnut do stavu zásob"/>
    <s v="ZOST_OSTAT"/>
    <x v="8"/>
    <m/>
    <m/>
    <s v="MUDr. Pavel Čelakovský"/>
    <m/>
    <m/>
    <m/>
    <s v="nemá"/>
    <x v="2"/>
    <n v="0"/>
    <m/>
    <m/>
    <x v="0"/>
    <n v="3"/>
  </r>
  <r>
    <d v="2018-03-09T09:39:49"/>
    <s v="SVIOP-2018-SZM2-003321"/>
    <x v="35"/>
    <x v="35"/>
    <n v="1"/>
    <s v="ks"/>
    <n v="2178"/>
    <n v="2178"/>
    <s v="2611"/>
    <m/>
    <x v="0"/>
    <s v="SENSK"/>
    <s v="Výdej do spotřeby z IOP"/>
    <s v="Masopustová Eva"/>
    <s v="Promítnut do stavu zásob"/>
    <s v="ZOST_OSTAT"/>
    <x v="8"/>
    <m/>
    <m/>
    <s v="MUDr. Pavel Čelakovský"/>
    <m/>
    <m/>
    <m/>
    <s v="nemá"/>
    <x v="2"/>
    <n v="0"/>
    <m/>
    <m/>
    <x v="0"/>
    <n v="3"/>
  </r>
  <r>
    <d v="2018-03-09T09:39:49"/>
    <s v="SVIOP-2018-SZM2-003321"/>
    <x v="36"/>
    <x v="36"/>
    <n v="1"/>
    <s v="pár"/>
    <n v="2178"/>
    <n v="2178"/>
    <s v="2611"/>
    <m/>
    <x v="0"/>
    <s v="SMYCKY"/>
    <s v="Výdej do spotřeby z IOP"/>
    <s v="Masopustová Eva"/>
    <s v="Promítnut do stavu zásob"/>
    <s v="ZOST_OSTAT"/>
    <x v="8"/>
    <m/>
    <m/>
    <s v="MUDr. Pavel Čelakovský"/>
    <m/>
    <m/>
    <m/>
    <s v="nemá"/>
    <x v="2"/>
    <n v="0"/>
    <m/>
    <m/>
    <x v="0"/>
    <n v="3"/>
  </r>
  <r>
    <d v="2018-03-09T09:39:49"/>
    <s v="SVIOP-2018-SZM2-003321"/>
    <x v="37"/>
    <x v="37"/>
    <n v="1"/>
    <s v="ks"/>
    <n v="4356"/>
    <n v="4356"/>
    <s v="2611"/>
    <m/>
    <x v="0"/>
    <s v="EL2"/>
    <s v="Výdej do spotřeby z IOP"/>
    <s v="Masopustová Eva"/>
    <s v="Promítnut do stavu zásob"/>
    <s v="ZOST_ELEKT"/>
    <x v="10"/>
    <m/>
    <m/>
    <s v="MUDr. Pavel Čelakovský"/>
    <m/>
    <m/>
    <m/>
    <s v="nemá"/>
    <x v="2"/>
    <n v="0"/>
    <m/>
    <m/>
    <x v="0"/>
    <n v="3"/>
  </r>
  <r>
    <d v="2018-03-23T10:04:58"/>
    <s v="SVIOP-2018-SZM2-004224"/>
    <x v="0"/>
    <x v="0"/>
    <n v="10"/>
    <s v="ks"/>
    <n v="82.08"/>
    <n v="820.8"/>
    <s v="2611"/>
    <m/>
    <x v="0"/>
    <s v="20403"/>
    <s v="Výdej do spotřeby z IOP"/>
    <s v="Kánská Zdeňka"/>
    <s v="Promítnut do stavu zásob"/>
    <s v="ZOBV_HO"/>
    <x v="0"/>
    <m/>
    <m/>
    <s v="Chráněná dílna TiRO Blansko s.r.o."/>
    <m/>
    <m/>
    <m/>
    <s v="0081454"/>
    <x v="0"/>
    <n v="0"/>
    <m/>
    <m/>
    <x v="0"/>
    <n v="3"/>
  </r>
  <r>
    <d v="2018-03-23T10:04:58"/>
    <s v="SVIOP-2018-SZM2-004224"/>
    <x v="31"/>
    <x v="31"/>
    <n v="2"/>
    <s v="ks"/>
    <n v="656.64"/>
    <n v="1313.28"/>
    <s v="2611"/>
    <m/>
    <x v="0"/>
    <s v="20468"/>
    <s v="Výdej do spotřeby z IOP"/>
    <s v="Kánská Zdeňka"/>
    <s v="Promítnut do stavu zásob"/>
    <s v="ZOBV_OBVAZ"/>
    <x v="3"/>
    <m/>
    <m/>
    <s v="Chráněná dílna TiRO Blansko s.r.o."/>
    <m/>
    <m/>
    <m/>
    <s v="nemá"/>
    <x v="0"/>
    <n v="0"/>
    <m/>
    <m/>
    <x v="0"/>
    <n v="3"/>
  </r>
  <r>
    <d v="2018-03-26T09:51:31"/>
    <s v="SVIOP-2018-SZM1-001826"/>
    <x v="38"/>
    <x v="38"/>
    <n v="100"/>
    <s v="ks"/>
    <n v="0.31"/>
    <n v="31"/>
    <s v="2611"/>
    <m/>
    <x v="0"/>
    <s v="4657527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3"/>
  </r>
  <r>
    <d v="2018-03-26T09:51:31"/>
    <s v="SVIOP-2018-SZM1-001826"/>
    <x v="2"/>
    <x v="2"/>
    <n v="2600"/>
    <s v="ks"/>
    <n v="0.62"/>
    <n v="1612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3"/>
  </r>
  <r>
    <d v="2018-03-26T09:51:31"/>
    <s v="SVIOP-2018-SZM1-001826"/>
    <x v="5"/>
    <x v="5"/>
    <n v="200"/>
    <s v="ks"/>
    <n v="0.86"/>
    <n v="172"/>
    <s v="2611"/>
    <m/>
    <x v="0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0"/>
    <n v="3"/>
  </r>
  <r>
    <d v="2018-03-26T09:51:31"/>
    <s v="SVIOP-2018-SZM1-001826"/>
    <x v="6"/>
    <x v="6"/>
    <n v="200"/>
    <s v="ks"/>
    <n v="1.5"/>
    <n v="30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0"/>
    <n v="3"/>
  </r>
  <r>
    <d v="2018-03-26T09:51:31"/>
    <s v="SVIOP-2018-SZM1-001826"/>
    <x v="39"/>
    <x v="39"/>
    <n v="6"/>
    <s v="ks"/>
    <n v="1.9"/>
    <n v="11.4"/>
    <s v="2611"/>
    <m/>
    <x v="0"/>
    <s v="454073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3"/>
  </r>
  <r>
    <d v="2018-03-26T09:51:31"/>
    <s v="SVIOP-2018-SZM1-001826"/>
    <x v="40"/>
    <x v="40"/>
    <n v="50"/>
    <s v="ks"/>
    <n v="1.99"/>
    <n v="99.5"/>
    <s v="2611"/>
    <m/>
    <x v="0"/>
    <s v="454086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3"/>
  </r>
  <r>
    <d v="2018-03-26T09:51:31"/>
    <s v="SVIOP-2018-SZM1-001826"/>
    <x v="19"/>
    <x v="19"/>
    <n v="100"/>
    <s v="ks"/>
    <n v="2.06"/>
    <n v="206"/>
    <s v="2611"/>
    <m/>
    <x v="0"/>
    <s v="32914"/>
    <s v="Výdej do spotřeby z IOP"/>
    <s v="Aujeská Ivana"/>
    <s v="Promítnut do stavu zásob"/>
    <s v="ZOBV_OBVAZ"/>
    <x v="3"/>
    <m/>
    <m/>
    <s v="Chráněná dílna TiRO Blansko s.r.o."/>
    <m/>
    <m/>
    <m/>
    <s v="0081750"/>
    <x v="0"/>
    <n v="0"/>
    <m/>
    <m/>
    <x v="0"/>
    <n v="3"/>
  </r>
  <r>
    <d v="2018-03-26T09:51:31"/>
    <s v="SVIOP-2018-SZM1-001826"/>
    <x v="8"/>
    <x v="8"/>
    <n v="50"/>
    <s v="ks"/>
    <n v="2.16"/>
    <n v="108"/>
    <s v="2611"/>
    <m/>
    <x v="0"/>
    <s v="454329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3"/>
  </r>
  <r>
    <d v="2018-03-26T09:51:31"/>
    <s v="SVIOP-2018-SZM1-001826"/>
    <x v="41"/>
    <x v="41"/>
    <n v="40"/>
    <s v="ks"/>
    <n v="2.5"/>
    <n v="100"/>
    <s v="2611"/>
    <m/>
    <x v="0"/>
    <s v="1323100102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3"/>
  </r>
  <r>
    <d v="2018-03-26T09:51:31"/>
    <s v="SVIOP-2018-SZM1-001826"/>
    <x v="10"/>
    <x v="10"/>
    <n v="100"/>
    <s v="ks"/>
    <n v="3.09"/>
    <n v="309"/>
    <s v="2611"/>
    <m/>
    <x v="0"/>
    <s v="455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3"/>
  </r>
  <r>
    <d v="2018-03-26T09:51:31"/>
    <s v="SVIOP-2018-SZM1-001826"/>
    <x v="42"/>
    <x v="42"/>
    <n v="100"/>
    <s v="ks"/>
    <n v="3.36"/>
    <n v="336"/>
    <s v="2611"/>
    <m/>
    <x v="0"/>
    <s v="32915"/>
    <s v="Výdej do spotřeby z IOP"/>
    <s v="Aujeská Ivana"/>
    <s v="Promítnut do stavu zásob"/>
    <s v="ZOBV_OBVAZ"/>
    <x v="3"/>
    <m/>
    <m/>
    <s v="Chráněná dílna TiRO Blansko s.r.o."/>
    <m/>
    <m/>
    <m/>
    <s v="0081751"/>
    <x v="0"/>
    <n v="0"/>
    <m/>
    <m/>
    <x v="0"/>
    <n v="3"/>
  </r>
  <r>
    <d v="2018-03-26T09:51:31"/>
    <s v="SVIOP-2018-SZM1-001826"/>
    <x v="43"/>
    <x v="43"/>
    <n v="40"/>
    <s v="ks"/>
    <n v="3.44"/>
    <n v="137.6"/>
    <s v="2611"/>
    <m/>
    <x v="0"/>
    <s v="606301-ND"/>
    <s v="Výdej do spotřeby z IOP"/>
    <s v="Aujeská Ivana"/>
    <s v="Promítnut do stavu zásob"/>
    <s v="ZOST_HADIC"/>
    <x v="12"/>
    <m/>
    <m/>
    <s v="Gatebo s.r.o."/>
    <m/>
    <m/>
    <m/>
    <s v="nemá"/>
    <x v="2"/>
    <n v="0"/>
    <m/>
    <m/>
    <x v="0"/>
    <n v="3"/>
  </r>
  <r>
    <d v="2018-03-26T09:51:31"/>
    <s v="SVIOP-2018-SZM1-001826"/>
    <x v="44"/>
    <x v="44"/>
    <n v="100"/>
    <s v="ks"/>
    <n v="5.27"/>
    <n v="527"/>
    <s v="2611"/>
    <m/>
    <x v="0"/>
    <s v="7404"/>
    <s v="Výdej do spotřeby z IOP"/>
    <s v="Aujeská Ivana"/>
    <s v="Promítnut do stavu zásob"/>
    <s v="ZOBV_HO"/>
    <x v="0"/>
    <m/>
    <m/>
    <s v="PROMEDICA PRAHA GROUP, a.s."/>
    <m/>
    <m/>
    <m/>
    <s v="0080767"/>
    <x v="0"/>
    <n v="0"/>
    <m/>
    <m/>
    <x v="0"/>
    <n v="3"/>
  </r>
  <r>
    <d v="2018-03-26T09:51:31"/>
    <s v="SVIOP-2018-SZM1-001826"/>
    <x v="27"/>
    <x v="27"/>
    <n v="50"/>
    <s v="ks"/>
    <n v="6.18"/>
    <n v="309"/>
    <s v="2611"/>
    <m/>
    <x v="0"/>
    <s v="ZAR-TNU201601"/>
    <s v="Výdej do spotřeby z IOP"/>
    <s v="Aujeská Ivana"/>
    <s v="Promítnut do stavu zásob"/>
    <s v="ZOST_OSTAT"/>
    <x v="8"/>
    <m/>
    <m/>
    <s v="Distrimed s.r.o."/>
    <m/>
    <m/>
    <m/>
    <s v="nemá"/>
    <x v="2"/>
    <n v="0"/>
    <s v="CN na rok 2018"/>
    <s v="CN na rok 2018"/>
    <x v="0"/>
    <n v="3"/>
  </r>
  <r>
    <d v="2018-03-26T09:51:31"/>
    <s v="SVIOP-2018-SZM1-001826"/>
    <x v="45"/>
    <x v="45"/>
    <n v="24"/>
    <s v="ks"/>
    <n v="7.63"/>
    <n v="183.12"/>
    <s v="2611"/>
    <m/>
    <x v="0"/>
    <s v="1527-0"/>
    <s v="Výdej do spotřeby z IOP"/>
    <s v="Aujeská Ivana"/>
    <s v="Promítnut do stavu zásob"/>
    <s v="ZOBV_OBVAZ"/>
    <x v="3"/>
    <m/>
    <m/>
    <s v="3M Česko, spol. s r.o."/>
    <m/>
    <m/>
    <m/>
    <s v="0080356"/>
    <x v="0"/>
    <n v="0"/>
    <m/>
    <m/>
    <x v="0"/>
    <n v="3"/>
  </r>
  <r>
    <d v="2018-03-26T09:51:31"/>
    <s v="SVIOP-2018-SZM1-001826"/>
    <x v="46"/>
    <x v="46"/>
    <n v="12"/>
    <s v="ks"/>
    <n v="8.1199999999999992"/>
    <n v="97.44"/>
    <s v="2611"/>
    <m/>
    <x v="0"/>
    <s v="840W-1"/>
    <s v="Výdej do spotřeby z IOP"/>
    <s v="Aujeská Ivana"/>
    <s v="Promítnut do stavu zásob"/>
    <s v="ZOBV_NA"/>
    <x v="4"/>
    <m/>
    <m/>
    <s v="3M Česko, spol. s r.o."/>
    <m/>
    <m/>
    <m/>
    <s v="nemá"/>
    <x v="0"/>
    <n v="0"/>
    <m/>
    <m/>
    <x v="0"/>
    <n v="3"/>
  </r>
  <r>
    <d v="2018-03-26T09:51:31"/>
    <s v="SVIOP-2018-SZM1-001826"/>
    <x v="47"/>
    <x v="47"/>
    <n v="30"/>
    <s v="ks"/>
    <n v="8.6300000000000008"/>
    <n v="258.89999999999998"/>
    <s v="2611"/>
    <m/>
    <x v="0"/>
    <s v="1323100313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3"/>
  </r>
  <r>
    <d v="2018-03-26T09:51:31"/>
    <s v="SVIOP-2018-SZM1-001826"/>
    <x v="48"/>
    <x v="48"/>
    <n v="30"/>
    <s v="ks"/>
    <n v="10.53"/>
    <n v="315.89999999999998"/>
    <s v="2611"/>
    <m/>
    <x v="0"/>
    <s v="1323100314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3"/>
  </r>
  <r>
    <d v="2018-03-26T09:51:31"/>
    <s v="SVIOP-2018-SZM1-001826"/>
    <x v="49"/>
    <x v="49"/>
    <n v="20"/>
    <s v="ks"/>
    <n v="11.73"/>
    <n v="234.6"/>
    <s v="2611"/>
    <m/>
    <x v="0"/>
    <s v="15-0002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0"/>
    <n v="3"/>
  </r>
  <r>
    <d v="2018-03-26T09:51:31"/>
    <s v="SVIOP-2018-SZM1-001826"/>
    <x v="50"/>
    <x v="50"/>
    <n v="20"/>
    <s v="ks"/>
    <n v="13.31"/>
    <n v="266.2"/>
    <s v="2611"/>
    <m/>
    <x v="0"/>
    <s v="15-0003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0"/>
    <n v="3"/>
  </r>
  <r>
    <d v="2018-03-26T09:51:31"/>
    <s v="SVIOP-2018-SZM1-001826"/>
    <x v="51"/>
    <x v="51"/>
    <n v="50"/>
    <s v="ks"/>
    <n v="15.3"/>
    <n v="765.08"/>
    <s v="2611"/>
    <m/>
    <x v="0"/>
    <s v="4056353"/>
    <s v="Výdej do spotřeby z IOP"/>
    <s v="Aujeská Ivana"/>
    <s v="Promítnut do stavu zásob"/>
    <s v="ZOST_KANYL"/>
    <x v="14"/>
    <m/>
    <m/>
    <s v="B. Braun Medical s.r.o."/>
    <m/>
    <m/>
    <m/>
    <s v="nemá"/>
    <x v="2"/>
    <n v="0"/>
    <m/>
    <m/>
    <x v="0"/>
    <n v="3"/>
  </r>
  <r>
    <d v="2018-03-26T09:51:31"/>
    <s v="SVIOP-2018-SZM1-001826"/>
    <x v="13"/>
    <x v="13"/>
    <n v="4"/>
    <s v="ks"/>
    <n v="27.88"/>
    <n v="111.52"/>
    <s v="2611"/>
    <m/>
    <x v="0"/>
    <s v="1230200310"/>
    <s v="Výdej do spotřeby z IOP"/>
    <s v="Aujeská Ivana"/>
    <s v="Promítnut do stavu zásob"/>
    <s v="ZOBV_OB"/>
    <x v="1"/>
    <m/>
    <m/>
    <s v="Pro-Charitu s.r.o."/>
    <m/>
    <m/>
    <m/>
    <s v="nemá"/>
    <x v="0"/>
    <n v="0"/>
    <m/>
    <m/>
    <x v="0"/>
    <n v="3"/>
  </r>
  <r>
    <d v="2018-03-26T09:51:31"/>
    <s v="SVIOP-2018-SZM1-001826"/>
    <x v="28"/>
    <x v="28"/>
    <n v="1"/>
    <s v="ks"/>
    <n v="139.16999999999999"/>
    <n v="139.16999999999999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0"/>
    <n v="3"/>
  </r>
  <r>
    <d v="2018-03-26T09:51:31"/>
    <s v="SVIOP-2018-SZM1-001826"/>
    <x v="52"/>
    <x v="52"/>
    <n v="2"/>
    <s v="ks"/>
    <n v="309.35000000000002"/>
    <n v="618.70000000000005"/>
    <s v="2611"/>
    <m/>
    <x v="0"/>
    <s v="3098093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3"/>
  </r>
  <r>
    <d v="2018-03-26T09:51:31"/>
    <s v="SVIOP-2018-SZM1-001826"/>
    <x v="14"/>
    <x v="14"/>
    <n v="2"/>
    <s v="ks"/>
    <n v="355.35"/>
    <n v="710.7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3"/>
  </r>
  <r>
    <d v="2018-03-26T10:17:58"/>
    <s v="SVIOP-2018-SZM1-001723"/>
    <x v="53"/>
    <x v="53"/>
    <n v="400"/>
    <s v="ks"/>
    <n v="0.63"/>
    <n v="252"/>
    <s v="2622"/>
    <m/>
    <x v="1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3"/>
  </r>
  <r>
    <d v="2018-03-26T10:17:58"/>
    <s v="SVIOP-2018-SZM1-001723"/>
    <x v="2"/>
    <x v="2"/>
    <n v="400"/>
    <s v="ks"/>
    <n v="0.64"/>
    <n v="255.61"/>
    <s v="2622"/>
    <m/>
    <x v="1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3"/>
  </r>
  <r>
    <d v="2018-03-26T10:17:58"/>
    <s v="SVIOP-2018-SZM1-001723"/>
    <x v="1"/>
    <x v="1"/>
    <n v="12"/>
    <s v="ks"/>
    <n v="28.73"/>
    <n v="344.76"/>
    <s v="2622"/>
    <m/>
    <x v="1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3"/>
  </r>
  <r>
    <d v="2018-03-26T11:41:51"/>
    <s v="SVIOP-2018-SZM2-004338"/>
    <x v="16"/>
    <x v="16"/>
    <n v="30"/>
    <s v="ks"/>
    <n v="12.16"/>
    <n v="364.93"/>
    <s v="2611"/>
    <m/>
    <x v="0"/>
    <s v="931324"/>
    <s v="Výdej do spotřeby z IOP"/>
    <s v="Kánská Zdeňka"/>
    <s v="Promítnut do stavu zásob"/>
    <s v="ZOBV_OB"/>
    <x v="1"/>
    <m/>
    <m/>
    <s v="HARTMANN - RICO a.s."/>
    <m/>
    <m/>
    <m/>
    <s v="nemá"/>
    <x v="0"/>
    <n v="0"/>
    <m/>
    <m/>
    <x v="0"/>
    <n v="3"/>
  </r>
  <r>
    <d v="2018-03-26T11:41:51"/>
    <s v="SVIOP-2018-SZM2-004338"/>
    <x v="54"/>
    <x v="54"/>
    <n v="30"/>
    <s v="ks"/>
    <n v="14.71"/>
    <n v="441.31"/>
    <s v="2611"/>
    <m/>
    <x v="0"/>
    <s v="931325"/>
    <s v="Výdej do spotřeby z IOP"/>
    <s v="Kánská Zdeňka"/>
    <s v="Promítnut do stavu zásob"/>
    <s v="ZOBV_OB"/>
    <x v="1"/>
    <m/>
    <m/>
    <s v="HARTMANN - RICO a.s."/>
    <m/>
    <m/>
    <m/>
    <s v="nemá"/>
    <x v="0"/>
    <n v="0"/>
    <m/>
    <m/>
    <x v="0"/>
    <n v="3"/>
  </r>
  <r>
    <d v="2018-03-26T13:26:40"/>
    <s v="SVIOP-2018-SZM1-001878"/>
    <x v="30"/>
    <x v="30"/>
    <n v="50"/>
    <s v="ks"/>
    <n v="10.16"/>
    <n v="508"/>
    <s v="2611"/>
    <m/>
    <x v="0"/>
    <s v="4062957"/>
    <s v="Výdej do spotřeby z IOP"/>
    <s v="Oklešťková Helena"/>
    <s v="Promítnut do stavu zásob"/>
    <s v="ZSETY"/>
    <x v="9"/>
    <m/>
    <m/>
    <s v="SKY &amp; FACILITY s.r.o."/>
    <m/>
    <m/>
    <m/>
    <s v="nemá"/>
    <x v="4"/>
    <n v="0"/>
    <s v="VZ-2017-000649"/>
    <s v="VZ-2017-000649"/>
    <x v="0"/>
    <n v="3"/>
  </r>
  <r>
    <d v="2018-03-28T06:52:36"/>
    <s v="SVIOP-2018-SZM1-001912"/>
    <x v="55"/>
    <x v="55"/>
    <n v="100"/>
    <s v="ks"/>
    <n v="1.1000000000000001"/>
    <n v="110"/>
    <s v="2611"/>
    <m/>
    <x v="0"/>
    <s v="4606108V"/>
    <s v="Výdej do spotřeby z IOP"/>
    <s v="Oklešťková Helena"/>
    <s v="Promítnut do stavu zásob"/>
    <s v="ZOST_STRIK"/>
    <x v="5"/>
    <m/>
    <m/>
    <s v="B. Braun Medical s.r.o."/>
    <m/>
    <m/>
    <m/>
    <s v="nemá"/>
    <x v="2"/>
    <n v="0"/>
    <m/>
    <m/>
    <x v="0"/>
    <n v="3"/>
  </r>
  <r>
    <d v="2018-04-09T06:37:45"/>
    <s v="SVIOP-2018-SZM1-002177"/>
    <x v="56"/>
    <x v="56"/>
    <n v="50"/>
    <s v="ks"/>
    <n v="0.01"/>
    <n v="0.5"/>
    <s v="2611"/>
    <m/>
    <x v="0"/>
    <s v="450201"/>
    <s v="Výdej do spotřeby z IOP"/>
    <s v="Oklešťková Helena"/>
    <s v="Promítnut do stavu zásob"/>
    <s v="ZOST_OD"/>
    <x v="6"/>
    <m/>
    <m/>
    <s v="Dialab spol. s r.o."/>
    <m/>
    <m/>
    <m/>
    <s v="nemá"/>
    <x v="2"/>
    <n v="0"/>
    <m/>
    <m/>
    <x v="0"/>
    <n v="4"/>
  </r>
  <r>
    <d v="2018-04-09T06:37:45"/>
    <s v="SVIOP-2018-SZM1-002177"/>
    <x v="23"/>
    <x v="23"/>
    <n v="340"/>
    <s v="ks"/>
    <n v="0.63"/>
    <n v="214.2"/>
    <s v="2611"/>
    <m/>
    <x v="0"/>
    <s v="44753"/>
    <s v="Výdej do spotřeby z IOP"/>
    <s v="Oklešťková Hele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4"/>
  </r>
  <r>
    <d v="2018-04-25T10:50:54"/>
    <s v="SVIOP-2018-SZM1-002459"/>
    <x v="1"/>
    <x v="1"/>
    <n v="24"/>
    <s v="ks"/>
    <n v="28.74"/>
    <n v="689.76"/>
    <s v="2622"/>
    <m/>
    <x v="1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4"/>
  </r>
  <r>
    <d v="2018-04-25T11:09:57"/>
    <s v="SVIOP-2018-SZM1-002566"/>
    <x v="57"/>
    <x v="57"/>
    <n v="1"/>
    <s v="ks"/>
    <n v="447.7"/>
    <n v="447.7"/>
    <s v="2622"/>
    <m/>
    <x v="1"/>
    <s v="PL827-106"/>
    <s v="Výdej do spotřeby z IOP"/>
    <s v="Aujeská Ivana"/>
    <s v="Promítnut do stavu zásob"/>
    <s v="ZOST_NA"/>
    <x v="15"/>
    <m/>
    <m/>
    <s v="František Plašil"/>
    <m/>
    <m/>
    <m/>
    <s v="nemá"/>
    <x v="2"/>
    <n v="0"/>
    <s v="CN pro FNOL"/>
    <s v="CN pro FNOL"/>
    <x v="0"/>
    <n v="4"/>
  </r>
  <r>
    <d v="2018-04-25T12:34:39"/>
    <s v="SVIOP-2018-SZM1-002568"/>
    <x v="56"/>
    <x v="56"/>
    <n v="-50"/>
    <s v="ks"/>
    <n v="0.01"/>
    <n v="-0.5"/>
    <s v="2611"/>
    <m/>
    <x v="0"/>
    <s v="450201"/>
    <s v="Výdej do spotřeby z IOP"/>
    <s v="Oklešťková Helena"/>
    <s v="Promítnut do stavu zásob"/>
    <s v="ZOST_OD"/>
    <x v="6"/>
    <m/>
    <m/>
    <s v="Dialab spol. s r.o."/>
    <m/>
    <m/>
    <m/>
    <s v="nemá"/>
    <x v="2"/>
    <n v="0"/>
    <m/>
    <m/>
    <x v="0"/>
    <n v="4"/>
  </r>
  <r>
    <d v="2018-04-25T12:34:39"/>
    <s v="SVIOP-2018-SZM1-002568"/>
    <x v="23"/>
    <x v="23"/>
    <n v="-340"/>
    <s v="ks"/>
    <n v="0.63"/>
    <n v="-214.2"/>
    <s v="2611"/>
    <m/>
    <x v="0"/>
    <s v="44753"/>
    <s v="Výdej do spotřeby z IOP"/>
    <s v="Oklešťková Hele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4"/>
  </r>
  <r>
    <d v="2018-04-25T15:07:00"/>
    <s v="SVIOP-2018-SZM1-002543"/>
    <x v="56"/>
    <x v="56"/>
    <n v="150"/>
    <s v="ks"/>
    <n v="0.01"/>
    <n v="1.5"/>
    <s v="2611"/>
    <m/>
    <x v="0"/>
    <s v="45020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4"/>
  </r>
  <r>
    <d v="2018-04-25T15:07:00"/>
    <s v="SVIOP-2018-SZM1-002543"/>
    <x v="58"/>
    <x v="58"/>
    <n v="200"/>
    <s v="ks"/>
    <n v="0.25"/>
    <n v="50"/>
    <s v="2611"/>
    <m/>
    <x v="0"/>
    <s v="1320100655"/>
    <s v="Výdej do spotřeby z IOP"/>
    <s v="Aujeská Ivana"/>
    <s v="Promítnut do stavu zásob"/>
    <s v="ZOST_OSTAT"/>
    <x v="8"/>
    <m/>
    <m/>
    <s v="LINON CZ s.r.o."/>
    <m/>
    <m/>
    <m/>
    <s v="nemá"/>
    <x v="2"/>
    <n v="0"/>
    <m/>
    <m/>
    <x v="0"/>
    <n v="4"/>
  </r>
  <r>
    <d v="2018-04-25T15:07:00"/>
    <s v="SVIOP-2018-SZM1-002543"/>
    <x v="22"/>
    <x v="22"/>
    <n v="149"/>
    <s v="ks"/>
    <n v="0.54"/>
    <n v="80.459999999999994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4"/>
  </r>
  <r>
    <d v="2018-04-25T15:07:00"/>
    <s v="SVIOP-2018-SZM1-002543"/>
    <x v="53"/>
    <x v="53"/>
    <n v="2000"/>
    <s v="ks"/>
    <n v="0.63"/>
    <n v="1260"/>
    <s v="2611"/>
    <m/>
    <x v="0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4"/>
  </r>
  <r>
    <d v="2018-04-25T15:07:00"/>
    <s v="SVIOP-2018-SZM1-002543"/>
    <x v="2"/>
    <x v="2"/>
    <n v="3000"/>
    <s v="ks"/>
    <n v="0.63"/>
    <n v="1890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4"/>
  </r>
  <r>
    <d v="2018-04-25T15:07:00"/>
    <s v="SVIOP-2018-SZM1-002543"/>
    <x v="59"/>
    <x v="59"/>
    <n v="1200"/>
    <s v="ks"/>
    <n v="0.63"/>
    <n v="756"/>
    <s v="2611"/>
    <m/>
    <x v="0"/>
    <s v="44750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4"/>
  </r>
  <r>
    <d v="2018-04-25T15:07:00"/>
    <s v="SVIOP-2018-SZM1-002543"/>
    <x v="60"/>
    <x v="60"/>
    <n v="100"/>
    <s v="ks"/>
    <n v="1.3"/>
    <n v="130"/>
    <s v="2611"/>
    <m/>
    <x v="0"/>
    <s v="26621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4"/>
  </r>
  <r>
    <d v="2018-04-25T15:07:00"/>
    <s v="SVIOP-2018-SZM1-002543"/>
    <x v="6"/>
    <x v="6"/>
    <n v="300"/>
    <s v="ks"/>
    <n v="1.5"/>
    <n v="45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0"/>
    <n v="4"/>
  </r>
  <r>
    <d v="2018-04-25T15:07:00"/>
    <s v="SVIOP-2018-SZM1-002543"/>
    <x v="25"/>
    <x v="25"/>
    <n v="200"/>
    <s v="ks"/>
    <n v="1.51"/>
    <n v="302"/>
    <s v="2611"/>
    <m/>
    <x v="0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0"/>
    <n v="4"/>
  </r>
  <r>
    <d v="2018-04-25T15:07:00"/>
    <s v="SVIOP-2018-SZM1-002543"/>
    <x v="61"/>
    <x v="61"/>
    <n v="20"/>
    <s v="ks"/>
    <n v="1.8"/>
    <n v="36"/>
    <s v="2611"/>
    <m/>
    <x v="0"/>
    <s v="72711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4"/>
  </r>
  <r>
    <d v="2018-04-25T15:07:00"/>
    <s v="SVIOP-2018-SZM1-002543"/>
    <x v="39"/>
    <x v="39"/>
    <n v="10"/>
    <s v="ks"/>
    <n v="1.89"/>
    <n v="18.899999999999999"/>
    <s v="2611"/>
    <m/>
    <x v="0"/>
    <s v="454073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4"/>
  </r>
  <r>
    <d v="2018-04-25T15:07:00"/>
    <s v="SVIOP-2018-SZM1-002543"/>
    <x v="8"/>
    <x v="8"/>
    <n v="50"/>
    <s v="ks"/>
    <n v="2.17"/>
    <n v="108.5"/>
    <s v="2611"/>
    <m/>
    <x v="0"/>
    <s v="454329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4"/>
  </r>
  <r>
    <d v="2018-04-25T15:07:00"/>
    <s v="SVIOP-2018-SZM1-002543"/>
    <x v="9"/>
    <x v="9"/>
    <n v="5"/>
    <s v="ks"/>
    <n v="2.5299999999999998"/>
    <n v="12.65"/>
    <s v="2611"/>
    <m/>
    <x v="0"/>
    <s v="45405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4"/>
  </r>
  <r>
    <d v="2018-04-25T15:07:00"/>
    <s v="SVIOP-2018-SZM1-002543"/>
    <x v="62"/>
    <x v="62"/>
    <n v="5"/>
    <s v="ks"/>
    <n v="2.81"/>
    <n v="14.05"/>
    <s v="2611"/>
    <m/>
    <x v="0"/>
    <s v="455084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4"/>
  </r>
  <r>
    <d v="2018-04-25T15:07:00"/>
    <s v="SVIOP-2018-SZM1-002543"/>
    <x v="63"/>
    <x v="63"/>
    <n v="40"/>
    <s v="ks"/>
    <n v="3.02"/>
    <n v="120.8"/>
    <s v="2611"/>
    <m/>
    <x v="0"/>
    <s v="2662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4"/>
  </r>
  <r>
    <d v="2018-04-25T15:07:00"/>
    <s v="SVIOP-2018-SZM1-002543"/>
    <x v="64"/>
    <x v="64"/>
    <n v="5"/>
    <s v="ks"/>
    <n v="3.15"/>
    <n v="15.75"/>
    <s v="2611"/>
    <m/>
    <x v="0"/>
    <s v="454082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4"/>
  </r>
  <r>
    <d v="2018-04-25T15:07:00"/>
    <s v="SVIOP-2018-SZM1-002543"/>
    <x v="65"/>
    <x v="65"/>
    <n v="40"/>
    <s v="ks"/>
    <n v="3.97"/>
    <n v="158.80000000000001"/>
    <s v="2611"/>
    <m/>
    <x v="0"/>
    <s v="1323100104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4"/>
  </r>
  <r>
    <d v="2018-04-25T15:07:00"/>
    <s v="SVIOP-2018-SZM1-002543"/>
    <x v="66"/>
    <x v="66"/>
    <n v="10"/>
    <s v="ks"/>
    <n v="5.64"/>
    <n v="56.4"/>
    <s v="2611"/>
    <m/>
    <x v="0"/>
    <s v="14970"/>
    <s v="Výdej do spotřeby z IOP"/>
    <s v="Aujeská Ivana"/>
    <s v="Promítnut do stavu zásob"/>
    <s v="ZOBV_OBVAZ"/>
    <x v="3"/>
    <m/>
    <m/>
    <s v="Chráněná dílna TiRO Blansko s.r.o."/>
    <m/>
    <m/>
    <m/>
    <s v="nemá"/>
    <x v="0"/>
    <n v="0"/>
    <m/>
    <m/>
    <x v="0"/>
    <n v="4"/>
  </r>
  <r>
    <d v="2018-04-25T15:07:00"/>
    <s v="SVIOP-2018-SZM1-002543"/>
    <x v="27"/>
    <x v="27"/>
    <n v="100"/>
    <s v="ks"/>
    <n v="6.18"/>
    <n v="618"/>
    <s v="2611"/>
    <m/>
    <x v="0"/>
    <s v="ZAR-TNU201601"/>
    <s v="Výdej do spotřeby z IOP"/>
    <s v="Aujeská Ivana"/>
    <s v="Promítnut do stavu zásob"/>
    <s v="ZOST_OSTAT"/>
    <x v="8"/>
    <m/>
    <m/>
    <s v="Distrimed s.r.o."/>
    <m/>
    <m/>
    <m/>
    <s v="nemá"/>
    <x v="2"/>
    <n v="0"/>
    <s v="CN na rok 2018"/>
    <s v="CN na rok 2018"/>
    <x v="0"/>
    <n v="4"/>
  </r>
  <r>
    <d v="2018-04-25T15:07:00"/>
    <s v="SVIOP-2018-SZM1-002543"/>
    <x v="67"/>
    <x v="67"/>
    <n v="12"/>
    <s v="ks"/>
    <n v="8.4"/>
    <n v="100.8"/>
    <s v="2611"/>
    <m/>
    <x v="0"/>
    <s v="P-AIRO2591"/>
    <s v="Výdej do spotřeby z IOP"/>
    <s v="Aujeská Ivana"/>
    <s v="Promítnut do stavu zásob"/>
    <s v="ZOBV_OBVAZ"/>
    <x v="3"/>
    <m/>
    <m/>
    <s v="MEDICAL M spol. s r.o."/>
    <m/>
    <m/>
    <m/>
    <s v="nemá"/>
    <x v="0"/>
    <n v="0"/>
    <m/>
    <m/>
    <x v="0"/>
    <n v="4"/>
  </r>
  <r>
    <d v="2018-04-25T15:07:00"/>
    <s v="SVIOP-2018-SZM1-002543"/>
    <x v="68"/>
    <x v="68"/>
    <n v="50"/>
    <s v="ks"/>
    <n v="15.93"/>
    <n v="796.5"/>
    <s v="2611"/>
    <m/>
    <x v="0"/>
    <s v="4550234"/>
    <s v="Výdej do spotřeby z IOP"/>
    <s v="Aujeská Ivana"/>
    <s v="Promítnut do stavu zásob"/>
    <s v="ZOST_FI"/>
    <x v="16"/>
    <m/>
    <m/>
    <s v="B. Braun Medical s.r.o."/>
    <m/>
    <m/>
    <m/>
    <s v="nemá"/>
    <x v="2"/>
    <n v="0"/>
    <m/>
    <m/>
    <x v="0"/>
    <n v="4"/>
  </r>
  <r>
    <d v="2018-04-25T15:07:00"/>
    <s v="SVIOP-2018-SZM1-002543"/>
    <x v="13"/>
    <x v="13"/>
    <n v="4"/>
    <s v="ks"/>
    <n v="27.88"/>
    <n v="111.52"/>
    <s v="2611"/>
    <m/>
    <x v="0"/>
    <s v="1230200310"/>
    <s v="Výdej do spotřeby z IOP"/>
    <s v="Aujeská Ivana"/>
    <s v="Promítnut do stavu zásob"/>
    <s v="ZOBV_OB"/>
    <x v="1"/>
    <m/>
    <m/>
    <s v="Pro-Charitu s.r.o."/>
    <m/>
    <m/>
    <m/>
    <s v="nemá"/>
    <x v="0"/>
    <n v="0"/>
    <m/>
    <m/>
    <x v="0"/>
    <n v="4"/>
  </r>
  <r>
    <d v="2018-04-25T15:07:00"/>
    <s v="SVIOP-2018-SZM1-002543"/>
    <x v="1"/>
    <x v="1"/>
    <n v="20"/>
    <s v="ks"/>
    <n v="28.74"/>
    <n v="574.79999999999995"/>
    <s v="2611"/>
    <m/>
    <x v="0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4"/>
  </r>
  <r>
    <d v="2018-04-25T15:07:00"/>
    <s v="SVIOP-2018-SZM1-002543"/>
    <x v="28"/>
    <x v="28"/>
    <n v="5"/>
    <s v="ks"/>
    <n v="139.18"/>
    <n v="695.9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0"/>
    <n v="4"/>
  </r>
  <r>
    <d v="2018-04-25T15:07:00"/>
    <s v="SVIOP-2018-SZM1-002543"/>
    <x v="14"/>
    <x v="14"/>
    <n v="2"/>
    <s v="ks"/>
    <n v="355.35"/>
    <n v="710.7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4"/>
  </r>
  <r>
    <d v="2018-04-27T09:25:28"/>
    <s v="SVIOP-2018-SZM1-002653"/>
    <x v="1"/>
    <x v="1"/>
    <n v="4"/>
    <s v="ks"/>
    <n v="28.73"/>
    <n v="114.92"/>
    <s v="2611"/>
    <m/>
    <x v="0"/>
    <s v="1230200129"/>
    <s v="Výdej do spotřeby z IOP"/>
    <s v="Oklešťková Helena"/>
    <s v="Promítnut do stavu zásob"/>
    <s v="ZOBV_OB"/>
    <x v="1"/>
    <m/>
    <m/>
    <s v="LINON CZ s.r.o."/>
    <m/>
    <m/>
    <m/>
    <s v="nemá"/>
    <x v="0"/>
    <n v="0"/>
    <m/>
    <m/>
    <x v="0"/>
    <n v="4"/>
  </r>
  <r>
    <d v="2018-04-27T09:52:52"/>
    <s v="SVIOP-2018-SZM2-006050"/>
    <x v="0"/>
    <x v="0"/>
    <n v="10"/>
    <s v="ks"/>
    <n v="82.08"/>
    <n v="820.8"/>
    <s v="2611"/>
    <m/>
    <x v="0"/>
    <s v="20403"/>
    <s v="Výdej do spotřeby z IOP"/>
    <s v="Lukášková Lenka"/>
    <s v="Promítnut do stavu zásob"/>
    <s v="ZOBV_HO"/>
    <x v="0"/>
    <m/>
    <m/>
    <s v="Chráněná dílna TiRO Blansko s.r.o."/>
    <m/>
    <m/>
    <m/>
    <s v="0081454"/>
    <x v="0"/>
    <n v="0"/>
    <m/>
    <m/>
    <x v="0"/>
    <n v="4"/>
  </r>
  <r>
    <d v="2018-04-27T09:52:52"/>
    <s v="SVIOP-2018-SZM2-006050"/>
    <x v="31"/>
    <x v="31"/>
    <n v="2"/>
    <s v="ks"/>
    <n v="656.64"/>
    <n v="1313.28"/>
    <s v="2611"/>
    <m/>
    <x v="0"/>
    <s v="20468"/>
    <s v="Výdej do spotřeby z IOP"/>
    <s v="Lukášková Lenka"/>
    <s v="Promítnut do stavu zásob"/>
    <s v="ZOBV_OBVAZ"/>
    <x v="3"/>
    <m/>
    <m/>
    <s v="Chráněná dílna TiRO Blansko s.r.o."/>
    <m/>
    <m/>
    <m/>
    <s v="nemá"/>
    <x v="0"/>
    <n v="0"/>
    <m/>
    <m/>
    <x v="0"/>
    <n v="4"/>
  </r>
  <r>
    <d v="2018-04-30T06:11:38"/>
    <s v="SVIOP-2018-SZM2-006082"/>
    <x v="69"/>
    <x v="69"/>
    <n v="10"/>
    <s v="ks"/>
    <n v="22.3"/>
    <n v="223.04"/>
    <s v="2611"/>
    <m/>
    <x v="0"/>
    <s v="932441"/>
    <s v="Výdej do spotřeby z IOP"/>
    <s v="Masopustová Eva"/>
    <s v="Promítnut do stavu zásob"/>
    <s v="ZOBV_OBVAZ"/>
    <x v="3"/>
    <m/>
    <m/>
    <s v="HARTMANN - RICO a.s."/>
    <m/>
    <m/>
    <m/>
    <s v="0080682"/>
    <x v="0"/>
    <n v="0"/>
    <m/>
    <m/>
    <x v="0"/>
    <n v="4"/>
  </r>
  <r>
    <d v="2018-04-30T06:11:38"/>
    <s v="SVIOP-2018-SZM2-006082"/>
    <x v="70"/>
    <x v="70"/>
    <n v="10"/>
    <s v="ks"/>
    <n v="96.2"/>
    <n v="961.96"/>
    <s v="2611"/>
    <m/>
    <x v="0"/>
    <s v="9324471"/>
    <s v="Výdej do spotřeby z IOP"/>
    <s v="Masopustová Eva"/>
    <s v="Promítnut do stavu zásob"/>
    <s v="ZOBV_OBVAZ"/>
    <x v="3"/>
    <m/>
    <m/>
    <s v="HARTMANN - RICO a.s."/>
    <m/>
    <m/>
    <m/>
    <s v="nemá"/>
    <x v="0"/>
    <n v="0"/>
    <m/>
    <m/>
    <x v="0"/>
    <n v="4"/>
  </r>
  <r>
    <d v="2018-05-10T09:45:45"/>
    <s v="SVIOP-2018-SZM2-006437"/>
    <x v="71"/>
    <x v="71"/>
    <n v="100"/>
    <s v="ks"/>
    <n v="5.32"/>
    <n v="532.4"/>
    <s v="2611"/>
    <m/>
    <x v="0"/>
    <s v="11.000.00.010"/>
    <s v="Výdej do spotřeby z IOP"/>
    <s v="Lukášková Lenka"/>
    <s v="Promítnut do stavu zásob"/>
    <s v="ZOST_OSTAT"/>
    <x v="8"/>
    <m/>
    <m/>
    <s v="DAHLHAUSEN CZ, spol. s r.o."/>
    <m/>
    <m/>
    <m/>
    <s v="nemá"/>
    <x v="2"/>
    <n v="0"/>
    <s v="CN pro FNOL"/>
    <s v="CN pro FNOL"/>
    <x v="0"/>
    <n v="5"/>
  </r>
  <r>
    <d v="2018-05-14T09:45:47"/>
    <s v="SVIOP-2018-SZM2-006619"/>
    <x v="72"/>
    <x v="72"/>
    <n v="5"/>
    <s v="ks"/>
    <n v="233.78"/>
    <n v="1168.9000000000001"/>
    <s v="2611"/>
    <m/>
    <x v="0"/>
    <s v="288100-01"/>
    <s v="Výdej do spotřeby z IOP"/>
    <s v="Lukášková Lenka"/>
    <s v="Promítnut do stavu zásob"/>
    <s v="ZOBV_HO"/>
    <x v="0"/>
    <m/>
    <m/>
    <s v="Mölnlycke Health Care, s.r.o."/>
    <m/>
    <m/>
    <m/>
    <s v="nemá"/>
    <x v="0"/>
    <n v="0"/>
    <m/>
    <m/>
    <x v="0"/>
    <n v="5"/>
  </r>
  <r>
    <d v="2018-05-17T12:04:39"/>
    <s v="SVIOP-2018-SZM2-007053"/>
    <x v="73"/>
    <x v="73"/>
    <n v="1"/>
    <s v="ks"/>
    <n v="12.1"/>
    <n v="12.1"/>
    <s v="2611"/>
    <m/>
    <x v="0"/>
    <s v="24103"/>
    <s v="Výdej do spotřeby z IOP"/>
    <s v="Lukášková Lenka"/>
    <s v="Promítnut do stavu zásob"/>
    <s v="ZOST_OSTAT"/>
    <x v="8"/>
    <m/>
    <m/>
    <s v="KARDIO VS s.r.o."/>
    <m/>
    <m/>
    <m/>
    <s v="nemá"/>
    <x v="2"/>
    <n v="0"/>
    <m/>
    <m/>
    <x v="0"/>
    <n v="5"/>
  </r>
  <r>
    <d v="2018-05-17T12:04:39"/>
    <s v="SVIOP-2018-SZM2-007053"/>
    <x v="74"/>
    <x v="74"/>
    <n v="1"/>
    <s v="ks"/>
    <n v="12.1"/>
    <n v="12.1"/>
    <s v="2611"/>
    <m/>
    <x v="0"/>
    <s v="24105"/>
    <s v="Výdej do spotřeby z IOP"/>
    <s v="Lukášková Lenka"/>
    <s v="Promítnut do stavu zásob"/>
    <s v="ZOST_OSTAT"/>
    <x v="8"/>
    <m/>
    <m/>
    <s v="KARDIO VS s.r.o."/>
    <m/>
    <m/>
    <m/>
    <s v="nemá"/>
    <x v="2"/>
    <n v="0"/>
    <m/>
    <m/>
    <x v="0"/>
    <n v="5"/>
  </r>
  <r>
    <d v="2018-05-17T12:04:39"/>
    <s v="SVIOP-2018-SZM2-007053"/>
    <x v="75"/>
    <x v="75"/>
    <n v="3"/>
    <s v="ks"/>
    <n v="12.1"/>
    <n v="36.299999999999997"/>
    <s v="2611"/>
    <m/>
    <x v="0"/>
    <s v="24106"/>
    <s v="Výdej do spotřeby z IOP"/>
    <s v="Lukášková Lenka"/>
    <s v="Promítnut do stavu zásob"/>
    <s v="ZOST_OSTAT"/>
    <x v="8"/>
    <m/>
    <m/>
    <s v="KARDIO VS s.r.o."/>
    <m/>
    <m/>
    <m/>
    <s v="nemá"/>
    <x v="2"/>
    <n v="0"/>
    <m/>
    <m/>
    <x v="0"/>
    <n v="5"/>
  </r>
  <r>
    <d v="2018-05-17T12:04:39"/>
    <s v="SVIOP-2018-SZM2-007053"/>
    <x v="76"/>
    <x v="76"/>
    <n v="3"/>
    <s v="ks"/>
    <n v="12.11"/>
    <n v="36.340000000000003"/>
    <s v="2611"/>
    <m/>
    <x v="0"/>
    <s v="24109"/>
    <s v="Výdej do spotřeby z IOP"/>
    <s v="Lukášková Lenka"/>
    <s v="Promítnut do stavu zásob"/>
    <s v="ZOST_OSTAT"/>
    <x v="8"/>
    <m/>
    <m/>
    <s v="KARDIO VS s.r.o."/>
    <m/>
    <m/>
    <m/>
    <s v="nemá"/>
    <x v="2"/>
    <n v="0"/>
    <m/>
    <m/>
    <x v="0"/>
    <n v="5"/>
  </r>
  <r>
    <d v="2018-05-17T12:04:39"/>
    <s v="SVIOP-2018-SZM2-007053"/>
    <x v="77"/>
    <x v="77"/>
    <n v="1"/>
    <s v="ks"/>
    <n v="75.02"/>
    <n v="75.02"/>
    <s v="2611"/>
    <m/>
    <x v="0"/>
    <s v="KVS 321020"/>
    <s v="Výdej do spotřeby z IOP"/>
    <s v="Lukášková Lenka"/>
    <s v="Promítnut do stavu zásob"/>
    <s v="ZOST_OSTAT"/>
    <x v="8"/>
    <m/>
    <m/>
    <s v="KARDIO VS s.r.o."/>
    <m/>
    <m/>
    <m/>
    <s v="nemá"/>
    <x v="2"/>
    <n v="0"/>
    <m/>
    <m/>
    <x v="0"/>
    <n v="5"/>
  </r>
  <r>
    <d v="2018-05-17T12:04:39"/>
    <s v="SVIOP-2018-SZM2-007053"/>
    <x v="78"/>
    <x v="78"/>
    <n v="2"/>
    <s v="ks"/>
    <n v="75.02"/>
    <n v="150.04"/>
    <s v="2611"/>
    <m/>
    <x v="0"/>
    <s v="KVS 321024"/>
    <s v="Výdej do spotřeby z IOP"/>
    <s v="Lukášková Lenka"/>
    <s v="Promítnut do stavu zásob"/>
    <s v="ZOST_OSTAT"/>
    <x v="8"/>
    <m/>
    <m/>
    <s v="KARDIO VS s.r.o."/>
    <m/>
    <m/>
    <m/>
    <s v="nemá"/>
    <x v="2"/>
    <n v="0"/>
    <m/>
    <m/>
    <x v="0"/>
    <n v="5"/>
  </r>
  <r>
    <d v="2018-05-17T12:04:39"/>
    <s v="SVIOP-2018-SZM2-007053"/>
    <x v="79"/>
    <x v="79"/>
    <n v="3"/>
    <s v="ks"/>
    <n v="75.02"/>
    <n v="225.06"/>
    <s v="2611"/>
    <m/>
    <x v="0"/>
    <s v="KVS 321034"/>
    <s v="Výdej do spotřeby z IOP"/>
    <s v="Lukášková Lenka"/>
    <s v="Promítnut do stavu zásob"/>
    <s v="ZOST_OSTAT"/>
    <x v="8"/>
    <m/>
    <m/>
    <s v="KARDIO VS s.r.o."/>
    <m/>
    <m/>
    <m/>
    <s v="nemá"/>
    <x v="2"/>
    <n v="0"/>
    <m/>
    <m/>
    <x v="0"/>
    <n v="5"/>
  </r>
  <r>
    <d v="2018-05-25T10:31:45"/>
    <s v="SVIOP-2018-SZM1-003371"/>
    <x v="2"/>
    <x v="2"/>
    <n v="200"/>
    <s v="ks"/>
    <n v="0.63"/>
    <n v="126"/>
    <s v="2622"/>
    <m/>
    <x v="1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5"/>
  </r>
  <r>
    <d v="2018-05-25T11:15:57"/>
    <s v="SVIOP-2018-SZM1-003290"/>
    <x v="49"/>
    <x v="49"/>
    <n v="20"/>
    <s v="ks"/>
    <n v="11.74"/>
    <n v="234.8"/>
    <s v="2622"/>
    <m/>
    <x v="1"/>
    <s v="15-0002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0"/>
    <n v="5"/>
  </r>
  <r>
    <d v="2018-05-25T11:15:57"/>
    <s v="SVIOP-2018-SZM1-003290"/>
    <x v="1"/>
    <x v="1"/>
    <n v="10"/>
    <s v="ks"/>
    <n v="28.73"/>
    <n v="287.3"/>
    <s v="2622"/>
    <m/>
    <x v="1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5"/>
  </r>
  <r>
    <d v="2018-05-25T12:41:26"/>
    <s v="SVIOP-2018-SZM1-003428"/>
    <x v="1"/>
    <x v="1"/>
    <n v="5"/>
    <s v="ks"/>
    <n v="28.73"/>
    <n v="143.65"/>
    <s v="2622"/>
    <m/>
    <x v="1"/>
    <s v="1230200129"/>
    <s v="Výdej do spotřeby z IOP"/>
    <s v="Oklešťková Helena"/>
    <s v="Promítnut do stavu zásob"/>
    <s v="ZOBV_OB"/>
    <x v="1"/>
    <m/>
    <m/>
    <s v="LINON CZ s.r.o."/>
    <m/>
    <m/>
    <m/>
    <s v="nemá"/>
    <x v="0"/>
    <n v="0"/>
    <m/>
    <m/>
    <x v="0"/>
    <n v="5"/>
  </r>
  <r>
    <d v="2018-05-25T12:42:56"/>
    <s v="SVIOP-2018-SZM1-003430"/>
    <x v="1"/>
    <x v="1"/>
    <n v="24"/>
    <s v="ks"/>
    <n v="28.74"/>
    <n v="689.76"/>
    <s v="2611"/>
    <m/>
    <x v="0"/>
    <s v="1230200129"/>
    <s v="Výdej do spotřeby z IOP"/>
    <s v="Oklešťková Helena"/>
    <s v="Promítnut do stavu zásob"/>
    <s v="ZOBV_OB"/>
    <x v="1"/>
    <m/>
    <m/>
    <s v="LINON CZ s.r.o."/>
    <m/>
    <m/>
    <m/>
    <s v="nemá"/>
    <x v="0"/>
    <n v="0"/>
    <m/>
    <m/>
    <x v="0"/>
    <n v="5"/>
  </r>
  <r>
    <d v="2018-05-25T13:57:27"/>
    <s v="SVIOP-2018-SZM1-003413"/>
    <x v="80"/>
    <x v="80"/>
    <n v="1000"/>
    <s v="ks"/>
    <n v="0.15"/>
    <n v="150"/>
    <s v="2611"/>
    <m/>
    <x v="0"/>
    <s v="6101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5"/>
  </r>
  <r>
    <d v="2018-05-25T13:57:27"/>
    <s v="SVIOP-2018-SZM1-003413"/>
    <x v="81"/>
    <x v="81"/>
    <n v="1000"/>
    <s v="ks"/>
    <n v="0.27"/>
    <n v="270"/>
    <s v="2611"/>
    <m/>
    <x v="0"/>
    <s v="6102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5"/>
  </r>
  <r>
    <d v="2018-05-25T13:57:27"/>
    <s v="SVIOP-2018-SZM1-003413"/>
    <x v="82"/>
    <x v="82"/>
    <n v="30"/>
    <s v="ks"/>
    <n v="0.38"/>
    <n v="11.4"/>
    <s v="2611"/>
    <m/>
    <x v="0"/>
    <s v="P-CURE1972ELAST"/>
    <s v="Výdej do spotřeby z IOP"/>
    <s v="Aujeská Ivana"/>
    <s v="Promítnut do stavu zásob"/>
    <s v="ZOBV_NA"/>
    <x v="4"/>
    <m/>
    <m/>
    <s v="MEDICAL M spol. s r.o."/>
    <m/>
    <m/>
    <m/>
    <s v="nemá"/>
    <x v="0"/>
    <n v="0"/>
    <m/>
    <m/>
    <x v="0"/>
    <n v="5"/>
  </r>
  <r>
    <d v="2018-05-25T13:57:27"/>
    <s v="SVIOP-2018-SZM1-003413"/>
    <x v="83"/>
    <x v="83"/>
    <n v="100"/>
    <s v="ks"/>
    <n v="0.48"/>
    <n v="48"/>
    <s v="2611"/>
    <m/>
    <x v="0"/>
    <s v="4657853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5"/>
  </r>
  <r>
    <d v="2018-05-25T13:57:27"/>
    <s v="SVIOP-2018-SZM1-003413"/>
    <x v="22"/>
    <x v="22"/>
    <n v="200"/>
    <s v="ks"/>
    <n v="0.55000000000000004"/>
    <n v="110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5"/>
  </r>
  <r>
    <d v="2018-05-25T13:57:27"/>
    <s v="SVIOP-2018-SZM1-003413"/>
    <x v="84"/>
    <x v="84"/>
    <n v="500"/>
    <s v="ks"/>
    <n v="0.62"/>
    <n v="310"/>
    <s v="2611"/>
    <m/>
    <x v="0"/>
    <s v="1325020275"/>
    <s v="Výdej do spotřeby z IOP"/>
    <s v="Aujeská Ivana"/>
    <s v="Promítnut do stavu zásob"/>
    <s v="ZOBV_HO"/>
    <x v="0"/>
    <m/>
    <m/>
    <s v="LINON CZ s.r.o."/>
    <m/>
    <m/>
    <m/>
    <s v="nemá"/>
    <x v="0"/>
    <n v="0"/>
    <m/>
    <m/>
    <x v="0"/>
    <n v="5"/>
  </r>
  <r>
    <d v="2018-05-25T13:57:27"/>
    <s v="SVIOP-2018-SZM1-003413"/>
    <x v="53"/>
    <x v="53"/>
    <n v="1000"/>
    <s v="ks"/>
    <n v="0.62"/>
    <n v="620"/>
    <s v="2611"/>
    <m/>
    <x v="0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5"/>
  </r>
  <r>
    <d v="2018-05-25T13:57:27"/>
    <s v="SVIOP-2018-SZM1-003413"/>
    <x v="2"/>
    <x v="2"/>
    <n v="2000"/>
    <s v="ks"/>
    <n v="0.63"/>
    <n v="1260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5"/>
  </r>
  <r>
    <d v="2018-05-25T13:57:27"/>
    <s v="SVIOP-2018-SZM1-003413"/>
    <x v="59"/>
    <x v="59"/>
    <n v="1000"/>
    <s v="ks"/>
    <n v="0.63"/>
    <n v="630"/>
    <s v="2611"/>
    <m/>
    <x v="0"/>
    <s v="44750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5"/>
  </r>
  <r>
    <d v="2018-05-25T13:57:27"/>
    <s v="SVIOP-2018-SZM1-003413"/>
    <x v="55"/>
    <x v="55"/>
    <n v="100"/>
    <s v="ks"/>
    <n v="1.0900000000000001"/>
    <n v="109"/>
    <s v="2611"/>
    <m/>
    <x v="0"/>
    <s v="4606108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0"/>
    <n v="5"/>
  </r>
  <r>
    <d v="2018-05-25T13:57:27"/>
    <s v="SVIOP-2018-SZM1-003413"/>
    <x v="60"/>
    <x v="60"/>
    <n v="500"/>
    <s v="ks"/>
    <n v="1.29"/>
    <n v="645"/>
    <s v="2611"/>
    <m/>
    <x v="0"/>
    <s v="26621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5"/>
  </r>
  <r>
    <d v="2018-05-25T13:57:27"/>
    <s v="SVIOP-2018-SZM1-003413"/>
    <x v="40"/>
    <x v="40"/>
    <n v="100"/>
    <s v="ks"/>
    <n v="1.99"/>
    <n v="199"/>
    <s v="2611"/>
    <m/>
    <x v="0"/>
    <s v="454086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5"/>
  </r>
  <r>
    <d v="2018-05-25T13:57:27"/>
    <s v="SVIOP-2018-SZM1-003413"/>
    <x v="85"/>
    <x v="85"/>
    <n v="100"/>
    <s v="ks"/>
    <n v="2.7"/>
    <n v="270"/>
    <s v="2611"/>
    <m/>
    <x v="0"/>
    <s v="454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5"/>
  </r>
  <r>
    <d v="2018-05-25T13:57:27"/>
    <s v="SVIOP-2018-SZM1-003413"/>
    <x v="63"/>
    <x v="63"/>
    <n v="100"/>
    <s v="ks"/>
    <n v="3.02"/>
    <n v="302"/>
    <s v="2611"/>
    <m/>
    <x v="0"/>
    <s v="2662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5"/>
  </r>
  <r>
    <d v="2018-05-25T13:57:27"/>
    <s v="SVIOP-2018-SZM1-003413"/>
    <x v="42"/>
    <x v="42"/>
    <n v="200"/>
    <s v="ks"/>
    <n v="3.36"/>
    <n v="672"/>
    <s v="2611"/>
    <m/>
    <x v="0"/>
    <s v="32915"/>
    <s v="Výdej do spotřeby z IOP"/>
    <s v="Aujeská Ivana"/>
    <s v="Promítnut do stavu zásob"/>
    <s v="ZOBV_OBVAZ"/>
    <x v="3"/>
    <m/>
    <m/>
    <s v="Chráněná dílna TiRO Blansko s.r.o."/>
    <m/>
    <m/>
    <m/>
    <s v="0081751"/>
    <x v="0"/>
    <n v="0"/>
    <m/>
    <m/>
    <x v="0"/>
    <n v="5"/>
  </r>
  <r>
    <d v="2018-05-25T13:57:27"/>
    <s v="SVIOP-2018-SZM1-003413"/>
    <x v="67"/>
    <x v="67"/>
    <n v="12"/>
    <s v="ks"/>
    <n v="8.39"/>
    <n v="100.68"/>
    <s v="2611"/>
    <m/>
    <x v="0"/>
    <s v="P-AIRO2591"/>
    <s v="Výdej do spotřeby z IOP"/>
    <s v="Aujeská Ivana"/>
    <s v="Promítnut do stavu zásob"/>
    <s v="ZOBV_OBVAZ"/>
    <x v="3"/>
    <m/>
    <m/>
    <s v="MEDICAL M spol. s r.o."/>
    <m/>
    <m/>
    <m/>
    <s v="nemá"/>
    <x v="0"/>
    <n v="0"/>
    <m/>
    <m/>
    <x v="0"/>
    <n v="5"/>
  </r>
  <r>
    <d v="2018-05-25T13:57:27"/>
    <s v="SVIOP-2018-SZM1-003413"/>
    <x v="86"/>
    <x v="86"/>
    <n v="150"/>
    <s v="ks"/>
    <n v="9.1999999999999993"/>
    <n v="138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0"/>
    <n v="5"/>
  </r>
  <r>
    <d v="2018-05-25T13:57:27"/>
    <s v="SVIOP-2018-SZM1-003413"/>
    <x v="49"/>
    <x v="49"/>
    <n v="10"/>
    <s v="ks"/>
    <n v="11.74"/>
    <n v="117.4"/>
    <s v="2611"/>
    <m/>
    <x v="0"/>
    <s v="15-0002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0"/>
    <n v="5"/>
  </r>
  <r>
    <d v="2018-05-25T13:57:27"/>
    <s v="SVIOP-2018-SZM1-003413"/>
    <x v="20"/>
    <x v="20"/>
    <n v="1"/>
    <s v="ks"/>
    <n v="13.03"/>
    <n v="13.03"/>
    <s v="2611"/>
    <m/>
    <x v="0"/>
    <s v="5403353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0"/>
    <n v="5"/>
  </r>
  <r>
    <d v="2018-05-25T13:57:27"/>
    <s v="SVIOP-2018-SZM1-003413"/>
    <x v="50"/>
    <x v="50"/>
    <n v="10"/>
    <s v="ks"/>
    <n v="13.31"/>
    <n v="133.1"/>
    <s v="2611"/>
    <m/>
    <x v="0"/>
    <s v="15-0003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0"/>
    <n v="5"/>
  </r>
  <r>
    <d v="2018-05-25T13:57:27"/>
    <s v="SVIOP-2018-SZM1-003413"/>
    <x v="87"/>
    <x v="87"/>
    <n v="10"/>
    <s v="ks"/>
    <n v="21.23"/>
    <n v="212.3"/>
    <s v="2611"/>
    <m/>
    <x v="0"/>
    <s v="490CE.A"/>
    <s v="Výdej do spotřeby z IOP"/>
    <s v="Aujeská Ivana"/>
    <s v="Promítnut do stavu zásob"/>
    <s v="ZOST_OD_MI"/>
    <x v="18"/>
    <m/>
    <m/>
    <s v="TRIOS, spol. s r.o."/>
    <m/>
    <m/>
    <m/>
    <s v="nemá"/>
    <x v="2"/>
    <n v="0"/>
    <m/>
    <m/>
    <x v="0"/>
    <n v="5"/>
  </r>
  <r>
    <d v="2018-05-25T13:57:27"/>
    <s v="SVIOP-2018-SZM1-003413"/>
    <x v="88"/>
    <x v="88"/>
    <n v="25"/>
    <s v="ks"/>
    <n v="30.18"/>
    <n v="754.5"/>
    <s v="2611"/>
    <m/>
    <x v="0"/>
    <s v="SYS01512EE"/>
    <s v="Výdej do spotřeby z IOP"/>
    <s v="Aujeská Ivana"/>
    <s v="Promítnut do stavu zásob"/>
    <s v="ZOBV_HO"/>
    <x v="0"/>
    <m/>
    <m/>
    <s v="Distrimed s.r.o."/>
    <m/>
    <m/>
    <m/>
    <s v="nemá"/>
    <x v="0"/>
    <n v="0"/>
    <m/>
    <m/>
    <x v="0"/>
    <n v="5"/>
  </r>
  <r>
    <d v="2018-05-25T13:57:27"/>
    <s v="SVIOP-2018-SZM1-003413"/>
    <x v="28"/>
    <x v="28"/>
    <n v="3"/>
    <s v="ks"/>
    <n v="139.16999999999999"/>
    <n v="417.51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0"/>
    <n v="5"/>
  </r>
  <r>
    <d v="2018-05-25T13:57:27"/>
    <s v="SVIOP-2018-SZM1-003413"/>
    <x v="89"/>
    <x v="89"/>
    <n v="1"/>
    <s v="ks"/>
    <n v="172.5"/>
    <n v="172.5"/>
    <s v="2611"/>
    <m/>
    <x v="0"/>
    <s v="0486173600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0"/>
    <n v="5"/>
  </r>
  <r>
    <d v="2018-05-25T13:57:27"/>
    <s v="SVIOP-2018-SZM1-003413"/>
    <x v="52"/>
    <x v="52"/>
    <n v="1"/>
    <s v="ks"/>
    <n v="309.35000000000002"/>
    <n v="309.35000000000002"/>
    <s v="2611"/>
    <m/>
    <x v="0"/>
    <s v="3098093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5"/>
  </r>
  <r>
    <d v="2018-05-25T13:57:27"/>
    <s v="SVIOP-2018-SZM1-003413"/>
    <x v="14"/>
    <x v="14"/>
    <n v="3"/>
    <s v="ks"/>
    <n v="355.35"/>
    <n v="1066.05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5"/>
  </r>
  <r>
    <d v="2018-05-28T10:05:22"/>
    <s v="SVKMAJ-2018-SZM3-000033"/>
    <x v="90"/>
    <x v="90"/>
    <n v="1"/>
    <s v="ks"/>
    <n v="999"/>
    <n v="999"/>
    <s v="2622"/>
    <m/>
    <x v="1"/>
    <s v="BD8700"/>
    <s v="Výdej do krátkodobého majetku"/>
    <s v="Masopustová Eva"/>
    <s v="Promítnut do stavu zásob"/>
    <s v="ZDHM_DHM"/>
    <x v="19"/>
    <m/>
    <m/>
    <s v="KARDIO VS s.r.o."/>
    <m/>
    <m/>
    <m/>
    <s v="nemá"/>
    <x v="6"/>
    <n v="0"/>
    <m/>
    <m/>
    <x v="0"/>
    <n v="5"/>
  </r>
  <r>
    <d v="2018-05-28T13:58:11"/>
    <s v="SVIOP-2018-SZM2-007668"/>
    <x v="0"/>
    <x v="0"/>
    <n v="10"/>
    <s v="ks"/>
    <n v="82.08"/>
    <n v="820.8"/>
    <s v="2611"/>
    <m/>
    <x v="0"/>
    <s v="20403"/>
    <s v="Výdej do spotřeby z IOP"/>
    <s v="Masopustová Eva"/>
    <s v="Promítnut do stavu zásob"/>
    <s v="ZOBV_HO"/>
    <x v="0"/>
    <m/>
    <m/>
    <s v="Chráněná dílna TiRO Blansko s.r.o."/>
    <m/>
    <m/>
    <m/>
    <s v="0081454"/>
    <x v="0"/>
    <n v="0"/>
    <m/>
    <m/>
    <x v="0"/>
    <n v="5"/>
  </r>
  <r>
    <d v="2018-05-28T13:58:11"/>
    <s v="SVIOP-2018-SZM2-007668"/>
    <x v="31"/>
    <x v="31"/>
    <n v="1"/>
    <s v="ks"/>
    <n v="656.64"/>
    <n v="656.64"/>
    <s v="2611"/>
    <m/>
    <x v="0"/>
    <s v="20468"/>
    <s v="Výdej do spotřeby z IOP"/>
    <s v="Masopustová Eva"/>
    <s v="Promítnut do stavu zásob"/>
    <s v="ZOBV_OBVAZ"/>
    <x v="3"/>
    <m/>
    <m/>
    <s v="Chráněná dílna TiRO Blansko s.r.o."/>
    <m/>
    <m/>
    <m/>
    <s v="nemá"/>
    <x v="0"/>
    <n v="0"/>
    <m/>
    <m/>
    <x v="0"/>
    <n v="5"/>
  </r>
  <r>
    <d v="2018-05-28T14:03:21"/>
    <s v="SVIOP-2018-SZM2-007671"/>
    <x v="91"/>
    <x v="91"/>
    <n v="20"/>
    <s v="ks"/>
    <n v="13.23"/>
    <n v="264.5"/>
    <s v="2611"/>
    <m/>
    <x v="0"/>
    <s v="19583"/>
    <s v="Výdej do spotřeby z IOP"/>
    <s v="Masopustová Eva"/>
    <s v="Promítnut do stavu zásob"/>
    <s v="ZOBV_OB"/>
    <x v="1"/>
    <m/>
    <m/>
    <s v="Chráněná dílna TiRO Blansko s.r.o."/>
    <m/>
    <m/>
    <m/>
    <s v="nemá"/>
    <x v="0"/>
    <n v="0"/>
    <m/>
    <m/>
    <x v="0"/>
    <n v="5"/>
  </r>
  <r>
    <d v="2018-05-31T07:00:47"/>
    <s v="SVIOP-2018-SZM1-003466"/>
    <x v="27"/>
    <x v="27"/>
    <n v="100"/>
    <s v="ks"/>
    <n v="6.17"/>
    <n v="617"/>
    <s v="2611"/>
    <m/>
    <x v="0"/>
    <s v="ZAR-TNU201601"/>
    <s v="Výdej do spotřeby z IOP"/>
    <s v="Zdařilová Ivana"/>
    <s v="Promítnut do stavu zásob"/>
    <s v="ZOST_OSTAT"/>
    <x v="8"/>
    <m/>
    <m/>
    <s v="Distrimed s.r.o."/>
    <m/>
    <m/>
    <m/>
    <s v="nemá"/>
    <x v="2"/>
    <n v="0"/>
    <s v="CN na rok 2018"/>
    <s v="CN na rok 2018"/>
    <x v="0"/>
    <n v="5"/>
  </r>
  <r>
    <d v="2018-06-05T08:53:31"/>
    <s v="SVIOP-2018-SZM2-007955"/>
    <x v="92"/>
    <x v="92"/>
    <n v="6"/>
    <s v="ks"/>
    <n v="47.53"/>
    <n v="285.2"/>
    <s v="2611"/>
    <m/>
    <x v="0"/>
    <s v="499572"/>
    <s v="Výdej do spotřeby z IOP"/>
    <s v="Masopustová Eva"/>
    <s v="Promítnut do stavu zásob"/>
    <s v="ZOBV_HO"/>
    <x v="0"/>
    <m/>
    <m/>
    <s v="HARTMANN - RICO a.s."/>
    <m/>
    <m/>
    <m/>
    <s v="0081316"/>
    <x v="0"/>
    <n v="0"/>
    <m/>
    <m/>
    <x v="0"/>
    <n v="6"/>
  </r>
  <r>
    <d v="2018-06-05T12:33:29"/>
    <s v="SVIOP-2018-SZM1-003642"/>
    <x v="6"/>
    <x v="6"/>
    <n v="300"/>
    <s v="ks"/>
    <n v="1.5"/>
    <n v="450"/>
    <s v="2611"/>
    <m/>
    <x v="0"/>
    <s v="KDM831786"/>
    <s v="Výdej do spotřeby z IOP"/>
    <s v="Oklešťková Helena"/>
    <s v="Promítnut do stavu zásob"/>
    <s v="ZOST_STRIK"/>
    <x v="5"/>
    <m/>
    <m/>
    <s v="Distrimed s.r.o."/>
    <m/>
    <m/>
    <m/>
    <s v="nemá"/>
    <x v="2"/>
    <n v="0"/>
    <m/>
    <m/>
    <x v="0"/>
    <n v="6"/>
  </r>
  <r>
    <d v="2018-06-06T10:24:39"/>
    <s v="SVIOP-2018-SZM2-008037"/>
    <x v="93"/>
    <x v="93"/>
    <n v="10"/>
    <s v="ks"/>
    <n v="93.45"/>
    <n v="934.46"/>
    <s v="2611"/>
    <m/>
    <x v="0"/>
    <s v="6099768"/>
    <s v="Výdej do spotřeby z IOP"/>
    <s v="Masopustová Eva"/>
    <s v="Promítnut do stavu zásob"/>
    <s v="ZOBV_OBVAZ"/>
    <x v="3"/>
    <m/>
    <m/>
    <s v="HARTMANN - RICO a.s."/>
    <m/>
    <m/>
    <m/>
    <s v="0170301"/>
    <x v="0"/>
    <n v="0"/>
    <m/>
    <m/>
    <x v="0"/>
    <n v="6"/>
  </r>
  <r>
    <d v="2018-06-18T11:50:28"/>
    <s v="SVIOP-2018-SZM2-008871"/>
    <x v="94"/>
    <x v="94"/>
    <n v="1"/>
    <s v="ks"/>
    <n v="75.02"/>
    <n v="75.02"/>
    <s v="2611"/>
    <m/>
    <x v="0"/>
    <s v="KVS 321028"/>
    <s v="Výdej do spotřeby z IOP"/>
    <s v="Masopustová Eva"/>
    <s v="Promítnut do stavu zásob"/>
    <s v="ZOST_OSTAT"/>
    <x v="8"/>
    <m/>
    <m/>
    <s v="KARDIO VS s.r.o."/>
    <m/>
    <m/>
    <m/>
    <s v="nemá"/>
    <x v="2"/>
    <n v="0"/>
    <m/>
    <m/>
    <x v="0"/>
    <n v="6"/>
  </r>
  <r>
    <d v="2018-06-22T07:25:23"/>
    <s v="SVIOP-2018-SZM1-003970"/>
    <x v="53"/>
    <x v="53"/>
    <n v="400"/>
    <s v="ks"/>
    <n v="0.63"/>
    <n v="252"/>
    <s v="2622"/>
    <m/>
    <x v="1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6"/>
  </r>
  <r>
    <d v="2018-06-22T07:25:23"/>
    <s v="SVIOP-2018-SZM1-003970"/>
    <x v="2"/>
    <x v="2"/>
    <n v="400"/>
    <s v="ks"/>
    <n v="0.63"/>
    <n v="252"/>
    <s v="2622"/>
    <m/>
    <x v="1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6"/>
  </r>
  <r>
    <d v="2018-06-22T07:25:58"/>
    <s v="SVIOP-2018-SZM1-003971"/>
    <x v="95"/>
    <x v="95"/>
    <n v="50"/>
    <s v="ks"/>
    <n v="2.87"/>
    <n v="143.5"/>
    <s v="2622"/>
    <m/>
    <x v="1"/>
    <s v="7403"/>
    <s v="Výdej do spotřeby z IOP"/>
    <s v="Aujeská Ivana"/>
    <s v="Promítnut do stavu zásob"/>
    <s v="ZOBV_HO"/>
    <x v="0"/>
    <m/>
    <m/>
    <s v="PROMEDICA PRAHA GROUP, a.s."/>
    <m/>
    <m/>
    <m/>
    <s v="0081689"/>
    <x v="0"/>
    <n v="0"/>
    <m/>
    <m/>
    <x v="0"/>
    <n v="6"/>
  </r>
  <r>
    <d v="2018-06-22T09:53:42"/>
    <s v="SVIOP-2018-SZM1-004053"/>
    <x v="83"/>
    <x v="83"/>
    <n v="200"/>
    <s v="ks"/>
    <n v="0.48"/>
    <n v="96"/>
    <s v="2611"/>
    <m/>
    <x v="0"/>
    <s v="4657853"/>
    <s v="Výdej do spotřeby z IOP"/>
    <s v="Pavelková Renata"/>
    <s v="Promítnut do stavu zásob"/>
    <s v="ZJEHLY"/>
    <x v="7"/>
    <m/>
    <m/>
    <s v="B. Braun Medical s.r.o."/>
    <m/>
    <m/>
    <m/>
    <s v="nemá"/>
    <x v="3"/>
    <n v="0"/>
    <m/>
    <m/>
    <x v="0"/>
    <n v="6"/>
  </r>
  <r>
    <d v="2018-06-22T09:53:42"/>
    <s v="SVIOP-2018-SZM1-004053"/>
    <x v="22"/>
    <x v="22"/>
    <n v="200"/>
    <s v="ks"/>
    <n v="0.55000000000000004"/>
    <n v="110"/>
    <s v="2611"/>
    <m/>
    <x v="0"/>
    <s v="4665120"/>
    <s v="Výdej do spotřeby z IOP"/>
    <s v="Pavelková Renata"/>
    <s v="Promítnut do stavu zásob"/>
    <s v="ZJEHLY"/>
    <x v="7"/>
    <m/>
    <m/>
    <s v="B. Braun Medical s.r.o."/>
    <m/>
    <m/>
    <m/>
    <s v="nemá"/>
    <x v="3"/>
    <n v="0"/>
    <m/>
    <m/>
    <x v="0"/>
    <n v="6"/>
  </r>
  <r>
    <d v="2018-06-22T09:53:42"/>
    <s v="SVIOP-2018-SZM1-004053"/>
    <x v="2"/>
    <x v="2"/>
    <n v="2600"/>
    <s v="ks"/>
    <n v="0.63"/>
    <n v="1638"/>
    <s v="2611"/>
    <m/>
    <x v="0"/>
    <s v="44751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6"/>
  </r>
  <r>
    <d v="2018-06-22T09:53:42"/>
    <s v="SVIOP-2018-SZM1-004053"/>
    <x v="4"/>
    <x v="4"/>
    <n v="500"/>
    <s v="ks"/>
    <n v="0.66"/>
    <n v="330"/>
    <s v="2611"/>
    <m/>
    <x v="0"/>
    <s v="28003+"/>
    <s v="Výdej do spotřeby z IOP"/>
    <s v="Pavelková Renata"/>
    <s v="Promítnut do stavu zásob"/>
    <s v="ZOBV_OBVAZ"/>
    <x v="3"/>
    <m/>
    <m/>
    <s v="PANEP CZ s.r.o."/>
    <m/>
    <m/>
    <m/>
    <s v="nemá"/>
    <x v="0"/>
    <n v="0"/>
    <m/>
    <m/>
    <x v="0"/>
    <n v="6"/>
  </r>
  <r>
    <d v="2018-06-22T09:53:42"/>
    <s v="SVIOP-2018-SZM1-004053"/>
    <x v="96"/>
    <x v="96"/>
    <n v="75"/>
    <s v="ks"/>
    <n v="1.03"/>
    <n v="77.25"/>
    <s v="2611"/>
    <m/>
    <x v="0"/>
    <s v="FTL-LS-15"/>
    <s v="Výdej do spotřeby z IOP"/>
    <s v="Pavelková Renata"/>
    <s v="Promítnut do stavu zásob"/>
    <s v="ZOST_OSTAT"/>
    <x v="8"/>
    <m/>
    <m/>
    <s v="MEDISUN profi s.r.o."/>
    <m/>
    <m/>
    <m/>
    <s v="nemá"/>
    <x v="2"/>
    <n v="0"/>
    <m/>
    <m/>
    <x v="0"/>
    <n v="6"/>
  </r>
  <r>
    <d v="2018-06-22T09:53:42"/>
    <s v="SVIOP-2018-SZM1-004053"/>
    <x v="6"/>
    <x v="6"/>
    <n v="300"/>
    <s v="ks"/>
    <n v="1.5"/>
    <n v="450"/>
    <s v="2611"/>
    <m/>
    <x v="0"/>
    <s v="KDM831786"/>
    <s v="Výdej do spotřeby z IOP"/>
    <s v="Pavelková Renata"/>
    <s v="Promítnut do stavu zásob"/>
    <s v="ZOST_STRIK"/>
    <x v="5"/>
    <m/>
    <m/>
    <s v="Distrimed s.r.o."/>
    <m/>
    <m/>
    <m/>
    <s v="nemá"/>
    <x v="2"/>
    <n v="0"/>
    <m/>
    <m/>
    <x v="0"/>
    <n v="6"/>
  </r>
  <r>
    <d v="2018-06-22T09:53:42"/>
    <s v="SVIOP-2018-SZM1-004053"/>
    <x v="97"/>
    <x v="97"/>
    <n v="100"/>
    <s v="ks"/>
    <n v="1.8"/>
    <n v="180"/>
    <s v="2611"/>
    <m/>
    <x v="0"/>
    <s v="450075"/>
    <s v="Výdej do spotřeby z IOP"/>
    <s v="Pavelková Renata"/>
    <s v="Promítnut do stavu zásob"/>
    <s v="ZJEHLY"/>
    <x v="7"/>
    <m/>
    <m/>
    <s v="Dialab spol. s r.o."/>
    <m/>
    <m/>
    <m/>
    <s v="nemá"/>
    <x v="3"/>
    <n v="0"/>
    <m/>
    <m/>
    <x v="0"/>
    <n v="6"/>
  </r>
  <r>
    <d v="2018-06-22T09:53:42"/>
    <s v="SVIOP-2018-SZM1-004053"/>
    <x v="8"/>
    <x v="8"/>
    <n v="100"/>
    <s v="ks"/>
    <n v="2.16"/>
    <n v="216"/>
    <s v="2611"/>
    <m/>
    <x v="0"/>
    <s v="454329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0"/>
    <n v="6"/>
  </r>
  <r>
    <d v="2018-06-22T09:53:42"/>
    <s v="SVIOP-2018-SZM1-004053"/>
    <x v="11"/>
    <x v="11"/>
    <n v="40"/>
    <s v="ks"/>
    <n v="3.27"/>
    <n v="130.80000000000001"/>
    <s v="2611"/>
    <m/>
    <x v="0"/>
    <s v="1323100103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0"/>
    <n v="6"/>
  </r>
  <r>
    <d v="2018-06-22T09:53:42"/>
    <s v="SVIOP-2018-SZM1-004053"/>
    <x v="30"/>
    <x v="30"/>
    <n v="100"/>
    <s v="ks"/>
    <n v="10.17"/>
    <n v="1017"/>
    <s v="2611"/>
    <m/>
    <x v="0"/>
    <s v="4062957"/>
    <s v="Výdej do spotřeby z IOP"/>
    <s v="Pavelková Renata"/>
    <s v="Promítnut do stavu zásob"/>
    <s v="ZSETY"/>
    <x v="9"/>
    <m/>
    <m/>
    <s v="SKY &amp; FACILITY s.r.o."/>
    <m/>
    <m/>
    <m/>
    <s v="nemá"/>
    <x v="4"/>
    <n v="0"/>
    <s v="VZ-2017-000649"/>
    <s v="VZ-2017-000649"/>
    <x v="0"/>
    <n v="6"/>
  </r>
  <r>
    <d v="2018-06-22T09:53:42"/>
    <s v="SVIOP-2018-SZM1-004053"/>
    <x v="50"/>
    <x v="50"/>
    <n v="15"/>
    <s v="ks"/>
    <n v="13.31"/>
    <n v="199.65"/>
    <s v="2611"/>
    <m/>
    <x v="0"/>
    <s v="15-0003"/>
    <s v="Výdej do spotřeby z IOP"/>
    <s v="Pavelková Renata"/>
    <s v="Promítnut do stavu zásob"/>
    <s v="ZOST_NADOBA"/>
    <x v="13"/>
    <m/>
    <m/>
    <s v="INTERGOS-CZ, s.r.o."/>
    <m/>
    <m/>
    <m/>
    <s v="nemá"/>
    <x v="2"/>
    <n v="0"/>
    <m/>
    <m/>
    <x v="0"/>
    <n v="6"/>
  </r>
  <r>
    <d v="2018-06-22T09:53:42"/>
    <s v="SVIOP-2018-SZM1-004053"/>
    <x v="98"/>
    <x v="98"/>
    <n v="20"/>
    <s v="ks"/>
    <n v="21.23"/>
    <n v="424.6"/>
    <s v="2611"/>
    <m/>
    <x v="0"/>
    <s v="802CE.A"/>
    <s v="Výdej do spotřeby z IOP"/>
    <s v="Pavelková Renata"/>
    <s v="Promítnut do stavu zásob"/>
    <s v="ZOST_OD_MI"/>
    <x v="18"/>
    <m/>
    <m/>
    <s v="TRIOS, spol. s r.o."/>
    <m/>
    <m/>
    <m/>
    <s v="nemá"/>
    <x v="2"/>
    <n v="0"/>
    <m/>
    <m/>
    <x v="0"/>
    <n v="6"/>
  </r>
  <r>
    <d v="2018-06-22T09:53:42"/>
    <s v="SVIOP-2018-SZM1-004053"/>
    <x v="99"/>
    <x v="99"/>
    <n v="2"/>
    <s v="ks"/>
    <n v="24.43"/>
    <n v="48.86"/>
    <s v="2611"/>
    <m/>
    <x v="0"/>
    <s v="GAMA204809"/>
    <s v="Výdej do spotřeby z IOP"/>
    <s v="Pavelková Renata"/>
    <s v="Promítnut do stavu zásob"/>
    <s v="ZOST_OSTAT"/>
    <x v="8"/>
    <m/>
    <m/>
    <s v="VWR International s.r.o."/>
    <m/>
    <m/>
    <m/>
    <s v="nemá"/>
    <x v="2"/>
    <n v="0"/>
    <s v="CN 2019/2020"/>
    <s v="CN 2019/2020"/>
    <x v="0"/>
    <n v="6"/>
  </r>
  <r>
    <d v="2018-06-22T09:53:42"/>
    <s v="SVIOP-2018-SZM1-004053"/>
    <x v="13"/>
    <x v="13"/>
    <n v="4"/>
    <s v="ks"/>
    <n v="27.88"/>
    <n v="111.52"/>
    <s v="2611"/>
    <m/>
    <x v="0"/>
    <s v="1230200310"/>
    <s v="Výdej do spotřeby z IOP"/>
    <s v="Pavelková Renata"/>
    <s v="Promítnut do stavu zásob"/>
    <s v="ZOBV_OB"/>
    <x v="1"/>
    <m/>
    <m/>
    <s v="Pro-Charitu s.r.o."/>
    <m/>
    <m/>
    <m/>
    <s v="nemá"/>
    <x v="0"/>
    <n v="0"/>
    <m/>
    <m/>
    <x v="0"/>
    <n v="6"/>
  </r>
  <r>
    <d v="2018-06-22T09:53:42"/>
    <s v="SVIOP-2018-SZM1-004053"/>
    <x v="1"/>
    <x v="1"/>
    <n v="30"/>
    <s v="ks"/>
    <n v="28.73"/>
    <n v="861.9"/>
    <s v="2611"/>
    <m/>
    <x v="0"/>
    <s v="1230200129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0"/>
    <n v="6"/>
  </r>
  <r>
    <d v="2018-06-22T09:53:42"/>
    <s v="SVIOP-2018-SZM1-004053"/>
    <x v="28"/>
    <x v="28"/>
    <n v="3"/>
    <s v="ks"/>
    <n v="139.16999999999999"/>
    <n v="417.51"/>
    <s v="2611"/>
    <m/>
    <x v="0"/>
    <s v="400416"/>
    <s v="Výdej do spotřeby z IOP"/>
    <s v="Pavelková Renata"/>
    <s v="Promítnut do stavu zásob"/>
    <s v="ZOBV_HO"/>
    <x v="0"/>
    <m/>
    <m/>
    <s v="B. Braun Medical s.r.o."/>
    <m/>
    <m/>
    <m/>
    <s v="0086760"/>
    <x v="0"/>
    <n v="0"/>
    <m/>
    <m/>
    <x v="0"/>
    <n v="6"/>
  </r>
  <r>
    <d v="2018-06-22T09:53:42"/>
    <s v="SVIOP-2018-SZM1-004053"/>
    <x v="14"/>
    <x v="14"/>
    <n v="2"/>
    <s v="ks"/>
    <n v="355.35"/>
    <n v="710.7"/>
    <s v="2611"/>
    <m/>
    <x v="0"/>
    <s v="3097749"/>
    <s v="Výdej do spotřeby z IOP"/>
    <s v="Pavelková Renata"/>
    <s v="Promítnut do stavu zásob"/>
    <s v="ZOBV_HO"/>
    <x v="0"/>
    <m/>
    <m/>
    <s v="EMPOLAS s.r.o."/>
    <m/>
    <m/>
    <m/>
    <s v="nemá"/>
    <x v="0"/>
    <n v="0"/>
    <m/>
    <m/>
    <x v="0"/>
    <n v="6"/>
  </r>
  <r>
    <d v="2018-06-25T10:39:22"/>
    <s v="SVIOP-2018-SZM1-004067"/>
    <x v="12"/>
    <x v="12"/>
    <n v="12"/>
    <s v="ks"/>
    <n v="13.08"/>
    <n v="156.96"/>
    <s v="2611"/>
    <m/>
    <x v="0"/>
    <s v="1527-1"/>
    <s v="Výdej do spotřeby z IOP"/>
    <s v="Zdařilová Ivana"/>
    <s v="Promítnut do stavu zásob"/>
    <s v="ZOBV_OBVAZ"/>
    <x v="3"/>
    <m/>
    <m/>
    <s v="3M Česko, spol. s r.o."/>
    <m/>
    <m/>
    <m/>
    <s v="0080357"/>
    <x v="0"/>
    <n v="0"/>
    <m/>
    <m/>
    <x v="0"/>
    <n v="6"/>
  </r>
  <r>
    <d v="2018-06-26T10:48:04"/>
    <s v="SVIOP-2018-SZM2-009362"/>
    <x v="100"/>
    <x v="100"/>
    <n v="20"/>
    <s v="ks"/>
    <n v="35"/>
    <n v="699.93"/>
    <s v="2611"/>
    <m/>
    <x v="0"/>
    <s v="72615"/>
    <s v="Výdej do spotřeby z IOP"/>
    <s v="Masopustová Eva"/>
    <s v="Promítnut do stavu zásob"/>
    <s v="ZOST_OSTAT"/>
    <x v="8"/>
    <m/>
    <m/>
    <s v="AURA MEDICAL s.r.o"/>
    <m/>
    <m/>
    <m/>
    <s v="nemá"/>
    <x v="2"/>
    <n v="0"/>
    <m/>
    <m/>
    <x v="0"/>
    <n v="6"/>
  </r>
  <r>
    <d v="2018-06-26T11:29:32"/>
    <s v="SVIOP-2018-SZM2-009363"/>
    <x v="0"/>
    <x v="0"/>
    <n v="10"/>
    <s v="ks"/>
    <n v="82.08"/>
    <n v="820.8"/>
    <s v="2611"/>
    <m/>
    <x v="0"/>
    <s v="20403"/>
    <s v="Výdej do spotřeby z IOP"/>
    <s v="Lukášková Lenka"/>
    <s v="Promítnut do stavu zásob"/>
    <s v="ZOBV_HO"/>
    <x v="0"/>
    <m/>
    <m/>
    <s v="Chráněná dílna TiRO Blansko s.r.o."/>
    <m/>
    <m/>
    <m/>
    <s v="0081454"/>
    <x v="0"/>
    <n v="0"/>
    <m/>
    <m/>
    <x v="0"/>
    <n v="6"/>
  </r>
  <r>
    <d v="2018-06-26T11:29:32"/>
    <s v="SVIOP-2018-SZM2-009363"/>
    <x v="31"/>
    <x v="31"/>
    <n v="1"/>
    <s v="ks"/>
    <n v="656.64"/>
    <n v="656.64"/>
    <s v="2611"/>
    <m/>
    <x v="0"/>
    <s v="20468"/>
    <s v="Výdej do spotřeby z IOP"/>
    <s v="Lukášková Lenka"/>
    <s v="Promítnut do stavu zásob"/>
    <s v="ZOBV_OBVAZ"/>
    <x v="3"/>
    <m/>
    <m/>
    <s v="Chráněná dílna TiRO Blansko s.r.o."/>
    <m/>
    <m/>
    <m/>
    <s v="nemá"/>
    <x v="0"/>
    <n v="0"/>
    <m/>
    <m/>
    <x v="0"/>
    <n v="6"/>
  </r>
  <r>
    <d v="2018-06-27T12:26:02"/>
    <s v="SVIOP-2018-SZM1-004109"/>
    <x v="27"/>
    <x v="27"/>
    <n v="100"/>
    <s v="ks"/>
    <n v="6.17"/>
    <n v="617"/>
    <s v="2611"/>
    <m/>
    <x v="0"/>
    <s v="ZAR-TNU201601"/>
    <s v="Výdej do spotřeby z IOP"/>
    <s v="Zdařilová Ivana"/>
    <s v="Promítnut do stavu zásob"/>
    <s v="ZOST_OSTAT"/>
    <x v="8"/>
    <m/>
    <m/>
    <s v="Distrimed s.r.o."/>
    <m/>
    <m/>
    <m/>
    <s v="nemá"/>
    <x v="2"/>
    <n v="0"/>
    <s v="CN na rok 2018"/>
    <s v="CN na rok 2018"/>
    <x v="0"/>
    <n v="6"/>
  </r>
  <r>
    <d v="2018-06-27T13:29:14"/>
    <s v="SVIOP-2018-SZM1-004121"/>
    <x v="67"/>
    <x v="67"/>
    <n v="12"/>
    <s v="ks"/>
    <n v="8.39"/>
    <n v="100.68"/>
    <s v="2611"/>
    <m/>
    <x v="0"/>
    <s v="P-AIRO2591"/>
    <s v="Výdej do spotřeby z IOP"/>
    <s v="Zdařilová Ivana"/>
    <s v="Promítnut do stavu zásob"/>
    <s v="ZOBV_OBVAZ"/>
    <x v="3"/>
    <m/>
    <m/>
    <s v="MEDICAL M spol. s r.o."/>
    <m/>
    <m/>
    <m/>
    <s v="nemá"/>
    <x v="0"/>
    <n v="0"/>
    <m/>
    <m/>
    <x v="0"/>
    <n v="6"/>
  </r>
  <r>
    <d v="2018-06-27T13:29:14"/>
    <s v="SVIOP-2018-SZM1-004121"/>
    <x v="51"/>
    <x v="51"/>
    <n v="50"/>
    <s v="ks"/>
    <n v="15.29"/>
    <n v="764.5"/>
    <s v="2611"/>
    <m/>
    <x v="0"/>
    <s v="4056353"/>
    <s v="Výdej do spotřeby z IOP"/>
    <s v="Zdařilová Ivana"/>
    <s v="Promítnut do stavu zásob"/>
    <s v="ZOST_KANYL"/>
    <x v="14"/>
    <m/>
    <m/>
    <s v="B. Braun Medical s.r.o."/>
    <m/>
    <m/>
    <m/>
    <s v="nemá"/>
    <x v="2"/>
    <n v="0"/>
    <m/>
    <m/>
    <x v="0"/>
    <n v="6"/>
  </r>
  <r>
    <d v="2018-06-27T13:52:47"/>
    <s v="SVIOP-2018-SZM2-009480"/>
    <x v="101"/>
    <x v="101"/>
    <n v="5"/>
    <s v="ks"/>
    <n v="283"/>
    <n v="1415"/>
    <s v="2611"/>
    <m/>
    <x v="0"/>
    <s v="282000-01"/>
    <s v="Výdej do spotřeby z IOP"/>
    <s v="Lukášková Lenka"/>
    <s v="Promítnut do stavu zásob"/>
    <s v="ZOBV_HO"/>
    <x v="0"/>
    <m/>
    <m/>
    <s v="Mölnlycke Health Care, s.r.o."/>
    <m/>
    <m/>
    <m/>
    <s v="nemá"/>
    <x v="0"/>
    <n v="0"/>
    <m/>
    <m/>
    <x v="0"/>
    <n v="6"/>
  </r>
  <r>
    <d v="2018-06-28T06:49:55"/>
    <s v="SVIOP-2018-SZM2-009491"/>
    <x v="102"/>
    <x v="102"/>
    <n v="200"/>
    <s v="ks"/>
    <n v="1.3"/>
    <n v="260"/>
    <s v="2611"/>
    <m/>
    <x v="0"/>
    <s v="ND-M23"/>
    <s v="Výdej do spotřeby z IOP"/>
    <s v="Masopustová Eva"/>
    <s v="Promítnut do stavu zásob"/>
    <s v="ZJEHLY"/>
    <x v="7"/>
    <m/>
    <m/>
    <s v="ArgoMed a.s."/>
    <m/>
    <m/>
    <m/>
    <s v="nemá"/>
    <x v="3"/>
    <n v="0"/>
    <m/>
    <m/>
    <x v="0"/>
    <n v="6"/>
  </r>
  <r>
    <d v="2018-06-28T06:49:55"/>
    <s v="SVIOP-2018-SZM2-009491"/>
    <x v="103"/>
    <x v="103"/>
    <n v="1500"/>
    <s v="ks"/>
    <n v="1.8"/>
    <n v="2700"/>
    <s v="2611"/>
    <m/>
    <x v="0"/>
    <s v="PX5-A12"/>
    <s v="Výdej do spotřeby z IOP"/>
    <s v="Masopustová Eva"/>
    <s v="Promítnut do stavu zásob"/>
    <s v="ZJEHLY"/>
    <x v="7"/>
    <m/>
    <m/>
    <s v="ArgoMed a.s."/>
    <m/>
    <m/>
    <m/>
    <s v="nemá"/>
    <x v="3"/>
    <n v="0"/>
    <m/>
    <m/>
    <x v="0"/>
    <n v="6"/>
  </r>
  <r>
    <d v="2018-07-24T06:47:43"/>
    <s v="SVIOP-2018-SZM1-004800"/>
    <x v="45"/>
    <x v="45"/>
    <n v="24"/>
    <s v="ks"/>
    <n v="7.63"/>
    <n v="183.12"/>
    <s v="2611"/>
    <m/>
    <x v="0"/>
    <s v="1527-0"/>
    <s v="Výdej do spotřeby z IOP"/>
    <s v="Oklešťková Helena"/>
    <s v="Promítnut do stavu zásob"/>
    <s v="ZOBV_OBVAZ"/>
    <x v="3"/>
    <m/>
    <m/>
    <s v="3M Česko, spol. s r.o."/>
    <m/>
    <m/>
    <m/>
    <s v="0080356"/>
    <x v="0"/>
    <n v="0"/>
    <m/>
    <m/>
    <x v="0"/>
    <n v="7"/>
  </r>
  <r>
    <d v="2018-07-25T08:17:28"/>
    <s v="SVIOP-2018-SZM2-010889"/>
    <x v="104"/>
    <x v="104"/>
    <n v="100"/>
    <s v="ks"/>
    <n v="0.5"/>
    <n v="50.31"/>
    <s v="2611"/>
    <m/>
    <x v="0"/>
    <s v="2639509"/>
    <s v="Výdej do spotřeby z IOP"/>
    <s v="Lukášková Lenka"/>
    <s v="Promítnut do stavu zásob"/>
    <s v="ZOBV_OBVAZ"/>
    <x v="3"/>
    <m/>
    <m/>
    <s v="PHOENIX lékárenský velkoobchod, s.r.o."/>
    <m/>
    <m/>
    <m/>
    <s v="nemá"/>
    <x v="0"/>
    <n v="0"/>
    <m/>
    <m/>
    <x v="0"/>
    <n v="7"/>
  </r>
  <r>
    <d v="2018-07-25T10:19:39"/>
    <s v="SVIOP-2018-SZM1-004731"/>
    <x v="53"/>
    <x v="53"/>
    <n v="400"/>
    <s v="ks"/>
    <n v="0.63"/>
    <n v="252"/>
    <s v="2622"/>
    <m/>
    <x v="1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7"/>
  </r>
  <r>
    <d v="2018-07-25T10:19:39"/>
    <s v="SVIOP-2018-SZM1-004731"/>
    <x v="2"/>
    <x v="2"/>
    <n v="400"/>
    <s v="ks"/>
    <n v="0.63"/>
    <n v="252"/>
    <s v="2622"/>
    <m/>
    <x v="1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7"/>
  </r>
  <r>
    <d v="2018-07-25T10:39:22"/>
    <s v="SVIOP-2018-SZM1-004787"/>
    <x v="56"/>
    <x v="56"/>
    <n v="100"/>
    <s v="ks"/>
    <n v="0.01"/>
    <n v="1"/>
    <s v="2611"/>
    <m/>
    <x v="0"/>
    <s v="45020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7"/>
  </r>
  <r>
    <d v="2018-07-25T10:39:22"/>
    <s v="SVIOP-2018-SZM1-004787"/>
    <x v="38"/>
    <x v="38"/>
    <n v="200"/>
    <s v="ks"/>
    <n v="0.31"/>
    <n v="62"/>
    <s v="2611"/>
    <m/>
    <x v="0"/>
    <s v="4657527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7"/>
  </r>
  <r>
    <d v="2018-07-25T10:39:22"/>
    <s v="SVIOP-2018-SZM1-004787"/>
    <x v="105"/>
    <x v="105"/>
    <n v="1000"/>
    <s v="ks"/>
    <n v="0.44"/>
    <n v="440"/>
    <s v="2611"/>
    <m/>
    <x v="0"/>
    <s v="06103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7"/>
  </r>
  <r>
    <d v="2018-07-25T10:39:22"/>
    <s v="SVIOP-2018-SZM1-004787"/>
    <x v="22"/>
    <x v="22"/>
    <n v="200"/>
    <s v="ks"/>
    <n v="0.55000000000000004"/>
    <n v="110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7"/>
  </r>
  <r>
    <d v="2018-07-25T10:39:22"/>
    <s v="SVIOP-2018-SZM1-004787"/>
    <x v="106"/>
    <x v="106"/>
    <n v="300"/>
    <s v="ks"/>
    <n v="0.59"/>
    <n v="177"/>
    <s v="2611"/>
    <m/>
    <x v="0"/>
    <s v="1325019265"/>
    <s v="Výdej do spotřeby z IOP"/>
    <s v="Aujeská Ivana"/>
    <s v="Promítnut do stavu zásob"/>
    <s v="ZOBV_OBVAZ"/>
    <x v="3"/>
    <m/>
    <m/>
    <s v="LINON CZ s.r.o."/>
    <m/>
    <m/>
    <m/>
    <s v="nemá"/>
    <x v="0"/>
    <n v="0"/>
    <m/>
    <m/>
    <x v="0"/>
    <n v="7"/>
  </r>
  <r>
    <d v="2018-07-25T10:39:22"/>
    <s v="SVIOP-2018-SZM1-004787"/>
    <x v="53"/>
    <x v="53"/>
    <n v="1200"/>
    <s v="ks"/>
    <n v="0.63"/>
    <n v="756"/>
    <s v="2611"/>
    <m/>
    <x v="0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7"/>
  </r>
  <r>
    <d v="2018-07-25T10:39:22"/>
    <s v="SVIOP-2018-SZM1-004787"/>
    <x v="2"/>
    <x v="2"/>
    <n v="2400"/>
    <s v="ks"/>
    <n v="0.63"/>
    <n v="1512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7"/>
  </r>
  <r>
    <d v="2018-07-25T10:39:22"/>
    <s v="SVIOP-2018-SZM1-004787"/>
    <x v="23"/>
    <x v="23"/>
    <n v="680"/>
    <s v="ks"/>
    <n v="0.63"/>
    <n v="428.4"/>
    <s v="2611"/>
    <m/>
    <x v="0"/>
    <s v="44753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7"/>
  </r>
  <r>
    <d v="2018-07-25T10:39:22"/>
    <s v="SVIOP-2018-SZM1-004787"/>
    <x v="4"/>
    <x v="4"/>
    <n v="500"/>
    <s v="ks"/>
    <n v="0.67"/>
    <n v="335"/>
    <s v="2611"/>
    <m/>
    <x v="0"/>
    <s v="28003+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7"/>
  </r>
  <r>
    <d v="2018-07-25T10:39:22"/>
    <s v="SVIOP-2018-SZM1-004787"/>
    <x v="5"/>
    <x v="5"/>
    <n v="200"/>
    <s v="ks"/>
    <n v="0.85"/>
    <n v="170"/>
    <s v="2611"/>
    <m/>
    <x v="0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0"/>
    <n v="7"/>
  </r>
  <r>
    <d v="2018-07-25T10:39:22"/>
    <s v="SVIOP-2018-SZM1-004787"/>
    <x v="55"/>
    <x v="55"/>
    <n v="200"/>
    <s v="ks"/>
    <n v="1.0900000000000001"/>
    <n v="218"/>
    <s v="2611"/>
    <m/>
    <x v="0"/>
    <s v="4606108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0"/>
    <n v="7"/>
  </r>
  <r>
    <d v="2018-07-25T10:39:22"/>
    <s v="SVIOP-2018-SZM1-004787"/>
    <x v="107"/>
    <x v="107"/>
    <n v="300"/>
    <s v="ks"/>
    <n v="1.18"/>
    <n v="354"/>
    <s v="2611"/>
    <m/>
    <x v="0"/>
    <s v="2651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7"/>
  </r>
  <r>
    <d v="2018-07-25T10:39:22"/>
    <s v="SVIOP-2018-SZM1-004787"/>
    <x v="6"/>
    <x v="6"/>
    <n v="300"/>
    <s v="ks"/>
    <n v="1.5"/>
    <n v="45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0"/>
    <n v="7"/>
  </r>
  <r>
    <d v="2018-07-25T10:39:22"/>
    <s v="SVIOP-2018-SZM1-004787"/>
    <x v="97"/>
    <x v="97"/>
    <n v="100"/>
    <s v="ks"/>
    <n v="1.8"/>
    <n v="180"/>
    <s v="2611"/>
    <m/>
    <x v="0"/>
    <s v="450075"/>
    <s v="Výdej do spotřeby z IOP"/>
    <s v="Aujeská Ivana"/>
    <s v="Promítnut do stavu zásob"/>
    <s v="ZJEHLY"/>
    <x v="7"/>
    <m/>
    <m/>
    <s v="Dialab spol. s r.o."/>
    <m/>
    <m/>
    <m/>
    <s v="nemá"/>
    <x v="3"/>
    <n v="0"/>
    <m/>
    <m/>
    <x v="0"/>
    <n v="7"/>
  </r>
  <r>
    <d v="2018-07-25T10:39:22"/>
    <s v="SVIOP-2018-SZM1-004787"/>
    <x v="39"/>
    <x v="39"/>
    <n v="10"/>
    <s v="ks"/>
    <n v="1.9"/>
    <n v="19"/>
    <s v="2611"/>
    <m/>
    <x v="0"/>
    <s v="454073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7"/>
  </r>
  <r>
    <d v="2018-07-25T10:39:22"/>
    <s v="SVIOP-2018-SZM1-004787"/>
    <x v="7"/>
    <x v="7"/>
    <n v="50"/>
    <s v="ks"/>
    <n v="1.93"/>
    <n v="96.5"/>
    <s v="2611"/>
    <m/>
    <x v="0"/>
    <s v="455092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7"/>
  </r>
  <r>
    <d v="2018-07-25T10:39:22"/>
    <s v="SVIOP-2018-SZM1-004787"/>
    <x v="108"/>
    <x v="108"/>
    <n v="50"/>
    <s v="ks"/>
    <n v="2.29"/>
    <n v="114.5"/>
    <s v="2611"/>
    <m/>
    <x v="0"/>
    <s v="450251"/>
    <s v="Výdej do spotřeby z IOP"/>
    <s v="Aujeská Ivana"/>
    <s v="Promítnut do stavu zásob"/>
    <s v="ZOST_OSTAT"/>
    <x v="8"/>
    <m/>
    <m/>
    <s v="Dialab spol. s r.o."/>
    <m/>
    <m/>
    <m/>
    <s v="nemá"/>
    <x v="2"/>
    <n v="0"/>
    <m/>
    <m/>
    <x v="0"/>
    <n v="7"/>
  </r>
  <r>
    <d v="2018-07-25T10:39:22"/>
    <s v="SVIOP-2018-SZM1-004787"/>
    <x v="41"/>
    <x v="41"/>
    <n v="40"/>
    <s v="ks"/>
    <n v="2.5099999999999998"/>
    <n v="100.4"/>
    <s v="2611"/>
    <m/>
    <x v="0"/>
    <s v="1323100102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7"/>
  </r>
  <r>
    <d v="2018-07-25T10:39:22"/>
    <s v="SVIOP-2018-SZM1-004787"/>
    <x v="109"/>
    <x v="109"/>
    <n v="50"/>
    <s v="ks"/>
    <n v="2.5099999999999998"/>
    <n v="125.5"/>
    <s v="2611"/>
    <m/>
    <x v="0"/>
    <s v="455007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7"/>
  </r>
  <r>
    <d v="2018-07-25T10:39:22"/>
    <s v="SVIOP-2018-SZM1-004787"/>
    <x v="11"/>
    <x v="11"/>
    <n v="20"/>
    <s v="ks"/>
    <n v="3.26"/>
    <n v="65.2"/>
    <s v="2611"/>
    <m/>
    <x v="0"/>
    <s v="1323100103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7"/>
  </r>
  <r>
    <d v="2018-07-25T10:39:22"/>
    <s v="SVIOP-2018-SZM1-004787"/>
    <x v="42"/>
    <x v="42"/>
    <n v="100"/>
    <s v="ks"/>
    <n v="3.37"/>
    <n v="337"/>
    <s v="2611"/>
    <m/>
    <x v="0"/>
    <s v="32915"/>
    <s v="Výdej do spotřeby z IOP"/>
    <s v="Aujeská Ivana"/>
    <s v="Promítnut do stavu zásob"/>
    <s v="ZOBV_OBVAZ"/>
    <x v="3"/>
    <m/>
    <m/>
    <s v="Chráněná dílna TiRO Blansko s.r.o."/>
    <m/>
    <m/>
    <m/>
    <s v="0081751"/>
    <x v="0"/>
    <n v="0"/>
    <m/>
    <m/>
    <x v="0"/>
    <n v="7"/>
  </r>
  <r>
    <d v="2018-07-25T10:39:22"/>
    <s v="SVIOP-2018-SZM1-004787"/>
    <x v="65"/>
    <x v="65"/>
    <n v="40"/>
    <s v="ks"/>
    <n v="3.96"/>
    <n v="158.4"/>
    <s v="2611"/>
    <m/>
    <x v="0"/>
    <s v="1323100104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7"/>
  </r>
  <r>
    <d v="2018-07-25T10:39:22"/>
    <s v="SVIOP-2018-SZM1-004787"/>
    <x v="110"/>
    <x v="110"/>
    <n v="20"/>
    <s v="ks"/>
    <n v="4.4800000000000004"/>
    <n v="89.6"/>
    <s v="2611"/>
    <m/>
    <x v="0"/>
    <s v="1323100105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7"/>
  </r>
  <r>
    <d v="2018-07-25T10:39:22"/>
    <s v="SVIOP-2018-SZM1-004787"/>
    <x v="111"/>
    <x v="111"/>
    <n v="24"/>
    <s v="ks"/>
    <n v="4.5999999999999996"/>
    <n v="110.4"/>
    <s v="2611"/>
    <m/>
    <x v="0"/>
    <s v="P-AIRO1291"/>
    <s v="Výdej do spotřeby z IOP"/>
    <s v="Aujeská Ivana"/>
    <s v="Promítnut do stavu zásob"/>
    <s v="ZOBV_OBVAZ"/>
    <x v="3"/>
    <m/>
    <m/>
    <s v="MEDICAL M spol. s r.o."/>
    <m/>
    <m/>
    <m/>
    <s v="nemá"/>
    <x v="0"/>
    <n v="0"/>
    <s v="CN na rok 2018"/>
    <s v="CN na rok 2018"/>
    <x v="0"/>
    <n v="7"/>
  </r>
  <r>
    <d v="2018-07-25T10:39:22"/>
    <s v="SVIOP-2018-SZM1-004787"/>
    <x v="112"/>
    <x v="112"/>
    <n v="24"/>
    <s v="ks"/>
    <n v="5.82"/>
    <n v="139.68"/>
    <s v="2611"/>
    <m/>
    <x v="0"/>
    <s v="1530-0"/>
    <s v="Výdej do spotřeby z IOP"/>
    <s v="Aujeská Ivana"/>
    <s v="Promítnut do stavu zásob"/>
    <s v="ZOBV_NA"/>
    <x v="4"/>
    <m/>
    <m/>
    <s v="3M Česko, spol. s r.o."/>
    <m/>
    <m/>
    <m/>
    <s v="nemá"/>
    <x v="0"/>
    <n v="0"/>
    <m/>
    <m/>
    <x v="0"/>
    <n v="7"/>
  </r>
  <r>
    <d v="2018-07-25T10:39:22"/>
    <s v="SVIOP-2018-SZM1-004787"/>
    <x v="86"/>
    <x v="86"/>
    <n v="100"/>
    <s v="ks"/>
    <n v="9.1999999999999993"/>
    <n v="92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0"/>
    <n v="7"/>
  </r>
  <r>
    <d v="2018-07-25T10:39:22"/>
    <s v="SVIOP-2018-SZM1-004787"/>
    <x v="12"/>
    <x v="12"/>
    <n v="24"/>
    <s v="ks"/>
    <n v="13.08"/>
    <n v="313.92"/>
    <s v="2611"/>
    <m/>
    <x v="0"/>
    <s v="1527-1"/>
    <s v="Výdej do spotřeby z IOP"/>
    <s v="Aujeská Ivana"/>
    <s v="Promítnut do stavu zásob"/>
    <s v="ZOBV_OBVAZ"/>
    <x v="3"/>
    <m/>
    <m/>
    <s v="3M Česko, spol. s r.o."/>
    <m/>
    <m/>
    <m/>
    <s v="0080357"/>
    <x v="0"/>
    <n v="0"/>
    <m/>
    <m/>
    <x v="0"/>
    <n v="7"/>
  </r>
  <r>
    <d v="2018-07-25T10:39:22"/>
    <s v="SVIOP-2018-SZM1-004787"/>
    <x v="113"/>
    <x v="113"/>
    <n v="50"/>
    <s v="ks"/>
    <n v="17.98"/>
    <n v="899"/>
    <s v="2611"/>
    <m/>
    <x v="0"/>
    <s v="4269098S-01"/>
    <s v="Výdej do spotřeby z IOP"/>
    <s v="Aujeská Ivana"/>
    <s v="Promítnut do stavu zásob"/>
    <s v="ZOST_KANYL"/>
    <x v="14"/>
    <m/>
    <m/>
    <s v="B. Braun Medical s.r.o."/>
    <m/>
    <m/>
    <m/>
    <s v="nemá"/>
    <x v="2"/>
    <n v="0"/>
    <m/>
    <m/>
    <x v="0"/>
    <n v="7"/>
  </r>
  <r>
    <d v="2018-07-25T10:39:22"/>
    <s v="SVIOP-2018-SZM1-004787"/>
    <x v="28"/>
    <x v="28"/>
    <n v="3"/>
    <s v="ks"/>
    <n v="139.18"/>
    <n v="417.54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0"/>
    <n v="7"/>
  </r>
  <r>
    <d v="2018-07-25T10:39:22"/>
    <s v="SVIOP-2018-SZM1-004787"/>
    <x v="89"/>
    <x v="89"/>
    <n v="1"/>
    <s v="ks"/>
    <n v="172.5"/>
    <n v="172.5"/>
    <s v="2611"/>
    <m/>
    <x v="0"/>
    <s v="0486173600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0"/>
    <n v="7"/>
  </r>
  <r>
    <d v="2018-07-25T10:39:22"/>
    <s v="SVIOP-2018-SZM1-004787"/>
    <x v="14"/>
    <x v="14"/>
    <n v="2"/>
    <s v="ks"/>
    <n v="355.35"/>
    <n v="710.7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7"/>
  </r>
  <r>
    <d v="2018-07-26T06:50:25"/>
    <s v="SVIOP-2018-SZM1-004826"/>
    <x v="27"/>
    <x v="27"/>
    <n v="100"/>
    <s v="ks"/>
    <n v="6.17"/>
    <n v="617"/>
    <s v="2611"/>
    <m/>
    <x v="0"/>
    <s v="ZAR-TNU201601"/>
    <s v="Výdej do spotřeby z IOP"/>
    <s v="Oklešťková Helena"/>
    <s v="Promítnut do stavu zásob"/>
    <s v="ZOST_OSTAT"/>
    <x v="8"/>
    <m/>
    <m/>
    <s v="Distrimed s.r.o."/>
    <m/>
    <m/>
    <m/>
    <s v="nemá"/>
    <x v="2"/>
    <n v="0"/>
    <s v="CN na rok 2018"/>
    <s v="CN na rok 2018"/>
    <x v="0"/>
    <n v="7"/>
  </r>
  <r>
    <d v="2018-07-26T06:50:25"/>
    <s v="SVIOP-2018-SZM1-004826"/>
    <x v="114"/>
    <x v="114"/>
    <n v="60"/>
    <s v="ks"/>
    <n v="6.23"/>
    <n v="373.8"/>
    <s v="2611"/>
    <m/>
    <x v="0"/>
    <s v="050ML3CZ-CEW"/>
    <s v="Výdej do spotřeby z IOP"/>
    <s v="Oklešťková Helena"/>
    <s v="Promítnut do stavu zásob"/>
    <s v="ZOST_STRIK"/>
    <x v="5"/>
    <m/>
    <m/>
    <s v="Distrimed s.r.o."/>
    <m/>
    <m/>
    <m/>
    <s v="nemá"/>
    <x v="2"/>
    <n v="0"/>
    <m/>
    <m/>
    <x v="0"/>
    <n v="7"/>
  </r>
  <r>
    <d v="2018-07-26T11:35:59"/>
    <s v="SVIOP-2018-SZM2-010979"/>
    <x v="0"/>
    <x v="0"/>
    <n v="10"/>
    <s v="ks"/>
    <n v="82.08"/>
    <n v="820.8"/>
    <s v="2611"/>
    <m/>
    <x v="0"/>
    <s v="20403"/>
    <s v="Výdej do spotřeby z IOP"/>
    <s v="Kánská Zdeňka"/>
    <s v="Promítnut do stavu zásob"/>
    <s v="ZOBV_HO"/>
    <x v="0"/>
    <m/>
    <m/>
    <s v="Chráněná dílna TiRO Blansko s.r.o."/>
    <m/>
    <m/>
    <m/>
    <s v="0081454"/>
    <x v="0"/>
    <n v="0"/>
    <m/>
    <m/>
    <x v="0"/>
    <n v="7"/>
  </r>
  <r>
    <d v="2018-07-26T11:35:59"/>
    <s v="SVIOP-2018-SZM2-010979"/>
    <x v="31"/>
    <x v="31"/>
    <n v="1"/>
    <s v="ks"/>
    <n v="656.64"/>
    <n v="656.64"/>
    <s v="2611"/>
    <m/>
    <x v="0"/>
    <s v="20468"/>
    <s v="Výdej do spotřeby z IOP"/>
    <s v="Kánská Zdeňka"/>
    <s v="Promítnut do stavu zásob"/>
    <s v="ZOBV_OBVAZ"/>
    <x v="3"/>
    <m/>
    <m/>
    <s v="Chráněná dílna TiRO Blansko s.r.o."/>
    <m/>
    <m/>
    <m/>
    <s v="nemá"/>
    <x v="0"/>
    <n v="0"/>
    <m/>
    <m/>
    <x v="0"/>
    <n v="7"/>
  </r>
  <r>
    <d v="2018-07-26T11:39:59"/>
    <s v="SVIOP-2018-SZM2-010981"/>
    <x v="91"/>
    <x v="91"/>
    <n v="20"/>
    <s v="ks"/>
    <n v="13.23"/>
    <n v="264.5"/>
    <s v="2611"/>
    <m/>
    <x v="0"/>
    <s v="19583"/>
    <s v="Výdej do spotřeby z IOP"/>
    <s v="Kánská Zdeňka"/>
    <s v="Promítnut do stavu zásob"/>
    <s v="ZOBV_OB"/>
    <x v="1"/>
    <m/>
    <m/>
    <s v="Chráněná dílna TiRO Blansko s.r.o."/>
    <m/>
    <m/>
    <m/>
    <s v="nemá"/>
    <x v="0"/>
    <n v="0"/>
    <m/>
    <m/>
    <x v="0"/>
    <n v="7"/>
  </r>
  <r>
    <d v="2018-07-26T11:39:59"/>
    <s v="SVIOP-2018-SZM2-010981"/>
    <x v="115"/>
    <x v="115"/>
    <n v="10"/>
    <s v="ks"/>
    <n v="15.76"/>
    <n v="157.55000000000001"/>
    <s v="2611"/>
    <m/>
    <x v="0"/>
    <s v="19584"/>
    <s v="Výdej do spotřeby z IOP"/>
    <s v="Kánská Zdeňka"/>
    <s v="Promítnut do stavu zásob"/>
    <s v="ZOBV_OB"/>
    <x v="1"/>
    <m/>
    <m/>
    <s v="Chráněná dílna TiRO Blansko s.r.o."/>
    <m/>
    <m/>
    <m/>
    <s v="nemá"/>
    <x v="0"/>
    <n v="0"/>
    <m/>
    <m/>
    <x v="0"/>
    <n v="7"/>
  </r>
  <r>
    <d v="2018-08-02T09:54:55"/>
    <s v="SVIOP-2018-SZM1-004889"/>
    <x v="1"/>
    <x v="1"/>
    <n v="10"/>
    <s v="ks"/>
    <n v="28.74"/>
    <n v="287.39999999999998"/>
    <s v="2622"/>
    <m/>
    <x v="1"/>
    <s v="1230200129"/>
    <s v="Výdej do spotřeby z IOP"/>
    <s v="Oklešťková Helena"/>
    <s v="Promítnut do stavu zásob"/>
    <s v="ZOBV_OB"/>
    <x v="1"/>
    <m/>
    <m/>
    <s v="LINON CZ s.r.o."/>
    <m/>
    <m/>
    <m/>
    <s v="nemá"/>
    <x v="0"/>
    <n v="0"/>
    <m/>
    <m/>
    <x v="0"/>
    <n v="8"/>
  </r>
  <r>
    <d v="2018-08-02T09:56:53"/>
    <s v="SVIOP-2018-SZM1-004892"/>
    <x v="1"/>
    <x v="1"/>
    <n v="24"/>
    <s v="ks"/>
    <n v="28.73"/>
    <n v="689.52"/>
    <s v="2611"/>
    <m/>
    <x v="0"/>
    <s v="1230200129"/>
    <s v="Výdej do spotřeby z IOP"/>
    <s v="Oklešťková Helena"/>
    <s v="Promítnut do stavu zásob"/>
    <s v="ZOBV_OB"/>
    <x v="1"/>
    <m/>
    <m/>
    <s v="LINON CZ s.r.o."/>
    <m/>
    <m/>
    <m/>
    <s v="nemá"/>
    <x v="0"/>
    <n v="0"/>
    <m/>
    <m/>
    <x v="0"/>
    <n v="8"/>
  </r>
  <r>
    <d v="2018-08-03T07:30:29"/>
    <s v="SVIOP-2018-SZM2-011168"/>
    <x v="16"/>
    <x v="16"/>
    <n v="20"/>
    <s v="ks"/>
    <n v="12.16"/>
    <n v="243.28"/>
    <s v="2611"/>
    <m/>
    <x v="0"/>
    <s v="931324"/>
    <s v="Výdej do spotřeby z IOP"/>
    <s v="Kánská Zdeňka"/>
    <s v="Promítnut do stavu zásob"/>
    <s v="ZOBV_OB"/>
    <x v="1"/>
    <m/>
    <m/>
    <s v="HARTMANN - RICO a.s."/>
    <m/>
    <m/>
    <m/>
    <s v="nemá"/>
    <x v="0"/>
    <n v="0"/>
    <m/>
    <m/>
    <x v="0"/>
    <n v="8"/>
  </r>
  <r>
    <d v="2018-08-03T07:30:29"/>
    <s v="SVIOP-2018-SZM2-011168"/>
    <x v="17"/>
    <x v="17"/>
    <n v="20"/>
    <s v="ks"/>
    <n v="16.68"/>
    <n v="333.5"/>
    <s v="2611"/>
    <m/>
    <x v="0"/>
    <s v="931323"/>
    <s v="Výdej do spotřeby z IOP"/>
    <s v="Kánská Zdeňka"/>
    <s v="Promítnut do stavu zásob"/>
    <s v="ZOBV_OBVAZ"/>
    <x v="3"/>
    <m/>
    <m/>
    <s v="HARTMANN - RICO a.s."/>
    <m/>
    <m/>
    <m/>
    <s v="nemá"/>
    <x v="0"/>
    <n v="0"/>
    <m/>
    <m/>
    <x v="0"/>
    <n v="8"/>
  </r>
  <r>
    <d v="2018-08-13T09:54:34"/>
    <s v="SVIOP-2018-SZM2-011668"/>
    <x v="100"/>
    <x v="100"/>
    <n v="20"/>
    <s v="ks"/>
    <n v="34.99"/>
    <n v="699.8"/>
    <s v="2611"/>
    <m/>
    <x v="0"/>
    <s v="72615"/>
    <s v="Výdej do spotřeby z IOP"/>
    <s v="Masopustová Eva"/>
    <s v="Promítnut do stavu zásob"/>
    <s v="ZOST_OSTAT"/>
    <x v="8"/>
    <m/>
    <m/>
    <s v="AURA MEDICAL s.r.o"/>
    <m/>
    <m/>
    <m/>
    <s v="nemá"/>
    <x v="2"/>
    <n v="0"/>
    <m/>
    <m/>
    <x v="0"/>
    <n v="8"/>
  </r>
  <r>
    <d v="2018-08-14T06:29:13"/>
    <s v="SVIOP-2018-SZM1-005157"/>
    <x v="46"/>
    <x v="46"/>
    <n v="24"/>
    <s v="ks"/>
    <n v="8.1199999999999992"/>
    <n v="194.88"/>
    <s v="2611"/>
    <m/>
    <x v="0"/>
    <s v="840W-1"/>
    <s v="Výdej do spotřeby z IOP"/>
    <s v="Oklešťková Helena"/>
    <s v="Promítnut do stavu zásob"/>
    <s v="ZOBV_NA"/>
    <x v="4"/>
    <m/>
    <m/>
    <s v="3M Česko, spol. s r.o."/>
    <m/>
    <m/>
    <m/>
    <s v="nemá"/>
    <x v="0"/>
    <n v="0"/>
    <m/>
    <m/>
    <x v="0"/>
    <n v="8"/>
  </r>
  <r>
    <d v="2018-08-24T07:47:17"/>
    <s v="SVIOP-2018-SZM1-005266"/>
    <x v="41"/>
    <x v="41"/>
    <n v="20"/>
    <s v="ks"/>
    <n v="2.5099999999999998"/>
    <n v="50.2"/>
    <s v="2622"/>
    <m/>
    <x v="1"/>
    <s v="1323100102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0"/>
    <n v="8"/>
  </r>
  <r>
    <d v="2018-08-24T07:47:17"/>
    <s v="SVIOP-2018-SZM1-005266"/>
    <x v="11"/>
    <x v="11"/>
    <n v="20"/>
    <s v="ks"/>
    <n v="3.27"/>
    <n v="65.400000000000006"/>
    <s v="2622"/>
    <m/>
    <x v="1"/>
    <s v="1323100103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0"/>
    <n v="8"/>
  </r>
  <r>
    <d v="2018-08-24T07:47:17"/>
    <s v="SVIOP-2018-SZM1-005266"/>
    <x v="65"/>
    <x v="65"/>
    <n v="20"/>
    <s v="ks"/>
    <n v="3.97"/>
    <n v="79.400000000000006"/>
    <s v="2622"/>
    <m/>
    <x v="1"/>
    <s v="1323100104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0"/>
    <n v="8"/>
  </r>
  <r>
    <d v="2018-08-24T07:47:46"/>
    <s v="SVIOP-2018-SZM1-005267"/>
    <x v="1"/>
    <x v="1"/>
    <n v="20"/>
    <s v="ks"/>
    <n v="28.74"/>
    <n v="574.79999999999995"/>
    <s v="2622"/>
    <m/>
    <x v="1"/>
    <s v="1230200129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0"/>
    <n v="8"/>
  </r>
  <r>
    <d v="2018-08-24T07:47:46"/>
    <s v="SVIOP-2018-SZM1-005267"/>
    <x v="57"/>
    <x v="57"/>
    <n v="1"/>
    <s v="ks"/>
    <n v="447.7"/>
    <n v="447.7"/>
    <s v="2622"/>
    <m/>
    <x v="1"/>
    <s v="PL827-106"/>
    <s v="Výdej do spotřeby z IOP"/>
    <s v="Pavelková Renata"/>
    <s v="Promítnut do stavu zásob"/>
    <s v="ZOST_NA"/>
    <x v="15"/>
    <m/>
    <m/>
    <s v="František Plašil"/>
    <m/>
    <m/>
    <m/>
    <s v="nemá"/>
    <x v="2"/>
    <n v="0"/>
    <s v="CN pro FNOL"/>
    <s v="CN pro FNOL"/>
    <x v="0"/>
    <n v="8"/>
  </r>
  <r>
    <d v="2018-08-24T13:59:13"/>
    <s v="SVIOP-2018-SZM1-005354"/>
    <x v="116"/>
    <x v="116"/>
    <n v="100"/>
    <s v="ks"/>
    <n v="0.3"/>
    <n v="30"/>
    <s v="2611"/>
    <m/>
    <x v="0"/>
    <s v="4660021"/>
    <s v="Výdej do spotřeby z IOP"/>
    <s v="Pavelková Renata"/>
    <s v="Promítnut do stavu zásob"/>
    <s v="ZJEHLY"/>
    <x v="7"/>
    <m/>
    <m/>
    <s v="B. Braun Medical s.r.o."/>
    <m/>
    <m/>
    <m/>
    <s v="nemá"/>
    <x v="3"/>
    <n v="0"/>
    <m/>
    <m/>
    <x v="0"/>
    <n v="8"/>
  </r>
  <r>
    <d v="2018-08-24T13:59:13"/>
    <s v="SVIOP-2018-SZM1-005354"/>
    <x v="38"/>
    <x v="38"/>
    <n v="100"/>
    <s v="ks"/>
    <n v="0.31"/>
    <n v="31"/>
    <s v="2611"/>
    <m/>
    <x v="0"/>
    <s v="4657527"/>
    <s v="Výdej do spotřeby z IOP"/>
    <s v="Pavelková Renata"/>
    <s v="Promítnut do stavu zásob"/>
    <s v="ZJEHLY"/>
    <x v="7"/>
    <m/>
    <m/>
    <s v="B. Braun Medical s.r.o."/>
    <m/>
    <m/>
    <m/>
    <s v="nemá"/>
    <x v="3"/>
    <n v="0"/>
    <m/>
    <m/>
    <x v="0"/>
    <n v="8"/>
  </r>
  <r>
    <d v="2018-08-24T13:59:13"/>
    <s v="SVIOP-2018-SZM1-005354"/>
    <x v="117"/>
    <x v="117"/>
    <n v="100"/>
    <s v="ks"/>
    <n v="0.31"/>
    <n v="31"/>
    <s v="2611"/>
    <m/>
    <x v="0"/>
    <s v="4657519"/>
    <s v="Výdej do spotřeby z IOP"/>
    <s v="Pavelková Renata"/>
    <s v="Promítnut do stavu zásob"/>
    <s v="ZJEHLY"/>
    <x v="7"/>
    <m/>
    <m/>
    <s v="B. Braun Medical s.r.o."/>
    <m/>
    <m/>
    <m/>
    <s v="nemá"/>
    <x v="3"/>
    <n v="0"/>
    <m/>
    <m/>
    <x v="0"/>
    <n v="8"/>
  </r>
  <r>
    <d v="2018-08-24T13:59:13"/>
    <s v="SVIOP-2018-SZM1-005354"/>
    <x v="2"/>
    <x v="2"/>
    <n v="2600"/>
    <s v="ks"/>
    <n v="0.62"/>
    <n v="1612"/>
    <s v="2611"/>
    <m/>
    <x v="0"/>
    <s v="44751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8"/>
  </r>
  <r>
    <d v="2018-08-24T13:59:13"/>
    <s v="SVIOP-2018-SZM1-005354"/>
    <x v="59"/>
    <x v="59"/>
    <n v="1600"/>
    <s v="ks"/>
    <n v="0.63"/>
    <n v="1008"/>
    <s v="2611"/>
    <m/>
    <x v="0"/>
    <s v="44750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8"/>
  </r>
  <r>
    <d v="2018-08-24T13:59:13"/>
    <s v="SVIOP-2018-SZM1-005354"/>
    <x v="6"/>
    <x v="6"/>
    <n v="500"/>
    <s v="ks"/>
    <n v="1.5"/>
    <n v="750"/>
    <s v="2611"/>
    <m/>
    <x v="0"/>
    <s v="KDM831786"/>
    <s v="Výdej do spotřeby z IOP"/>
    <s v="Pavelková Renata"/>
    <s v="Promítnut do stavu zásob"/>
    <s v="ZOST_STRIK"/>
    <x v="5"/>
    <m/>
    <m/>
    <s v="Distrimed s.r.o."/>
    <m/>
    <m/>
    <m/>
    <s v="nemá"/>
    <x v="2"/>
    <n v="0"/>
    <m/>
    <m/>
    <x v="0"/>
    <n v="8"/>
  </r>
  <r>
    <d v="2018-08-24T13:59:13"/>
    <s v="SVIOP-2018-SZM1-005354"/>
    <x v="25"/>
    <x v="25"/>
    <n v="100"/>
    <s v="ks"/>
    <n v="1.52"/>
    <n v="152"/>
    <s v="2611"/>
    <m/>
    <x v="0"/>
    <s v="32913"/>
    <s v="Výdej do spotřeby z IOP"/>
    <s v="Pavelková Renata"/>
    <s v="Promítnut do stavu zásob"/>
    <s v="ZOBV_OBVAZ"/>
    <x v="3"/>
    <m/>
    <m/>
    <s v="Chráněná dílna TiRO Blansko s.r.o."/>
    <m/>
    <m/>
    <m/>
    <s v="0080577"/>
    <x v="0"/>
    <n v="0"/>
    <m/>
    <m/>
    <x v="0"/>
    <n v="8"/>
  </r>
  <r>
    <d v="2018-08-24T13:59:13"/>
    <s v="SVIOP-2018-SZM1-005354"/>
    <x v="18"/>
    <x v="18"/>
    <n v="100"/>
    <s v="ks"/>
    <n v="1.67"/>
    <n v="167"/>
    <s v="2611"/>
    <m/>
    <x v="0"/>
    <s v="4606205V"/>
    <s v="Výdej do spotřeby z IOP"/>
    <s v="Pavelková Renata"/>
    <s v="Promítnut do stavu zásob"/>
    <s v="ZOST_STRIK"/>
    <x v="5"/>
    <m/>
    <m/>
    <s v="B. Braun Medical s.r.o."/>
    <m/>
    <m/>
    <m/>
    <s v="nemá"/>
    <x v="2"/>
    <n v="0"/>
    <m/>
    <m/>
    <x v="0"/>
    <n v="8"/>
  </r>
  <r>
    <d v="2018-08-24T13:59:13"/>
    <s v="SVIOP-2018-SZM1-005354"/>
    <x v="19"/>
    <x v="19"/>
    <n v="50"/>
    <s v="ks"/>
    <n v="2.06"/>
    <n v="103"/>
    <s v="2611"/>
    <m/>
    <x v="0"/>
    <s v="32914"/>
    <s v="Výdej do spotřeby z IOP"/>
    <s v="Pavelková Renata"/>
    <s v="Promítnut do stavu zásob"/>
    <s v="ZOBV_OBVAZ"/>
    <x v="3"/>
    <m/>
    <m/>
    <s v="Chráněná dílna TiRO Blansko s.r.o."/>
    <m/>
    <m/>
    <m/>
    <s v="0081750"/>
    <x v="0"/>
    <n v="0"/>
    <m/>
    <m/>
    <x v="0"/>
    <n v="8"/>
  </r>
  <r>
    <d v="2018-08-24T13:59:13"/>
    <s v="SVIOP-2018-SZM1-005354"/>
    <x v="8"/>
    <x v="8"/>
    <n v="50"/>
    <s v="ks"/>
    <n v="2.17"/>
    <n v="108.5"/>
    <s v="2611"/>
    <m/>
    <x v="0"/>
    <s v="454329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0"/>
    <n v="8"/>
  </r>
  <r>
    <d v="2018-08-24T13:59:13"/>
    <s v="SVIOP-2018-SZM1-005354"/>
    <x v="65"/>
    <x v="65"/>
    <n v="40"/>
    <s v="ks"/>
    <n v="3.97"/>
    <n v="158.80000000000001"/>
    <s v="2611"/>
    <m/>
    <x v="0"/>
    <s v="1323100104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0"/>
    <n v="8"/>
  </r>
  <r>
    <d v="2018-08-24T13:59:13"/>
    <s v="SVIOP-2018-SZM1-005354"/>
    <x v="67"/>
    <x v="67"/>
    <n v="24"/>
    <s v="ks"/>
    <n v="8.39"/>
    <n v="201.36"/>
    <s v="2611"/>
    <m/>
    <x v="0"/>
    <s v="P-AIRO2591"/>
    <s v="Výdej do spotřeby z IOP"/>
    <s v="Pavelková Renata"/>
    <s v="Promítnut do stavu zásob"/>
    <s v="ZOBV_OBVAZ"/>
    <x v="3"/>
    <m/>
    <m/>
    <s v="MEDICAL M spol. s r.o."/>
    <m/>
    <m/>
    <m/>
    <s v="nemá"/>
    <x v="0"/>
    <n v="0"/>
    <m/>
    <m/>
    <x v="0"/>
    <n v="8"/>
  </r>
  <r>
    <d v="2018-08-24T13:59:13"/>
    <s v="SVIOP-2018-SZM1-005354"/>
    <x v="86"/>
    <x v="86"/>
    <n v="150"/>
    <s v="ks"/>
    <n v="9.1999999999999993"/>
    <n v="1380"/>
    <s v="2611"/>
    <m/>
    <x v="0"/>
    <s v="05942861041"/>
    <s v="Výdej do spotřeby z IOP"/>
    <s v="Pavelková Renata"/>
    <s v="Promítnut do stavu zásob"/>
    <s v="ZOST_DIA"/>
    <x v="17"/>
    <m/>
    <m/>
    <s v="ROCHE s.r.o."/>
    <m/>
    <m/>
    <m/>
    <s v="nemá"/>
    <x v="2"/>
    <n v="0"/>
    <s v="SM-2013-617-31"/>
    <s v="SM-2013-617-31"/>
    <x v="0"/>
    <n v="8"/>
  </r>
  <r>
    <d v="2018-08-24T13:59:13"/>
    <s v="SVIOP-2018-SZM1-005354"/>
    <x v="50"/>
    <x v="50"/>
    <n v="20"/>
    <s v="ks"/>
    <n v="13.31"/>
    <n v="266.2"/>
    <s v="2611"/>
    <m/>
    <x v="0"/>
    <s v="15-0003"/>
    <s v="Výdej do spotřeby z IOP"/>
    <s v="Pavelková Renata"/>
    <s v="Promítnut do stavu zásob"/>
    <s v="ZOST_NADOBA"/>
    <x v="13"/>
    <m/>
    <m/>
    <s v="INTERGOS-CZ, s.r.o."/>
    <m/>
    <m/>
    <m/>
    <s v="nemá"/>
    <x v="2"/>
    <n v="0"/>
    <m/>
    <m/>
    <x v="0"/>
    <n v="8"/>
  </r>
  <r>
    <d v="2018-08-24T13:59:13"/>
    <s v="SVIOP-2018-SZM1-005354"/>
    <x v="51"/>
    <x v="51"/>
    <n v="50"/>
    <s v="ks"/>
    <n v="15.29"/>
    <n v="764.5"/>
    <s v="2611"/>
    <m/>
    <x v="0"/>
    <s v="4056353"/>
    <s v="Výdej do spotřeby z IOP"/>
    <s v="Pavelková Renata"/>
    <s v="Promítnut do stavu zásob"/>
    <s v="ZOST_KANYL"/>
    <x v="14"/>
    <m/>
    <m/>
    <s v="B. Braun Medical s.r.o."/>
    <m/>
    <m/>
    <m/>
    <s v="nemá"/>
    <x v="2"/>
    <n v="0"/>
    <m/>
    <m/>
    <x v="0"/>
    <n v="8"/>
  </r>
  <r>
    <d v="2018-08-24T13:59:13"/>
    <s v="SVIOP-2018-SZM1-005354"/>
    <x v="13"/>
    <x v="13"/>
    <n v="4"/>
    <s v="ks"/>
    <n v="27.88"/>
    <n v="111.52"/>
    <s v="2611"/>
    <m/>
    <x v="0"/>
    <s v="1230200310"/>
    <s v="Výdej do spotřeby z IOP"/>
    <s v="Pavelková Renata"/>
    <s v="Promítnut do stavu zásob"/>
    <s v="ZOBV_OB"/>
    <x v="1"/>
    <m/>
    <m/>
    <s v="Pro-Charitu s.r.o."/>
    <m/>
    <m/>
    <m/>
    <s v="nemá"/>
    <x v="0"/>
    <n v="0"/>
    <m/>
    <m/>
    <x v="0"/>
    <n v="8"/>
  </r>
  <r>
    <d v="2018-08-24T13:59:13"/>
    <s v="SVIOP-2018-SZM1-005354"/>
    <x v="1"/>
    <x v="1"/>
    <n v="20"/>
    <s v="ks"/>
    <n v="28.73"/>
    <n v="574.6"/>
    <s v="2611"/>
    <m/>
    <x v="0"/>
    <s v="1230200129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0"/>
    <n v="8"/>
  </r>
  <r>
    <d v="2018-08-24T13:59:13"/>
    <s v="SVIOP-2018-SZM1-005354"/>
    <x v="88"/>
    <x v="88"/>
    <n v="25"/>
    <s v="ks"/>
    <n v="30.18"/>
    <n v="754.5"/>
    <s v="2611"/>
    <m/>
    <x v="0"/>
    <s v="SYS01512EE"/>
    <s v="Výdej do spotřeby z IOP"/>
    <s v="Pavelková Renata"/>
    <s v="Promítnut do stavu zásob"/>
    <s v="ZOBV_HO"/>
    <x v="0"/>
    <m/>
    <m/>
    <s v="Distrimed s.r.o."/>
    <m/>
    <m/>
    <m/>
    <s v="nemá"/>
    <x v="0"/>
    <n v="0"/>
    <m/>
    <m/>
    <x v="0"/>
    <n v="8"/>
  </r>
  <r>
    <d v="2018-08-24T13:59:13"/>
    <s v="SVIOP-2018-SZM1-005354"/>
    <x v="118"/>
    <x v="118"/>
    <n v="1"/>
    <s v="ks"/>
    <n v="72.22"/>
    <n v="72.22"/>
    <s v="2611"/>
    <m/>
    <x v="0"/>
    <s v="24252"/>
    <s v="Výdej do spotřeby z IOP"/>
    <s v="Pavelková Renata"/>
    <s v="Promítnut do stavu zásob"/>
    <s v="ZOBV_OB"/>
    <x v="1"/>
    <m/>
    <m/>
    <s v="Chráněná dílna TiRO Blansko s.r.o."/>
    <m/>
    <m/>
    <m/>
    <s v="nemá"/>
    <x v="0"/>
    <n v="0"/>
    <m/>
    <m/>
    <x v="0"/>
    <n v="8"/>
  </r>
  <r>
    <d v="2018-08-24T13:59:13"/>
    <s v="SVIOP-2018-SZM1-005354"/>
    <x v="119"/>
    <x v="119"/>
    <n v="1"/>
    <s v="ks"/>
    <n v="105.46"/>
    <n v="105.46"/>
    <s v="2611"/>
    <m/>
    <x v="0"/>
    <s v="24253"/>
    <s v="Výdej do spotřeby z IOP"/>
    <s v="Pavelková Renata"/>
    <s v="Promítnut do stavu zásob"/>
    <s v="ZOBV_OB"/>
    <x v="1"/>
    <m/>
    <m/>
    <s v="Chráněná dílna TiRO Blansko s.r.o."/>
    <m/>
    <m/>
    <m/>
    <s v="nemá"/>
    <x v="0"/>
    <n v="0"/>
    <m/>
    <m/>
    <x v="0"/>
    <n v="8"/>
  </r>
  <r>
    <d v="2018-08-24T13:59:13"/>
    <s v="SVIOP-2018-SZM1-005354"/>
    <x v="28"/>
    <x v="28"/>
    <n v="3"/>
    <s v="ks"/>
    <n v="139.18"/>
    <n v="417.54"/>
    <s v="2611"/>
    <m/>
    <x v="0"/>
    <s v="400416"/>
    <s v="Výdej do spotřeby z IOP"/>
    <s v="Pavelková Renata"/>
    <s v="Promítnut do stavu zásob"/>
    <s v="ZOBV_HO"/>
    <x v="0"/>
    <m/>
    <m/>
    <s v="B. Braun Medical s.r.o."/>
    <m/>
    <m/>
    <m/>
    <s v="0086760"/>
    <x v="0"/>
    <n v="0"/>
    <m/>
    <m/>
    <x v="0"/>
    <n v="8"/>
  </r>
  <r>
    <d v="2018-08-28T10:24:16"/>
    <s v="SVIOP-2018-SZM2-012445"/>
    <x v="120"/>
    <x v="120"/>
    <n v="10"/>
    <s v="ks"/>
    <n v="235.13"/>
    <n v="2351.2600000000002"/>
    <s v="2611"/>
    <m/>
    <x v="0"/>
    <s v="SYSMNG415EE"/>
    <s v="Výdej do spotřeby z IOP"/>
    <s v="Lukášková Lenka"/>
    <s v="Promítnut do stavu zásob"/>
    <s v="ZOBV_HO"/>
    <x v="0"/>
    <m/>
    <m/>
    <s v="Distrimed s.r.o."/>
    <m/>
    <m/>
    <m/>
    <s v="nemá"/>
    <x v="0"/>
    <n v="0"/>
    <m/>
    <m/>
    <x v="0"/>
    <n v="8"/>
  </r>
  <r>
    <d v="2018-08-28T12:44:55"/>
    <s v="SVIOP-2018-SZM2-012469"/>
    <x v="0"/>
    <x v="0"/>
    <n v="10"/>
    <s v="ks"/>
    <n v="82.08"/>
    <n v="820.8"/>
    <s v="2611"/>
    <m/>
    <x v="0"/>
    <s v="20403"/>
    <s v="Výdej do spotřeby z IOP"/>
    <s v="Kánská Zdeňka"/>
    <s v="Promítnut do stavu zásob"/>
    <s v="ZOBV_HO"/>
    <x v="0"/>
    <m/>
    <m/>
    <s v="Chráněná dílna TiRO Blansko s.r.o."/>
    <m/>
    <m/>
    <m/>
    <s v="0081454"/>
    <x v="0"/>
    <n v="0"/>
    <m/>
    <m/>
    <x v="0"/>
    <n v="8"/>
  </r>
  <r>
    <d v="2018-08-28T12:44:55"/>
    <s v="SVIOP-2018-SZM2-012469"/>
    <x v="31"/>
    <x v="31"/>
    <n v="1"/>
    <s v="ks"/>
    <n v="656.64"/>
    <n v="656.64"/>
    <s v="2611"/>
    <m/>
    <x v="0"/>
    <s v="20468"/>
    <s v="Výdej do spotřeby z IOP"/>
    <s v="Kánská Zdeňka"/>
    <s v="Promítnut do stavu zásob"/>
    <s v="ZOBV_OBVAZ"/>
    <x v="3"/>
    <m/>
    <m/>
    <s v="Chráněná dílna TiRO Blansko s.r.o."/>
    <m/>
    <m/>
    <m/>
    <s v="nemá"/>
    <x v="0"/>
    <n v="0"/>
    <m/>
    <m/>
    <x v="0"/>
    <n v="8"/>
  </r>
  <r>
    <d v="2018-08-28T12:47:41"/>
    <s v="SVIOP-2018-SZM2-012473"/>
    <x v="16"/>
    <x v="16"/>
    <n v="20"/>
    <s v="ks"/>
    <n v="12.17"/>
    <n v="243.31"/>
    <s v="2611"/>
    <m/>
    <x v="0"/>
    <s v="931324"/>
    <s v="Výdej do spotřeby z IOP"/>
    <s v="Lukášková Lenka"/>
    <s v="Promítnut do stavu zásob"/>
    <s v="ZOBV_OB"/>
    <x v="1"/>
    <m/>
    <m/>
    <s v="HARTMANN - RICO a.s."/>
    <m/>
    <m/>
    <m/>
    <s v="nemá"/>
    <x v="0"/>
    <n v="0"/>
    <m/>
    <m/>
    <x v="0"/>
    <n v="8"/>
  </r>
  <r>
    <d v="2018-08-31T10:06:56"/>
    <s v="SVIOP-2018-SZM2-012593"/>
    <x v="121"/>
    <x v="121"/>
    <n v="1"/>
    <s v="ks"/>
    <n v="0.3"/>
    <n v="0.3"/>
    <s v="2611"/>
    <m/>
    <x v="0"/>
    <m/>
    <s v="Výdej do spotřeby z IOP"/>
    <s v="Lukášková Lenka"/>
    <s v="Promítnut do stavu zásob"/>
    <s v="ZAOKROUHLENI"/>
    <x v="11"/>
    <m/>
    <m/>
    <m/>
    <m/>
    <m/>
    <m/>
    <s v="nemá"/>
    <x v="5"/>
    <n v="0"/>
    <m/>
    <m/>
    <x v="0"/>
    <n v="8"/>
  </r>
  <r>
    <d v="2018-08-31T10:06:56"/>
    <s v="SVIOP-2018-SZM2-012593"/>
    <x v="122"/>
    <x v="122"/>
    <n v="10"/>
    <s v="ks"/>
    <n v="125.47"/>
    <n v="1254.7"/>
    <s v="2611"/>
    <m/>
    <x v="0"/>
    <s v="SYS-CAD011EE"/>
    <s v="Výdej do spotřeby z IOP"/>
    <s v="Lukášková Lenka"/>
    <s v="Promítnut do stavu zásob"/>
    <s v="ZOBV_HO"/>
    <x v="0"/>
    <m/>
    <m/>
    <s v="Distrimed s.r.o."/>
    <m/>
    <m/>
    <m/>
    <s v="0081478"/>
    <x v="0"/>
    <n v="0"/>
    <m/>
    <m/>
    <x v="0"/>
    <n v="8"/>
  </r>
  <r>
    <d v="2018-09-05T09:53:02"/>
    <s v="SVIOP-2018-SZM1-005529"/>
    <x v="46"/>
    <x v="46"/>
    <n v="24"/>
    <s v="ks"/>
    <n v="8.1199999999999992"/>
    <n v="194.88"/>
    <s v="2611"/>
    <m/>
    <x v="0"/>
    <s v="840W-1"/>
    <s v="Výdej do spotřeby z IOP"/>
    <s v="Oklešťková Helena"/>
    <s v="Promítnut do stavu zásob"/>
    <s v="ZOBV_NA"/>
    <x v="4"/>
    <m/>
    <m/>
    <s v="3M Česko, spol. s r.o."/>
    <m/>
    <m/>
    <m/>
    <s v="nemá"/>
    <x v="0"/>
    <n v="0"/>
    <m/>
    <m/>
    <x v="0"/>
    <n v="9"/>
  </r>
  <r>
    <d v="2018-09-12T09:42:47"/>
    <s v="SVIOP-2018-SZM2-013276"/>
    <x v="102"/>
    <x v="102"/>
    <n v="200"/>
    <s v="ks"/>
    <n v="1.17"/>
    <n v="234.16"/>
    <s v="2611"/>
    <m/>
    <x v="0"/>
    <s v="ND-M23"/>
    <s v="Výdej do spotřeby z IOP"/>
    <s v="Kánská Zdeňka"/>
    <s v="Promítnut do stavu zásob"/>
    <s v="ZJEHLY"/>
    <x v="7"/>
    <m/>
    <m/>
    <s v="ArgoMed a.s."/>
    <m/>
    <m/>
    <m/>
    <s v="nemá"/>
    <x v="3"/>
    <n v="0"/>
    <m/>
    <m/>
    <x v="0"/>
    <n v="9"/>
  </r>
  <r>
    <d v="2018-09-12T09:42:47"/>
    <s v="SVIOP-2018-SZM2-013276"/>
    <x v="103"/>
    <x v="103"/>
    <n v="3000"/>
    <s v="ks"/>
    <n v="1.62"/>
    <n v="4862.3"/>
    <s v="2611"/>
    <m/>
    <x v="0"/>
    <s v="PX5-A12"/>
    <s v="Výdej do spotřeby z IOP"/>
    <s v="Kánská Zdeňka"/>
    <s v="Promítnut do stavu zásob"/>
    <s v="ZJEHLY"/>
    <x v="7"/>
    <m/>
    <m/>
    <s v="ArgoMed a.s."/>
    <m/>
    <m/>
    <m/>
    <s v="nemá"/>
    <x v="3"/>
    <n v="0"/>
    <m/>
    <m/>
    <x v="0"/>
    <n v="9"/>
  </r>
  <r>
    <d v="2018-09-21T08:06:17"/>
    <s v="SVIOP-2018-SZM2-013865"/>
    <x v="31"/>
    <x v="31"/>
    <n v="3"/>
    <s v="ks"/>
    <n v="656.64"/>
    <n v="1969.92"/>
    <s v="2611"/>
    <m/>
    <x v="0"/>
    <s v="20468"/>
    <s v="Výdej do spotřeby z IOP"/>
    <s v="Masopustová Eva"/>
    <s v="Promítnut do stavu zásob"/>
    <s v="ZOBV_OBVAZ"/>
    <x v="3"/>
    <m/>
    <m/>
    <s v="Chráněná dílna TiRO Blansko s.r.o."/>
    <m/>
    <m/>
    <m/>
    <s v="nemá"/>
    <x v="0"/>
    <n v="0"/>
    <m/>
    <m/>
    <x v="0"/>
    <n v="9"/>
  </r>
  <r>
    <d v="2018-09-21T09:16:20"/>
    <s v="SVIOP-2018-SZM2-013876"/>
    <x v="91"/>
    <x v="91"/>
    <n v="20"/>
    <s v="ks"/>
    <n v="13.23"/>
    <n v="264.5"/>
    <s v="2611"/>
    <m/>
    <x v="0"/>
    <s v="19583"/>
    <s v="Výdej do spotřeby z IOP"/>
    <s v="Masopustová Eva"/>
    <s v="Promítnut do stavu zásob"/>
    <s v="ZOBV_OB"/>
    <x v="1"/>
    <m/>
    <m/>
    <s v="Chráněná dílna TiRO Blansko s.r.o."/>
    <m/>
    <m/>
    <m/>
    <s v="nemá"/>
    <x v="0"/>
    <n v="0"/>
    <m/>
    <m/>
    <x v="0"/>
    <n v="9"/>
  </r>
  <r>
    <d v="2018-09-21T09:16:20"/>
    <s v="SVIOP-2018-SZM2-013876"/>
    <x v="115"/>
    <x v="115"/>
    <n v="10"/>
    <s v="ks"/>
    <n v="15.76"/>
    <n v="157.55000000000001"/>
    <s v="2611"/>
    <m/>
    <x v="0"/>
    <s v="19584"/>
    <s v="Výdej do spotřeby z IOP"/>
    <s v="Masopustová Eva"/>
    <s v="Promítnut do stavu zásob"/>
    <s v="ZOBV_OB"/>
    <x v="1"/>
    <m/>
    <m/>
    <s v="Chráněná dílna TiRO Blansko s.r.o."/>
    <m/>
    <m/>
    <m/>
    <s v="nemá"/>
    <x v="0"/>
    <n v="0"/>
    <m/>
    <m/>
    <x v="0"/>
    <n v="9"/>
  </r>
  <r>
    <d v="2018-09-21T09:16:20"/>
    <s v="SVIOP-2018-SZM2-013876"/>
    <x v="123"/>
    <x v="123"/>
    <n v="5"/>
    <s v="ks"/>
    <n v="112.53"/>
    <n v="562.65"/>
    <s v="2611"/>
    <m/>
    <x v="0"/>
    <s v="150027"/>
    <s v="Výdej do spotřeby z IOP"/>
    <s v="Masopustová Eva"/>
    <s v="Promítnut do stavu zásob"/>
    <s v="ZOBV_HO"/>
    <x v="0"/>
    <m/>
    <m/>
    <s v="Chráněná dílna TiRO Blansko s.r.o."/>
    <m/>
    <m/>
    <m/>
    <s v="nemá"/>
    <x v="0"/>
    <n v="0"/>
    <m/>
    <m/>
    <x v="0"/>
    <n v="9"/>
  </r>
  <r>
    <d v="2018-09-25T07:12:05"/>
    <s v="SVIOP-2018-SZM1-005982"/>
    <x v="41"/>
    <x v="41"/>
    <n v="20"/>
    <s v="ks"/>
    <n v="2.5"/>
    <n v="50"/>
    <s v="2622"/>
    <m/>
    <x v="1"/>
    <s v="1323100102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07:12:05"/>
    <s v="SVIOP-2018-SZM1-005982"/>
    <x v="11"/>
    <x v="11"/>
    <n v="20"/>
    <s v="ks"/>
    <n v="3.26"/>
    <n v="65.2"/>
    <s v="2622"/>
    <m/>
    <x v="1"/>
    <s v="1323100103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07:12:05"/>
    <s v="SVIOP-2018-SZM1-005982"/>
    <x v="65"/>
    <x v="65"/>
    <n v="20"/>
    <s v="ks"/>
    <n v="3.97"/>
    <n v="79.400000000000006"/>
    <s v="2622"/>
    <m/>
    <x v="1"/>
    <s v="1323100104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07:12:05"/>
    <s v="SVIOP-2018-SZM1-005982"/>
    <x v="1"/>
    <x v="1"/>
    <n v="10"/>
    <s v="ks"/>
    <n v="28.73"/>
    <n v="287.3"/>
    <s v="2622"/>
    <m/>
    <x v="1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07:34:05"/>
    <s v="SVIOP-2018-SZM1-005991"/>
    <x v="117"/>
    <x v="117"/>
    <n v="100"/>
    <s v="ks"/>
    <n v="0.3"/>
    <n v="30"/>
    <s v="2622"/>
    <m/>
    <x v="1"/>
    <s v="4657519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9"/>
  </r>
  <r>
    <d v="2018-09-25T07:34:05"/>
    <s v="SVIOP-2018-SZM1-005991"/>
    <x v="116"/>
    <x v="116"/>
    <n v="200"/>
    <s v="ks"/>
    <n v="0.31"/>
    <n v="62"/>
    <s v="2622"/>
    <m/>
    <x v="1"/>
    <s v="4660021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9"/>
  </r>
  <r>
    <d v="2018-09-25T07:34:05"/>
    <s v="SVIOP-2018-SZM1-005991"/>
    <x v="38"/>
    <x v="38"/>
    <n v="100"/>
    <s v="ks"/>
    <n v="0.31"/>
    <n v="31"/>
    <s v="2622"/>
    <m/>
    <x v="1"/>
    <s v="4657527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9"/>
  </r>
  <r>
    <d v="2018-09-25T07:34:05"/>
    <s v="SVIOP-2018-SZM1-005991"/>
    <x v="124"/>
    <x v="124"/>
    <n v="400"/>
    <s v="ks"/>
    <n v="0.47"/>
    <n v="188"/>
    <s v="2622"/>
    <m/>
    <x v="1"/>
    <s v="26501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9"/>
  </r>
  <r>
    <d v="2018-09-25T07:34:05"/>
    <s v="SVIOP-2018-SZM1-005991"/>
    <x v="22"/>
    <x v="22"/>
    <n v="100"/>
    <s v="ks"/>
    <n v="0.54"/>
    <n v="54"/>
    <s v="2622"/>
    <m/>
    <x v="1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9"/>
  </r>
  <r>
    <d v="2018-09-25T07:34:05"/>
    <s v="SVIOP-2018-SZM1-005991"/>
    <x v="84"/>
    <x v="84"/>
    <n v="200"/>
    <s v="ks"/>
    <n v="0.63"/>
    <n v="126"/>
    <s v="2622"/>
    <m/>
    <x v="1"/>
    <s v="1325020275"/>
    <s v="Výdej do spotřeby z IOP"/>
    <s v="Aujeská Ivana"/>
    <s v="Promítnut do stavu zásob"/>
    <s v="ZOBV_HO"/>
    <x v="0"/>
    <m/>
    <m/>
    <s v="LINON CZ s.r.o."/>
    <m/>
    <m/>
    <m/>
    <s v="nemá"/>
    <x v="0"/>
    <n v="0"/>
    <m/>
    <m/>
    <x v="0"/>
    <n v="9"/>
  </r>
  <r>
    <d v="2018-09-25T07:34:05"/>
    <s v="SVIOP-2018-SZM1-005991"/>
    <x v="53"/>
    <x v="53"/>
    <n v="1600"/>
    <s v="ks"/>
    <n v="0.63"/>
    <n v="1008"/>
    <s v="2622"/>
    <m/>
    <x v="1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9"/>
  </r>
  <r>
    <d v="2018-09-25T07:34:05"/>
    <s v="SVIOP-2018-SZM1-005991"/>
    <x v="2"/>
    <x v="2"/>
    <n v="1000"/>
    <s v="ks"/>
    <n v="0.63"/>
    <n v="630"/>
    <s v="2622"/>
    <m/>
    <x v="1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9"/>
  </r>
  <r>
    <d v="2018-09-25T07:34:05"/>
    <s v="SVIOP-2018-SZM1-005991"/>
    <x v="125"/>
    <x v="125"/>
    <n v="100"/>
    <s v="ks"/>
    <n v="0.67"/>
    <n v="67.12"/>
    <s v="2622"/>
    <m/>
    <x v="1"/>
    <s v="4665791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9"/>
  </r>
  <r>
    <d v="2018-09-25T07:34:05"/>
    <s v="SVIOP-2018-SZM1-005991"/>
    <x v="126"/>
    <x v="126"/>
    <n v="100"/>
    <s v="ks"/>
    <n v="0.67"/>
    <n v="67"/>
    <s v="2622"/>
    <m/>
    <x v="1"/>
    <s v="4606051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0"/>
    <n v="9"/>
  </r>
  <r>
    <d v="2018-09-25T07:34:05"/>
    <s v="SVIOP-2018-SZM1-005991"/>
    <x v="5"/>
    <x v="5"/>
    <n v="100"/>
    <s v="ks"/>
    <n v="0.86"/>
    <n v="86"/>
    <s v="2622"/>
    <m/>
    <x v="1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0"/>
    <n v="9"/>
  </r>
  <r>
    <d v="2018-09-25T07:34:05"/>
    <s v="SVIOP-2018-SZM1-005991"/>
    <x v="55"/>
    <x v="55"/>
    <n v="100"/>
    <s v="ks"/>
    <n v="1.08"/>
    <n v="108"/>
    <s v="2622"/>
    <m/>
    <x v="1"/>
    <s v="4606108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0"/>
    <n v="9"/>
  </r>
  <r>
    <d v="2018-09-25T07:34:05"/>
    <s v="SVIOP-2018-SZM1-005991"/>
    <x v="25"/>
    <x v="25"/>
    <n v="100"/>
    <s v="ks"/>
    <n v="1.51"/>
    <n v="151"/>
    <s v="2622"/>
    <m/>
    <x v="1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0"/>
    <n v="9"/>
  </r>
  <r>
    <d v="2018-09-25T07:34:05"/>
    <s v="SVIOP-2018-SZM1-005991"/>
    <x v="18"/>
    <x v="18"/>
    <n v="100"/>
    <s v="ks"/>
    <n v="1.67"/>
    <n v="167"/>
    <s v="2622"/>
    <m/>
    <x v="1"/>
    <s v="4606205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0"/>
    <n v="9"/>
  </r>
  <r>
    <d v="2018-09-25T07:34:05"/>
    <s v="SVIOP-2018-SZM1-005991"/>
    <x v="19"/>
    <x v="19"/>
    <n v="100"/>
    <s v="ks"/>
    <n v="2.06"/>
    <n v="206"/>
    <s v="2622"/>
    <m/>
    <x v="1"/>
    <s v="32914"/>
    <s v="Výdej do spotřeby z IOP"/>
    <s v="Aujeská Ivana"/>
    <s v="Promítnut do stavu zásob"/>
    <s v="ZOBV_OBVAZ"/>
    <x v="3"/>
    <m/>
    <m/>
    <s v="Chráněná dílna TiRO Blansko s.r.o."/>
    <m/>
    <m/>
    <m/>
    <s v="0081750"/>
    <x v="0"/>
    <n v="0"/>
    <m/>
    <m/>
    <x v="0"/>
    <n v="9"/>
  </r>
  <r>
    <d v="2018-09-25T07:34:05"/>
    <s v="SVIOP-2018-SZM1-005991"/>
    <x v="41"/>
    <x v="41"/>
    <n v="60"/>
    <s v="ks"/>
    <n v="2.5099999999999998"/>
    <n v="150.6"/>
    <s v="2622"/>
    <m/>
    <x v="1"/>
    <s v="1323100102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07:34:05"/>
    <s v="SVIOP-2018-SZM1-005991"/>
    <x v="127"/>
    <x v="127"/>
    <n v="100"/>
    <s v="ks"/>
    <n v="2.91"/>
    <n v="291.2"/>
    <s v="2622"/>
    <m/>
    <x v="1"/>
    <s v="BB515"/>
    <s v="Výdej do spotřeby z IOP"/>
    <s v="Aujeská Ivana"/>
    <s v="Promítnut do stavu zásob"/>
    <s v="ZOST_OSTAT"/>
    <x v="8"/>
    <m/>
    <m/>
    <s v="B. Braun Medical s.r.o."/>
    <m/>
    <m/>
    <m/>
    <s v="nemá"/>
    <x v="2"/>
    <n v="0"/>
    <m/>
    <m/>
    <x v="0"/>
    <n v="9"/>
  </r>
  <r>
    <d v="2018-09-25T07:34:05"/>
    <s v="SVIOP-2018-SZM1-005991"/>
    <x v="11"/>
    <x v="11"/>
    <n v="60"/>
    <s v="ks"/>
    <n v="3.26"/>
    <n v="195.6"/>
    <s v="2622"/>
    <m/>
    <x v="1"/>
    <s v="1323100103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07:34:05"/>
    <s v="SVIOP-2018-SZM1-005991"/>
    <x v="42"/>
    <x v="42"/>
    <n v="100"/>
    <s v="ks"/>
    <n v="3.37"/>
    <n v="337"/>
    <s v="2622"/>
    <m/>
    <x v="1"/>
    <s v="32915"/>
    <s v="Výdej do spotřeby z IOP"/>
    <s v="Aujeská Ivana"/>
    <s v="Promítnut do stavu zásob"/>
    <s v="ZOBV_OBVAZ"/>
    <x v="3"/>
    <m/>
    <m/>
    <s v="Chráněná dílna TiRO Blansko s.r.o."/>
    <m/>
    <m/>
    <m/>
    <s v="0081751"/>
    <x v="0"/>
    <n v="0"/>
    <m/>
    <m/>
    <x v="0"/>
    <n v="9"/>
  </r>
  <r>
    <d v="2018-09-25T07:34:05"/>
    <s v="SVIOP-2018-SZM1-005991"/>
    <x v="65"/>
    <x v="65"/>
    <n v="60"/>
    <s v="ks"/>
    <n v="3.96"/>
    <n v="237.6"/>
    <s v="2622"/>
    <m/>
    <x v="1"/>
    <s v="1323100104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07:34:05"/>
    <s v="SVIOP-2018-SZM1-005991"/>
    <x v="128"/>
    <x v="128"/>
    <n v="20"/>
    <s v="ks"/>
    <n v="7.59"/>
    <n v="151.80000000000001"/>
    <s v="2622"/>
    <m/>
    <x v="1"/>
    <s v="1323100312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07:34:05"/>
    <s v="SVIOP-2018-SZM1-005991"/>
    <x v="129"/>
    <x v="129"/>
    <n v="12"/>
    <s v="ks"/>
    <n v="10.119999999999999"/>
    <n v="121.44"/>
    <s v="2622"/>
    <m/>
    <x v="1"/>
    <s v="20002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9"/>
  </r>
  <r>
    <d v="2018-09-25T07:34:05"/>
    <s v="SVIOP-2018-SZM1-005991"/>
    <x v="48"/>
    <x v="48"/>
    <n v="20"/>
    <s v="ks"/>
    <n v="10.52"/>
    <n v="210.4"/>
    <s v="2622"/>
    <m/>
    <x v="1"/>
    <s v="1323100314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07:34:05"/>
    <s v="SVIOP-2018-SZM1-005991"/>
    <x v="130"/>
    <x v="130"/>
    <n v="20"/>
    <s v="ks"/>
    <n v="13.22"/>
    <n v="264.39999999999998"/>
    <s v="2622"/>
    <m/>
    <x v="1"/>
    <s v="1323100315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07:34:05"/>
    <s v="SVIOP-2018-SZM1-005991"/>
    <x v="131"/>
    <x v="131"/>
    <n v="5"/>
    <s v="ks"/>
    <n v="15.03"/>
    <n v="75.150000000000006"/>
    <s v="2622"/>
    <m/>
    <x v="1"/>
    <s v="9004520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0"/>
    <n v="9"/>
  </r>
  <r>
    <d v="2018-09-25T07:34:05"/>
    <s v="SVIOP-2018-SZM1-005991"/>
    <x v="1"/>
    <x v="1"/>
    <n v="20"/>
    <s v="ks"/>
    <n v="28.73"/>
    <n v="574.6"/>
    <s v="2622"/>
    <m/>
    <x v="1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07:34:05"/>
    <s v="SVIOP-2018-SZM1-005991"/>
    <x v="88"/>
    <x v="88"/>
    <n v="25"/>
    <s v="ks"/>
    <n v="30.18"/>
    <n v="754.5"/>
    <s v="2622"/>
    <m/>
    <x v="1"/>
    <s v="SYS01512EE"/>
    <s v="Výdej do spotřeby z IOP"/>
    <s v="Aujeská Ivana"/>
    <s v="Promítnut do stavu zásob"/>
    <s v="ZOBV_HO"/>
    <x v="0"/>
    <m/>
    <m/>
    <s v="Distrimed s.r.o."/>
    <m/>
    <m/>
    <m/>
    <s v="nemá"/>
    <x v="0"/>
    <n v="0"/>
    <m/>
    <m/>
    <x v="0"/>
    <n v="9"/>
  </r>
  <r>
    <d v="2018-09-25T07:34:05"/>
    <s v="SVIOP-2018-SZM1-005991"/>
    <x v="132"/>
    <x v="132"/>
    <n v="4"/>
    <s v="ks"/>
    <n v="33.880000000000003"/>
    <n v="135.52000000000001"/>
    <s v="2622"/>
    <m/>
    <x v="1"/>
    <s v="KVS 06125"/>
    <s v="Výdej do spotřeby z IOP"/>
    <s v="Aujeská Ivana"/>
    <s v="Promítnut do stavu zásob"/>
    <s v="ZOST_OSTAT"/>
    <x v="8"/>
    <m/>
    <m/>
    <s v="KARDIO VS s.r.o."/>
    <m/>
    <m/>
    <m/>
    <s v="nemá"/>
    <x v="2"/>
    <n v="0"/>
    <m/>
    <m/>
    <x v="0"/>
    <n v="9"/>
  </r>
  <r>
    <d v="2018-09-25T07:34:05"/>
    <s v="SVIOP-2018-SZM1-005991"/>
    <x v="133"/>
    <x v="133"/>
    <n v="2"/>
    <s v="ks"/>
    <n v="42.35"/>
    <n v="84.7"/>
    <s v="2622"/>
    <m/>
    <x v="1"/>
    <s v="9250391"/>
    <s v="Výdej do spotřeby z IOP"/>
    <s v="Aujeská Ivana"/>
    <s v="Promítnut do stavu zásob"/>
    <s v="ZOST_OSTAT"/>
    <x v="8"/>
    <m/>
    <m/>
    <s v="HARTMANN - RICO a.s."/>
    <m/>
    <m/>
    <m/>
    <s v="nemá"/>
    <x v="2"/>
    <n v="0"/>
    <m/>
    <m/>
    <x v="0"/>
    <n v="9"/>
  </r>
  <r>
    <d v="2018-09-25T07:34:05"/>
    <s v="SVIOP-2018-SZM1-005991"/>
    <x v="134"/>
    <x v="134"/>
    <n v="5"/>
    <s v="ks"/>
    <n v="46.31"/>
    <n v="231.55"/>
    <s v="2622"/>
    <m/>
    <x v="1"/>
    <s v="9004540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0"/>
    <n v="9"/>
  </r>
  <r>
    <d v="2018-09-25T12:32:10"/>
    <s v="SVIOP-2018-SZM2-014111"/>
    <x v="135"/>
    <x v="135"/>
    <n v="6"/>
    <s v="ks"/>
    <n v="272.43"/>
    <n v="1634.6"/>
    <s v="2611"/>
    <m/>
    <x v="0"/>
    <s v="SYSMNG425EE"/>
    <s v="Výdej do spotřeby z IOP"/>
    <s v="Kánská Zdeňka"/>
    <s v="Promítnut do stavu zásob"/>
    <s v="ZOBV_HO"/>
    <x v="0"/>
    <m/>
    <m/>
    <s v="Distrimed s.r.o."/>
    <m/>
    <m/>
    <m/>
    <s v="0080094"/>
    <x v="0"/>
    <n v="0"/>
    <m/>
    <m/>
    <x v="0"/>
    <n v="9"/>
  </r>
  <r>
    <d v="2018-09-25T13:29:33"/>
    <s v="SVIOP-2018-SZM2-014127"/>
    <x v="69"/>
    <x v="69"/>
    <n v="10"/>
    <s v="ks"/>
    <n v="22.3"/>
    <n v="222.99"/>
    <s v="2611"/>
    <m/>
    <x v="0"/>
    <s v="932441"/>
    <s v="Výdej do spotřeby z IOP"/>
    <s v="Kánská Zdeňka"/>
    <s v="Promítnut do stavu zásob"/>
    <s v="ZOBV_OBVAZ"/>
    <x v="3"/>
    <m/>
    <m/>
    <s v="HARTMANN - RICO a.s."/>
    <m/>
    <m/>
    <m/>
    <s v="0080682"/>
    <x v="0"/>
    <n v="0"/>
    <m/>
    <m/>
    <x v="0"/>
    <n v="9"/>
  </r>
  <r>
    <d v="2018-09-25T13:29:33"/>
    <s v="SVIOP-2018-SZM2-014127"/>
    <x v="70"/>
    <x v="70"/>
    <n v="7"/>
    <s v="ks"/>
    <n v="96.19"/>
    <n v="673.34"/>
    <s v="2611"/>
    <m/>
    <x v="0"/>
    <s v="9324471"/>
    <s v="Výdej do spotřeby z IOP"/>
    <s v="Kánská Zdeňka"/>
    <s v="Promítnut do stavu zásob"/>
    <s v="ZOBV_OBVAZ"/>
    <x v="3"/>
    <m/>
    <m/>
    <s v="HARTMANN - RICO a.s."/>
    <m/>
    <m/>
    <m/>
    <s v="nemá"/>
    <x v="0"/>
    <n v="0"/>
    <m/>
    <m/>
    <x v="0"/>
    <n v="9"/>
  </r>
  <r>
    <d v="2018-09-25T13:42:59"/>
    <s v="SVIOP-2018-SZM1-006007"/>
    <x v="56"/>
    <x v="56"/>
    <n v="100"/>
    <s v="ks"/>
    <n v="0.02"/>
    <n v="2"/>
    <s v="2611"/>
    <m/>
    <x v="0"/>
    <s v="45020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9"/>
  </r>
  <r>
    <d v="2018-09-25T13:42:59"/>
    <s v="SVIOP-2018-SZM1-006007"/>
    <x v="58"/>
    <x v="58"/>
    <n v="200"/>
    <s v="ks"/>
    <n v="0.25"/>
    <n v="50"/>
    <s v="2611"/>
    <m/>
    <x v="0"/>
    <s v="1320100655"/>
    <s v="Výdej do spotřeby z IOP"/>
    <s v="Aujeská Ivana"/>
    <s v="Promítnut do stavu zásob"/>
    <s v="ZOST_OSTAT"/>
    <x v="8"/>
    <m/>
    <m/>
    <s v="LINON CZ s.r.o."/>
    <m/>
    <m/>
    <m/>
    <s v="nemá"/>
    <x v="2"/>
    <n v="0"/>
    <m/>
    <m/>
    <x v="0"/>
    <n v="9"/>
  </r>
  <r>
    <d v="2018-09-25T13:42:59"/>
    <s v="SVIOP-2018-SZM1-006007"/>
    <x v="24"/>
    <x v="24"/>
    <n v="1000"/>
    <s v="ks"/>
    <n v="1.2"/>
    <n v="1200"/>
    <s v="2611"/>
    <m/>
    <x v="0"/>
    <s v="5100/SG/CS"/>
    <s v="Výdej do spotřeby z IOP"/>
    <s v="Aujeská Ivana"/>
    <s v="Promítnut do stavu zásob"/>
    <s v="ZOBV_OBVAZ"/>
    <x v="3"/>
    <m/>
    <m/>
    <s v="HEBIOS, s.r.o."/>
    <m/>
    <m/>
    <m/>
    <s v="nemá"/>
    <x v="0"/>
    <n v="0"/>
    <m/>
    <m/>
    <x v="0"/>
    <n v="9"/>
  </r>
  <r>
    <d v="2018-09-25T13:42:59"/>
    <s v="SVIOP-2018-SZM1-006007"/>
    <x v="25"/>
    <x v="25"/>
    <n v="100"/>
    <s v="ks"/>
    <n v="1.52"/>
    <n v="152"/>
    <s v="2611"/>
    <m/>
    <x v="0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0"/>
    <n v="9"/>
  </r>
  <r>
    <d v="2018-09-25T13:42:59"/>
    <s v="SVIOP-2018-SZM1-006007"/>
    <x v="97"/>
    <x v="97"/>
    <n v="100"/>
    <s v="ks"/>
    <n v="1.8"/>
    <n v="180"/>
    <s v="2611"/>
    <m/>
    <x v="0"/>
    <s v="450075"/>
    <s v="Výdej do spotřeby z IOP"/>
    <s v="Aujeská Ivana"/>
    <s v="Promítnut do stavu zásob"/>
    <s v="ZJEHLY"/>
    <x v="7"/>
    <m/>
    <m/>
    <s v="Dialab spol. s r.o."/>
    <m/>
    <m/>
    <m/>
    <s v="nemá"/>
    <x v="3"/>
    <n v="0"/>
    <m/>
    <m/>
    <x v="0"/>
    <n v="9"/>
  </r>
  <r>
    <d v="2018-09-25T13:42:59"/>
    <s v="SVIOP-2018-SZM1-006007"/>
    <x v="19"/>
    <x v="19"/>
    <n v="100"/>
    <s v="ks"/>
    <n v="2.0699999999999998"/>
    <n v="207"/>
    <s v="2611"/>
    <m/>
    <x v="0"/>
    <s v="32914"/>
    <s v="Výdej do spotřeby z IOP"/>
    <s v="Aujeská Ivana"/>
    <s v="Promítnut do stavu zásob"/>
    <s v="ZOBV_OBVAZ"/>
    <x v="3"/>
    <m/>
    <m/>
    <s v="Chráněná dílna TiRO Blansko s.r.o."/>
    <m/>
    <m/>
    <m/>
    <s v="0081750"/>
    <x v="0"/>
    <n v="0"/>
    <m/>
    <m/>
    <x v="0"/>
    <n v="9"/>
  </r>
  <r>
    <d v="2018-09-25T13:42:59"/>
    <s v="SVIOP-2018-SZM1-006007"/>
    <x v="136"/>
    <x v="136"/>
    <n v="200"/>
    <s v="ks"/>
    <n v="2.41"/>
    <n v="482"/>
    <s v="2611"/>
    <m/>
    <x v="0"/>
    <s v="70.700.41.071"/>
    <s v="Výdej do spotřeby z IOP"/>
    <s v="Aujeská Ivana"/>
    <s v="Promítnut do stavu zásob"/>
    <s v="ZOBV_NA"/>
    <x v="4"/>
    <m/>
    <m/>
    <s v="DAHLHAUSEN CZ, spol. s r.o."/>
    <m/>
    <m/>
    <m/>
    <s v="nemá"/>
    <x v="0"/>
    <n v="0"/>
    <s v="CN pro FNOL"/>
    <s v="CN pro FNOL"/>
    <x v="0"/>
    <n v="9"/>
  </r>
  <r>
    <d v="2018-09-25T13:42:59"/>
    <s v="SVIOP-2018-SZM1-006007"/>
    <x v="65"/>
    <x v="65"/>
    <n v="40"/>
    <s v="ks"/>
    <n v="3.97"/>
    <n v="158.80000000000001"/>
    <s v="2611"/>
    <m/>
    <x v="0"/>
    <s v="1323100104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9"/>
  </r>
  <r>
    <d v="2018-09-25T13:42:59"/>
    <s v="SVIOP-2018-SZM1-006007"/>
    <x v="27"/>
    <x v="27"/>
    <n v="50"/>
    <s v="ks"/>
    <n v="6.17"/>
    <n v="308.5"/>
    <s v="2611"/>
    <m/>
    <x v="0"/>
    <s v="ZAR-TNU201601"/>
    <s v="Výdej do spotřeby z IOP"/>
    <s v="Aujeská Ivana"/>
    <s v="Promítnut do stavu zásob"/>
    <s v="ZOST_OSTAT"/>
    <x v="8"/>
    <m/>
    <m/>
    <s v="Distrimed s.r.o."/>
    <m/>
    <m/>
    <m/>
    <s v="nemá"/>
    <x v="2"/>
    <n v="0"/>
    <s v="CN na rok 2018"/>
    <s v="CN na rok 2018"/>
    <x v="0"/>
    <n v="9"/>
  </r>
  <r>
    <d v="2018-09-25T13:42:59"/>
    <s v="SVIOP-2018-SZM1-006007"/>
    <x v="46"/>
    <x v="46"/>
    <n v="24"/>
    <s v="ks"/>
    <n v="8.1199999999999992"/>
    <n v="194.88"/>
    <s v="2611"/>
    <m/>
    <x v="0"/>
    <s v="840W-1"/>
    <s v="Výdej do spotřeby z IOP"/>
    <s v="Aujeská Ivana"/>
    <s v="Promítnut do stavu zásob"/>
    <s v="ZOBV_NA"/>
    <x v="4"/>
    <m/>
    <m/>
    <s v="3M Česko, spol. s r.o."/>
    <m/>
    <m/>
    <m/>
    <s v="nemá"/>
    <x v="0"/>
    <n v="0"/>
    <m/>
    <m/>
    <x v="0"/>
    <n v="9"/>
  </r>
  <r>
    <d v="2018-09-25T13:42:59"/>
    <s v="SVIOP-2018-SZM1-006007"/>
    <x v="67"/>
    <x v="67"/>
    <n v="24"/>
    <s v="ks"/>
    <n v="8.39"/>
    <n v="201.36"/>
    <s v="2611"/>
    <m/>
    <x v="0"/>
    <s v="P-AIRO2591"/>
    <s v="Výdej do spotřeby z IOP"/>
    <s v="Aujeská Ivana"/>
    <s v="Promítnut do stavu zásob"/>
    <s v="ZOBV_OBVAZ"/>
    <x v="3"/>
    <m/>
    <m/>
    <s v="MEDICAL M spol. s r.o."/>
    <m/>
    <m/>
    <m/>
    <s v="nemá"/>
    <x v="0"/>
    <n v="0"/>
    <m/>
    <m/>
    <x v="0"/>
    <n v="9"/>
  </r>
  <r>
    <d v="2018-09-25T13:42:59"/>
    <s v="SVIOP-2018-SZM1-006007"/>
    <x v="137"/>
    <x v="137"/>
    <n v="90"/>
    <s v="ks"/>
    <n v="8.4700000000000006"/>
    <n v="762.3"/>
    <s v="2611"/>
    <m/>
    <x v="0"/>
    <s v="306585"/>
    <s v="Výdej do spotřeby z IOP"/>
    <s v="Aujeská Ivana"/>
    <s v="Promítnut do stavu zásob"/>
    <s v="ZOST_STRIK_PREDPL"/>
    <x v="20"/>
    <m/>
    <m/>
    <s v="Becton Dickinson Czechia, s.r.o."/>
    <m/>
    <m/>
    <m/>
    <s v="nemá"/>
    <x v="2"/>
    <n v="0"/>
    <m/>
    <m/>
    <x v="0"/>
    <n v="9"/>
  </r>
  <r>
    <d v="2018-09-25T13:42:59"/>
    <s v="SVIOP-2018-SZM1-006007"/>
    <x v="86"/>
    <x v="86"/>
    <n v="100"/>
    <s v="ks"/>
    <n v="9.1999999999999993"/>
    <n v="92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0"/>
    <n v="9"/>
  </r>
  <r>
    <d v="2018-09-25T13:42:59"/>
    <s v="SVIOP-2018-SZM1-006007"/>
    <x v="68"/>
    <x v="68"/>
    <n v="100"/>
    <s v="ks"/>
    <n v="15.93"/>
    <n v="1593"/>
    <s v="2611"/>
    <m/>
    <x v="0"/>
    <s v="4550234"/>
    <s v="Výdej do spotřeby z IOP"/>
    <s v="Aujeská Ivana"/>
    <s v="Promítnut do stavu zásob"/>
    <s v="ZOST_FI"/>
    <x v="16"/>
    <m/>
    <m/>
    <s v="B. Braun Medical s.r.o."/>
    <m/>
    <m/>
    <m/>
    <s v="nemá"/>
    <x v="2"/>
    <n v="0"/>
    <m/>
    <m/>
    <x v="0"/>
    <n v="9"/>
  </r>
  <r>
    <d v="2018-09-25T13:42:59"/>
    <s v="SVIOP-2018-SZM1-006007"/>
    <x v="113"/>
    <x v="113"/>
    <n v="50"/>
    <s v="ks"/>
    <n v="17.98"/>
    <n v="899"/>
    <s v="2611"/>
    <m/>
    <x v="0"/>
    <s v="4269098S-01"/>
    <s v="Výdej do spotřeby z IOP"/>
    <s v="Aujeská Ivana"/>
    <s v="Promítnut do stavu zásob"/>
    <s v="ZOST_KANYL"/>
    <x v="14"/>
    <m/>
    <m/>
    <s v="B. Braun Medical s.r.o."/>
    <m/>
    <m/>
    <m/>
    <s v="nemá"/>
    <x v="2"/>
    <n v="0"/>
    <m/>
    <m/>
    <x v="0"/>
    <n v="9"/>
  </r>
  <r>
    <d v="2018-09-25T13:42:59"/>
    <s v="SVIOP-2018-SZM1-006007"/>
    <x v="28"/>
    <x v="28"/>
    <n v="3"/>
    <s v="ks"/>
    <n v="139.18"/>
    <n v="417.54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0"/>
    <n v="9"/>
  </r>
  <r>
    <d v="2018-09-25T13:42:59"/>
    <s v="SVIOP-2018-SZM1-006007"/>
    <x v="138"/>
    <x v="138"/>
    <n v="4"/>
    <s v="ks"/>
    <n v="311.7"/>
    <n v="1246.8"/>
    <s v="2611"/>
    <m/>
    <x v="0"/>
    <s v="TK-AJ 025-15"/>
    <s v="Výdej do spotřeby z IOP"/>
    <s v="Aujeská Ivana"/>
    <s v="Promítnut do stavu zásob"/>
    <s v="ZOST_NA"/>
    <x v="15"/>
    <m/>
    <m/>
    <s v="BIOMEDICA ČS, s.r.o."/>
    <m/>
    <m/>
    <m/>
    <s v="nemá"/>
    <x v="2"/>
    <n v="0"/>
    <s v="VZ-2018-000026"/>
    <s v="VZ-2018-000026"/>
    <x v="0"/>
    <n v="9"/>
  </r>
  <r>
    <d v="2018-09-25T13:42:59"/>
    <s v="SVIOP-2018-SZM1-006007"/>
    <x v="14"/>
    <x v="14"/>
    <n v="3"/>
    <s v="ks"/>
    <n v="355.35"/>
    <n v="1066.05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9"/>
  </r>
  <r>
    <d v="2018-09-25T13:42:59"/>
    <s v="SVIOP-2018-SZM1-006007"/>
    <x v="139"/>
    <x v="139"/>
    <n v="2"/>
    <s v="ks"/>
    <n v="573.85"/>
    <n v="1147.7"/>
    <s v="2611"/>
    <m/>
    <x v="0"/>
    <s v="3098077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9"/>
  </r>
  <r>
    <d v="2018-09-25T13:42:59"/>
    <s v="SVIOP-2018-SZM1-006007"/>
    <x v="140"/>
    <x v="140"/>
    <n v="1"/>
    <s v="ks"/>
    <n v="599.15"/>
    <n v="599.15"/>
    <s v="2611"/>
    <m/>
    <x v="0"/>
    <s v="309811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9"/>
  </r>
  <r>
    <d v="2018-09-27T10:17:33"/>
    <s v="SVIOP-2018-SZM2-014260"/>
    <x v="141"/>
    <x v="141"/>
    <n v="1"/>
    <s v="ks"/>
    <n v="-0.3"/>
    <n v="-0.3"/>
    <s v="2611"/>
    <m/>
    <x v="0"/>
    <m/>
    <s v="Výdej do spotřeby z IOP"/>
    <s v="Kánská Zdeňka"/>
    <s v="Promítnut do stavu zásob"/>
    <s v="ZAOKROUHLENI"/>
    <x v="11"/>
    <m/>
    <m/>
    <m/>
    <m/>
    <m/>
    <m/>
    <s v="nemá"/>
    <x v="5"/>
    <n v="0"/>
    <m/>
    <m/>
    <x v="0"/>
    <n v="9"/>
  </r>
  <r>
    <d v="2018-09-27T10:17:33"/>
    <s v="SVIOP-2018-SZM2-014260"/>
    <x v="120"/>
    <x v="120"/>
    <n v="10"/>
    <s v="ks"/>
    <n v="235.13"/>
    <n v="2351.3000000000002"/>
    <s v="2611"/>
    <m/>
    <x v="0"/>
    <s v="SYSMNG415EE"/>
    <s v="Výdej do spotřeby z IOP"/>
    <s v="Kánská Zdeňka"/>
    <s v="Promítnut do stavu zásob"/>
    <s v="ZOBV_HO"/>
    <x v="0"/>
    <m/>
    <m/>
    <s v="Distrimed s.r.o."/>
    <m/>
    <m/>
    <m/>
    <s v="nemá"/>
    <x v="0"/>
    <n v="0"/>
    <m/>
    <m/>
    <x v="0"/>
    <n v="9"/>
  </r>
  <r>
    <d v="2018-09-27T10:51:19"/>
    <s v="SVIOP-2018-SZM2-014220"/>
    <x v="70"/>
    <x v="70"/>
    <n v="3"/>
    <s v="ks"/>
    <n v="96.17"/>
    <n v="288.5"/>
    <s v="2611"/>
    <m/>
    <x v="0"/>
    <s v="9324471"/>
    <s v="Výdej do spotřeby z IOP"/>
    <s v="Kánská Zdeňka"/>
    <s v="Promítnut do stavu zásob"/>
    <s v="ZOBV_OBVAZ"/>
    <x v="3"/>
    <m/>
    <m/>
    <s v="HARTMANN - RICO a.s."/>
    <m/>
    <m/>
    <m/>
    <s v="nemá"/>
    <x v="0"/>
    <n v="0"/>
    <m/>
    <m/>
    <x v="0"/>
    <n v="9"/>
  </r>
  <r>
    <d v="2018-09-27T12:03:53"/>
    <s v="SVIOP-2018-SZM2-014233"/>
    <x v="142"/>
    <x v="142"/>
    <n v="12"/>
    <s v="ks"/>
    <n v="18.88"/>
    <n v="226.51"/>
    <s v="2622"/>
    <m/>
    <x v="1"/>
    <s v="1534-1"/>
    <s v="Výdej do spotřeby z IOP"/>
    <s v="Masopustová Eva"/>
    <s v="Promítnut do stavu zásob"/>
    <s v="ZOBV_OBVAZ"/>
    <x v="3"/>
    <m/>
    <m/>
    <s v="3M Česko, spol. s r.o."/>
    <m/>
    <m/>
    <m/>
    <s v="nemá"/>
    <x v="0"/>
    <n v="0"/>
    <m/>
    <m/>
    <x v="0"/>
    <n v="9"/>
  </r>
  <r>
    <d v="2018-09-27T12:37:23"/>
    <s v="SVIOP-2018-SZM2-014270"/>
    <x v="143"/>
    <x v="143"/>
    <n v="24"/>
    <s v="ks"/>
    <n v="61.96"/>
    <n v="1487.02"/>
    <s v="2611"/>
    <m/>
    <x v="0"/>
    <s v="1583"/>
    <s v="Výdej do spotřeby z IOP"/>
    <s v="Kánská Zdeňka"/>
    <s v="Promítnut do stavu zásob"/>
    <s v="ZOBV_OB"/>
    <x v="1"/>
    <m/>
    <m/>
    <s v="3M Česko, spol. s r.o."/>
    <m/>
    <m/>
    <m/>
    <s v="0080387"/>
    <x v="0"/>
    <n v="0"/>
    <m/>
    <m/>
    <x v="0"/>
    <n v="9"/>
  </r>
  <r>
    <d v="2018-10-03T12:38:57"/>
    <s v="SVIOP-2018-SZM1-006273"/>
    <x v="89"/>
    <x v="89"/>
    <n v="2"/>
    <s v="ks"/>
    <n v="172.5"/>
    <n v="345"/>
    <s v="2611"/>
    <m/>
    <x v="0"/>
    <s v="04861736001"/>
    <s v="Výdej do spotřeby z IOP"/>
    <s v="Oklešťková Helena"/>
    <s v="Promítnut do stavu zásob"/>
    <s v="ZOST_DIA"/>
    <x v="17"/>
    <m/>
    <m/>
    <s v="ROCHE s.r.o."/>
    <m/>
    <m/>
    <m/>
    <s v="nemá"/>
    <x v="2"/>
    <n v="0"/>
    <s v="SM-2013-617-31"/>
    <s v="SM-2013-617-31"/>
    <x v="0"/>
    <n v="10"/>
  </r>
  <r>
    <d v="2018-10-04T08:06:29"/>
    <s v="SVIOP-2018-SZM2-014358"/>
    <x v="144"/>
    <x v="144"/>
    <n v="50"/>
    <s v="ks"/>
    <n v="22.45"/>
    <n v="1122.7"/>
    <s v="2622"/>
    <m/>
    <x v="1"/>
    <s v="E4541"/>
    <s v="Výdej do spotřeby z IOP"/>
    <s v="Lukášková Lenka"/>
    <s v="Promítnut do stavu zásob"/>
    <s v="ZOBV_NA"/>
    <x v="4"/>
    <m/>
    <m/>
    <s v="3M Česko, spol. s r.o."/>
    <m/>
    <m/>
    <m/>
    <s v="0080740"/>
    <x v="0"/>
    <n v="0"/>
    <m/>
    <m/>
    <x v="0"/>
    <n v="10"/>
  </r>
  <r>
    <d v="2018-10-04T08:12:31"/>
    <s v="SVIOP-2018-SZM2-014361"/>
    <x v="144"/>
    <x v="144"/>
    <n v="50"/>
    <s v="ks"/>
    <n v="22.45"/>
    <n v="1122.7"/>
    <s v="2611"/>
    <m/>
    <x v="0"/>
    <s v="E4541"/>
    <s v="Výdej do spotřeby z IOP"/>
    <s v="Lukášková Lenka"/>
    <s v="Promítnut do stavu zásob"/>
    <s v="ZOBV_NA"/>
    <x v="4"/>
    <m/>
    <m/>
    <s v="3M Česko, spol. s r.o."/>
    <m/>
    <m/>
    <m/>
    <s v="0080740"/>
    <x v="0"/>
    <n v="0"/>
    <m/>
    <m/>
    <x v="0"/>
    <n v="10"/>
  </r>
  <r>
    <d v="2018-10-10T06:22:52"/>
    <s v="SVIOP-2018-SZM2-014729"/>
    <x v="145"/>
    <x v="145"/>
    <n v="1"/>
    <s v="ks"/>
    <n v="117.37"/>
    <n v="117.37"/>
    <s v="2611"/>
    <m/>
    <x v="0"/>
    <s v="nemá"/>
    <s v="Výdej do spotřeby z IOP"/>
    <s v="Kánská Zdeňka"/>
    <s v="Promítnut do stavu zásob"/>
    <s v="ZOST_OSTAT"/>
    <x v="8"/>
    <m/>
    <m/>
    <s v="KARDIO VS s.r.o."/>
    <m/>
    <m/>
    <m/>
    <s v="nemá"/>
    <x v="2"/>
    <n v="0"/>
    <m/>
    <m/>
    <x v="0"/>
    <n v="10"/>
  </r>
  <r>
    <d v="2018-10-10T06:22:52"/>
    <s v="SVIOP-2018-SZM2-014729"/>
    <x v="146"/>
    <x v="146"/>
    <n v="2"/>
    <s v="ks"/>
    <n v="214.17"/>
    <n v="428.33"/>
    <s v="2611"/>
    <m/>
    <x v="0"/>
    <s v="KVS 116100160"/>
    <s v="Výdej do spotřeby z IOP"/>
    <s v="Kánská Zdeňka"/>
    <s v="Promítnut do stavu zásob"/>
    <s v="ZOST_OSTAT"/>
    <x v="8"/>
    <m/>
    <m/>
    <s v="KARDIO VS s.r.o."/>
    <m/>
    <m/>
    <m/>
    <s v="nemá"/>
    <x v="2"/>
    <n v="0"/>
    <m/>
    <m/>
    <x v="0"/>
    <n v="10"/>
  </r>
  <r>
    <d v="2018-10-10T06:57:02"/>
    <s v="SVIOP-2018-SZM2-014747"/>
    <x v="147"/>
    <x v="147"/>
    <n v="2"/>
    <s v="ks"/>
    <n v="12.1"/>
    <n v="24.2"/>
    <s v="2611"/>
    <m/>
    <x v="0"/>
    <s v="24107"/>
    <s v="Výdej do spotřeby z IOP"/>
    <s v="Kánská Zdeňka"/>
    <s v="Promítnut do stavu zásob"/>
    <s v="ZOST_OSTAT"/>
    <x v="8"/>
    <m/>
    <m/>
    <s v="KARDIO VS s.r.o."/>
    <m/>
    <m/>
    <m/>
    <s v="nemá"/>
    <x v="2"/>
    <n v="0"/>
    <m/>
    <m/>
    <x v="0"/>
    <n v="10"/>
  </r>
  <r>
    <d v="2018-10-10T09:46:21"/>
    <s v="SVIOP-2018-SZM2-014786"/>
    <x v="120"/>
    <x v="120"/>
    <n v="10"/>
    <s v="ks"/>
    <n v="235.13"/>
    <n v="2351.29"/>
    <s v="2611"/>
    <m/>
    <x v="0"/>
    <s v="SYSMNG415EE"/>
    <s v="Výdej do spotřeby z IOP"/>
    <s v="Lukášková Lenka"/>
    <s v="Promítnut do stavu zásob"/>
    <s v="ZOBV_HO"/>
    <x v="0"/>
    <s v="Distrimed s.r.o."/>
    <m/>
    <s v="Distrimed s.r.o."/>
    <m/>
    <m/>
    <m/>
    <s v="nemá"/>
    <x v="0"/>
    <n v="0"/>
    <m/>
    <m/>
    <x v="0"/>
    <n v="10"/>
  </r>
  <r>
    <d v="2018-10-12T10:34:14"/>
    <s v="SVIOP-2018-SZM2-014999"/>
    <x v="148"/>
    <x v="148"/>
    <n v="2"/>
    <s v="ks"/>
    <n v="165.39"/>
    <n v="330.78"/>
    <s v="2611"/>
    <m/>
    <x v="0"/>
    <s v="620003541"/>
    <s v="Výdej do spotřeby z IOP"/>
    <s v="Kánská Zdeňka"/>
    <s v="Promítnut do stavu zásob"/>
    <s v="ZOBV_OBVAZ"/>
    <x v="3"/>
    <m/>
    <m/>
    <s v="Michael Müller"/>
    <m/>
    <m/>
    <m/>
    <s v="nemá"/>
    <x v="0"/>
    <n v="0"/>
    <m/>
    <m/>
    <x v="0"/>
    <n v="10"/>
  </r>
  <r>
    <d v="2018-10-22T08:12:25"/>
    <s v="SVIOP-2018-SZM1-006777"/>
    <x v="149"/>
    <x v="149"/>
    <n v="100"/>
    <s v="ks"/>
    <n v="0.3"/>
    <n v="30"/>
    <s v="2611"/>
    <m/>
    <x v="0"/>
    <s v="4657667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10"/>
  </r>
  <r>
    <d v="2018-10-22T08:12:25"/>
    <s v="SVIOP-2018-SZM1-006777"/>
    <x v="83"/>
    <x v="83"/>
    <n v="100"/>
    <s v="ks"/>
    <n v="0.48"/>
    <n v="48"/>
    <s v="2611"/>
    <m/>
    <x v="0"/>
    <s v="4657853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10"/>
  </r>
  <r>
    <d v="2018-10-22T08:12:25"/>
    <s v="SVIOP-2018-SZM1-006777"/>
    <x v="22"/>
    <x v="22"/>
    <n v="200"/>
    <s v="ks"/>
    <n v="0.55000000000000004"/>
    <n v="110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0"/>
    <n v="10"/>
  </r>
  <r>
    <d v="2018-10-22T08:12:25"/>
    <s v="SVIOP-2018-SZM1-006777"/>
    <x v="53"/>
    <x v="53"/>
    <n v="1000"/>
    <s v="ks"/>
    <n v="0.63"/>
    <n v="630"/>
    <s v="2611"/>
    <m/>
    <x v="0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0"/>
  </r>
  <r>
    <d v="2018-10-22T08:12:25"/>
    <s v="SVIOP-2018-SZM1-006777"/>
    <x v="2"/>
    <x v="2"/>
    <n v="800"/>
    <s v="ks"/>
    <n v="0.63"/>
    <n v="504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0"/>
  </r>
  <r>
    <d v="2018-10-22T08:12:25"/>
    <s v="SVIOP-2018-SZM1-006777"/>
    <x v="59"/>
    <x v="59"/>
    <n v="1000"/>
    <s v="ks"/>
    <n v="0.63"/>
    <n v="630"/>
    <s v="2611"/>
    <m/>
    <x v="0"/>
    <s v="44750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0"/>
  </r>
  <r>
    <d v="2018-10-22T08:12:25"/>
    <s v="SVIOP-2018-SZM1-006777"/>
    <x v="4"/>
    <x v="4"/>
    <n v="500"/>
    <s v="ks"/>
    <n v="0.67"/>
    <n v="335"/>
    <s v="2611"/>
    <m/>
    <x v="0"/>
    <s v="28003+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10"/>
  </r>
  <r>
    <d v="2018-10-22T08:12:25"/>
    <s v="SVIOP-2018-SZM1-006777"/>
    <x v="60"/>
    <x v="60"/>
    <n v="400"/>
    <s v="ks"/>
    <n v="1.29"/>
    <n v="516"/>
    <s v="2611"/>
    <m/>
    <x v="0"/>
    <s v="26621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10"/>
  </r>
  <r>
    <d v="2018-10-22T08:12:25"/>
    <s v="SVIOP-2018-SZM1-006777"/>
    <x v="6"/>
    <x v="6"/>
    <n v="600"/>
    <s v="ks"/>
    <n v="1.5"/>
    <n v="90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0"/>
    <n v="10"/>
  </r>
  <r>
    <d v="2018-10-22T08:12:25"/>
    <s v="SVIOP-2018-SZM1-006777"/>
    <x v="40"/>
    <x v="40"/>
    <n v="100"/>
    <s v="ks"/>
    <n v="1.98"/>
    <n v="198"/>
    <s v="2611"/>
    <m/>
    <x v="0"/>
    <s v="454086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0"/>
  </r>
  <r>
    <d v="2018-10-22T08:12:25"/>
    <s v="SVIOP-2018-SZM1-006777"/>
    <x v="8"/>
    <x v="8"/>
    <n v="100"/>
    <s v="ks"/>
    <n v="2.16"/>
    <n v="216"/>
    <s v="2611"/>
    <m/>
    <x v="0"/>
    <s v="454329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0"/>
  </r>
  <r>
    <d v="2018-10-22T08:12:25"/>
    <s v="SVIOP-2018-SZM1-006777"/>
    <x v="85"/>
    <x v="85"/>
    <n v="100"/>
    <s v="ks"/>
    <n v="2.69"/>
    <n v="269"/>
    <s v="2611"/>
    <m/>
    <x v="0"/>
    <s v="454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0"/>
  </r>
  <r>
    <d v="2018-10-22T08:12:25"/>
    <s v="SVIOP-2018-SZM1-006777"/>
    <x v="63"/>
    <x v="63"/>
    <n v="120"/>
    <s v="ks"/>
    <n v="3.02"/>
    <n v="362.4"/>
    <s v="2611"/>
    <m/>
    <x v="0"/>
    <s v="2662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10"/>
  </r>
  <r>
    <d v="2018-10-22T08:12:25"/>
    <s v="SVIOP-2018-SZM1-006777"/>
    <x v="150"/>
    <x v="150"/>
    <n v="100"/>
    <s v="ks"/>
    <n v="5.64"/>
    <n v="564"/>
    <s v="2611"/>
    <m/>
    <x v="0"/>
    <s v="811212"/>
    <s v="Výdej do spotřeby z IOP"/>
    <s v="Aujeská Ivana"/>
    <s v="Promítnut do stavu zásob"/>
    <s v="ZOBV_NA"/>
    <x v="4"/>
    <m/>
    <m/>
    <s v="DAHLHAUSEN CZ, spol. s r.o."/>
    <m/>
    <m/>
    <m/>
    <s v="nemá"/>
    <x v="0"/>
    <n v="0"/>
    <s v="CN pro FNOL"/>
    <s v="CN pro FNOL"/>
    <x v="0"/>
    <n v="10"/>
  </r>
  <r>
    <d v="2018-10-22T08:12:25"/>
    <s v="SVIOP-2018-SZM1-006777"/>
    <x v="27"/>
    <x v="27"/>
    <n v="200"/>
    <s v="ks"/>
    <n v="6.17"/>
    <n v="1234"/>
    <s v="2611"/>
    <m/>
    <x v="0"/>
    <s v="ZAR-TNU201601"/>
    <s v="Výdej do spotřeby z IOP"/>
    <s v="Aujeská Ivana"/>
    <s v="Promítnut do stavu zásob"/>
    <s v="ZOST_OSTAT"/>
    <x v="8"/>
    <m/>
    <m/>
    <s v="Distrimed s.r.o."/>
    <m/>
    <m/>
    <m/>
    <s v="nemá"/>
    <x v="2"/>
    <n v="0"/>
    <s v="CN na rok 2018"/>
    <s v="CN na rok 2018"/>
    <x v="0"/>
    <n v="10"/>
  </r>
  <r>
    <d v="2018-10-22T08:12:25"/>
    <s v="SVIOP-2018-SZM1-006777"/>
    <x v="46"/>
    <x v="46"/>
    <n v="24"/>
    <s v="ks"/>
    <n v="8.1199999999999992"/>
    <n v="194.88"/>
    <s v="2611"/>
    <m/>
    <x v="0"/>
    <s v="840W-1"/>
    <s v="Výdej do spotřeby z IOP"/>
    <s v="Aujeská Ivana"/>
    <s v="Promítnut do stavu zásob"/>
    <s v="ZOBV_NA"/>
    <x v="4"/>
    <m/>
    <m/>
    <s v="3M Česko, spol. s r.o."/>
    <m/>
    <m/>
    <m/>
    <s v="nemá"/>
    <x v="0"/>
    <n v="0"/>
    <m/>
    <m/>
    <x v="0"/>
    <n v="10"/>
  </r>
  <r>
    <d v="2018-10-22T08:12:25"/>
    <s v="SVIOP-2018-SZM1-006777"/>
    <x v="137"/>
    <x v="137"/>
    <n v="60"/>
    <s v="ks"/>
    <n v="8.4700000000000006"/>
    <n v="508.2"/>
    <s v="2611"/>
    <m/>
    <x v="0"/>
    <s v="306585"/>
    <s v="Výdej do spotřeby z IOP"/>
    <s v="Aujeská Ivana"/>
    <s v="Promítnut do stavu zásob"/>
    <s v="ZOST_STRIK_PREDPL"/>
    <x v="20"/>
    <m/>
    <m/>
    <s v="Becton Dickinson Czechia, s.r.o."/>
    <m/>
    <m/>
    <m/>
    <s v="nemá"/>
    <x v="2"/>
    <n v="0"/>
    <m/>
    <m/>
    <x v="0"/>
    <n v="10"/>
  </r>
  <r>
    <d v="2018-10-22T08:12:25"/>
    <s v="SVIOP-2018-SZM1-006777"/>
    <x v="86"/>
    <x v="86"/>
    <n v="100"/>
    <s v="ks"/>
    <n v="9.1999999999999993"/>
    <n v="92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0"/>
    <n v="10"/>
  </r>
  <r>
    <d v="2018-10-22T08:12:25"/>
    <s v="SVIOP-2018-SZM1-006777"/>
    <x v="129"/>
    <x v="129"/>
    <n v="50"/>
    <s v="ks"/>
    <n v="10.119999999999999"/>
    <n v="506"/>
    <s v="2611"/>
    <m/>
    <x v="0"/>
    <s v="20002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10"/>
  </r>
  <r>
    <d v="2018-10-22T08:12:25"/>
    <s v="SVIOP-2018-SZM1-006777"/>
    <x v="49"/>
    <x v="49"/>
    <n v="60"/>
    <s v="ks"/>
    <n v="11.74"/>
    <n v="704.4"/>
    <s v="2611"/>
    <m/>
    <x v="0"/>
    <s v="15-0002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0"/>
    <n v="10"/>
  </r>
  <r>
    <d v="2018-10-22T08:12:25"/>
    <s v="SVIOP-2018-SZM1-006777"/>
    <x v="151"/>
    <x v="151"/>
    <n v="10"/>
    <s v="ks"/>
    <n v="13.2"/>
    <n v="132"/>
    <s v="2611"/>
    <m/>
    <x v="0"/>
    <s v="180605-000160"/>
    <s v="Výdej do spotřeby z IOP"/>
    <s v="Aujeská Ivana"/>
    <s v="Promítnut do stavu zásob"/>
    <s v="ZOST_OSTAT"/>
    <x v="8"/>
    <m/>
    <m/>
    <s v="Teleflex Medical s.r.o."/>
    <m/>
    <m/>
    <m/>
    <s v="nemá"/>
    <x v="2"/>
    <n v="0"/>
    <m/>
    <m/>
    <x v="0"/>
    <n v="10"/>
  </r>
  <r>
    <d v="2018-10-22T08:12:25"/>
    <s v="SVIOP-2018-SZM1-006777"/>
    <x v="152"/>
    <x v="152"/>
    <n v="10"/>
    <s v="ks"/>
    <n v="13.2"/>
    <n v="132"/>
    <s v="2611"/>
    <m/>
    <x v="0"/>
    <s v="180605-000180"/>
    <s v="Výdej do spotřeby z IOP"/>
    <s v="Aujeská Ivana"/>
    <s v="Promítnut do stavu zásob"/>
    <s v="ZOST_OSTAT"/>
    <x v="8"/>
    <m/>
    <m/>
    <s v="Teleflex Medical s.r.o."/>
    <m/>
    <m/>
    <m/>
    <s v="nemá"/>
    <x v="2"/>
    <n v="0"/>
    <m/>
    <m/>
    <x v="0"/>
    <n v="10"/>
  </r>
  <r>
    <d v="2018-10-22T08:12:25"/>
    <s v="SVIOP-2018-SZM1-006777"/>
    <x v="153"/>
    <x v="153"/>
    <n v="10"/>
    <s v="ks"/>
    <n v="13.21"/>
    <n v="132.1"/>
    <s v="2611"/>
    <m/>
    <x v="0"/>
    <s v="180605-000140"/>
    <s v="Výdej do spotřeby z IOP"/>
    <s v="Aujeská Ivana"/>
    <s v="Promítnut do stavu zásob"/>
    <s v="ZOST_OSTAT"/>
    <x v="8"/>
    <m/>
    <m/>
    <s v="Teleflex Medical s.r.o."/>
    <m/>
    <m/>
    <m/>
    <s v="nemá"/>
    <x v="2"/>
    <n v="0"/>
    <m/>
    <m/>
    <x v="0"/>
    <n v="10"/>
  </r>
  <r>
    <d v="2018-10-22T08:12:25"/>
    <s v="SVIOP-2018-SZM1-006777"/>
    <x v="50"/>
    <x v="50"/>
    <n v="60"/>
    <s v="ks"/>
    <n v="13.31"/>
    <n v="798.6"/>
    <s v="2611"/>
    <m/>
    <x v="0"/>
    <s v="15-0003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0"/>
    <n v="10"/>
  </r>
  <r>
    <d v="2018-10-22T08:12:25"/>
    <s v="SVIOP-2018-SZM1-006777"/>
    <x v="87"/>
    <x v="87"/>
    <n v="10"/>
    <s v="ks"/>
    <n v="21.24"/>
    <n v="212.4"/>
    <s v="2611"/>
    <m/>
    <x v="0"/>
    <s v="490CE.A"/>
    <s v="Výdej do spotřeby z IOP"/>
    <s v="Aujeská Ivana"/>
    <s v="Promítnut do stavu zásob"/>
    <s v="ZOST_OD_MI"/>
    <x v="18"/>
    <m/>
    <m/>
    <s v="TRIOS, spol. s r.o."/>
    <m/>
    <m/>
    <m/>
    <s v="nemá"/>
    <x v="2"/>
    <n v="0"/>
    <m/>
    <m/>
    <x v="0"/>
    <n v="10"/>
  </r>
  <r>
    <d v="2018-10-22T08:12:25"/>
    <s v="SVIOP-2018-SZM1-006777"/>
    <x v="99"/>
    <x v="99"/>
    <n v="2"/>
    <s v="ks"/>
    <n v="25"/>
    <n v="50"/>
    <s v="2611"/>
    <m/>
    <x v="0"/>
    <s v="GAMA204809"/>
    <s v="Výdej do spotřeby z IOP"/>
    <s v="Aujeská Ivana"/>
    <s v="Promítnut do stavu zásob"/>
    <s v="ZOST_OSTAT"/>
    <x v="8"/>
    <m/>
    <m/>
    <s v="VWR International s.r.o."/>
    <m/>
    <m/>
    <m/>
    <s v="nemá"/>
    <x v="2"/>
    <n v="0"/>
    <s v="CN 2019/2020"/>
    <s v="CN 2019/2020"/>
    <x v="0"/>
    <n v="10"/>
  </r>
  <r>
    <d v="2018-10-22T08:12:25"/>
    <s v="SVIOP-2018-SZM1-006777"/>
    <x v="88"/>
    <x v="88"/>
    <n v="50"/>
    <s v="ks"/>
    <n v="30.18"/>
    <n v="1509"/>
    <s v="2611"/>
    <m/>
    <x v="0"/>
    <s v="SYS01512EE"/>
    <s v="Výdej do spotřeby z IOP"/>
    <s v="Aujeská Ivana"/>
    <s v="Promítnut do stavu zásob"/>
    <s v="ZOBV_HO"/>
    <x v="0"/>
    <m/>
    <m/>
    <s v="Distrimed s.r.o."/>
    <m/>
    <m/>
    <m/>
    <s v="nemá"/>
    <x v="0"/>
    <n v="0"/>
    <m/>
    <m/>
    <x v="0"/>
    <n v="10"/>
  </r>
  <r>
    <d v="2018-10-22T08:12:25"/>
    <s v="SVIOP-2018-SZM1-006777"/>
    <x v="154"/>
    <x v="154"/>
    <n v="12"/>
    <s v="ks"/>
    <n v="157.1"/>
    <n v="1885.2"/>
    <s v="2611"/>
    <m/>
    <x v="0"/>
    <s v="3391E"/>
    <s v="Výdej do spotřeby z IOP"/>
    <s v="Aujeská Ivana"/>
    <s v="Promítnut do stavu zásob"/>
    <s v="ZOBV_HO"/>
    <x v="0"/>
    <m/>
    <m/>
    <s v="3M Česko, spol. s r.o."/>
    <m/>
    <m/>
    <m/>
    <s v="nemá"/>
    <x v="0"/>
    <n v="0"/>
    <m/>
    <m/>
    <x v="0"/>
    <n v="10"/>
  </r>
  <r>
    <d v="2018-10-22T08:12:25"/>
    <s v="SVIOP-2018-SZM1-006777"/>
    <x v="89"/>
    <x v="89"/>
    <n v="1"/>
    <s v="ks"/>
    <n v="172.5"/>
    <n v="172.5"/>
    <s v="2611"/>
    <m/>
    <x v="0"/>
    <s v="0486173600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0"/>
    <n v="10"/>
  </r>
  <r>
    <d v="2018-10-22T08:12:25"/>
    <s v="SVIOP-2018-SZM1-006777"/>
    <x v="155"/>
    <x v="155"/>
    <n v="12"/>
    <s v="ks"/>
    <n v="197.57"/>
    <n v="2370.84"/>
    <s v="2611"/>
    <m/>
    <x v="0"/>
    <s v="3346E"/>
    <s v="Výdej do spotřeby z IOP"/>
    <s v="Aujeská Ivana"/>
    <s v="Promítnut do stavu zásob"/>
    <s v="ZOST_OSTAT"/>
    <x v="8"/>
    <m/>
    <m/>
    <s v="3M Česko, spol. s r.o."/>
    <m/>
    <m/>
    <m/>
    <s v="nemá"/>
    <x v="2"/>
    <n v="0"/>
    <m/>
    <m/>
    <x v="0"/>
    <n v="10"/>
  </r>
  <r>
    <d v="2018-10-22T08:12:25"/>
    <s v="SVIOP-2018-SZM1-006777"/>
    <x v="52"/>
    <x v="52"/>
    <n v="3"/>
    <s v="ks"/>
    <n v="309.35000000000002"/>
    <n v="928.05"/>
    <s v="2611"/>
    <m/>
    <x v="0"/>
    <s v="3098093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0"/>
  </r>
  <r>
    <d v="2018-10-22T08:12:25"/>
    <s v="SVIOP-2018-SZM1-006777"/>
    <x v="14"/>
    <x v="14"/>
    <n v="3"/>
    <s v="ks"/>
    <n v="355.35"/>
    <n v="1066.05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0"/>
  </r>
  <r>
    <d v="2018-10-22T08:12:25"/>
    <s v="SVIOP-2018-SZM1-006777"/>
    <x v="139"/>
    <x v="139"/>
    <n v="2"/>
    <s v="ks"/>
    <n v="573.85"/>
    <n v="1147.7"/>
    <s v="2611"/>
    <m/>
    <x v="0"/>
    <s v="3098077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0"/>
  </r>
  <r>
    <d v="2018-10-23T10:24:21"/>
    <s v="SVIOP-2018-SZM2-015645"/>
    <x v="92"/>
    <x v="92"/>
    <n v="6"/>
    <s v="ks"/>
    <n v="47.54"/>
    <n v="285.20999999999998"/>
    <s v="2611"/>
    <m/>
    <x v="0"/>
    <s v="499572"/>
    <s v="Výdej do spotřeby z IOP"/>
    <s v="Kánská Zdeňka"/>
    <s v="Promítnut do stavu zásob"/>
    <s v="ZOBV_HO"/>
    <x v="0"/>
    <m/>
    <m/>
    <s v="HARTMANN - RICO a.s."/>
    <m/>
    <m/>
    <m/>
    <s v="0081316"/>
    <x v="0"/>
    <n v="0"/>
    <m/>
    <m/>
    <x v="0"/>
    <n v="10"/>
  </r>
  <r>
    <d v="2018-10-23T13:51:19"/>
    <s v="SVIOP-2018-SZM1-006814"/>
    <x v="45"/>
    <x v="45"/>
    <n v="24"/>
    <s v="ks"/>
    <n v="7.63"/>
    <n v="183.12"/>
    <s v="2611"/>
    <m/>
    <x v="0"/>
    <s v="1527-0"/>
    <s v="Výdej do spotřeby z IOP"/>
    <s v="Oklešťková Helena"/>
    <s v="Promítnut do stavu zásob"/>
    <s v="ZOBV_OBVAZ"/>
    <x v="3"/>
    <m/>
    <m/>
    <s v="3M Česko, spol. s r.o."/>
    <m/>
    <m/>
    <m/>
    <s v="0080356"/>
    <x v="0"/>
    <n v="0"/>
    <m/>
    <m/>
    <x v="0"/>
    <n v="10"/>
  </r>
  <r>
    <d v="2018-10-24T07:12:12"/>
    <s v="SVIOP-2018-SZM1-006770"/>
    <x v="82"/>
    <x v="82"/>
    <n v="30"/>
    <s v="ks"/>
    <n v="0.37"/>
    <n v="11.1"/>
    <s v="2611"/>
    <m/>
    <x v="0"/>
    <s v="P-CURE1972ELAST"/>
    <s v="Výdej do spotřeby z IOP"/>
    <s v="Aujeská Ivana"/>
    <s v="Promítnut do stavu zásob"/>
    <s v="ZOBV_NA"/>
    <x v="4"/>
    <m/>
    <m/>
    <s v="MEDICAL M spol. s r.o."/>
    <m/>
    <m/>
    <m/>
    <s v="nemá"/>
    <x v="0"/>
    <n v="0"/>
    <m/>
    <m/>
    <x v="0"/>
    <n v="10"/>
  </r>
  <r>
    <d v="2018-10-24T07:12:12"/>
    <s v="SVIOP-2018-SZM1-006770"/>
    <x v="156"/>
    <x v="156"/>
    <n v="30"/>
    <s v="ks"/>
    <n v="2.74"/>
    <n v="82.2"/>
    <s v="2611"/>
    <m/>
    <x v="0"/>
    <s v="A1445510"/>
    <s v="Výdej do spotřeby z IOP"/>
    <s v="Aujeská Ivana"/>
    <s v="Promítnut do stavu zásob"/>
    <s v="ZOBV_NA"/>
    <x v="4"/>
    <m/>
    <m/>
    <s v="PHOENIX lékárenský velkoobchod, s.r.o."/>
    <m/>
    <m/>
    <m/>
    <s v="nemá"/>
    <x v="0"/>
    <n v="0"/>
    <m/>
    <m/>
    <x v="0"/>
    <n v="10"/>
  </r>
  <r>
    <d v="2018-10-24T07:24:52"/>
    <s v="SVIOP-2018-SZM2-015714"/>
    <x v="0"/>
    <x v="0"/>
    <n v="20"/>
    <s v="ks"/>
    <n v="82.08"/>
    <n v="1641.6"/>
    <s v="2611"/>
    <m/>
    <x v="0"/>
    <s v="20403"/>
    <s v="Výdej do spotřeby z IOP"/>
    <s v="Lukášková Lenka"/>
    <s v="Promítnut do stavu zásob"/>
    <s v="ZOBV_HO"/>
    <x v="0"/>
    <m/>
    <m/>
    <s v="Chráněná dílna TiRO Blansko s.r.o."/>
    <m/>
    <m/>
    <m/>
    <s v="0081454"/>
    <x v="0"/>
    <n v="0"/>
    <m/>
    <m/>
    <x v="0"/>
    <n v="10"/>
  </r>
  <r>
    <d v="2018-10-24T07:30:25"/>
    <s v="SVIOP-2018-SZM2-015717"/>
    <x v="91"/>
    <x v="91"/>
    <n v="20"/>
    <s v="ks"/>
    <n v="13.19"/>
    <n v="263.75"/>
    <s v="2611"/>
    <m/>
    <x v="0"/>
    <s v="19583"/>
    <s v="Výdej do spotřeby z IOP"/>
    <s v="Lukášková Lenka"/>
    <s v="Promítnut do stavu zásob"/>
    <s v="ZOBV_OB"/>
    <x v="1"/>
    <m/>
    <m/>
    <s v="Chráněná dílna TiRO Blansko s.r.o."/>
    <m/>
    <m/>
    <m/>
    <s v="nemá"/>
    <x v="0"/>
    <n v="0"/>
    <m/>
    <m/>
    <x v="0"/>
    <n v="10"/>
  </r>
  <r>
    <d v="2018-10-24T08:46:09"/>
    <s v="SVIOP-2018-SZM2-015728"/>
    <x v="71"/>
    <x v="71"/>
    <n v="100"/>
    <s v="ks"/>
    <n v="5.31"/>
    <n v="531"/>
    <s v="2611"/>
    <m/>
    <x v="0"/>
    <s v="11.000.00.010"/>
    <s v="Výdej do spotřeby z IOP"/>
    <s v="Kánská Zdeňka"/>
    <s v="Promítnut do stavu zásob"/>
    <s v="ZOST_OSTAT"/>
    <x v="8"/>
    <m/>
    <m/>
    <s v="DAHLHAUSEN CZ, spol. s r.o."/>
    <m/>
    <m/>
    <m/>
    <s v="nemá"/>
    <x v="2"/>
    <n v="0"/>
    <s v="CN pro FNOL"/>
    <s v="CN pro FNOL"/>
    <x v="0"/>
    <n v="10"/>
  </r>
  <r>
    <d v="2018-10-24T13:24:26"/>
    <s v="SVIOP-2018-SZM2-015803"/>
    <x v="157"/>
    <x v="157"/>
    <n v="10"/>
    <s v="ks"/>
    <n v="22.99"/>
    <n v="229.9"/>
    <s v="2611"/>
    <m/>
    <x v="0"/>
    <s v="186005-000160"/>
    <s v="Výdej do spotřeby z IOP"/>
    <s v="Lukášková Lenka"/>
    <s v="Promítnut do stavu zásob"/>
    <s v="ZOST_OSTAT"/>
    <x v="8"/>
    <m/>
    <m/>
    <s v="Teleflex Medical s.r.o."/>
    <m/>
    <m/>
    <m/>
    <s v="nemá"/>
    <x v="2"/>
    <n v="0"/>
    <m/>
    <m/>
    <x v="0"/>
    <n v="10"/>
  </r>
  <r>
    <d v="2018-10-24T13:24:26"/>
    <s v="SVIOP-2018-SZM2-015803"/>
    <x v="158"/>
    <x v="158"/>
    <n v="10"/>
    <s v="ks"/>
    <n v="22.99"/>
    <n v="229.9"/>
    <s v="2611"/>
    <m/>
    <x v="0"/>
    <s v="186005-000180"/>
    <s v="Výdej do spotřeby z IOP"/>
    <s v="Lukášková Lenka"/>
    <s v="Promítnut do stavu zásob"/>
    <s v="ZOST_OSTAT"/>
    <x v="8"/>
    <m/>
    <m/>
    <s v="Teleflex Medical s.r.o."/>
    <m/>
    <m/>
    <m/>
    <s v="nemá"/>
    <x v="2"/>
    <n v="0"/>
    <m/>
    <m/>
    <x v="0"/>
    <n v="10"/>
  </r>
  <r>
    <d v="2018-10-25T06:38:51"/>
    <s v="SVIOP-2018-SZM1-006848"/>
    <x v="60"/>
    <x v="60"/>
    <n v="100"/>
    <s v="ks"/>
    <n v="1.29"/>
    <n v="129"/>
    <s v="2611"/>
    <m/>
    <x v="0"/>
    <s v="26621"/>
    <s v="Výdej do spotřeby z IOP"/>
    <s v="Oklešťková Helena"/>
    <s v="Promítnut do stavu zásob"/>
    <s v="ZOBV_OBVAZ"/>
    <x v="3"/>
    <m/>
    <m/>
    <s v="PANEP CZ s.r.o."/>
    <m/>
    <m/>
    <m/>
    <s v="nemá"/>
    <x v="0"/>
    <n v="0"/>
    <m/>
    <m/>
    <x v="0"/>
    <n v="10"/>
  </r>
  <r>
    <d v="2018-10-25T07:49:09"/>
    <s v="SVIOP-2018-SZM2-015836"/>
    <x v="31"/>
    <x v="31"/>
    <n v="1"/>
    <s v="ks"/>
    <n v="656.64"/>
    <n v="656.64"/>
    <s v="2611"/>
    <m/>
    <x v="0"/>
    <s v="20468"/>
    <s v="Výdej do spotřeby z IOP"/>
    <s v="Lukášková Lenka"/>
    <s v="Promítnut do stavu zásob"/>
    <s v="ZOBV_OBVAZ"/>
    <x v="3"/>
    <m/>
    <m/>
    <s v="Chráněná dílna TiRO Blansko s.r.o."/>
    <m/>
    <m/>
    <m/>
    <s v="nemá"/>
    <x v="0"/>
    <n v="0"/>
    <m/>
    <m/>
    <x v="0"/>
    <n v="10"/>
  </r>
  <r>
    <d v="2018-10-25T07:49:09"/>
    <s v="SVIOP-2018-SZM2-015836"/>
    <x v="159"/>
    <x v="159"/>
    <n v="1"/>
    <s v="ks"/>
    <n v="895.18"/>
    <n v="895.18"/>
    <s v="2611"/>
    <m/>
    <x v="0"/>
    <s v="20469"/>
    <s v="Výdej do spotřeby z IOP"/>
    <s v="Lukášková Lenka"/>
    <s v="Promítnut do stavu zásob"/>
    <s v="ZOBV_HO"/>
    <x v="0"/>
    <m/>
    <m/>
    <s v="Chráněná dílna TiRO Blansko s.r.o."/>
    <m/>
    <m/>
    <m/>
    <s v="nemá"/>
    <x v="0"/>
    <n v="0"/>
    <m/>
    <m/>
    <x v="0"/>
    <n v="10"/>
  </r>
  <r>
    <d v="2018-10-25T10:47:47"/>
    <s v="SVIOP-2018-SZM1-006864"/>
    <x v="84"/>
    <x v="84"/>
    <n v="500"/>
    <s v="ks"/>
    <n v="0.63"/>
    <n v="315"/>
    <s v="2611"/>
    <m/>
    <x v="0"/>
    <s v="1325020275"/>
    <s v="Výdej do spotřeby z IOP"/>
    <s v="Zdařilová Ivana"/>
    <s v="Promítnut do stavu zásob"/>
    <s v="ZOBV_HO"/>
    <x v="0"/>
    <m/>
    <m/>
    <s v="LINON CZ s.r.o."/>
    <m/>
    <m/>
    <m/>
    <s v="nemá"/>
    <x v="0"/>
    <n v="0"/>
    <m/>
    <m/>
    <x v="0"/>
    <n v="10"/>
  </r>
  <r>
    <d v="2018-10-25T10:56:59"/>
    <s v="SVIOP-2018-SZM2-015878"/>
    <x v="100"/>
    <x v="100"/>
    <n v="40"/>
    <s v="ks"/>
    <n v="34.99"/>
    <n v="1399.79"/>
    <s v="2611"/>
    <m/>
    <x v="0"/>
    <s v="72615"/>
    <s v="Výdej do spotřeby z IOP"/>
    <s v="Lukášková Lenka"/>
    <s v="Promítnut do stavu zásob"/>
    <s v="ZOST_OSTAT"/>
    <x v="8"/>
    <m/>
    <m/>
    <s v="AURA MEDICAL s.r.o"/>
    <m/>
    <m/>
    <m/>
    <s v="nemá"/>
    <x v="2"/>
    <n v="0"/>
    <m/>
    <m/>
    <x v="0"/>
    <n v="10"/>
  </r>
  <r>
    <d v="2018-10-25T13:07:22"/>
    <s v="SVIOP-2018-SZM1-006705"/>
    <x v="44"/>
    <x v="44"/>
    <n v="20"/>
    <s v="ks"/>
    <n v="5.28"/>
    <n v="105.6"/>
    <s v="2622"/>
    <m/>
    <x v="1"/>
    <s v="7404"/>
    <s v="Výdej do spotřeby z IOP"/>
    <s v="Aujeská Ivana"/>
    <s v="Promítnut do stavu zásob"/>
    <s v="ZOBV_HO"/>
    <x v="0"/>
    <m/>
    <m/>
    <s v="PROMEDICA PRAHA GROUP, a.s."/>
    <m/>
    <m/>
    <m/>
    <s v="0080767"/>
    <x v="0"/>
    <n v="0"/>
    <m/>
    <m/>
    <x v="0"/>
    <n v="10"/>
  </r>
  <r>
    <d v="2018-10-25T13:07:22"/>
    <s v="SVIOP-2018-SZM1-006705"/>
    <x v="20"/>
    <x v="20"/>
    <n v="4"/>
    <s v="ks"/>
    <n v="13.02"/>
    <n v="52.08"/>
    <s v="2622"/>
    <m/>
    <x v="1"/>
    <s v="5403353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0"/>
    <n v="10"/>
  </r>
  <r>
    <d v="2018-10-26T07:21:06"/>
    <s v="SVIOP-2018-SZM2-015919"/>
    <x v="160"/>
    <x v="160"/>
    <n v="1"/>
    <s v="ks"/>
    <n v="428.15"/>
    <n v="428.15"/>
    <s v="2611"/>
    <m/>
    <x v="0"/>
    <s v="HYIODINE22"/>
    <s v="Výdej do spotřeby z IOP"/>
    <s v="Masopustová Eva"/>
    <s v="Promítnut do stavu zásob"/>
    <s v="ZOBV_HO"/>
    <x v="0"/>
    <m/>
    <m/>
    <s v="PHOENIX lékárenský velkoobchod, s.r.o."/>
    <m/>
    <m/>
    <m/>
    <s v="169133"/>
    <x v="0"/>
    <n v="0"/>
    <m/>
    <m/>
    <x v="0"/>
    <n v="10"/>
  </r>
  <r>
    <d v="2018-10-26T12:23:22"/>
    <s v="SVIOP-2018-SZM1-006888"/>
    <x v="30"/>
    <x v="30"/>
    <n v="100"/>
    <s v="ks"/>
    <n v="10.16"/>
    <n v="1016"/>
    <s v="2611"/>
    <m/>
    <x v="0"/>
    <s v="4062957"/>
    <s v="Výdej do spotřeby z IOP"/>
    <s v="Oklešťková Helena"/>
    <s v="Promítnut do stavu zásob"/>
    <s v="ZSETY"/>
    <x v="9"/>
    <m/>
    <m/>
    <s v="SKY &amp; FACILITY s.r.o."/>
    <m/>
    <m/>
    <m/>
    <s v="nemá"/>
    <x v="4"/>
    <n v="0"/>
    <s v="VZ-2017-000649"/>
    <s v="VZ-2017-000649"/>
    <x v="0"/>
    <n v="10"/>
  </r>
  <r>
    <d v="2018-11-06T07:50:10"/>
    <s v="SVIOP-2018-SZM2-016167"/>
    <x v="161"/>
    <x v="161"/>
    <n v="2"/>
    <s v="ks"/>
    <n v="6.93"/>
    <n v="13.86"/>
    <s v="2611"/>
    <m/>
    <x v="0"/>
    <s v="004310190"/>
    <s v="Výdej do spotřeby z IOP"/>
    <s v="Masopustová Eva"/>
    <s v="Promítnut do stavu zásob"/>
    <s v="ZOBV_OB"/>
    <x v="1"/>
    <m/>
    <m/>
    <s v="PHOENIX lékárenský velkoobchod, s.r.o."/>
    <m/>
    <m/>
    <m/>
    <s v="0080569"/>
    <x v="0"/>
    <n v="0"/>
    <m/>
    <m/>
    <x v="0"/>
    <n v="11"/>
  </r>
  <r>
    <d v="2018-11-06T07:50:10"/>
    <s v="SVIOP-2018-SZM2-016167"/>
    <x v="162"/>
    <x v="162"/>
    <n v="2"/>
    <s v="ks"/>
    <n v="8.17"/>
    <n v="16.34"/>
    <s v="2611"/>
    <m/>
    <x v="0"/>
    <s v="004310182"/>
    <s v="Výdej do spotřeby z IOP"/>
    <s v="Masopustová Eva"/>
    <s v="Promítnut do stavu zásob"/>
    <s v="ZOBV_OB"/>
    <x v="1"/>
    <m/>
    <m/>
    <s v="PHOENIX lékárenský velkoobchod, s.r.o."/>
    <m/>
    <m/>
    <m/>
    <s v="0080570"/>
    <x v="0"/>
    <n v="0"/>
    <m/>
    <m/>
    <x v="0"/>
    <n v="11"/>
  </r>
  <r>
    <d v="2018-11-14T10:33:00"/>
    <s v="SVIOP-2018-SZM2-016927"/>
    <x v="163"/>
    <x v="163"/>
    <n v="50"/>
    <s v="ks"/>
    <n v="180.44"/>
    <n v="9021.76"/>
    <s v="2611"/>
    <m/>
    <x v="0"/>
    <s v="4894251"/>
    <s v="Výdej do spotřeby z IOP"/>
    <s v="Masopustová Eva"/>
    <s v="Promítnut do stavu zásob"/>
    <s v="ZJEHLY"/>
    <x v="7"/>
    <m/>
    <m/>
    <s v="B. Braun Medical s.r.o."/>
    <m/>
    <m/>
    <m/>
    <s v="0058228"/>
    <x v="3"/>
    <n v="0"/>
    <m/>
    <m/>
    <x v="0"/>
    <n v="11"/>
  </r>
  <r>
    <d v="2018-11-15T10:39:20"/>
    <s v="SVIOP-2018-SZM1-007485"/>
    <x v="1"/>
    <x v="1"/>
    <n v="40"/>
    <s v="ks"/>
    <n v="28.74"/>
    <n v="1149.5999999999999"/>
    <s v="2622"/>
    <m/>
    <x v="1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11"/>
  </r>
  <r>
    <d v="2018-11-15T10:39:20"/>
    <s v="SVIOP-2018-SZM1-007485"/>
    <x v="154"/>
    <x v="154"/>
    <n v="3"/>
    <s v="ks"/>
    <n v="157.1"/>
    <n v="471.3"/>
    <s v="2622"/>
    <m/>
    <x v="1"/>
    <s v="3391E"/>
    <s v="Výdej do spotřeby z IOP"/>
    <s v="Aujeská Ivana"/>
    <s v="Promítnut do stavu zásob"/>
    <s v="ZOBV_HO"/>
    <x v="0"/>
    <m/>
    <m/>
    <s v="3M Česko, spol. s r.o."/>
    <m/>
    <m/>
    <m/>
    <s v="nemá"/>
    <x v="0"/>
    <n v="0"/>
    <m/>
    <m/>
    <x v="0"/>
    <n v="11"/>
  </r>
  <r>
    <d v="2018-11-15T10:39:20"/>
    <s v="SVIOP-2018-SZM1-007485"/>
    <x v="155"/>
    <x v="155"/>
    <n v="3"/>
    <s v="ks"/>
    <n v="197.57"/>
    <n v="592.71"/>
    <s v="2622"/>
    <m/>
    <x v="1"/>
    <s v="3346E"/>
    <s v="Výdej do spotřeby z IOP"/>
    <s v="Aujeská Ivana"/>
    <s v="Promítnut do stavu zásob"/>
    <s v="ZOST_OSTAT"/>
    <x v="8"/>
    <m/>
    <m/>
    <s v="3M Česko, spol. s r.o."/>
    <m/>
    <m/>
    <m/>
    <s v="nemá"/>
    <x v="2"/>
    <n v="0"/>
    <m/>
    <m/>
    <x v="0"/>
    <n v="11"/>
  </r>
  <r>
    <d v="2018-11-15T10:39:20"/>
    <s v="SVIOP-2018-SZM1-007485"/>
    <x v="52"/>
    <x v="52"/>
    <n v="2"/>
    <s v="ks"/>
    <n v="309.35000000000002"/>
    <n v="618.70000000000005"/>
    <s v="2622"/>
    <m/>
    <x v="1"/>
    <s v="3098093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1"/>
  </r>
  <r>
    <d v="2018-11-15T10:39:20"/>
    <s v="SVIOP-2018-SZM1-007485"/>
    <x v="14"/>
    <x v="14"/>
    <n v="2"/>
    <s v="ks"/>
    <n v="355.35"/>
    <n v="710.7"/>
    <s v="2622"/>
    <m/>
    <x v="1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1"/>
  </r>
  <r>
    <d v="2018-11-15T10:39:20"/>
    <s v="SVIOP-2018-SZM1-007485"/>
    <x v="139"/>
    <x v="139"/>
    <n v="1"/>
    <s v="ks"/>
    <n v="573.85"/>
    <n v="573.85"/>
    <s v="2622"/>
    <m/>
    <x v="1"/>
    <s v="3098077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1"/>
  </r>
  <r>
    <d v="2018-11-15T10:39:20"/>
    <s v="SVIOP-2018-SZM1-007485"/>
    <x v="29"/>
    <x v="29"/>
    <n v="1"/>
    <s v="ks"/>
    <n v="790.88"/>
    <n v="790.88"/>
    <s v="2622"/>
    <m/>
    <x v="1"/>
    <s v="A2681147"/>
    <s v="Výdej do spotřeby z IOP"/>
    <s v="Aujeská Ivana"/>
    <s v="Promítnut do stavu zásob"/>
    <s v="ZOBV_OBVAZ"/>
    <x v="3"/>
    <m/>
    <m/>
    <s v="PHOENIX lékárenský velkoobchod, s.r.o."/>
    <m/>
    <m/>
    <m/>
    <s v="nemá"/>
    <x v="0"/>
    <n v="0"/>
    <m/>
    <m/>
    <x v="0"/>
    <n v="11"/>
  </r>
  <r>
    <d v="2018-11-22T08:13:42"/>
    <s v="SVIOP-2018-SZM2-017503"/>
    <x v="0"/>
    <x v="0"/>
    <n v="10"/>
    <s v="ks"/>
    <n v="82.08"/>
    <n v="820.81"/>
    <s v="2622"/>
    <m/>
    <x v="1"/>
    <s v="20403"/>
    <s v="Výdej do spotřeby z IOP"/>
    <s v="Kánská Zdeňka"/>
    <s v="Promítnut do stavu zásob"/>
    <s v="ZOBV_HO"/>
    <x v="0"/>
    <m/>
    <m/>
    <s v="Chráněná dílna TiRO Blansko s.r.o."/>
    <m/>
    <m/>
    <m/>
    <s v="0081454"/>
    <x v="0"/>
    <n v="0"/>
    <m/>
    <m/>
    <x v="0"/>
    <n v="11"/>
  </r>
  <r>
    <d v="2018-11-22T08:13:42"/>
    <s v="SVIOP-2018-SZM2-017503"/>
    <x v="31"/>
    <x v="31"/>
    <n v="1"/>
    <s v="ks"/>
    <n v="656.64"/>
    <n v="656.64"/>
    <s v="2622"/>
    <m/>
    <x v="1"/>
    <s v="20468"/>
    <s v="Výdej do spotřeby z IOP"/>
    <s v="Kánská Zdeňka"/>
    <s v="Promítnut do stavu zásob"/>
    <s v="ZOBV_OBVAZ"/>
    <x v="3"/>
    <m/>
    <m/>
    <s v="Chráněná dílna TiRO Blansko s.r.o."/>
    <m/>
    <m/>
    <m/>
    <s v="nemá"/>
    <x v="0"/>
    <n v="0"/>
    <m/>
    <m/>
    <x v="0"/>
    <n v="11"/>
  </r>
  <r>
    <d v="2018-11-22T09:58:19"/>
    <s v="SVIOP-2018-SZM2-017517"/>
    <x v="104"/>
    <x v="104"/>
    <n v="400"/>
    <s v="ks"/>
    <n v="0.5"/>
    <n v="201.25"/>
    <s v="2611"/>
    <m/>
    <x v="0"/>
    <s v="2639509"/>
    <s v="Výdej do spotřeby z IOP"/>
    <s v="Lukášková Lenka"/>
    <s v="Promítnut do stavu zásob"/>
    <s v="ZOBV_OBVAZ"/>
    <x v="3"/>
    <m/>
    <m/>
    <s v="PHOENIX lékárenský velkoobchod, s.r.o."/>
    <m/>
    <m/>
    <m/>
    <s v="nemá"/>
    <x v="0"/>
    <n v="0"/>
    <m/>
    <m/>
    <x v="0"/>
    <n v="11"/>
  </r>
  <r>
    <d v="2018-11-22T12:48:24"/>
    <s v="SVIOP-2018-SZM1-007532"/>
    <x v="56"/>
    <x v="56"/>
    <n v="200"/>
    <s v="ks"/>
    <n v="0.01"/>
    <n v="2"/>
    <s v="2611"/>
    <m/>
    <x v="0"/>
    <s v="45020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1"/>
  </r>
  <r>
    <d v="2018-11-22T12:48:24"/>
    <s v="SVIOP-2018-SZM1-007532"/>
    <x v="53"/>
    <x v="53"/>
    <n v="3000"/>
    <s v="ks"/>
    <n v="0.63"/>
    <n v="1890"/>
    <s v="2611"/>
    <m/>
    <x v="0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1"/>
  </r>
  <r>
    <d v="2018-11-22T12:48:24"/>
    <s v="SVIOP-2018-SZM1-007532"/>
    <x v="2"/>
    <x v="2"/>
    <n v="3000"/>
    <s v="ks"/>
    <n v="0.63"/>
    <n v="1890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1"/>
  </r>
  <r>
    <d v="2018-11-22T12:48:24"/>
    <s v="SVIOP-2018-SZM1-007532"/>
    <x v="59"/>
    <x v="59"/>
    <n v="6000"/>
    <s v="ks"/>
    <n v="0.63"/>
    <n v="3780"/>
    <s v="2611"/>
    <m/>
    <x v="0"/>
    <s v="44750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1"/>
  </r>
  <r>
    <d v="2018-11-22T12:48:24"/>
    <s v="SVIOP-2018-SZM1-007532"/>
    <x v="4"/>
    <x v="4"/>
    <n v="200"/>
    <s v="ks"/>
    <n v="0.67"/>
    <n v="134"/>
    <s v="2611"/>
    <m/>
    <x v="0"/>
    <s v="28003+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0"/>
    <n v="11"/>
  </r>
  <r>
    <d v="2018-11-22T12:48:24"/>
    <s v="SVIOP-2018-SZM1-007532"/>
    <x v="5"/>
    <x v="5"/>
    <n v="600"/>
    <s v="ks"/>
    <n v="0.86"/>
    <n v="516"/>
    <s v="2611"/>
    <m/>
    <x v="0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0"/>
    <n v="11"/>
  </r>
  <r>
    <d v="2018-11-22T12:48:24"/>
    <s v="SVIOP-2018-SZM1-007532"/>
    <x v="55"/>
    <x v="55"/>
    <n v="200"/>
    <s v="ks"/>
    <n v="1.0900000000000001"/>
    <n v="218"/>
    <s v="2611"/>
    <m/>
    <x v="0"/>
    <s v="4606108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0"/>
    <n v="11"/>
  </r>
  <r>
    <d v="2018-11-22T12:48:24"/>
    <s v="SVIOP-2018-SZM1-007532"/>
    <x v="6"/>
    <x v="6"/>
    <n v="800"/>
    <s v="ks"/>
    <n v="1.5"/>
    <n v="120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0"/>
    <n v="11"/>
  </r>
  <r>
    <d v="2018-11-22T12:48:24"/>
    <s v="SVIOP-2018-SZM1-007532"/>
    <x v="25"/>
    <x v="25"/>
    <n v="400"/>
    <s v="ks"/>
    <n v="1.51"/>
    <n v="604"/>
    <s v="2611"/>
    <m/>
    <x v="0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0"/>
    <n v="11"/>
  </r>
  <r>
    <d v="2018-11-22T12:48:24"/>
    <s v="SVIOP-2018-SZM1-007532"/>
    <x v="26"/>
    <x v="26"/>
    <n v="200"/>
    <s v="ks"/>
    <n v="1.8"/>
    <n v="360"/>
    <s v="2611"/>
    <m/>
    <x v="0"/>
    <s v="450076"/>
    <s v="Výdej do spotřeby z IOP"/>
    <s v="Aujeská Ivana"/>
    <s v="Promítnut do stavu zásob"/>
    <s v="ZJEHLY"/>
    <x v="7"/>
    <m/>
    <m/>
    <s v="Dialab spol. s r.o."/>
    <m/>
    <m/>
    <m/>
    <s v="nemá"/>
    <x v="3"/>
    <n v="0"/>
    <m/>
    <m/>
    <x v="0"/>
    <n v="11"/>
  </r>
  <r>
    <d v="2018-11-22T12:48:24"/>
    <s v="SVIOP-2018-SZM1-007532"/>
    <x v="7"/>
    <x v="7"/>
    <n v="50"/>
    <s v="ks"/>
    <n v="1.92"/>
    <n v="96"/>
    <s v="2611"/>
    <m/>
    <x v="0"/>
    <s v="455092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1"/>
  </r>
  <r>
    <d v="2018-11-22T12:48:24"/>
    <s v="SVIOP-2018-SZM1-007532"/>
    <x v="164"/>
    <x v="164"/>
    <n v="50"/>
    <s v="ks"/>
    <n v="1.93"/>
    <n v="96.5"/>
    <s v="2611"/>
    <m/>
    <x v="0"/>
    <s v="456092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1"/>
  </r>
  <r>
    <d v="2018-11-22T12:48:24"/>
    <s v="SVIOP-2018-SZM1-007532"/>
    <x v="40"/>
    <x v="40"/>
    <n v="50"/>
    <s v="ks"/>
    <n v="1.98"/>
    <n v="99"/>
    <s v="2611"/>
    <m/>
    <x v="0"/>
    <s v="454086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1"/>
  </r>
  <r>
    <d v="2018-11-22T12:48:24"/>
    <s v="SVIOP-2018-SZM1-007532"/>
    <x v="8"/>
    <x v="8"/>
    <n v="50"/>
    <s v="ks"/>
    <n v="2.16"/>
    <n v="108"/>
    <s v="2611"/>
    <m/>
    <x v="0"/>
    <s v="454329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1"/>
  </r>
  <r>
    <d v="2018-11-22T12:48:24"/>
    <s v="SVIOP-2018-SZM1-007532"/>
    <x v="108"/>
    <x v="108"/>
    <n v="50"/>
    <s v="ks"/>
    <n v="2.29"/>
    <n v="114.5"/>
    <s v="2611"/>
    <m/>
    <x v="0"/>
    <s v="450251"/>
    <s v="Výdej do spotřeby z IOP"/>
    <s v="Aujeská Ivana"/>
    <s v="Promítnut do stavu zásob"/>
    <s v="ZOST_OSTAT"/>
    <x v="8"/>
    <m/>
    <m/>
    <s v="Dialab spol. s r.o."/>
    <m/>
    <m/>
    <m/>
    <s v="nemá"/>
    <x v="2"/>
    <n v="0"/>
    <m/>
    <m/>
    <x v="0"/>
    <n v="11"/>
  </r>
  <r>
    <d v="2018-11-22T12:48:24"/>
    <s v="SVIOP-2018-SZM1-007532"/>
    <x v="109"/>
    <x v="109"/>
    <n v="50"/>
    <s v="ks"/>
    <n v="2.5099999999999998"/>
    <n v="125.5"/>
    <s v="2611"/>
    <m/>
    <x v="0"/>
    <s v="455007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1"/>
  </r>
  <r>
    <d v="2018-11-22T12:48:24"/>
    <s v="SVIOP-2018-SZM1-007532"/>
    <x v="85"/>
    <x v="85"/>
    <n v="50"/>
    <s v="ks"/>
    <n v="2.69"/>
    <n v="134.5"/>
    <s v="2611"/>
    <m/>
    <x v="0"/>
    <s v="454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1"/>
  </r>
  <r>
    <d v="2018-11-22T12:48:24"/>
    <s v="SVIOP-2018-SZM1-007532"/>
    <x v="165"/>
    <x v="165"/>
    <n v="50"/>
    <s v="ks"/>
    <n v="3.07"/>
    <n v="153.5"/>
    <s v="2611"/>
    <m/>
    <x v="0"/>
    <s v="456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1"/>
  </r>
  <r>
    <d v="2018-11-22T12:48:24"/>
    <s v="SVIOP-2018-SZM1-007532"/>
    <x v="10"/>
    <x v="10"/>
    <n v="50"/>
    <s v="ks"/>
    <n v="3.1"/>
    <n v="155"/>
    <s v="2611"/>
    <m/>
    <x v="0"/>
    <s v="455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0"/>
    <n v="11"/>
  </r>
  <r>
    <d v="2018-11-22T12:48:24"/>
    <s v="SVIOP-2018-SZM1-007532"/>
    <x v="42"/>
    <x v="42"/>
    <n v="400"/>
    <s v="ks"/>
    <n v="3.37"/>
    <n v="1348"/>
    <s v="2611"/>
    <m/>
    <x v="0"/>
    <s v="32915"/>
    <s v="Výdej do spotřeby z IOP"/>
    <s v="Aujeská Ivana"/>
    <s v="Promítnut do stavu zásob"/>
    <s v="ZOBV_OBVAZ"/>
    <x v="3"/>
    <m/>
    <m/>
    <s v="Chráněná dílna TiRO Blansko s.r.o."/>
    <m/>
    <m/>
    <m/>
    <s v="0081751"/>
    <x v="0"/>
    <n v="0"/>
    <m/>
    <m/>
    <x v="0"/>
    <n v="11"/>
  </r>
  <r>
    <d v="2018-11-22T12:48:24"/>
    <s v="SVIOP-2018-SZM1-007532"/>
    <x v="166"/>
    <x v="166"/>
    <n v="200"/>
    <s v="ks"/>
    <n v="3.39"/>
    <n v="678"/>
    <s v="2611"/>
    <m/>
    <x v="0"/>
    <s v="2200 045ND"/>
    <s v="Výdej do spotřeby z IOP"/>
    <s v="Aujeská Ivana"/>
    <s v="Promítnut do stavu zásob"/>
    <s v="ZOST_HADIC"/>
    <x v="12"/>
    <m/>
    <m/>
    <s v="Mediform, spol. s r.o."/>
    <m/>
    <m/>
    <m/>
    <s v="nemá"/>
    <x v="2"/>
    <n v="0"/>
    <s v="VZ-2019-000128"/>
    <s v="VZ-2019-000128"/>
    <x v="0"/>
    <n v="11"/>
  </r>
  <r>
    <d v="2018-11-22T12:48:24"/>
    <s v="SVIOP-2018-SZM1-007532"/>
    <x v="27"/>
    <x v="27"/>
    <n v="150"/>
    <s v="ks"/>
    <n v="6.18"/>
    <n v="927"/>
    <s v="2611"/>
    <m/>
    <x v="0"/>
    <s v="ZAR-TNU201601"/>
    <s v="Výdej do spotřeby z IOP"/>
    <s v="Aujeská Ivana"/>
    <s v="Promítnut do stavu zásob"/>
    <s v="ZOST_OSTAT"/>
    <x v="8"/>
    <m/>
    <m/>
    <s v="Distrimed s.r.o."/>
    <m/>
    <m/>
    <m/>
    <s v="nemá"/>
    <x v="2"/>
    <n v="0"/>
    <s v="CN na rok 2018"/>
    <s v="CN na rok 2018"/>
    <x v="0"/>
    <n v="11"/>
  </r>
  <r>
    <d v="2018-11-22T12:48:24"/>
    <s v="SVIOP-2018-SZM1-007532"/>
    <x v="67"/>
    <x v="67"/>
    <n v="48"/>
    <s v="ks"/>
    <n v="8.39"/>
    <n v="402.72"/>
    <s v="2611"/>
    <m/>
    <x v="0"/>
    <s v="P-AIRO2591"/>
    <s v="Výdej do spotřeby z IOP"/>
    <s v="Aujeská Ivana"/>
    <s v="Promítnut do stavu zásob"/>
    <s v="ZOBV_OBVAZ"/>
    <x v="3"/>
    <m/>
    <m/>
    <s v="MEDICAL M spol. s r.o."/>
    <m/>
    <m/>
    <m/>
    <s v="nemá"/>
    <x v="0"/>
    <n v="0"/>
    <m/>
    <m/>
    <x v="0"/>
    <n v="11"/>
  </r>
  <r>
    <d v="2018-11-22T12:48:24"/>
    <s v="SVIOP-2018-SZM1-007532"/>
    <x v="86"/>
    <x v="86"/>
    <n v="200"/>
    <s v="ks"/>
    <n v="9.1999999999999993"/>
    <n v="184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0"/>
    <n v="11"/>
  </r>
  <r>
    <d v="2018-11-22T12:48:24"/>
    <s v="SVIOP-2018-SZM1-007532"/>
    <x v="30"/>
    <x v="30"/>
    <n v="100"/>
    <s v="ks"/>
    <n v="10.16"/>
    <n v="1016"/>
    <s v="2611"/>
    <m/>
    <x v="0"/>
    <s v="4062957"/>
    <s v="Výdej do spotřeby z IOP"/>
    <s v="Aujeská Ivana"/>
    <s v="Promítnut do stavu zásob"/>
    <s v="ZSETY"/>
    <x v="9"/>
    <m/>
    <m/>
    <s v="SKY &amp; FACILITY s.r.o."/>
    <m/>
    <m/>
    <m/>
    <s v="nemá"/>
    <x v="4"/>
    <n v="0"/>
    <s v="VZ-2017-000649"/>
    <s v="VZ-2017-000649"/>
    <x v="0"/>
    <n v="11"/>
  </r>
  <r>
    <d v="2018-11-22T12:48:24"/>
    <s v="SVIOP-2018-SZM1-007532"/>
    <x v="51"/>
    <x v="51"/>
    <n v="200"/>
    <s v="ks"/>
    <n v="15.3"/>
    <n v="3060"/>
    <s v="2611"/>
    <m/>
    <x v="0"/>
    <s v="4056353"/>
    <s v="Výdej do spotřeby z IOP"/>
    <s v="Aujeská Ivana"/>
    <s v="Promítnut do stavu zásob"/>
    <s v="ZOST_KANYL"/>
    <x v="14"/>
    <m/>
    <m/>
    <s v="B. Braun Medical s.r.o."/>
    <m/>
    <m/>
    <m/>
    <s v="nemá"/>
    <x v="2"/>
    <n v="0"/>
    <m/>
    <m/>
    <x v="0"/>
    <n v="11"/>
  </r>
  <r>
    <d v="2018-11-22T12:48:24"/>
    <s v="SVIOP-2018-SZM1-007532"/>
    <x v="167"/>
    <x v="167"/>
    <n v="4"/>
    <s v="ks"/>
    <n v="15.58"/>
    <n v="62.32"/>
    <s v="2611"/>
    <m/>
    <x v="0"/>
    <s v="H-103007"/>
    <s v="Výdej do spotřeby z IOP"/>
    <s v="Aujeská Ivana"/>
    <s v="Promítnut do stavu zásob"/>
    <s v="ZOST_HADIC"/>
    <x v="12"/>
    <m/>
    <m/>
    <s v="HZZ, a.s."/>
    <m/>
    <m/>
    <m/>
    <s v="nemá"/>
    <x v="2"/>
    <n v="0"/>
    <m/>
    <m/>
    <x v="0"/>
    <n v="11"/>
  </r>
  <r>
    <d v="2018-11-22T12:48:24"/>
    <s v="SVIOP-2018-SZM1-007532"/>
    <x v="68"/>
    <x v="68"/>
    <n v="100"/>
    <s v="ks"/>
    <n v="15.92"/>
    <n v="1592"/>
    <s v="2611"/>
    <m/>
    <x v="0"/>
    <s v="4550234"/>
    <s v="Výdej do spotřeby z IOP"/>
    <s v="Aujeská Ivana"/>
    <s v="Promítnut do stavu zásob"/>
    <s v="ZOST_FI"/>
    <x v="16"/>
    <m/>
    <m/>
    <s v="B. Braun Medical s.r.o."/>
    <m/>
    <m/>
    <m/>
    <s v="nemá"/>
    <x v="2"/>
    <n v="0"/>
    <m/>
    <m/>
    <x v="0"/>
    <n v="11"/>
  </r>
  <r>
    <d v="2018-11-22T12:48:24"/>
    <s v="SVIOP-2018-SZM1-007532"/>
    <x v="98"/>
    <x v="98"/>
    <n v="50"/>
    <s v="ks"/>
    <n v="21.24"/>
    <n v="1062"/>
    <s v="2611"/>
    <m/>
    <x v="0"/>
    <s v="802CE.A"/>
    <s v="Výdej do spotřeby z IOP"/>
    <s v="Aujeská Ivana"/>
    <s v="Promítnut do stavu zásob"/>
    <s v="ZOST_OD_MI"/>
    <x v="18"/>
    <m/>
    <m/>
    <s v="TRIOS, spol. s r.o."/>
    <m/>
    <m/>
    <m/>
    <s v="nemá"/>
    <x v="2"/>
    <n v="0"/>
    <m/>
    <m/>
    <x v="0"/>
    <n v="11"/>
  </r>
  <r>
    <d v="2018-11-22T12:48:24"/>
    <s v="SVIOP-2018-SZM1-007532"/>
    <x v="87"/>
    <x v="87"/>
    <n v="10"/>
    <s v="ks"/>
    <n v="21.24"/>
    <n v="212.4"/>
    <s v="2611"/>
    <m/>
    <x v="0"/>
    <s v="490CE.A"/>
    <s v="Výdej do spotřeby z IOP"/>
    <s v="Aujeská Ivana"/>
    <s v="Promítnut do stavu zásob"/>
    <s v="ZOST_OD_MI"/>
    <x v="18"/>
    <m/>
    <m/>
    <s v="TRIOS, spol. s r.o."/>
    <m/>
    <m/>
    <m/>
    <s v="nemá"/>
    <x v="2"/>
    <n v="0"/>
    <m/>
    <m/>
    <x v="0"/>
    <n v="11"/>
  </r>
  <r>
    <d v="2018-11-22T12:48:24"/>
    <s v="SVIOP-2018-SZM1-007532"/>
    <x v="99"/>
    <x v="99"/>
    <n v="10"/>
    <s v="ks"/>
    <n v="25.01"/>
    <n v="250.06"/>
    <s v="2611"/>
    <m/>
    <x v="0"/>
    <s v="GAMA204809"/>
    <s v="Výdej do spotřeby z IOP"/>
    <s v="Aujeská Ivana"/>
    <s v="Promítnut do stavu zásob"/>
    <s v="ZOST_OSTAT"/>
    <x v="8"/>
    <m/>
    <m/>
    <s v="VWR International s.r.o."/>
    <m/>
    <m/>
    <m/>
    <s v="nemá"/>
    <x v="2"/>
    <n v="0"/>
    <s v="CN 2019/2020"/>
    <s v="CN 2019/2020"/>
    <x v="0"/>
    <n v="11"/>
  </r>
  <r>
    <d v="2018-11-22T12:48:24"/>
    <s v="SVIOP-2018-SZM1-007532"/>
    <x v="168"/>
    <x v="168"/>
    <n v="4"/>
    <s v="ks"/>
    <n v="26.16"/>
    <n v="104.64"/>
    <s v="2611"/>
    <m/>
    <x v="0"/>
    <s v="9006493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0"/>
    <n v="11"/>
  </r>
  <r>
    <d v="2018-11-22T12:48:24"/>
    <s v="SVIOP-2018-SZM1-007532"/>
    <x v="1"/>
    <x v="1"/>
    <n v="40"/>
    <s v="ks"/>
    <n v="28.73"/>
    <n v="1149.2"/>
    <s v="2611"/>
    <m/>
    <x v="0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11"/>
  </r>
  <r>
    <d v="2018-11-22T12:48:24"/>
    <s v="SVIOP-2018-SZM1-007532"/>
    <x v="88"/>
    <x v="88"/>
    <n v="50"/>
    <s v="ks"/>
    <n v="30.17"/>
    <n v="1508.5"/>
    <s v="2611"/>
    <m/>
    <x v="0"/>
    <s v="SYS01512EE"/>
    <s v="Výdej do spotřeby z IOP"/>
    <s v="Aujeská Ivana"/>
    <s v="Promítnut do stavu zásob"/>
    <s v="ZOBV_HO"/>
    <x v="0"/>
    <m/>
    <m/>
    <s v="Distrimed s.r.o."/>
    <m/>
    <m/>
    <m/>
    <s v="nemá"/>
    <x v="0"/>
    <n v="0"/>
    <m/>
    <m/>
    <x v="0"/>
    <n v="11"/>
  </r>
  <r>
    <d v="2018-11-22T12:48:24"/>
    <s v="SVIOP-2018-SZM1-007532"/>
    <x v="169"/>
    <x v="169"/>
    <n v="4"/>
    <s v="ks"/>
    <n v="46"/>
    <n v="184"/>
    <s v="2611"/>
    <m/>
    <x v="0"/>
    <s v="900650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0"/>
    <n v="11"/>
  </r>
  <r>
    <d v="2018-11-22T12:48:24"/>
    <s v="SVIOP-2018-SZM1-007532"/>
    <x v="170"/>
    <x v="170"/>
    <n v="4"/>
    <s v="ks"/>
    <n v="61.21"/>
    <n v="244.84"/>
    <s v="2611"/>
    <m/>
    <x v="0"/>
    <s v="9006513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0"/>
    <n v="11"/>
  </r>
  <r>
    <d v="2018-11-22T12:48:24"/>
    <s v="SVIOP-2018-SZM1-007532"/>
    <x v="171"/>
    <x v="171"/>
    <n v="2"/>
    <s v="ks"/>
    <n v="64.13"/>
    <n v="128.26"/>
    <s v="2611"/>
    <m/>
    <x v="0"/>
    <s v="710045-s"/>
    <s v="Výdej do spotřeby z IOP"/>
    <s v="Aujeská Ivana"/>
    <s v="Promítnut do stavu zásob"/>
    <s v="ZOST_OSTAT"/>
    <x v="8"/>
    <m/>
    <m/>
    <s v="MEDISUN profi s.r.o."/>
    <m/>
    <m/>
    <m/>
    <s v="nemá"/>
    <x v="2"/>
    <n v="0"/>
    <m/>
    <m/>
    <x v="0"/>
    <n v="11"/>
  </r>
  <r>
    <d v="2018-11-22T12:48:24"/>
    <s v="SVIOP-2018-SZM1-007532"/>
    <x v="89"/>
    <x v="89"/>
    <n v="2"/>
    <s v="ks"/>
    <n v="172.5"/>
    <n v="345"/>
    <s v="2611"/>
    <m/>
    <x v="0"/>
    <s v="0486173600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0"/>
    <n v="11"/>
  </r>
  <r>
    <d v="2018-11-22T12:48:24"/>
    <s v="SVIOP-2018-SZM1-007532"/>
    <x v="52"/>
    <x v="52"/>
    <n v="3"/>
    <s v="ks"/>
    <n v="309.35000000000002"/>
    <n v="928.05"/>
    <s v="2611"/>
    <m/>
    <x v="0"/>
    <s v="3098093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1"/>
  </r>
  <r>
    <d v="2018-11-22T12:48:24"/>
    <s v="SVIOP-2018-SZM1-007532"/>
    <x v="14"/>
    <x v="14"/>
    <n v="4"/>
    <s v="ks"/>
    <n v="355.35"/>
    <n v="1421.4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1"/>
  </r>
  <r>
    <d v="2018-11-22T12:48:24"/>
    <s v="SVIOP-2018-SZM1-007532"/>
    <x v="139"/>
    <x v="139"/>
    <n v="3"/>
    <s v="ks"/>
    <n v="573.85"/>
    <n v="1721.55"/>
    <s v="2611"/>
    <m/>
    <x v="0"/>
    <s v="3098077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1"/>
  </r>
  <r>
    <d v="2018-11-22T12:58:38"/>
    <s v="SVIOP-2018-SZM2-017556"/>
    <x v="172"/>
    <x v="172"/>
    <n v="100"/>
    <s v="ks"/>
    <n v="7.48"/>
    <n v="747.5"/>
    <s v="2622"/>
    <m/>
    <x v="1"/>
    <s v="P-PHST476"/>
    <s v="Výdej do spotřeby z IOP"/>
    <s v="Lukášková Lenka"/>
    <s v="Promítnut do stavu zásob"/>
    <s v="ZOBV_NA"/>
    <x v="4"/>
    <m/>
    <m/>
    <s v="MEDICAL M spol. s r.o."/>
    <m/>
    <m/>
    <m/>
    <s v="nemá"/>
    <x v="0"/>
    <n v="0"/>
    <m/>
    <m/>
    <x v="0"/>
    <n v="11"/>
  </r>
  <r>
    <d v="2018-11-23T07:03:57"/>
    <s v="SVIOP-2018-SZM2-017592"/>
    <x v="173"/>
    <x v="173"/>
    <n v="250"/>
    <s v="ks"/>
    <n v="2.46"/>
    <n v="614.45000000000005"/>
    <s v="2611"/>
    <m/>
    <x v="0"/>
    <s v="540681 /540677/"/>
    <s v="Výdej do spotřeby z IOP"/>
    <s v="Lukášková Lenka"/>
    <s v="Promítnut do stavu zásob"/>
    <s v="ZOBV_OBVAZ"/>
    <x v="3"/>
    <m/>
    <m/>
    <s v="HARTMANN - RICO a.s."/>
    <m/>
    <m/>
    <m/>
    <s v="nemá"/>
    <x v="0"/>
    <n v="0"/>
    <m/>
    <m/>
    <x v="0"/>
    <n v="11"/>
  </r>
  <r>
    <d v="2018-11-23T07:03:57"/>
    <s v="SVIOP-2018-SZM2-017592"/>
    <x v="174"/>
    <x v="174"/>
    <n v="20"/>
    <s v="ks"/>
    <n v="21.06"/>
    <n v="421.25"/>
    <s v="2611"/>
    <m/>
    <x v="0"/>
    <s v="499571"/>
    <s v="Výdej do spotřeby z IOP"/>
    <s v="Lukášková Lenka"/>
    <s v="Promítnut do stavu zásob"/>
    <s v="ZOBV_HO"/>
    <x v="0"/>
    <m/>
    <m/>
    <s v="HARTMANN - RICO a.s."/>
    <m/>
    <m/>
    <m/>
    <s v="0081435"/>
    <x v="0"/>
    <n v="0"/>
    <m/>
    <m/>
    <x v="0"/>
    <n v="11"/>
  </r>
  <r>
    <d v="2018-11-23T07:03:57"/>
    <s v="SVIOP-2018-SZM2-017592"/>
    <x v="92"/>
    <x v="92"/>
    <n v="6"/>
    <s v="ks"/>
    <n v="47.53"/>
    <n v="285.2"/>
    <s v="2611"/>
    <m/>
    <x v="0"/>
    <s v="499572"/>
    <s v="Výdej do spotřeby z IOP"/>
    <s v="Lukášková Lenka"/>
    <s v="Promítnut do stavu zásob"/>
    <s v="ZOBV_HO"/>
    <x v="0"/>
    <m/>
    <m/>
    <s v="HARTMANN - RICO a.s."/>
    <m/>
    <m/>
    <m/>
    <s v="0081316"/>
    <x v="0"/>
    <n v="0"/>
    <m/>
    <m/>
    <x v="0"/>
    <n v="11"/>
  </r>
  <r>
    <d v="2018-11-23T07:03:57"/>
    <s v="SVIOP-2018-SZM2-017592"/>
    <x v="175"/>
    <x v="175"/>
    <n v="10"/>
    <s v="ks"/>
    <n v="69.7"/>
    <n v="697.02"/>
    <s v="2611"/>
    <m/>
    <x v="0"/>
    <s v="6097622"/>
    <s v="Výdej do spotřeby z IOP"/>
    <s v="Lukášková Lenka"/>
    <s v="Promítnut do stavu zásob"/>
    <s v="ZOBV_HO"/>
    <x v="0"/>
    <m/>
    <m/>
    <s v="HARTMANN - RICO a.s."/>
    <m/>
    <m/>
    <m/>
    <s v="0170301"/>
    <x v="0"/>
    <n v="0"/>
    <m/>
    <m/>
    <x v="0"/>
    <n v="11"/>
  </r>
  <r>
    <d v="2018-11-23T07:03:57"/>
    <s v="SVIOP-2018-SZM2-017592"/>
    <x v="176"/>
    <x v="176"/>
    <n v="10"/>
    <s v="ks"/>
    <n v="73.22"/>
    <n v="732.2"/>
    <s v="2611"/>
    <m/>
    <x v="0"/>
    <s v="9007442"/>
    <s v="Výdej do spotřeby z IOP"/>
    <s v="Lukášková Lenka"/>
    <s v="Promítnut do stavu zásob"/>
    <s v="ZOBV_HO"/>
    <x v="0"/>
    <m/>
    <m/>
    <s v="HARTMANN - RICO a.s."/>
    <m/>
    <m/>
    <m/>
    <s v="0080823"/>
    <x v="0"/>
    <n v="0"/>
    <m/>
    <m/>
    <x v="0"/>
    <n v="11"/>
  </r>
  <r>
    <d v="2018-11-23T07:03:57"/>
    <s v="SVIOP-2018-SZM2-017592"/>
    <x v="177"/>
    <x v="177"/>
    <n v="10"/>
    <s v="ks"/>
    <n v="95.61"/>
    <n v="956.11"/>
    <s v="2611"/>
    <m/>
    <x v="0"/>
    <s v="900853"/>
    <s v="Výdej do spotřeby z IOP"/>
    <s v="Lukášková Lenka"/>
    <s v="Promítnut do stavu zásob"/>
    <s v="ZOBV_OBVAZ"/>
    <x v="3"/>
    <m/>
    <m/>
    <s v="HARTMANN - RICO a.s."/>
    <m/>
    <m/>
    <m/>
    <s v="0080972"/>
    <x v="0"/>
    <n v="0"/>
    <m/>
    <m/>
    <x v="0"/>
    <n v="11"/>
  </r>
  <r>
    <d v="2018-11-23T07:03:57"/>
    <s v="SVIOP-2018-SZM2-017592"/>
    <x v="70"/>
    <x v="70"/>
    <n v="20"/>
    <s v="ks"/>
    <n v="96.19"/>
    <n v="1923.84"/>
    <s v="2611"/>
    <m/>
    <x v="0"/>
    <s v="9324471"/>
    <s v="Výdej do spotřeby z IOP"/>
    <s v="Lukášková Lenka"/>
    <s v="Promítnut do stavu zásob"/>
    <s v="ZOBV_OBVAZ"/>
    <x v="3"/>
    <m/>
    <m/>
    <s v="HARTMANN - RICO a.s."/>
    <m/>
    <m/>
    <m/>
    <s v="nemá"/>
    <x v="0"/>
    <n v="0"/>
    <m/>
    <m/>
    <x v="0"/>
    <n v="11"/>
  </r>
  <r>
    <d v="2018-11-23T07:03:57"/>
    <s v="SVIOP-2018-SZM2-017592"/>
    <x v="178"/>
    <x v="178"/>
    <n v="2"/>
    <s v="ks"/>
    <n v="154.97"/>
    <n v="309.93"/>
    <s v="2611"/>
    <m/>
    <x v="0"/>
    <s v="7031320"/>
    <s v="Výdej do spotřeby z IOP"/>
    <s v="Lukášková Lenka"/>
    <s v="Promítnut do stavu zásob"/>
    <s v="ZOBV_HO"/>
    <x v="0"/>
    <m/>
    <m/>
    <s v="HARTMANN - RICO a.s."/>
    <m/>
    <m/>
    <m/>
    <s v="0081793"/>
    <x v="0"/>
    <n v="0"/>
    <m/>
    <m/>
    <x v="0"/>
    <n v="11"/>
  </r>
  <r>
    <d v="2018-11-23T07:03:57"/>
    <s v="SVIOP-2018-SZM2-017592"/>
    <x v="179"/>
    <x v="179"/>
    <n v="1"/>
    <s v="ks"/>
    <n v="497.72"/>
    <n v="497.72"/>
    <s v="2611"/>
    <m/>
    <x v="0"/>
    <s v="685792"/>
    <s v="Výdej do spotřeby z IOP"/>
    <s v="Lukášková Lenka"/>
    <s v="Promítnut do stavu zásob"/>
    <s v="ZOBV_HO"/>
    <x v="0"/>
    <m/>
    <m/>
    <s v="HARTMANN - RICO a.s."/>
    <m/>
    <m/>
    <m/>
    <s v="nemá"/>
    <x v="0"/>
    <n v="0"/>
    <m/>
    <m/>
    <x v="0"/>
    <n v="11"/>
  </r>
  <r>
    <d v="2018-11-23T07:25:27"/>
    <s v="SVIOP-2018-SZM2-017598"/>
    <x v="31"/>
    <x v="31"/>
    <n v="2"/>
    <s v="ks"/>
    <n v="656.64"/>
    <n v="1313.28"/>
    <s v="2611"/>
    <m/>
    <x v="0"/>
    <s v="20468"/>
    <s v="Výdej do spotřeby z IOP"/>
    <s v="Lukášková Lenka"/>
    <s v="Promítnut do stavu zásob"/>
    <s v="ZOBV_OBVAZ"/>
    <x v="3"/>
    <m/>
    <m/>
    <s v="Chráněná dílna TiRO Blansko s.r.o."/>
    <m/>
    <m/>
    <m/>
    <s v="nemá"/>
    <x v="0"/>
    <n v="0"/>
    <m/>
    <m/>
    <x v="0"/>
    <n v="11"/>
  </r>
  <r>
    <d v="2018-11-23T07:38:28"/>
    <s v="SVIOP-2018-SZM2-017600"/>
    <x v="115"/>
    <x v="115"/>
    <n v="40"/>
    <s v="ks"/>
    <n v="15.76"/>
    <n v="630.20000000000005"/>
    <s v="2611"/>
    <m/>
    <x v="0"/>
    <s v="19584"/>
    <s v="Výdej do spotřeby z IOP"/>
    <s v="Kánská Zdeňka"/>
    <s v="Promítnut do stavu zásob"/>
    <s v="ZOBV_OB"/>
    <x v="1"/>
    <m/>
    <m/>
    <s v="Chráněná dílna TiRO Blansko s.r.o."/>
    <m/>
    <m/>
    <m/>
    <s v="nemá"/>
    <x v="0"/>
    <n v="0"/>
    <m/>
    <m/>
    <x v="0"/>
    <n v="11"/>
  </r>
  <r>
    <d v="2018-11-23T11:37:50"/>
    <s v="SVIOP-2018-SZM2-017652"/>
    <x v="180"/>
    <x v="180"/>
    <n v="1"/>
    <s v="ks"/>
    <n v="650.33000000000004"/>
    <n v="650.33000000000004"/>
    <s v="2611"/>
    <m/>
    <x v="0"/>
    <s v="7152000"/>
    <s v="Výdej do spotřeby z IOP"/>
    <s v="Masopustová Eva"/>
    <s v="Promítnut do stavu zásob"/>
    <s v="ZOST_OSTAT"/>
    <x v="8"/>
    <m/>
    <m/>
    <s v="Intersurgical, s.r.o."/>
    <m/>
    <m/>
    <m/>
    <s v="nemá"/>
    <x v="2"/>
    <n v="0"/>
    <m/>
    <m/>
    <x v="0"/>
    <n v="11"/>
  </r>
  <r>
    <d v="2018-11-26T13:35:23"/>
    <s v="SVIOP-2018-SZM2-017695"/>
    <x v="141"/>
    <x v="141"/>
    <n v="1"/>
    <s v="ks"/>
    <n v="0.17"/>
    <n v="0.17"/>
    <s v="2611"/>
    <m/>
    <x v="0"/>
    <m/>
    <s v="Výdej do spotřeby z IOP"/>
    <s v="Kánská Zdeňka"/>
    <s v="Promítnut do stavu zásob"/>
    <s v="ZAOKROUHLENI"/>
    <x v="11"/>
    <m/>
    <m/>
    <m/>
    <m/>
    <m/>
    <m/>
    <s v="nemá"/>
    <x v="5"/>
    <n v="0"/>
    <m/>
    <m/>
    <x v="0"/>
    <n v="11"/>
  </r>
  <r>
    <d v="2018-11-26T13:35:23"/>
    <s v="SVIOP-2018-SZM2-017695"/>
    <x v="181"/>
    <x v="181"/>
    <n v="2"/>
    <s v="ks"/>
    <n v="156.41999999999999"/>
    <n v="312.83"/>
    <s v="2611"/>
    <m/>
    <x v="0"/>
    <s v="9250532"/>
    <s v="Výdej do spotřeby z IOP"/>
    <s v="Kánská Zdeňka"/>
    <s v="Promítnut do stavu zásob"/>
    <s v="ZOST_OSTAT"/>
    <x v="8"/>
    <m/>
    <m/>
    <s v="HZZ, a.s."/>
    <m/>
    <m/>
    <m/>
    <s v="nemá"/>
    <x v="2"/>
    <n v="0"/>
    <m/>
    <m/>
    <x v="0"/>
    <n v="11"/>
  </r>
  <r>
    <d v="2018-11-27T08:08:39"/>
    <s v="SVIOP-2018-SZM2-017724"/>
    <x v="143"/>
    <x v="143"/>
    <n v="24"/>
    <s v="ks"/>
    <n v="61.96"/>
    <n v="1487.02"/>
    <s v="2622"/>
    <m/>
    <x v="1"/>
    <s v="1583"/>
    <s v="Výdej do spotřeby z IOP"/>
    <s v="Masopustová Eva"/>
    <s v="Promítnut do stavu zásob"/>
    <s v="ZOBV_OB"/>
    <x v="1"/>
    <m/>
    <m/>
    <s v="3M Česko, spol. s r.o."/>
    <m/>
    <m/>
    <m/>
    <s v="0080387"/>
    <x v="0"/>
    <n v="0"/>
    <m/>
    <m/>
    <x v="0"/>
    <n v="11"/>
  </r>
  <r>
    <d v="2018-11-27T10:11:15"/>
    <s v="SVIOP-2018-SZM2-017740"/>
    <x v="182"/>
    <x v="182"/>
    <n v="10"/>
    <s v="ks"/>
    <n v="120.61"/>
    <n v="1206.1199999999999"/>
    <s v="2611"/>
    <m/>
    <x v="0"/>
    <s v="295200"/>
    <s v="Výdej do spotřeby z IOP"/>
    <s v="Masopustová Eva"/>
    <s v="Promítnut do stavu zásob"/>
    <s v="ZOBV_HO"/>
    <x v="0"/>
    <m/>
    <m/>
    <s v="Mölnlycke Health Care, s.r.o."/>
    <m/>
    <m/>
    <m/>
    <s v="0080717"/>
    <x v="0"/>
    <n v="0"/>
    <m/>
    <m/>
    <x v="0"/>
    <n v="11"/>
  </r>
  <r>
    <d v="2018-11-27T10:52:07"/>
    <s v="SVIOP-2018-SZM1-007659"/>
    <x v="27"/>
    <x v="27"/>
    <n v="50"/>
    <s v="ks"/>
    <n v="6.17"/>
    <n v="308.5"/>
    <s v="2611"/>
    <m/>
    <x v="0"/>
    <s v="ZAR-TNU201601"/>
    <s v="Výdej do spotřeby z IOP"/>
    <s v="Oklešťková Helena"/>
    <s v="Promítnut do stavu zásob"/>
    <s v="ZOST_OSTAT"/>
    <x v="8"/>
    <m/>
    <m/>
    <s v="Distrimed s.r.o."/>
    <m/>
    <m/>
    <m/>
    <s v="nemá"/>
    <x v="2"/>
    <n v="0"/>
    <s v="CN na rok 2018"/>
    <s v="CN na rok 2018"/>
    <x v="0"/>
    <n v="11"/>
  </r>
  <r>
    <d v="2018-11-27T11:59:37"/>
    <s v="SVIOP-2018-SZM2-017761"/>
    <x v="183"/>
    <x v="183"/>
    <n v="12"/>
    <s v="ks"/>
    <n v="91.86"/>
    <n v="1102.32"/>
    <s v="2611"/>
    <m/>
    <x v="0"/>
    <s v="2770-1"/>
    <s v="Výdej do spotřeby z IOP"/>
    <s v="Masopustová Eva"/>
    <s v="Promítnut do stavu zásob"/>
    <s v="ZOBV_OBVAZ"/>
    <x v="3"/>
    <m/>
    <m/>
    <s v="3M Česko, spol. s r.o."/>
    <m/>
    <m/>
    <m/>
    <s v="nemá"/>
    <x v="0"/>
    <n v="0"/>
    <m/>
    <m/>
    <x v="0"/>
    <n v="11"/>
  </r>
  <r>
    <d v="2018-11-27T13:30:43"/>
    <s v="SVIOP-2018-SZM2-017778"/>
    <x v="33"/>
    <x v="33"/>
    <n v="1"/>
    <s v="ks"/>
    <n v="0.02"/>
    <n v="0.02"/>
    <s v="2611"/>
    <m/>
    <x v="0"/>
    <m/>
    <s v="Výdej do spotřeby z IOP"/>
    <s v="Masopustová Eva"/>
    <s v="Promítnut do stavu zásob"/>
    <s v="ZAOKROUHLENI"/>
    <x v="11"/>
    <m/>
    <m/>
    <m/>
    <m/>
    <m/>
    <m/>
    <s v="nemá"/>
    <x v="5"/>
    <n v="0"/>
    <m/>
    <m/>
    <x v="0"/>
    <n v="11"/>
  </r>
  <r>
    <d v="2018-11-27T13:30:43"/>
    <s v="SVIOP-2018-SZM2-017778"/>
    <x v="180"/>
    <x v="180"/>
    <n v="3"/>
    <s v="ks"/>
    <n v="650.33000000000004"/>
    <n v="1950.98"/>
    <s v="2611"/>
    <m/>
    <x v="0"/>
    <s v="7152000"/>
    <s v="Výdej do spotřeby z IOP"/>
    <s v="Masopustová Eva"/>
    <s v="Promítnut do stavu zásob"/>
    <s v="ZOST_OSTAT"/>
    <x v="8"/>
    <m/>
    <m/>
    <s v="Intersurgical, s.r.o."/>
    <m/>
    <m/>
    <m/>
    <s v="nemá"/>
    <x v="2"/>
    <n v="0"/>
    <m/>
    <m/>
    <x v="0"/>
    <n v="11"/>
  </r>
  <r>
    <d v="2018-11-28T06:57:26"/>
    <s v="SVIOP-2018-SZM2-017793"/>
    <x v="184"/>
    <x v="184"/>
    <n v="100"/>
    <s v="ks"/>
    <n v="12.1"/>
    <n v="1210"/>
    <s v="2611"/>
    <m/>
    <x v="0"/>
    <s v="415122"/>
    <s v="Výdej do spotřeby z IOP"/>
    <s v="Masopustová Eva"/>
    <s v="Promítnut do stavu zásob"/>
    <s v="ZOST_KONEK"/>
    <x v="21"/>
    <m/>
    <m/>
    <s v="B. Braun Medical s.r.o."/>
    <m/>
    <m/>
    <m/>
    <s v="nemá"/>
    <x v="2"/>
    <n v="0"/>
    <m/>
    <m/>
    <x v="0"/>
    <n v="11"/>
  </r>
  <r>
    <d v="2018-11-28T06:57:26"/>
    <s v="SVIOP-2018-SZM2-017793"/>
    <x v="185"/>
    <x v="185"/>
    <n v="100"/>
    <s v="ks"/>
    <n v="32.67"/>
    <n v="3267"/>
    <s v="2611"/>
    <m/>
    <x v="0"/>
    <s v="4097154"/>
    <s v="Výdej do spotřeby z IOP"/>
    <s v="Masopustová Eva"/>
    <s v="Promítnut do stavu zásob"/>
    <s v="ZOST_KONEK"/>
    <x v="21"/>
    <m/>
    <m/>
    <s v="B. Braun Medical s.r.o."/>
    <m/>
    <m/>
    <m/>
    <s v="nemá"/>
    <x v="2"/>
    <n v="0"/>
    <m/>
    <m/>
    <x v="0"/>
    <n v="11"/>
  </r>
  <r>
    <d v="2018-12-07T07:32:46"/>
    <s v="SVIOP-2018-SZM1-008208"/>
    <x v="58"/>
    <x v="58"/>
    <n v="200"/>
    <s v="ks"/>
    <n v="0.25"/>
    <n v="50"/>
    <s v="2611"/>
    <m/>
    <x v="0"/>
    <s v="1320100655"/>
    <s v="Výdej do spotřeby z IOP"/>
    <s v="Oklešťková Helena"/>
    <s v="Promítnut do stavu zásob"/>
    <s v="ZOST_OSTAT"/>
    <x v="8"/>
    <m/>
    <m/>
    <s v="LINON CZ s.r.o."/>
    <m/>
    <m/>
    <m/>
    <s v="nemá"/>
    <x v="2"/>
    <n v="0"/>
    <m/>
    <m/>
    <x v="0"/>
    <n v="12"/>
  </r>
  <r>
    <d v="2018-12-07T07:32:46"/>
    <s v="SVIOP-2018-SZM1-008208"/>
    <x v="53"/>
    <x v="53"/>
    <n v="1400"/>
    <s v="ks"/>
    <n v="0.63"/>
    <n v="882"/>
    <s v="2611"/>
    <m/>
    <x v="0"/>
    <s v="44752"/>
    <s v="Výdej do spotřeby z IOP"/>
    <s v="Oklešťková Hele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2"/>
  </r>
  <r>
    <d v="2018-12-07T07:32:46"/>
    <s v="SVIOP-2018-SZM1-008208"/>
    <x v="2"/>
    <x v="2"/>
    <n v="1400"/>
    <s v="ks"/>
    <n v="0.63"/>
    <n v="882"/>
    <s v="2611"/>
    <m/>
    <x v="0"/>
    <s v="44751"/>
    <s v="Výdej do spotřeby z IOP"/>
    <s v="Oklešťková Hele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2"/>
  </r>
  <r>
    <d v="2018-12-07T07:32:46"/>
    <s v="SVIOP-2018-SZM1-008208"/>
    <x v="59"/>
    <x v="59"/>
    <n v="2000"/>
    <s v="ks"/>
    <n v="0.63"/>
    <n v="1260"/>
    <s v="2611"/>
    <m/>
    <x v="0"/>
    <s v="44750"/>
    <s v="Výdej do spotřeby z IOP"/>
    <s v="Oklešťková Hele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2"/>
  </r>
  <r>
    <d v="2018-12-07T07:32:46"/>
    <s v="SVIOP-2018-SZM1-008208"/>
    <x v="5"/>
    <x v="5"/>
    <n v="500"/>
    <s v="ks"/>
    <n v="0.85"/>
    <n v="425"/>
    <s v="2611"/>
    <m/>
    <x v="0"/>
    <s v="32912"/>
    <s v="Výdej do spotřeby z IOP"/>
    <s v="Oklešťková Helena"/>
    <s v="Promítnut do stavu zásob"/>
    <s v="ZOBV_NA"/>
    <x v="4"/>
    <m/>
    <m/>
    <s v="Chráněná dílna TiRO Blansko s.r.o."/>
    <m/>
    <m/>
    <m/>
    <s v="0080576"/>
    <x v="0"/>
    <n v="0"/>
    <m/>
    <m/>
    <x v="0"/>
    <n v="12"/>
  </r>
  <r>
    <d v="2018-12-07T07:32:46"/>
    <s v="SVIOP-2018-SZM1-008208"/>
    <x v="51"/>
    <x v="51"/>
    <n v="100"/>
    <s v="ks"/>
    <n v="15.29"/>
    <n v="1529"/>
    <s v="2611"/>
    <m/>
    <x v="0"/>
    <s v="4056353"/>
    <s v="Výdej do spotřeby z IOP"/>
    <s v="Oklešťková Helena"/>
    <s v="Promítnut do stavu zásob"/>
    <s v="ZOST_KANYL"/>
    <x v="14"/>
    <m/>
    <m/>
    <s v="B. Braun Medical s.r.o."/>
    <m/>
    <m/>
    <m/>
    <s v="nemá"/>
    <x v="2"/>
    <n v="0"/>
    <m/>
    <m/>
    <x v="0"/>
    <n v="12"/>
  </r>
  <r>
    <d v="2018-12-07T07:32:46"/>
    <s v="SVIOP-2018-SZM1-008208"/>
    <x v="1"/>
    <x v="1"/>
    <n v="20"/>
    <s v="ks"/>
    <n v="28.73"/>
    <n v="574.6"/>
    <s v="2611"/>
    <m/>
    <x v="0"/>
    <s v="1230200129"/>
    <s v="Výdej do spotřeby z IOP"/>
    <s v="Oklešťková Helena"/>
    <s v="Promítnut do stavu zásob"/>
    <s v="ZOBV_OB"/>
    <x v="1"/>
    <m/>
    <m/>
    <s v="LINON CZ s.r.o."/>
    <m/>
    <m/>
    <m/>
    <s v="nemá"/>
    <x v="0"/>
    <n v="0"/>
    <m/>
    <m/>
    <x v="0"/>
    <n v="12"/>
  </r>
  <r>
    <d v="2018-12-07T07:36:17"/>
    <s v="SVIOP-2018-SZM1-008210"/>
    <x v="186"/>
    <x v="186"/>
    <n v="3"/>
    <s v="ks"/>
    <n v="29.33"/>
    <n v="87.99"/>
    <s v="2611"/>
    <m/>
    <x v="0"/>
    <s v="1230206310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0"/>
    <n v="12"/>
  </r>
  <r>
    <d v="2018-12-07T11:23:37"/>
    <s v="SVIOP-2018-SZM1-007896"/>
    <x v="23"/>
    <x v="23"/>
    <n v="680"/>
    <s v="ks"/>
    <n v="0.63"/>
    <n v="428.4"/>
    <s v="2611"/>
    <m/>
    <x v="0"/>
    <s v="44753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0"/>
    <n v="12"/>
  </r>
  <r>
    <d v="2018-12-07T11:23:37"/>
    <s v="SVIOP-2018-SZM1-007896"/>
    <x v="126"/>
    <x v="126"/>
    <n v="200"/>
    <s v="ks"/>
    <n v="0.67"/>
    <n v="134"/>
    <s v="2611"/>
    <m/>
    <x v="0"/>
    <s v="4606051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0"/>
    <n v="12"/>
  </r>
  <r>
    <d v="2018-12-07T11:23:37"/>
    <s v="SVIOP-2018-SZM1-007896"/>
    <x v="26"/>
    <x v="26"/>
    <n v="100"/>
    <s v="ks"/>
    <n v="1.8"/>
    <n v="180"/>
    <s v="2611"/>
    <m/>
    <x v="0"/>
    <s v="450076"/>
    <s v="Výdej do spotřeby z IOP"/>
    <s v="Aujeská Ivana"/>
    <s v="Promítnut do stavu zásob"/>
    <s v="ZJEHLY"/>
    <x v="7"/>
    <m/>
    <m/>
    <s v="Dialab spol. s r.o."/>
    <m/>
    <m/>
    <m/>
    <s v="nemá"/>
    <x v="3"/>
    <n v="0"/>
    <m/>
    <m/>
    <x v="0"/>
    <n v="12"/>
  </r>
  <r>
    <d v="2018-12-07T11:23:37"/>
    <s v="SVIOP-2018-SZM1-007896"/>
    <x v="187"/>
    <x v="187"/>
    <n v="10"/>
    <s v="ks"/>
    <n v="6.29"/>
    <n v="62.9"/>
    <s v="2611"/>
    <m/>
    <x v="0"/>
    <s v="19-18.100"/>
    <s v="Výdej do spotřeby z IOP"/>
    <s v="Aujeská Ivana"/>
    <s v="Promítnut do stavu zásob"/>
    <s v="ZOST_OSTAT"/>
    <x v="8"/>
    <m/>
    <m/>
    <s v="Mediform, spol. s r.o."/>
    <m/>
    <m/>
    <m/>
    <s v="nemá"/>
    <x v="2"/>
    <n v="0"/>
    <m/>
    <m/>
    <x v="0"/>
    <n v="12"/>
  </r>
  <r>
    <d v="2018-12-07T11:23:37"/>
    <s v="SVIOP-2018-SZM1-007896"/>
    <x v="67"/>
    <x v="67"/>
    <n v="24"/>
    <s v="ks"/>
    <n v="8.4"/>
    <n v="201.6"/>
    <s v="2611"/>
    <m/>
    <x v="0"/>
    <s v="P-AIRO2591"/>
    <s v="Výdej do spotřeby z IOP"/>
    <s v="Aujeská Ivana"/>
    <s v="Promítnut do stavu zásob"/>
    <s v="ZOBV_OBVAZ"/>
    <x v="3"/>
    <m/>
    <m/>
    <s v="MEDICAL M spol. s r.o."/>
    <m/>
    <m/>
    <m/>
    <s v="nemá"/>
    <x v="0"/>
    <n v="0"/>
    <m/>
    <m/>
    <x v="0"/>
    <n v="12"/>
  </r>
  <r>
    <d v="2018-12-07T11:23:37"/>
    <s v="SVIOP-2018-SZM1-007896"/>
    <x v="68"/>
    <x v="68"/>
    <n v="100"/>
    <s v="ks"/>
    <n v="15.92"/>
    <n v="1592"/>
    <s v="2611"/>
    <m/>
    <x v="0"/>
    <s v="4550234"/>
    <s v="Výdej do spotřeby z IOP"/>
    <s v="Aujeská Ivana"/>
    <s v="Promítnut do stavu zásob"/>
    <s v="ZOST_FI"/>
    <x v="16"/>
    <m/>
    <m/>
    <s v="B. Braun Medical s.r.o."/>
    <m/>
    <m/>
    <m/>
    <s v="nemá"/>
    <x v="2"/>
    <n v="0"/>
    <m/>
    <m/>
    <x v="0"/>
    <n v="12"/>
  </r>
  <r>
    <d v="2018-12-07T11:23:37"/>
    <s v="SVIOP-2018-SZM1-007896"/>
    <x v="171"/>
    <x v="171"/>
    <n v="2"/>
    <s v="ks"/>
    <n v="57.68"/>
    <n v="115.36"/>
    <s v="2611"/>
    <m/>
    <x v="0"/>
    <s v="710045-s"/>
    <s v="Výdej do spotřeby z IOP"/>
    <s v="Aujeská Ivana"/>
    <s v="Promítnut do stavu zásob"/>
    <s v="ZOST_OSTAT"/>
    <x v="8"/>
    <m/>
    <m/>
    <s v="MEDISUN profi s.r.o."/>
    <m/>
    <m/>
    <m/>
    <s v="nemá"/>
    <x v="2"/>
    <n v="0"/>
    <m/>
    <m/>
    <x v="0"/>
    <n v="12"/>
  </r>
  <r>
    <d v="2018-12-07T11:23:37"/>
    <s v="SVIOP-2018-SZM1-007896"/>
    <x v="155"/>
    <x v="155"/>
    <n v="4"/>
    <s v="ks"/>
    <n v="197.57"/>
    <n v="790.28"/>
    <s v="2611"/>
    <m/>
    <x v="0"/>
    <s v="3346E"/>
    <s v="Výdej do spotřeby z IOP"/>
    <s v="Aujeská Ivana"/>
    <s v="Promítnut do stavu zásob"/>
    <s v="ZOST_OSTAT"/>
    <x v="8"/>
    <m/>
    <m/>
    <s v="3M Česko, spol. s r.o."/>
    <m/>
    <m/>
    <m/>
    <s v="nemá"/>
    <x v="2"/>
    <n v="0"/>
    <m/>
    <m/>
    <x v="0"/>
    <n v="12"/>
  </r>
  <r>
    <d v="2018-12-07T11:23:37"/>
    <s v="SVIOP-2018-SZM1-007896"/>
    <x v="139"/>
    <x v="139"/>
    <n v="2"/>
    <s v="ks"/>
    <n v="573.85"/>
    <n v="1147.7"/>
    <s v="2611"/>
    <m/>
    <x v="0"/>
    <s v="3098077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2"/>
  </r>
  <r>
    <d v="2018-12-07T12:11:18"/>
    <s v="SVIOP-2018-SZM2-018371"/>
    <x v="188"/>
    <x v="188"/>
    <n v="150"/>
    <s v="ks"/>
    <n v="5.29"/>
    <n v="793.31"/>
    <s v="2611"/>
    <m/>
    <x v="0"/>
    <s v="OMS1120"/>
    <s v="Výdej do spotřeby z IOP"/>
    <s v="Kánská Zdeňka"/>
    <s v="Promítnut do stavu zásob"/>
    <s v="ZOST_OSTAT"/>
    <x v="8"/>
    <m/>
    <m/>
    <s v="MSM, spol. s r.o."/>
    <m/>
    <m/>
    <m/>
    <s v="nemá"/>
    <x v="2"/>
    <n v="0"/>
    <m/>
    <m/>
    <x v="0"/>
    <n v="12"/>
  </r>
  <r>
    <d v="2018-12-10T05:59:48"/>
    <s v="SVIOP-2018-SZM2-018401"/>
    <x v="71"/>
    <x v="71"/>
    <n v="200"/>
    <s v="ks"/>
    <n v="5.33"/>
    <n v="1066"/>
    <s v="2611"/>
    <m/>
    <x v="0"/>
    <s v="11.000.00.010"/>
    <s v="Výdej do spotřeby z IOP"/>
    <s v="Masopustová Eva"/>
    <s v="Promítnut do stavu zásob"/>
    <s v="ZOST_OSTAT"/>
    <x v="8"/>
    <m/>
    <m/>
    <s v="DAHLHAUSEN CZ, spol. s r.o."/>
    <m/>
    <m/>
    <m/>
    <s v="nemá"/>
    <x v="2"/>
    <n v="0"/>
    <s v="CN pro FNOL"/>
    <s v="CN pro FNOL"/>
    <x v="0"/>
    <n v="12"/>
  </r>
  <r>
    <d v="2018-12-10T07:26:13"/>
    <s v="SVIOP-2018-SZM1-008281"/>
    <x v="27"/>
    <x v="27"/>
    <n v="80"/>
    <s v="ks"/>
    <n v="6.17"/>
    <n v="493.6"/>
    <s v="2611"/>
    <m/>
    <x v="0"/>
    <s v="ZAR-TNU201601"/>
    <s v="Výdej do spotřeby z IOP"/>
    <s v="Oklešťková Helena"/>
    <s v="Promítnut do stavu zásob"/>
    <s v="ZOST_OSTAT"/>
    <x v="8"/>
    <m/>
    <m/>
    <s v="Distrimed s.r.o."/>
    <m/>
    <m/>
    <m/>
    <s v="nemá"/>
    <x v="2"/>
    <n v="0"/>
    <s v="CN na rok 2018"/>
    <s v="CN na rok 2018"/>
    <x v="0"/>
    <n v="12"/>
  </r>
  <r>
    <d v="2018-12-10T07:26:13"/>
    <s v="SVIOP-2018-SZM1-008281"/>
    <x v="189"/>
    <x v="189"/>
    <n v="100"/>
    <s v="ks"/>
    <n v="9.44"/>
    <n v="944"/>
    <s v="2611"/>
    <m/>
    <x v="0"/>
    <s v="EM3513576"/>
    <s v="Výdej do spotřeby z IOP"/>
    <s v="Oklešťková Helena"/>
    <s v="Promítnut do stavu zásob"/>
    <s v="ZOST_STRIK_PREDPL"/>
    <x v="20"/>
    <s v="B. Braun Medical s.r.o."/>
    <m/>
    <s v="B. Braun Medical s.r.o."/>
    <m/>
    <m/>
    <m/>
    <s v="nemá"/>
    <x v="2"/>
    <n v="0"/>
    <m/>
    <m/>
    <x v="0"/>
    <n v="12"/>
  </r>
  <r>
    <d v="2018-12-10T07:27:02"/>
    <s v="SVIOP-2018-SZM1-008282"/>
    <x v="189"/>
    <x v="189"/>
    <n v="100"/>
    <s v="ks"/>
    <n v="9.44"/>
    <n v="944"/>
    <s v="2611"/>
    <m/>
    <x v="0"/>
    <s v="EM3513576"/>
    <s v="Výdej do spotřeby z IOP"/>
    <s v="Oklešťková Helena"/>
    <s v="Promítnut do stavu zásob"/>
    <s v="ZOST_STRIK_PREDPL"/>
    <x v="20"/>
    <s v="B. Braun Medical s.r.o."/>
    <m/>
    <s v="B. Braun Medical s.r.o."/>
    <m/>
    <m/>
    <m/>
    <s v="nemá"/>
    <x v="2"/>
    <n v="0"/>
    <m/>
    <m/>
    <x v="0"/>
    <n v="12"/>
  </r>
  <r>
    <d v="2018-12-10T07:33:01"/>
    <s v="SVIOP-2018-SZM2-018444"/>
    <x v="190"/>
    <x v="190"/>
    <n v="20"/>
    <s v="ks"/>
    <n v="43.22"/>
    <n v="864.42"/>
    <s v="2611"/>
    <m/>
    <x v="0"/>
    <s v="4490029"/>
    <s v="Výdej do spotřeby z IOP"/>
    <s v="Masopustová Eva"/>
    <s v="Promítnut do stavu zásob"/>
    <s v="ZOST_OSTAT"/>
    <x v="8"/>
    <m/>
    <m/>
    <s v="B. Braun Medical s.r.o."/>
    <m/>
    <m/>
    <m/>
    <s v="nemá"/>
    <x v="2"/>
    <n v="0"/>
    <m/>
    <m/>
    <x v="0"/>
    <n v="12"/>
  </r>
  <r>
    <d v="2018-12-10T10:25:38"/>
    <s v="SVIOP-2018-SZM2-018521"/>
    <x v="173"/>
    <x v="173"/>
    <n v="250"/>
    <s v="ks"/>
    <n v="2.46"/>
    <n v="614.45000000000005"/>
    <s v="2611"/>
    <m/>
    <x v="0"/>
    <s v="540681 /540677/"/>
    <s v="Výdej do spotřeby z IOP"/>
    <s v="Kánská Zdeňka"/>
    <s v="Promítnut do stavu zásob"/>
    <s v="ZOBV_OBVAZ"/>
    <x v="3"/>
    <m/>
    <m/>
    <s v="HARTMANN - RICO a.s."/>
    <m/>
    <m/>
    <m/>
    <s v="nemá"/>
    <x v="0"/>
    <n v="0"/>
    <m/>
    <m/>
    <x v="0"/>
    <n v="12"/>
  </r>
  <r>
    <d v="2018-12-10T10:25:38"/>
    <s v="SVIOP-2018-SZM2-018521"/>
    <x v="17"/>
    <x v="17"/>
    <n v="40"/>
    <s v="ks"/>
    <n v="16.68"/>
    <n v="667"/>
    <s v="2611"/>
    <m/>
    <x v="0"/>
    <s v="931323"/>
    <s v="Výdej do spotřeby z IOP"/>
    <s v="Kánská Zdeňka"/>
    <s v="Promítnut do stavu zásob"/>
    <s v="ZOBV_OBVAZ"/>
    <x v="3"/>
    <m/>
    <m/>
    <s v="HARTMANN - RICO a.s."/>
    <m/>
    <m/>
    <m/>
    <s v="nemá"/>
    <x v="0"/>
    <n v="0"/>
    <m/>
    <m/>
    <x v="0"/>
    <n v="12"/>
  </r>
  <r>
    <d v="2018-12-10T10:25:38"/>
    <s v="SVIOP-2018-SZM2-018521"/>
    <x v="70"/>
    <x v="70"/>
    <n v="6"/>
    <s v="ks"/>
    <n v="96.19"/>
    <n v="577.14"/>
    <s v="2611"/>
    <m/>
    <x v="0"/>
    <s v="9324471"/>
    <s v="Výdej do spotřeby z IOP"/>
    <s v="Kánská Zdeňka"/>
    <s v="Promítnut do stavu zásob"/>
    <s v="ZOBV_OBVAZ"/>
    <x v="3"/>
    <m/>
    <m/>
    <s v="HARTMANN - RICO a.s."/>
    <m/>
    <m/>
    <m/>
    <s v="nemá"/>
    <x v="0"/>
    <n v="0"/>
    <m/>
    <m/>
    <x v="0"/>
    <n v="12"/>
  </r>
  <r>
    <d v="2018-12-10T10:48:00"/>
    <s v="SVIOP-2018-SZM2-018530"/>
    <x v="16"/>
    <x v="16"/>
    <n v="20"/>
    <s v="ks"/>
    <n v="12.17"/>
    <n v="243.4"/>
    <s v="2611"/>
    <m/>
    <x v="0"/>
    <s v="931324"/>
    <s v="Výdej do spotřeby z IOP"/>
    <s v="Masopustová Eva"/>
    <s v="Promítnut do stavu zásob"/>
    <s v="ZOBV_OB"/>
    <x v="1"/>
    <m/>
    <m/>
    <s v="HARTMANN - RICO a.s."/>
    <m/>
    <m/>
    <m/>
    <s v="nemá"/>
    <x v="0"/>
    <n v="0"/>
    <m/>
    <m/>
    <x v="0"/>
    <n v="12"/>
  </r>
  <r>
    <d v="2018-12-10T12:33:44"/>
    <s v="SVIOP-2018-SZM1-008384"/>
    <x v="55"/>
    <x v="55"/>
    <n v="400"/>
    <s v="ks"/>
    <n v="1.0900000000000001"/>
    <n v="436"/>
    <s v="2611"/>
    <m/>
    <x v="0"/>
    <s v="4606108V"/>
    <s v="Výdej do spotřeby z IOP"/>
    <s v="Oklešťková Helena"/>
    <s v="Promítnut do stavu zásob"/>
    <s v="ZOST_STRIK"/>
    <x v="5"/>
    <m/>
    <m/>
    <s v="B. Braun Medical s.r.o."/>
    <m/>
    <m/>
    <m/>
    <s v="nemá"/>
    <x v="2"/>
    <n v="0"/>
    <m/>
    <m/>
    <x v="0"/>
    <n v="12"/>
  </r>
  <r>
    <d v="2018-12-10T12:46:32"/>
    <s v="SVIOP-2018-SZM2-018570"/>
    <x v="191"/>
    <x v="191"/>
    <n v="10"/>
    <s v="ks"/>
    <n v="42.9"/>
    <n v="429.03"/>
    <s v="2611"/>
    <m/>
    <x v="0"/>
    <s v="1453015"/>
    <s v="Výdej do spotřeby z IOP"/>
    <s v="Kánská Zdeňka"/>
    <s v="Promítnut do stavu zásob"/>
    <s v="ZOST_OSTAT"/>
    <x v="8"/>
    <m/>
    <m/>
    <s v="Intersurgical, s.r.o."/>
    <m/>
    <m/>
    <m/>
    <s v="nemá"/>
    <x v="2"/>
    <n v="0"/>
    <m/>
    <m/>
    <x v="0"/>
    <n v="12"/>
  </r>
  <r>
    <d v="2018-12-11T08:49:02"/>
    <s v="SVIOP-2018-SZM2-018673"/>
    <x v="192"/>
    <x v="192"/>
    <n v="2"/>
    <s v="ks"/>
    <n v="387.2"/>
    <n v="774.4"/>
    <s v="2611"/>
    <m/>
    <x v="0"/>
    <s v="101 00038"/>
    <s v="Výdej do spotřeby z IOP"/>
    <s v="Kánská Zdeňka"/>
    <s v="Promítnut do stavu zásob"/>
    <s v="ZOST_OSTAT"/>
    <x v="8"/>
    <m/>
    <m/>
    <s v="CELIMED s.r.o."/>
    <m/>
    <m/>
    <m/>
    <s v="nemá"/>
    <x v="2"/>
    <n v="0"/>
    <m/>
    <m/>
    <x v="0"/>
    <n v="12"/>
  </r>
  <r>
    <d v="2018-12-11T11:30:57"/>
    <s v="SVIOP-2018-SZM1-008338"/>
    <x v="154"/>
    <x v="154"/>
    <n v="1"/>
    <s v="ks"/>
    <n v="157.1"/>
    <n v="157.1"/>
    <s v="2622"/>
    <m/>
    <x v="1"/>
    <s v="3391E"/>
    <s v="Výdej do spotřeby z IOP"/>
    <s v="Aujeská Ivana"/>
    <s v="Promítnut do stavu zásob"/>
    <s v="ZOBV_HO"/>
    <x v="0"/>
    <m/>
    <m/>
    <s v="3M Česko, spol. s r.o."/>
    <m/>
    <m/>
    <m/>
    <s v="nemá"/>
    <x v="0"/>
    <n v="0"/>
    <m/>
    <m/>
    <x v="0"/>
    <n v="12"/>
  </r>
  <r>
    <d v="2018-12-11T11:30:57"/>
    <s v="SVIOP-2018-SZM1-008338"/>
    <x v="155"/>
    <x v="155"/>
    <n v="2"/>
    <s v="ks"/>
    <n v="197.57"/>
    <n v="395.14"/>
    <s v="2622"/>
    <m/>
    <x v="1"/>
    <s v="3346E"/>
    <s v="Výdej do spotřeby z IOP"/>
    <s v="Aujeská Ivana"/>
    <s v="Promítnut do stavu zásob"/>
    <s v="ZOST_OSTAT"/>
    <x v="8"/>
    <m/>
    <m/>
    <s v="3M Česko, spol. s r.o."/>
    <m/>
    <m/>
    <m/>
    <s v="nemá"/>
    <x v="2"/>
    <n v="0"/>
    <m/>
    <m/>
    <x v="0"/>
    <n v="12"/>
  </r>
  <r>
    <d v="2018-12-11T11:30:57"/>
    <s v="SVIOP-2018-SZM1-008338"/>
    <x v="14"/>
    <x v="14"/>
    <n v="1"/>
    <s v="ks"/>
    <n v="355.35"/>
    <n v="355.35"/>
    <s v="2622"/>
    <m/>
    <x v="1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2"/>
  </r>
  <r>
    <d v="2018-12-11T11:30:57"/>
    <s v="SVIOP-2018-SZM1-008338"/>
    <x v="14"/>
    <x v="14"/>
    <n v="2"/>
    <s v="ks"/>
    <n v="355.35"/>
    <n v="710.7"/>
    <s v="2622"/>
    <m/>
    <x v="1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2"/>
  </r>
  <r>
    <d v="2018-12-11T11:30:57"/>
    <s v="SVIOP-2018-SZM1-008338"/>
    <x v="139"/>
    <x v="139"/>
    <n v="1"/>
    <s v="ks"/>
    <n v="573.85"/>
    <n v="573.85"/>
    <s v="2622"/>
    <m/>
    <x v="1"/>
    <s v="3098077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0"/>
    <n v="12"/>
  </r>
  <r>
    <d v="2018-12-12T06:40:41"/>
    <s v="SVIOP-2018-SZM1-008531"/>
    <x v="18"/>
    <x v="18"/>
    <n v="100"/>
    <s v="ks"/>
    <n v="1.67"/>
    <n v="167"/>
    <s v="2611"/>
    <m/>
    <x v="0"/>
    <s v="4606205V"/>
    <s v="Výdej do spotřeby z IOP"/>
    <s v="Oklešťková Helena"/>
    <s v="Promítnut do stavu zásob"/>
    <s v="ZOST_STRIK"/>
    <x v="5"/>
    <m/>
    <m/>
    <s v="B. Braun Medical s.r.o."/>
    <m/>
    <m/>
    <m/>
    <s v="nemá"/>
    <x v="2"/>
    <n v="0"/>
    <m/>
    <m/>
    <x v="0"/>
    <n v="12"/>
  </r>
  <r>
    <d v="2018-12-12T06:41:15"/>
    <s v="SVIOP-2018-SZM1-008532"/>
    <x v="18"/>
    <x v="18"/>
    <n v="200"/>
    <s v="ks"/>
    <n v="1.67"/>
    <n v="334"/>
    <s v="2611"/>
    <m/>
    <x v="0"/>
    <s v="4606205V"/>
    <s v="Výdej do spotřeby z IOP"/>
    <s v="Oklešťková Helena"/>
    <s v="Promítnut do stavu zásob"/>
    <s v="ZOST_STRIK"/>
    <x v="5"/>
    <m/>
    <m/>
    <s v="B. Braun Medical s.r.o."/>
    <m/>
    <m/>
    <m/>
    <s v="nemá"/>
    <x v="2"/>
    <n v="0"/>
    <m/>
    <m/>
    <x v="0"/>
    <n v="12"/>
  </r>
  <r>
    <d v="2018-12-12T12:21:42"/>
    <s v="SVIOP-2018-SZM2-018932"/>
    <x v="145"/>
    <x v="145"/>
    <n v="1"/>
    <s v="ks"/>
    <n v="117.37"/>
    <n v="117.37"/>
    <s v="2611"/>
    <m/>
    <x v="0"/>
    <s v="nemá"/>
    <s v="Výdej do spotřeby z IOP"/>
    <s v="Lukášková Lenka"/>
    <s v="Promítnut do stavu zásob"/>
    <s v="ZOST_OSTAT"/>
    <x v="8"/>
    <m/>
    <m/>
    <s v="KARDIO VS s.r.o."/>
    <m/>
    <m/>
    <m/>
    <s v="nemá"/>
    <x v="2"/>
    <n v="0"/>
    <m/>
    <m/>
    <x v="0"/>
    <n v="12"/>
  </r>
  <r>
    <d v="2018-12-12T16:43:54"/>
    <s v="SVIOP-2018-SZM2-019042"/>
    <x v="193"/>
    <x v="193"/>
    <n v="20"/>
    <s v="ks"/>
    <n v="26.01"/>
    <n v="520.20000000000005"/>
    <s v="2611"/>
    <m/>
    <x v="0"/>
    <s v="999598"/>
    <s v="Výdej do spotřeby z IOP"/>
    <s v="Kánská Zdeňka"/>
    <s v="Promítnut do stavu zásob"/>
    <s v="ZOBV_OBVAZ"/>
    <x v="3"/>
    <m/>
    <m/>
    <s v="HARTMANN - RICO a.s."/>
    <m/>
    <m/>
    <m/>
    <s v="nemá"/>
    <x v="0"/>
    <n v="0"/>
    <m/>
    <m/>
    <x v="0"/>
    <n v="12"/>
  </r>
  <r>
    <d v="2018-12-14T09:50:19"/>
    <s v="SVIOP-2018-SZM2-019269"/>
    <x v="143"/>
    <x v="143"/>
    <n v="48"/>
    <s v="ks"/>
    <n v="61.96"/>
    <n v="2974.05"/>
    <s v="2611"/>
    <m/>
    <x v="0"/>
    <s v="1583"/>
    <s v="Výdej do spotřeby z IOP"/>
    <s v="Kánská Zdeňka"/>
    <s v="Promítnut do stavu zásob"/>
    <s v="ZOBV_OB"/>
    <x v="1"/>
    <m/>
    <m/>
    <s v="3M Česko, spol. s r.o."/>
    <m/>
    <m/>
    <m/>
    <s v="0080387"/>
    <x v="0"/>
    <n v="0"/>
    <m/>
    <m/>
    <x v="0"/>
    <n v="12"/>
  </r>
  <r>
    <d v="2018-12-14T10:28:43"/>
    <s v="SVIOP-2018-SZM2-019289"/>
    <x v="194"/>
    <x v="194"/>
    <n v="96"/>
    <s v="ks"/>
    <n v="7.5"/>
    <n v="720"/>
    <s v="2611"/>
    <m/>
    <x v="0"/>
    <s v="9274"/>
    <s v="Výdej do spotřeby z IOP"/>
    <s v="Kánská Zdeňka"/>
    <s v="Promítnut do stavu zásob"/>
    <s v="ZOBV_HO"/>
    <x v="0"/>
    <m/>
    <m/>
    <s v="3M Česko, spol. s r.o."/>
    <m/>
    <m/>
    <m/>
    <s v="nemá"/>
    <x v="0"/>
    <n v="0"/>
    <m/>
    <m/>
    <x v="0"/>
    <n v="12"/>
  </r>
  <r>
    <d v="2019-01-08T13:01:17"/>
    <s v="SVIOP-2019-SZM2-000061"/>
    <x v="70"/>
    <x v="70"/>
    <n v="14"/>
    <s v="ks"/>
    <n v="96.18"/>
    <n v="1346.5"/>
    <s v="2611"/>
    <m/>
    <x v="0"/>
    <s v="9324471"/>
    <s v="Výdej do spotřeby z IOP"/>
    <s v="Kánská Zdeňka"/>
    <s v="Promítnut do stavu zásob"/>
    <s v="ZOBV_OBVAZ"/>
    <x v="3"/>
    <m/>
    <m/>
    <s v="HARTMANN - RICO a.s."/>
    <m/>
    <m/>
    <m/>
    <s v="nemá"/>
    <x v="0"/>
    <n v="0"/>
    <m/>
    <m/>
    <x v="1"/>
    <n v="1"/>
  </r>
  <r>
    <d v="2019-01-14T09:38:14"/>
    <s v="SVIOP-2019-SZM1-000324"/>
    <x v="195"/>
    <x v="195"/>
    <n v="20"/>
    <s v="ks"/>
    <n v="32.299999999999997"/>
    <n v="646"/>
    <s v="2611"/>
    <m/>
    <x v="0"/>
    <s v="05.000.22.802"/>
    <s v="Výdej do spotřeby z IOP"/>
    <s v="Pavelková Renata"/>
    <s v="Promítnut do stavu zásob"/>
    <s v="ZOST_OSTAT"/>
    <x v="8"/>
    <m/>
    <m/>
    <s v="DAHLHAUSEN CZ, spol. s r.o."/>
    <m/>
    <m/>
    <m/>
    <s v="nemá"/>
    <x v="2"/>
    <n v="0"/>
    <s v="CN pro FNOL"/>
    <s v="CN pro FNOL"/>
    <x v="1"/>
    <n v="1"/>
  </r>
  <r>
    <d v="2019-01-21T12:24:50"/>
    <s v="SVIOP-2019-SZM2-001075"/>
    <x v="69"/>
    <x v="69"/>
    <n v="20"/>
    <s v="ks"/>
    <n v="22.3"/>
    <n v="445.97"/>
    <s v="2611"/>
    <m/>
    <x v="0"/>
    <s v="932441"/>
    <s v="Výdej do spotřeby z IOP"/>
    <s v="Masopustová Eva"/>
    <s v="Promítnut do stavu zásob"/>
    <s v="ZOBV_OBVAZ"/>
    <x v="3"/>
    <m/>
    <m/>
    <s v="HARTMANN - RICO a.s."/>
    <m/>
    <m/>
    <m/>
    <s v="0080682"/>
    <x v="0"/>
    <n v="0"/>
    <m/>
    <m/>
    <x v="1"/>
    <n v="1"/>
  </r>
  <r>
    <d v="2019-01-21T12:24:50"/>
    <s v="SVIOP-2019-SZM2-001075"/>
    <x v="176"/>
    <x v="176"/>
    <n v="20"/>
    <s v="ks"/>
    <n v="73.209999999999994"/>
    <n v="1464.27"/>
    <s v="2611"/>
    <m/>
    <x v="0"/>
    <s v="9007442"/>
    <s v="Výdej do spotřeby z IOP"/>
    <s v="Masopustová Eva"/>
    <s v="Promítnut do stavu zásob"/>
    <s v="ZOBV_HO"/>
    <x v="0"/>
    <m/>
    <m/>
    <s v="HARTMANN - RICO a.s."/>
    <m/>
    <m/>
    <m/>
    <s v="0080823"/>
    <x v="0"/>
    <n v="0"/>
    <m/>
    <m/>
    <x v="1"/>
    <n v="1"/>
  </r>
  <r>
    <d v="2019-01-21T12:24:50"/>
    <s v="SVIOP-2019-SZM2-001075"/>
    <x v="177"/>
    <x v="177"/>
    <n v="10"/>
    <s v="ks"/>
    <n v="95.61"/>
    <n v="956.06"/>
    <s v="2611"/>
    <m/>
    <x v="0"/>
    <s v="900853"/>
    <s v="Výdej do spotřeby z IOP"/>
    <s v="Masopustová Eva"/>
    <s v="Promítnut do stavu zásob"/>
    <s v="ZOBV_OBVAZ"/>
    <x v="3"/>
    <m/>
    <m/>
    <s v="HARTMANN - RICO a.s."/>
    <m/>
    <m/>
    <m/>
    <s v="0080972"/>
    <x v="0"/>
    <n v="0"/>
    <m/>
    <m/>
    <x v="1"/>
    <n v="1"/>
  </r>
  <r>
    <d v="2019-01-22T07:56:22"/>
    <s v="SVIOP-2019-SZM2-001137"/>
    <x v="196"/>
    <x v="196"/>
    <n v="10"/>
    <s v="ks"/>
    <n v="72.680000000000007"/>
    <n v="726.75"/>
    <s v="2611"/>
    <m/>
    <x v="0"/>
    <s v="20540"/>
    <s v="Výdej do spotřeby z IOP"/>
    <s v="Lukášková Lenka"/>
    <s v="Promítnut do stavu zásob"/>
    <s v="ZOBV_HO"/>
    <x v="0"/>
    <m/>
    <m/>
    <s v="Chráněná dílna TiRO Blansko s.r.o."/>
    <m/>
    <m/>
    <m/>
    <s v="0081735"/>
    <x v="0"/>
    <n v="0"/>
    <m/>
    <m/>
    <x v="1"/>
    <n v="1"/>
  </r>
  <r>
    <d v="2019-01-22T07:56:22"/>
    <s v="SVIOP-2019-SZM2-001137"/>
    <x v="0"/>
    <x v="0"/>
    <n v="20"/>
    <s v="ks"/>
    <n v="82.08"/>
    <n v="1641.6"/>
    <s v="2611"/>
    <m/>
    <x v="0"/>
    <s v="20403"/>
    <s v="Výdej do spotřeby z IOP"/>
    <s v="Lukášková Lenka"/>
    <s v="Promítnut do stavu zásob"/>
    <s v="ZOBV_HO"/>
    <x v="0"/>
    <m/>
    <m/>
    <s v="Chráněná dílna TiRO Blansko s.r.o."/>
    <m/>
    <m/>
    <m/>
    <s v="0081454"/>
    <x v="0"/>
    <n v="0"/>
    <m/>
    <m/>
    <x v="1"/>
    <n v="1"/>
  </r>
  <r>
    <d v="2019-01-22T07:56:22"/>
    <s v="SVIOP-2019-SZM2-001137"/>
    <x v="197"/>
    <x v="197"/>
    <n v="10"/>
    <s v="ks"/>
    <n v="128.71"/>
    <n v="1287.0999999999999"/>
    <s v="2611"/>
    <m/>
    <x v="0"/>
    <s v="31222"/>
    <s v="Výdej do spotřeby z IOP"/>
    <s v="Lukášková Lenka"/>
    <s v="Promítnut do stavu zásob"/>
    <s v="ZOBV_HO"/>
    <x v="0"/>
    <m/>
    <m/>
    <s v="Chráněná dílna TiRO Blansko s.r.o."/>
    <m/>
    <m/>
    <m/>
    <s v="0169075"/>
    <x v="0"/>
    <n v="0"/>
    <m/>
    <m/>
    <x v="1"/>
    <n v="1"/>
  </r>
  <r>
    <d v="2019-01-22T07:56:22"/>
    <s v="SVIOP-2019-SZM2-001137"/>
    <x v="31"/>
    <x v="31"/>
    <n v="2"/>
    <s v="ks"/>
    <n v="656.64"/>
    <n v="1313.28"/>
    <s v="2611"/>
    <m/>
    <x v="0"/>
    <s v="20468"/>
    <s v="Výdej do spotřeby z IOP"/>
    <s v="Lukášková Lenka"/>
    <s v="Promítnut do stavu zásob"/>
    <s v="ZOBV_OBVAZ"/>
    <x v="3"/>
    <m/>
    <m/>
    <s v="Chráněná dílna TiRO Blansko s.r.o."/>
    <m/>
    <m/>
    <m/>
    <s v="nemá"/>
    <x v="0"/>
    <n v="0"/>
    <m/>
    <m/>
    <x v="1"/>
    <n v="1"/>
  </r>
  <r>
    <d v="2019-01-22T13:33:53"/>
    <s v="SVIOP-2019-SZM2-001206"/>
    <x v="198"/>
    <x v="198"/>
    <n v="5"/>
    <s v="ks"/>
    <n v="293.25"/>
    <n v="1466.25"/>
    <s v="2611"/>
    <m/>
    <x v="0"/>
    <s v="283250"/>
    <s v="Výdej do spotřeby z IOP"/>
    <s v="Kánská Zdeňka"/>
    <s v="Promítnut do stavu zásob"/>
    <s v="ZOBV_HO"/>
    <x v="0"/>
    <m/>
    <m/>
    <s v="Mölnlycke Health Care, s.r.o."/>
    <m/>
    <m/>
    <m/>
    <s v="nemá"/>
    <x v="0"/>
    <n v="0"/>
    <m/>
    <m/>
    <x v="1"/>
    <n v="1"/>
  </r>
  <r>
    <d v="2019-01-23T07:38:12"/>
    <s v="SVIOP-2019-SZM2-001233"/>
    <x v="183"/>
    <x v="183"/>
    <n v="288"/>
    <s v="ks"/>
    <n v="111.32"/>
    <n v="32060.16"/>
    <s v="2611"/>
    <m/>
    <x v="0"/>
    <s v="2770-1"/>
    <s v="Výdej do spotřeby z IOP"/>
    <s v="Lukášková Lenka"/>
    <s v="Promítnut do stavu zásob"/>
    <s v="ZOBV_OBVAZ"/>
    <x v="3"/>
    <m/>
    <m/>
    <s v="3M Česko, spol. s r.o."/>
    <m/>
    <m/>
    <m/>
    <s v="nemá"/>
    <x v="0"/>
    <n v="0"/>
    <m/>
    <m/>
    <x v="1"/>
    <n v="1"/>
  </r>
  <r>
    <d v="2019-01-23T12:20:23"/>
    <s v="SVIOP-2019-SZM1-000601"/>
    <x v="20"/>
    <x v="20"/>
    <n v="3"/>
    <s v="ks"/>
    <n v="13.02"/>
    <n v="39.06"/>
    <s v="2622"/>
    <m/>
    <x v="1"/>
    <s v="5403353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1"/>
    <n v="1"/>
  </r>
  <r>
    <d v="2019-01-23T12:20:23"/>
    <s v="SVIOP-2019-SZM1-000601"/>
    <x v="12"/>
    <x v="12"/>
    <n v="20"/>
    <s v="ks"/>
    <n v="13.08"/>
    <n v="261.60000000000002"/>
    <s v="2622"/>
    <m/>
    <x v="1"/>
    <s v="1527-1"/>
    <s v="Výdej do spotřeby z IOP"/>
    <s v="Aujeská Ivana"/>
    <s v="Promítnut do stavu zásob"/>
    <s v="ZOBV_OBVAZ"/>
    <x v="3"/>
    <m/>
    <m/>
    <s v="3M Česko, spol. s r.o."/>
    <m/>
    <m/>
    <m/>
    <s v="0080357"/>
    <x v="0"/>
    <n v="0"/>
    <m/>
    <m/>
    <x v="1"/>
    <n v="1"/>
  </r>
  <r>
    <d v="2019-01-23T12:20:23"/>
    <s v="SVIOP-2019-SZM1-000601"/>
    <x v="1"/>
    <x v="1"/>
    <n v="10"/>
    <s v="ks"/>
    <n v="28.74"/>
    <n v="287.39999999999998"/>
    <s v="2622"/>
    <m/>
    <x v="1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1"/>
  </r>
  <r>
    <d v="2019-01-23T12:37:09"/>
    <s v="SVIOP-2019-SZM1-000603"/>
    <x v="124"/>
    <x v="124"/>
    <n v="200"/>
    <s v="ks"/>
    <n v="0.48"/>
    <n v="96"/>
    <s v="2611"/>
    <m/>
    <x v="0"/>
    <s v="26501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1"/>
  </r>
  <r>
    <d v="2019-01-23T12:37:09"/>
    <s v="SVIOP-2019-SZM1-000603"/>
    <x v="2"/>
    <x v="2"/>
    <n v="3000"/>
    <s v="ks"/>
    <n v="0.63"/>
    <n v="1890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"/>
  </r>
  <r>
    <d v="2019-01-23T12:37:09"/>
    <s v="SVIOP-2019-SZM1-000603"/>
    <x v="5"/>
    <x v="5"/>
    <n v="200"/>
    <s v="ks"/>
    <n v="0.85"/>
    <n v="170"/>
    <s v="2611"/>
    <m/>
    <x v="0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1"/>
    <n v="1"/>
  </r>
  <r>
    <d v="2019-01-23T12:37:09"/>
    <s v="SVIOP-2019-SZM1-000603"/>
    <x v="107"/>
    <x v="107"/>
    <n v="300"/>
    <s v="ks"/>
    <n v="1.17"/>
    <n v="351"/>
    <s v="2611"/>
    <m/>
    <x v="0"/>
    <s v="2651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1"/>
  </r>
  <r>
    <d v="2019-01-23T12:37:09"/>
    <s v="SVIOP-2019-SZM1-000603"/>
    <x v="6"/>
    <x v="6"/>
    <n v="400"/>
    <s v="ks"/>
    <n v="1.5"/>
    <n v="60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1"/>
    <n v="1"/>
  </r>
  <r>
    <d v="2019-01-23T12:37:09"/>
    <s v="SVIOP-2019-SZM1-000603"/>
    <x v="26"/>
    <x v="26"/>
    <n v="100"/>
    <s v="ks"/>
    <n v="1.8"/>
    <n v="180"/>
    <s v="2611"/>
    <m/>
    <x v="0"/>
    <s v="450076"/>
    <s v="Výdej do spotřeby z IOP"/>
    <s v="Aujeská Ivana"/>
    <s v="Promítnut do stavu zásob"/>
    <s v="ZJEHLY"/>
    <x v="7"/>
    <m/>
    <m/>
    <s v="Dialab spol. s r.o."/>
    <m/>
    <m/>
    <m/>
    <s v="nemá"/>
    <x v="3"/>
    <n v="0"/>
    <m/>
    <m/>
    <x v="1"/>
    <n v="1"/>
  </r>
  <r>
    <d v="2019-01-23T12:37:09"/>
    <s v="SVIOP-2019-SZM1-000603"/>
    <x v="97"/>
    <x v="97"/>
    <n v="100"/>
    <s v="ks"/>
    <n v="1.81"/>
    <n v="181"/>
    <s v="2611"/>
    <m/>
    <x v="0"/>
    <s v="450075"/>
    <s v="Výdej do spotřeby z IOP"/>
    <s v="Aujeská Ivana"/>
    <s v="Promítnut do stavu zásob"/>
    <s v="ZJEHLY"/>
    <x v="7"/>
    <m/>
    <m/>
    <s v="Dialab spol. s r.o."/>
    <m/>
    <m/>
    <m/>
    <s v="nemá"/>
    <x v="3"/>
    <n v="0"/>
    <m/>
    <m/>
    <x v="1"/>
    <n v="1"/>
  </r>
  <r>
    <d v="2019-01-23T12:37:09"/>
    <s v="SVIOP-2019-SZM1-000603"/>
    <x v="199"/>
    <x v="199"/>
    <n v="50"/>
    <s v="ks"/>
    <n v="3.15"/>
    <n v="157.5"/>
    <s v="2611"/>
    <m/>
    <x v="0"/>
    <s v="2680/EST/SG"/>
    <s v="Výdej do spotřeby z IOP"/>
    <s v="Aujeská Ivana"/>
    <s v="Promítnut do stavu zásob"/>
    <s v="ZOST_OD"/>
    <x v="6"/>
    <s v="HEBIOS, s.r.o."/>
    <m/>
    <s v="HEBIOS, s.r.o."/>
    <m/>
    <m/>
    <m/>
    <s v="nemá"/>
    <x v="2"/>
    <n v="0"/>
    <m/>
    <m/>
    <x v="1"/>
    <n v="1"/>
  </r>
  <r>
    <d v="2019-01-23T12:37:09"/>
    <s v="SVIOP-2019-SZM1-000603"/>
    <x v="200"/>
    <x v="200"/>
    <n v="30"/>
    <s v="ks"/>
    <n v="4.43"/>
    <n v="132.9"/>
    <s v="2611"/>
    <m/>
    <x v="0"/>
    <s v="454320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1"/>
  </r>
  <r>
    <d v="2019-01-23T12:37:09"/>
    <s v="SVIOP-2019-SZM1-000603"/>
    <x v="201"/>
    <x v="201"/>
    <n v="100"/>
    <s v="ks"/>
    <n v="5.44"/>
    <n v="544"/>
    <s v="2611"/>
    <m/>
    <x v="0"/>
    <s v="2200 180ND"/>
    <s v="Výdej do spotřeby z IOP"/>
    <s v="Aujeská Ivana"/>
    <s v="Promítnut do stavu zásob"/>
    <s v="ZOST_HADIC"/>
    <x v="12"/>
    <m/>
    <m/>
    <s v="Mediform, spol. s r.o."/>
    <m/>
    <m/>
    <m/>
    <s v="nemá"/>
    <x v="2"/>
    <n v="0"/>
    <s v="VZ-2019-000128"/>
    <s v="VZ-2019-000128"/>
    <x v="1"/>
    <n v="1"/>
  </r>
  <r>
    <d v="2019-01-23T12:37:09"/>
    <s v="SVIOP-2019-SZM1-000603"/>
    <x v="86"/>
    <x v="86"/>
    <n v="100"/>
    <s v="ks"/>
    <n v="9.1999999999999993"/>
    <n v="92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1"/>
  </r>
  <r>
    <d v="2019-01-23T12:37:09"/>
    <s v="SVIOP-2019-SZM1-000603"/>
    <x v="202"/>
    <x v="202"/>
    <n v="50"/>
    <s v="ks"/>
    <n v="17.98"/>
    <n v="899"/>
    <s v="2611"/>
    <m/>
    <x v="0"/>
    <s v="4269110S-01"/>
    <s v="Výdej do spotřeby z IOP"/>
    <s v="Aujeská Ivana"/>
    <s v="Promítnut do stavu zásob"/>
    <s v="ZOST_KANYL"/>
    <x v="14"/>
    <m/>
    <m/>
    <s v="B. Braun Medical s.r.o."/>
    <m/>
    <m/>
    <m/>
    <s v="nemá"/>
    <x v="2"/>
    <n v="0"/>
    <m/>
    <m/>
    <x v="1"/>
    <n v="1"/>
  </r>
  <r>
    <d v="2019-01-23T12:37:09"/>
    <s v="SVIOP-2019-SZM1-000603"/>
    <x v="113"/>
    <x v="113"/>
    <n v="100"/>
    <s v="ks"/>
    <n v="17.98"/>
    <n v="1798"/>
    <s v="2611"/>
    <m/>
    <x v="0"/>
    <s v="4269098S-01"/>
    <s v="Výdej do spotřeby z IOP"/>
    <s v="Aujeská Ivana"/>
    <s v="Promítnut do stavu zásob"/>
    <s v="ZOST_KANYL"/>
    <x v="14"/>
    <m/>
    <m/>
    <s v="B. Braun Medical s.r.o."/>
    <m/>
    <m/>
    <m/>
    <s v="nemá"/>
    <x v="2"/>
    <n v="0"/>
    <m/>
    <m/>
    <x v="1"/>
    <n v="1"/>
  </r>
  <r>
    <d v="2019-01-23T12:37:09"/>
    <s v="SVIOP-2019-SZM1-000603"/>
    <x v="1"/>
    <x v="1"/>
    <n v="12"/>
    <s v="ks"/>
    <n v="28.73"/>
    <n v="344.76"/>
    <s v="2611"/>
    <m/>
    <x v="0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1"/>
  </r>
  <r>
    <d v="2019-01-23T12:37:09"/>
    <s v="SVIOP-2019-SZM1-000603"/>
    <x v="28"/>
    <x v="28"/>
    <n v="8"/>
    <s v="ks"/>
    <n v="139.16999999999999"/>
    <n v="1113.3599999999999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1"/>
    <n v="1"/>
  </r>
  <r>
    <d v="2019-01-23T12:37:09"/>
    <s v="SVIOP-2019-SZM1-000603"/>
    <x v="89"/>
    <x v="89"/>
    <n v="2"/>
    <s v="ks"/>
    <n v="172.5"/>
    <n v="345"/>
    <s v="2611"/>
    <m/>
    <x v="0"/>
    <s v="0486173600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1"/>
  </r>
  <r>
    <d v="2019-01-23T12:37:09"/>
    <s v="SVIOP-2019-SZM1-000603"/>
    <x v="14"/>
    <x v="14"/>
    <n v="4"/>
    <s v="ks"/>
    <n v="355.35"/>
    <n v="1421.4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1"/>
  </r>
  <r>
    <d v="2019-01-23T12:37:09"/>
    <s v="SVIOP-2019-SZM1-000603"/>
    <x v="139"/>
    <x v="139"/>
    <n v="4"/>
    <s v="ks"/>
    <n v="573.85"/>
    <n v="2295.4"/>
    <s v="2611"/>
    <m/>
    <x v="0"/>
    <s v="3098077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1"/>
  </r>
  <r>
    <d v="2019-01-25T07:10:15"/>
    <s v="SVIOP-2019-SZM1-000691"/>
    <x v="200"/>
    <x v="200"/>
    <n v="20"/>
    <s v="ks"/>
    <n v="4.43"/>
    <n v="88.6"/>
    <s v="2611"/>
    <m/>
    <x v="0"/>
    <s v="454320"/>
    <s v="Výdej do spotřeby z IOP"/>
    <s v="Oklešťková Helena"/>
    <s v="Promítnut do stavu zásob"/>
    <s v="ZOST_OD"/>
    <x v="6"/>
    <m/>
    <m/>
    <s v="Dialab spol. s r.o."/>
    <m/>
    <m/>
    <m/>
    <s v="nemá"/>
    <x v="2"/>
    <n v="0"/>
    <m/>
    <m/>
    <x v="1"/>
    <n v="1"/>
  </r>
  <r>
    <d v="2019-01-28T10:15:28"/>
    <s v="SVIOP-2019-SZM1-000798"/>
    <x v="22"/>
    <x v="22"/>
    <n v="600"/>
    <s v="ks"/>
    <n v="0.55000000000000004"/>
    <n v="330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1"/>
  </r>
  <r>
    <d v="2019-02-11T07:09:18"/>
    <s v="SVIOP-2019-SZM1-001198"/>
    <x v="8"/>
    <x v="8"/>
    <n v="50"/>
    <s v="ks"/>
    <n v="2.16"/>
    <n v="108"/>
    <s v="2611"/>
    <m/>
    <x v="0"/>
    <s v="454329"/>
    <s v="Výdej do spotřeby z IOP"/>
    <s v="Oklešťková Helena"/>
    <s v="Promítnut do stavu zásob"/>
    <s v="ZOST_OD"/>
    <x v="6"/>
    <m/>
    <m/>
    <s v="Dialab spol. s r.o."/>
    <m/>
    <m/>
    <m/>
    <s v="nemá"/>
    <x v="2"/>
    <n v="0"/>
    <m/>
    <m/>
    <x v="1"/>
    <n v="2"/>
  </r>
  <r>
    <d v="2019-02-13T13:52:46"/>
    <s v="SVSP-2019-SZM2-000019"/>
    <x v="183"/>
    <x v="183"/>
    <n v="-204"/>
    <s v="ks"/>
    <n v="111.32"/>
    <n v="-22709.279999999999"/>
    <s v="2611"/>
    <m/>
    <x v="0"/>
    <s v="2770-1"/>
    <s v="Výdej do spotřeby"/>
    <s v="Masopustová Eva"/>
    <s v="Promítnut do stavu zásob"/>
    <s v="ZOBV_OBVAZ"/>
    <x v="3"/>
    <m/>
    <m/>
    <s v="3M Česko, spol. s r.o."/>
    <m/>
    <m/>
    <m/>
    <s v="nemá"/>
    <x v="0"/>
    <n v="0"/>
    <m/>
    <m/>
    <x v="1"/>
    <n v="2"/>
  </r>
  <r>
    <d v="2019-02-19T13:35:47"/>
    <s v="SVSP-2019-SZM2-000027"/>
    <x v="203"/>
    <x v="203"/>
    <n v="1"/>
    <s v="ks"/>
    <n v="1487.09"/>
    <n v="1487.09"/>
    <s v="2611"/>
    <m/>
    <x v="0"/>
    <s v="9131"/>
    <s v="Výdej do spotřeby"/>
    <s v="Kánská Zdeňka"/>
    <s v="Promítnut do stavu zásob"/>
    <s v="ZOST_ELEKT"/>
    <x v="10"/>
    <m/>
    <m/>
    <s v="CHEIRÓN a.s."/>
    <m/>
    <m/>
    <m/>
    <s v="nemá"/>
    <x v="2"/>
    <n v="0"/>
    <m/>
    <m/>
    <x v="1"/>
    <n v="2"/>
  </r>
  <r>
    <d v="2019-02-20T06:43:22"/>
    <s v="SVIOP-2019-SZM1-001293"/>
    <x v="1"/>
    <x v="1"/>
    <n v="10"/>
    <s v="ks"/>
    <n v="28.73"/>
    <n v="287.3"/>
    <s v="2622"/>
    <m/>
    <x v="1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2"/>
  </r>
  <r>
    <d v="2019-02-26T10:06:06"/>
    <s v="SVIOP-2019-SZM2-003057"/>
    <x v="33"/>
    <x v="33"/>
    <n v="1"/>
    <s v="ks"/>
    <n v="-0.21"/>
    <n v="-0.21"/>
    <s v="2622"/>
    <m/>
    <x v="1"/>
    <m/>
    <s v="Výdej do spotřeby z IOP"/>
    <s v="Masopustová Eva"/>
    <s v="Promítnut do stavu zásob"/>
    <s v="ZAOKROUHLENI"/>
    <x v="11"/>
    <m/>
    <m/>
    <m/>
    <m/>
    <m/>
    <m/>
    <s v="nemá"/>
    <x v="5"/>
    <n v="0"/>
    <m/>
    <m/>
    <x v="1"/>
    <n v="2"/>
  </r>
  <r>
    <d v="2019-02-26T10:06:06"/>
    <s v="SVIOP-2019-SZM2-003057"/>
    <x v="204"/>
    <x v="204"/>
    <n v="2"/>
    <s v="ks"/>
    <n v="104.61"/>
    <n v="209.21"/>
    <s v="2622"/>
    <m/>
    <x v="1"/>
    <s v="735477"/>
    <s v="Výdej do spotřeby z IOP"/>
    <s v="Masopustová Eva"/>
    <s v="Promítnut do stavu zásob"/>
    <s v="ZOBV_HO"/>
    <x v="0"/>
    <m/>
    <m/>
    <s v="PHARMOS, a.s."/>
    <m/>
    <m/>
    <m/>
    <s v="nemá"/>
    <x v="0"/>
    <n v="0"/>
    <m/>
    <m/>
    <x v="1"/>
    <n v="2"/>
  </r>
  <r>
    <d v="2019-03-11T08:29:47"/>
    <s v="SVIOP-2019-SZM2-003630"/>
    <x v="205"/>
    <x v="205"/>
    <n v="2"/>
    <s v="ks"/>
    <n v="12.1"/>
    <n v="24.2"/>
    <s v="2622"/>
    <m/>
    <x v="1"/>
    <s v="24102"/>
    <s v="Výdej do spotřeby z IOP"/>
    <s v="Kánská Zdeňka"/>
    <s v="Promítnut do stavu zásob"/>
    <s v="ZOST_OSTAT"/>
    <x v="8"/>
    <m/>
    <m/>
    <s v="KARDIO VS s.r.o."/>
    <m/>
    <m/>
    <m/>
    <s v="nemá"/>
    <x v="2"/>
    <n v="0"/>
    <m/>
    <m/>
    <x v="1"/>
    <n v="3"/>
  </r>
  <r>
    <d v="2019-03-13T10:46:14"/>
    <s v="SVIOP-2019-SZM1-001859"/>
    <x v="140"/>
    <x v="140"/>
    <n v="1"/>
    <s v="ks"/>
    <n v="599.15"/>
    <n v="599.15"/>
    <s v="2611"/>
    <m/>
    <x v="0"/>
    <s v="309811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3"/>
  </r>
  <r>
    <d v="2019-03-20T12:24:49"/>
    <s v="SVIOP-2019-SZM1-001985"/>
    <x v="206"/>
    <x v="206"/>
    <n v="30"/>
    <s v="ks"/>
    <n v="4.0999999999999996"/>
    <n v="123"/>
    <s v="2611"/>
    <m/>
    <x v="0"/>
    <s v="1327114011"/>
    <s v="Výdej do spotřeby z IOP"/>
    <s v="Aujeská Ivana"/>
    <s v="Promítnut do stavu zásob"/>
    <s v="ZOBV_OBVAZ"/>
    <x v="3"/>
    <m/>
    <m/>
    <s v="LINON CZ s.r.o."/>
    <m/>
    <m/>
    <m/>
    <s v="nemá"/>
    <x v="0"/>
    <n v="0"/>
    <m/>
    <m/>
    <x v="1"/>
    <n v="3"/>
  </r>
  <r>
    <d v="2019-03-21T06:39:28"/>
    <s v="SVIOP-2019-SZM1-001920"/>
    <x v="53"/>
    <x v="53"/>
    <n v="400"/>
    <s v="ks"/>
    <n v="0.63"/>
    <n v="252"/>
    <s v="2622"/>
    <m/>
    <x v="1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3"/>
  </r>
  <r>
    <d v="2019-03-21T06:39:28"/>
    <s v="SVIOP-2019-SZM1-001920"/>
    <x v="2"/>
    <x v="2"/>
    <n v="400"/>
    <s v="ks"/>
    <n v="0.63"/>
    <n v="252"/>
    <s v="2622"/>
    <m/>
    <x v="1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3"/>
  </r>
  <r>
    <d v="2019-03-21T11:01:48"/>
    <s v="SVIOP-2019-SZM1-001962"/>
    <x v="116"/>
    <x v="116"/>
    <n v="400"/>
    <s v="ks"/>
    <n v="0.3"/>
    <n v="120"/>
    <s v="2611"/>
    <m/>
    <x v="0"/>
    <s v="4660021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3"/>
  </r>
  <r>
    <d v="2019-03-21T11:01:48"/>
    <s v="SVIOP-2019-SZM1-001962"/>
    <x v="22"/>
    <x v="22"/>
    <n v="200"/>
    <s v="ks"/>
    <n v="0.55000000000000004"/>
    <n v="110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3"/>
  </r>
  <r>
    <d v="2019-03-21T11:01:48"/>
    <s v="SVIOP-2019-SZM1-001962"/>
    <x v="84"/>
    <x v="84"/>
    <n v="200"/>
    <s v="ks"/>
    <n v="0.63"/>
    <n v="126"/>
    <s v="2611"/>
    <m/>
    <x v="0"/>
    <s v="1325020275"/>
    <s v="Výdej do spotřeby z IOP"/>
    <s v="Aujeská Ivana"/>
    <s v="Promítnut do stavu zásob"/>
    <s v="ZOBV_HO"/>
    <x v="0"/>
    <m/>
    <m/>
    <s v="LINON CZ s.r.o."/>
    <m/>
    <m/>
    <m/>
    <s v="nemá"/>
    <x v="0"/>
    <n v="0"/>
    <m/>
    <m/>
    <x v="1"/>
    <n v="3"/>
  </r>
  <r>
    <d v="2019-03-21T11:01:48"/>
    <s v="SVIOP-2019-SZM1-001962"/>
    <x v="2"/>
    <x v="2"/>
    <n v="2000"/>
    <s v="ks"/>
    <n v="0.63"/>
    <n v="1260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3"/>
  </r>
  <r>
    <d v="2019-03-21T11:01:48"/>
    <s v="SVIOP-2019-SZM1-001962"/>
    <x v="59"/>
    <x v="59"/>
    <n v="1000"/>
    <s v="ks"/>
    <n v="0.63"/>
    <n v="630"/>
    <s v="2611"/>
    <m/>
    <x v="0"/>
    <s v="44750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3"/>
  </r>
  <r>
    <d v="2019-03-21T11:01:48"/>
    <s v="SVIOP-2019-SZM1-001962"/>
    <x v="4"/>
    <x v="4"/>
    <n v="500"/>
    <s v="ks"/>
    <n v="0.67"/>
    <n v="335"/>
    <s v="2611"/>
    <m/>
    <x v="0"/>
    <s v="28003+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3"/>
  </r>
  <r>
    <d v="2019-03-21T11:01:48"/>
    <s v="SVIOP-2019-SZM1-001962"/>
    <x v="5"/>
    <x v="5"/>
    <n v="400"/>
    <s v="ks"/>
    <n v="0.86"/>
    <n v="344"/>
    <s v="2611"/>
    <m/>
    <x v="0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1"/>
    <n v="3"/>
  </r>
  <r>
    <d v="2019-03-21T11:01:48"/>
    <s v="SVIOP-2019-SZM1-001962"/>
    <x v="96"/>
    <x v="96"/>
    <n v="75"/>
    <s v="ks"/>
    <n v="1.03"/>
    <n v="77.25"/>
    <s v="2611"/>
    <m/>
    <x v="0"/>
    <s v="FTL-LS-15"/>
    <s v="Výdej do spotřeby z IOP"/>
    <s v="Aujeská Ivana"/>
    <s v="Promítnut do stavu zásob"/>
    <s v="ZOST_OSTAT"/>
    <x v="8"/>
    <m/>
    <m/>
    <s v="MEDISUN profi s.r.o."/>
    <m/>
    <m/>
    <m/>
    <s v="nemá"/>
    <x v="2"/>
    <n v="0"/>
    <m/>
    <m/>
    <x v="1"/>
    <n v="3"/>
  </r>
  <r>
    <d v="2019-03-21T11:01:48"/>
    <s v="SVIOP-2019-SZM1-001962"/>
    <x v="107"/>
    <x v="107"/>
    <n v="200"/>
    <s v="ks"/>
    <n v="1.18"/>
    <n v="236"/>
    <s v="2611"/>
    <m/>
    <x v="0"/>
    <s v="2651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3"/>
  </r>
  <r>
    <d v="2019-03-21T11:01:48"/>
    <s v="SVIOP-2019-SZM1-001962"/>
    <x v="60"/>
    <x v="60"/>
    <n v="100"/>
    <s v="ks"/>
    <n v="1.29"/>
    <n v="129"/>
    <s v="2611"/>
    <m/>
    <x v="0"/>
    <s v="26621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3"/>
  </r>
  <r>
    <d v="2019-03-21T11:01:48"/>
    <s v="SVIOP-2019-SZM1-001962"/>
    <x v="6"/>
    <x v="6"/>
    <n v="200"/>
    <s v="ks"/>
    <n v="1.5"/>
    <n v="30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1"/>
    <n v="3"/>
  </r>
  <r>
    <d v="2019-03-21T11:01:48"/>
    <s v="SVIOP-2019-SZM1-001962"/>
    <x v="39"/>
    <x v="39"/>
    <n v="4"/>
    <s v="ks"/>
    <n v="1.9"/>
    <n v="7.6"/>
    <s v="2611"/>
    <m/>
    <x v="0"/>
    <s v="454073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3"/>
  </r>
  <r>
    <d v="2019-03-21T11:01:48"/>
    <s v="SVIOP-2019-SZM1-001962"/>
    <x v="207"/>
    <x v="207"/>
    <n v="6"/>
    <s v="ks"/>
    <n v="2.0299999999999998"/>
    <n v="12.18"/>
    <s v="2611"/>
    <m/>
    <x v="0"/>
    <s v="455036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3"/>
  </r>
  <r>
    <d v="2019-03-21T11:01:48"/>
    <s v="SVIOP-2019-SZM1-001962"/>
    <x v="208"/>
    <x v="208"/>
    <n v="4"/>
    <s v="ks"/>
    <n v="2.04"/>
    <n v="8.16"/>
    <s v="2611"/>
    <m/>
    <x v="0"/>
    <s v="456036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3"/>
  </r>
  <r>
    <d v="2019-03-21T11:01:48"/>
    <s v="SVIOP-2019-SZM1-001962"/>
    <x v="209"/>
    <x v="209"/>
    <n v="200"/>
    <s v="ks"/>
    <n v="2.46"/>
    <n v="492"/>
    <s v="2611"/>
    <m/>
    <x v="0"/>
    <s v="DIS7371"/>
    <s v="Výdej do spotřeby z IOP"/>
    <s v="Aujeská Ivana"/>
    <s v="Promítnut do stavu zásob"/>
    <s v="ZOST_OD"/>
    <x v="6"/>
    <m/>
    <m/>
    <s v="Distrimed s.r.o."/>
    <m/>
    <m/>
    <m/>
    <s v="nemá"/>
    <x v="2"/>
    <n v="0"/>
    <m/>
    <m/>
    <x v="1"/>
    <n v="3"/>
  </r>
  <r>
    <d v="2019-03-21T11:01:48"/>
    <s v="SVIOP-2019-SZM1-001962"/>
    <x v="210"/>
    <x v="210"/>
    <n v="10"/>
    <s v="pár"/>
    <n v="7.02"/>
    <n v="70.2"/>
    <s v="2611"/>
    <m/>
    <x v="0"/>
    <s v="6035542"/>
    <s v="Výdej do spotřeby z IOP"/>
    <s v="Aujeská Ivana"/>
    <s v="Promítnut do stavu zásob"/>
    <s v="ZRUK_ST"/>
    <x v="22"/>
    <m/>
    <m/>
    <s v="B. Braun Medical s.r.o."/>
    <m/>
    <m/>
    <m/>
    <s v="nemá"/>
    <x v="1"/>
    <n v="0"/>
    <m/>
    <m/>
    <x v="1"/>
    <n v="3"/>
  </r>
  <r>
    <d v="2019-03-21T11:01:48"/>
    <s v="SVIOP-2019-SZM1-001962"/>
    <x v="211"/>
    <x v="211"/>
    <n v="10"/>
    <s v="pár"/>
    <n v="7.02"/>
    <n v="70.2"/>
    <s v="2611"/>
    <m/>
    <x v="0"/>
    <s v="6035559"/>
    <s v="Výdej do spotřeby z IOP"/>
    <s v="Aujeská Ivana"/>
    <s v="Promítnut do stavu zásob"/>
    <s v="ZRUK_ST"/>
    <x v="22"/>
    <m/>
    <m/>
    <s v="B. Braun Medical s.r.o."/>
    <m/>
    <m/>
    <m/>
    <s v="nemá"/>
    <x v="1"/>
    <n v="0"/>
    <m/>
    <m/>
    <x v="1"/>
    <n v="3"/>
  </r>
  <r>
    <d v="2019-03-21T11:01:48"/>
    <s v="SVIOP-2019-SZM1-001962"/>
    <x v="86"/>
    <x v="86"/>
    <n v="100"/>
    <s v="ks"/>
    <n v="9.1999999999999993"/>
    <n v="92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3"/>
  </r>
  <r>
    <d v="2019-03-21T11:01:48"/>
    <s v="SVIOP-2019-SZM1-001962"/>
    <x v="30"/>
    <x v="30"/>
    <n v="60"/>
    <s v="ks"/>
    <n v="10.16"/>
    <n v="609.6"/>
    <s v="2611"/>
    <m/>
    <x v="0"/>
    <s v="4062957"/>
    <s v="Výdej do spotřeby z IOP"/>
    <s v="Aujeská Ivana"/>
    <s v="Promítnut do stavu zásob"/>
    <s v="ZSETY"/>
    <x v="9"/>
    <m/>
    <m/>
    <s v="SKY &amp; FACILITY s.r.o."/>
    <m/>
    <m/>
    <m/>
    <s v="nemá"/>
    <x v="4"/>
    <n v="0"/>
    <s v="VZ-2017-000649"/>
    <s v="VZ-2017-000649"/>
    <x v="1"/>
    <n v="3"/>
  </r>
  <r>
    <d v="2019-03-21T11:01:48"/>
    <s v="SVIOP-2019-SZM1-001962"/>
    <x v="49"/>
    <x v="49"/>
    <n v="30"/>
    <s v="ks"/>
    <n v="11.73"/>
    <n v="351.9"/>
    <s v="2611"/>
    <m/>
    <x v="0"/>
    <s v="15-0002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1"/>
    <n v="3"/>
  </r>
  <r>
    <d v="2019-03-21T11:01:48"/>
    <s v="SVIOP-2019-SZM1-001962"/>
    <x v="50"/>
    <x v="50"/>
    <n v="30"/>
    <s v="ks"/>
    <n v="13.31"/>
    <n v="399.3"/>
    <s v="2611"/>
    <m/>
    <x v="0"/>
    <s v="15-0003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1"/>
    <n v="3"/>
  </r>
  <r>
    <d v="2019-03-21T11:01:48"/>
    <s v="SVIOP-2019-SZM1-001962"/>
    <x v="186"/>
    <x v="186"/>
    <n v="4"/>
    <s v="ks"/>
    <n v="30.26"/>
    <n v="121.04"/>
    <s v="2611"/>
    <m/>
    <x v="0"/>
    <s v="1230206310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3"/>
  </r>
  <r>
    <d v="2019-03-21T11:01:48"/>
    <s v="SVIOP-2019-SZM1-001962"/>
    <x v="212"/>
    <x v="212"/>
    <n v="10"/>
    <s v="ks"/>
    <n v="34.51"/>
    <n v="345.1"/>
    <s v="2611"/>
    <m/>
    <x v="0"/>
    <s v="4753886"/>
    <s v="Výdej do spotřeby z IOP"/>
    <s v="Aujeská Ivana"/>
    <s v="Promítnut do stavu zásob"/>
    <s v="ZOBV_OBVAZ"/>
    <x v="3"/>
    <m/>
    <m/>
    <s v="HARTMANN - RICO a.s."/>
    <m/>
    <m/>
    <m/>
    <s v="nemá"/>
    <x v="0"/>
    <n v="0"/>
    <m/>
    <m/>
    <x v="1"/>
    <n v="3"/>
  </r>
  <r>
    <d v="2019-03-21T11:01:48"/>
    <s v="SVIOP-2019-SZM1-001962"/>
    <x v="89"/>
    <x v="89"/>
    <n v="2"/>
    <s v="ks"/>
    <n v="172.5"/>
    <n v="345"/>
    <s v="2611"/>
    <m/>
    <x v="0"/>
    <s v="0486173600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3"/>
  </r>
  <r>
    <d v="2019-03-21T11:01:48"/>
    <s v="SVIOP-2019-SZM1-001962"/>
    <x v="139"/>
    <x v="139"/>
    <n v="1"/>
    <s v="ks"/>
    <n v="573.85"/>
    <n v="573.85"/>
    <s v="2611"/>
    <m/>
    <x v="0"/>
    <s v="3098077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3"/>
  </r>
  <r>
    <d v="2019-03-21T11:33:00"/>
    <s v="SVIOP-2019-SZM1-002038"/>
    <x v="8"/>
    <x v="8"/>
    <n v="100"/>
    <s v="ks"/>
    <n v="2.17"/>
    <n v="217"/>
    <s v="2611"/>
    <m/>
    <x v="0"/>
    <s v="454329"/>
    <s v="Výdej do spotřeby z IOP"/>
    <s v="Oklešťková Helena"/>
    <s v="Promítnut do stavu zásob"/>
    <s v="ZOST_OD"/>
    <x v="6"/>
    <m/>
    <m/>
    <s v="Dialab spol. s r.o."/>
    <m/>
    <m/>
    <m/>
    <s v="nemá"/>
    <x v="2"/>
    <n v="0"/>
    <m/>
    <m/>
    <x v="1"/>
    <n v="3"/>
  </r>
  <r>
    <d v="2019-03-21T12:08:28"/>
    <s v="SVIOP-2019-SZM2-004436"/>
    <x v="93"/>
    <x v="93"/>
    <n v="10"/>
    <s v="ks"/>
    <n v="93.44"/>
    <n v="934.38"/>
    <s v="2611"/>
    <m/>
    <x v="0"/>
    <s v="6099768"/>
    <s v="Výdej do spotřeby z IOP"/>
    <s v="Lukášková Lenka"/>
    <s v="Promítnut do stavu zásob"/>
    <s v="ZOBV_OBVAZ"/>
    <x v="3"/>
    <m/>
    <m/>
    <s v="HARTMANN - RICO a.s."/>
    <m/>
    <m/>
    <m/>
    <s v="0170301"/>
    <x v="0"/>
    <n v="0"/>
    <m/>
    <m/>
    <x v="1"/>
    <n v="3"/>
  </r>
  <r>
    <d v="2019-03-22T10:16:20"/>
    <s v="SVIOP-2019-SZM1-002059"/>
    <x v="18"/>
    <x v="18"/>
    <n v="100"/>
    <s v="ks"/>
    <n v="1.68"/>
    <n v="168"/>
    <s v="2622"/>
    <m/>
    <x v="1"/>
    <s v="4606205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1"/>
    <n v="3"/>
  </r>
  <r>
    <d v="2019-03-22T10:16:20"/>
    <s v="SVIOP-2019-SZM1-002059"/>
    <x v="213"/>
    <x v="213"/>
    <n v="1"/>
    <s v="ks"/>
    <n v="77.45"/>
    <n v="77.45"/>
    <s v="2622"/>
    <m/>
    <x v="1"/>
    <s v="B397114920027"/>
    <s v="Výdej do spotřeby z IOP"/>
    <s v="Aujeská Ivana"/>
    <s v="Promítnut do stavu zásob"/>
    <s v="ZOST_NA"/>
    <x v="15"/>
    <m/>
    <m/>
    <s v="MEDIN, a.s."/>
    <m/>
    <m/>
    <m/>
    <s v="nemá"/>
    <x v="2"/>
    <n v="0"/>
    <m/>
    <m/>
    <x v="1"/>
    <n v="3"/>
  </r>
  <r>
    <d v="2019-03-22T10:16:20"/>
    <s v="SVIOP-2019-SZM1-002059"/>
    <x v="214"/>
    <x v="214"/>
    <n v="1"/>
    <s v="ks"/>
    <n v="184.59"/>
    <n v="184.59"/>
    <s v="2622"/>
    <m/>
    <x v="1"/>
    <s v="TK-AJ 025-13"/>
    <s v="Výdej do spotřeby z IOP"/>
    <s v="Aujeská Ivana"/>
    <s v="Promítnut do stavu zásob"/>
    <s v="ZOST_NA"/>
    <x v="15"/>
    <m/>
    <m/>
    <s v="BIOMEDICA ČS, s.r.o."/>
    <m/>
    <m/>
    <m/>
    <s v="nemá"/>
    <x v="2"/>
    <n v="0"/>
    <s v="VZ-2018-000026"/>
    <s v="VZ-2018-000026"/>
    <x v="1"/>
    <n v="3"/>
  </r>
  <r>
    <d v="2019-03-22T10:56:17"/>
    <s v="SVIOP-2019-SZM1-002060"/>
    <x v="137"/>
    <x v="137"/>
    <n v="90"/>
    <s v="ks"/>
    <n v="8.4700000000000006"/>
    <n v="762.3"/>
    <s v="2611"/>
    <m/>
    <x v="0"/>
    <s v="306585"/>
    <s v="Výdej do spotřeby z IOP"/>
    <s v="Zdařilová Ivana"/>
    <s v="Promítnut do stavu zásob"/>
    <s v="ZOST_STRIK_PREDPL"/>
    <x v="20"/>
    <m/>
    <m/>
    <s v="Becton Dickinson Czechia, s.r.o."/>
    <m/>
    <m/>
    <m/>
    <s v="nemá"/>
    <x v="2"/>
    <n v="0"/>
    <m/>
    <m/>
    <x v="1"/>
    <n v="3"/>
  </r>
  <r>
    <d v="2019-04-23T06:47:28"/>
    <s v="SVIOP-2019-SZM1-002614"/>
    <x v="149"/>
    <x v="149"/>
    <n v="200"/>
    <s v="ks"/>
    <n v="0.3"/>
    <n v="60"/>
    <s v="2622"/>
    <m/>
    <x v="1"/>
    <s v="4657667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4"/>
  </r>
  <r>
    <d v="2019-04-23T06:47:28"/>
    <s v="SVIOP-2019-SZM1-002614"/>
    <x v="83"/>
    <x v="83"/>
    <n v="100"/>
    <s v="ks"/>
    <n v="0.48"/>
    <n v="48"/>
    <s v="2622"/>
    <m/>
    <x v="1"/>
    <s v="4657853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4"/>
  </r>
  <r>
    <d v="2019-04-23T07:25:36"/>
    <s v="SVIOP-2019-SZM1-002634"/>
    <x v="56"/>
    <x v="56"/>
    <n v="50"/>
    <s v="ks"/>
    <n v="0.02"/>
    <n v="1"/>
    <s v="2611"/>
    <m/>
    <x v="0"/>
    <s v="45020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4"/>
  </r>
  <r>
    <d v="2019-04-23T07:25:36"/>
    <s v="SVIOP-2019-SZM1-002634"/>
    <x v="82"/>
    <x v="82"/>
    <n v="100"/>
    <s v="ks"/>
    <n v="0.37"/>
    <n v="37"/>
    <s v="2611"/>
    <m/>
    <x v="0"/>
    <s v="P-CURE1972ELAST"/>
    <s v="Výdej do spotřeby z IOP"/>
    <s v="Aujeská Ivana"/>
    <s v="Promítnut do stavu zásob"/>
    <s v="ZOBV_NA"/>
    <x v="4"/>
    <m/>
    <m/>
    <s v="MEDICAL M spol. s r.o."/>
    <m/>
    <m/>
    <m/>
    <s v="nemá"/>
    <x v="0"/>
    <n v="0"/>
    <m/>
    <m/>
    <x v="1"/>
    <n v="4"/>
  </r>
  <r>
    <d v="2019-04-23T07:25:36"/>
    <s v="SVIOP-2019-SZM1-002634"/>
    <x v="22"/>
    <x v="22"/>
    <n v="100"/>
    <s v="ks"/>
    <n v="0.54"/>
    <n v="54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4"/>
  </r>
  <r>
    <d v="2019-04-23T07:25:36"/>
    <s v="SVIOP-2019-SZM1-002634"/>
    <x v="53"/>
    <x v="53"/>
    <n v="2000"/>
    <s v="ks"/>
    <n v="0.62"/>
    <n v="1240"/>
    <s v="2611"/>
    <m/>
    <x v="0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4"/>
  </r>
  <r>
    <d v="2019-04-23T07:25:36"/>
    <s v="SVIOP-2019-SZM1-002634"/>
    <x v="84"/>
    <x v="84"/>
    <n v="200"/>
    <s v="ks"/>
    <n v="0.63"/>
    <n v="126"/>
    <s v="2611"/>
    <m/>
    <x v="0"/>
    <s v="1325020275"/>
    <s v="Výdej do spotřeby z IOP"/>
    <s v="Aujeská Ivana"/>
    <s v="Promítnut do stavu zásob"/>
    <s v="ZOBV_HO"/>
    <x v="0"/>
    <m/>
    <m/>
    <s v="LINON CZ s.r.o."/>
    <m/>
    <m/>
    <m/>
    <s v="nemá"/>
    <x v="0"/>
    <n v="0"/>
    <m/>
    <m/>
    <x v="1"/>
    <n v="4"/>
  </r>
  <r>
    <d v="2019-04-23T07:25:36"/>
    <s v="SVIOP-2019-SZM1-002634"/>
    <x v="2"/>
    <x v="2"/>
    <n v="3000"/>
    <s v="ks"/>
    <n v="0.63"/>
    <n v="1890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4"/>
  </r>
  <r>
    <d v="2019-04-23T07:25:36"/>
    <s v="SVIOP-2019-SZM1-002634"/>
    <x v="4"/>
    <x v="4"/>
    <n v="1000"/>
    <s v="ks"/>
    <n v="0.67"/>
    <n v="670"/>
    <s v="2611"/>
    <m/>
    <x v="0"/>
    <s v="28003+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4"/>
  </r>
  <r>
    <d v="2019-04-23T07:25:36"/>
    <s v="SVIOP-2019-SZM1-002634"/>
    <x v="215"/>
    <x v="215"/>
    <n v="400"/>
    <s v="ks"/>
    <n v="0.88"/>
    <n v="352"/>
    <s v="2611"/>
    <m/>
    <x v="0"/>
    <s v="2652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4"/>
  </r>
  <r>
    <d v="2019-04-23T07:25:36"/>
    <s v="SVIOP-2019-SZM1-002634"/>
    <x v="55"/>
    <x v="55"/>
    <n v="100"/>
    <s v="ks"/>
    <n v="1.0900000000000001"/>
    <n v="109"/>
    <s v="2611"/>
    <m/>
    <x v="0"/>
    <s v="4606108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1"/>
    <n v="4"/>
  </r>
  <r>
    <d v="2019-04-23T07:25:36"/>
    <s v="SVIOP-2019-SZM1-002634"/>
    <x v="107"/>
    <x v="107"/>
    <n v="200"/>
    <s v="ks"/>
    <n v="1.18"/>
    <n v="236"/>
    <s v="2611"/>
    <m/>
    <x v="0"/>
    <s v="2651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4"/>
  </r>
  <r>
    <d v="2019-04-23T07:25:36"/>
    <s v="SVIOP-2019-SZM1-002634"/>
    <x v="60"/>
    <x v="60"/>
    <n v="300"/>
    <s v="ks"/>
    <n v="1.29"/>
    <n v="387"/>
    <s v="2611"/>
    <m/>
    <x v="0"/>
    <s v="26621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4"/>
  </r>
  <r>
    <d v="2019-04-23T07:25:36"/>
    <s v="SVIOP-2019-SZM1-002634"/>
    <x v="6"/>
    <x v="6"/>
    <n v="300"/>
    <s v="ks"/>
    <n v="1.5"/>
    <n v="45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1"/>
    <n v="4"/>
  </r>
  <r>
    <d v="2019-04-23T07:25:36"/>
    <s v="SVIOP-2019-SZM1-002634"/>
    <x v="25"/>
    <x v="25"/>
    <n v="100"/>
    <s v="ks"/>
    <n v="1.51"/>
    <n v="151"/>
    <s v="2611"/>
    <m/>
    <x v="0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1"/>
    <n v="4"/>
  </r>
  <r>
    <d v="2019-04-23T07:25:36"/>
    <s v="SVIOP-2019-SZM1-002634"/>
    <x v="19"/>
    <x v="19"/>
    <n v="100"/>
    <s v="ks"/>
    <n v="2.06"/>
    <n v="206"/>
    <s v="2611"/>
    <m/>
    <x v="0"/>
    <s v="32914"/>
    <s v="Výdej do spotřeby z IOP"/>
    <s v="Aujeská Ivana"/>
    <s v="Promítnut do stavu zásob"/>
    <s v="ZOBV_OBVAZ"/>
    <x v="3"/>
    <m/>
    <m/>
    <s v="Chráněná dílna TiRO Blansko s.r.o."/>
    <m/>
    <m/>
    <m/>
    <s v="0081750"/>
    <x v="0"/>
    <n v="0"/>
    <m/>
    <m/>
    <x v="1"/>
    <n v="4"/>
  </r>
  <r>
    <d v="2019-04-23T07:25:36"/>
    <s v="SVIOP-2019-SZM1-002634"/>
    <x v="209"/>
    <x v="209"/>
    <n v="100"/>
    <s v="ks"/>
    <n v="2.46"/>
    <n v="246"/>
    <s v="2611"/>
    <m/>
    <x v="0"/>
    <s v="DIS7371"/>
    <s v="Výdej do spotřeby z IOP"/>
    <s v="Aujeská Ivana"/>
    <s v="Promítnut do stavu zásob"/>
    <s v="ZOST_OD"/>
    <x v="6"/>
    <m/>
    <m/>
    <s v="Distrimed s.r.o."/>
    <m/>
    <m/>
    <m/>
    <s v="nemá"/>
    <x v="2"/>
    <n v="0"/>
    <m/>
    <m/>
    <x v="1"/>
    <n v="4"/>
  </r>
  <r>
    <d v="2019-04-23T07:25:36"/>
    <s v="SVIOP-2019-SZM1-002634"/>
    <x v="41"/>
    <x v="41"/>
    <n v="40"/>
    <s v="ks"/>
    <n v="2.5099999999999998"/>
    <n v="100.4"/>
    <s v="2611"/>
    <m/>
    <x v="0"/>
    <s v="1323100102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4"/>
  </r>
  <r>
    <d v="2019-04-23T07:25:36"/>
    <s v="SVIOP-2019-SZM1-002634"/>
    <x v="9"/>
    <x v="9"/>
    <n v="5"/>
    <s v="ks"/>
    <n v="2.52"/>
    <n v="12.6"/>
    <s v="2611"/>
    <m/>
    <x v="0"/>
    <s v="45405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4"/>
  </r>
  <r>
    <d v="2019-04-23T07:25:36"/>
    <s v="SVIOP-2019-SZM1-002634"/>
    <x v="63"/>
    <x v="63"/>
    <n v="120"/>
    <s v="ks"/>
    <n v="3.01"/>
    <n v="361.2"/>
    <s v="2611"/>
    <m/>
    <x v="0"/>
    <s v="2662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4"/>
  </r>
  <r>
    <d v="2019-04-23T07:25:36"/>
    <s v="SVIOP-2019-SZM1-002634"/>
    <x v="165"/>
    <x v="165"/>
    <n v="50"/>
    <s v="ks"/>
    <n v="3.08"/>
    <n v="154"/>
    <s v="2611"/>
    <m/>
    <x v="0"/>
    <s v="456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4"/>
  </r>
  <r>
    <d v="2019-04-23T07:25:36"/>
    <s v="SVIOP-2019-SZM1-002634"/>
    <x v="64"/>
    <x v="64"/>
    <n v="5"/>
    <s v="ks"/>
    <n v="3.15"/>
    <n v="15.75"/>
    <s v="2611"/>
    <m/>
    <x v="0"/>
    <s v="454082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4"/>
  </r>
  <r>
    <d v="2019-04-23T07:25:36"/>
    <s v="SVIOP-2019-SZM1-002634"/>
    <x v="11"/>
    <x v="11"/>
    <n v="60"/>
    <s v="ks"/>
    <n v="3.26"/>
    <n v="195.6"/>
    <s v="2611"/>
    <m/>
    <x v="0"/>
    <s v="1323100103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4"/>
  </r>
  <r>
    <d v="2019-04-23T07:25:36"/>
    <s v="SVIOP-2019-SZM1-002634"/>
    <x v="42"/>
    <x v="42"/>
    <n v="100"/>
    <s v="ks"/>
    <n v="3.37"/>
    <n v="337"/>
    <s v="2611"/>
    <m/>
    <x v="0"/>
    <s v="32915"/>
    <s v="Výdej do spotřeby z IOP"/>
    <s v="Aujeská Ivana"/>
    <s v="Promítnut do stavu zásob"/>
    <s v="ZOBV_OBVAZ"/>
    <x v="3"/>
    <m/>
    <m/>
    <s v="Chráněná dílna TiRO Blansko s.r.o."/>
    <m/>
    <m/>
    <m/>
    <s v="0081751"/>
    <x v="0"/>
    <n v="0"/>
    <m/>
    <m/>
    <x v="1"/>
    <n v="4"/>
  </r>
  <r>
    <d v="2019-04-23T07:25:36"/>
    <s v="SVIOP-2019-SZM1-002634"/>
    <x v="65"/>
    <x v="65"/>
    <n v="60"/>
    <s v="ks"/>
    <n v="3.96"/>
    <n v="237.6"/>
    <s v="2611"/>
    <m/>
    <x v="0"/>
    <s v="1323100104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4"/>
  </r>
  <r>
    <d v="2019-04-23T07:25:36"/>
    <s v="SVIOP-2019-SZM1-002634"/>
    <x v="110"/>
    <x v="110"/>
    <n v="60"/>
    <s v="ks"/>
    <n v="4.4800000000000004"/>
    <n v="268.8"/>
    <s v="2611"/>
    <m/>
    <x v="0"/>
    <s v="1323100105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4"/>
  </r>
  <r>
    <d v="2019-04-23T07:25:36"/>
    <s v="SVIOP-2019-SZM1-002634"/>
    <x v="44"/>
    <x v="44"/>
    <n v="40"/>
    <s v="ks"/>
    <n v="5.28"/>
    <n v="211.2"/>
    <s v="2611"/>
    <m/>
    <x v="0"/>
    <s v="7404"/>
    <s v="Výdej do spotřeby z IOP"/>
    <s v="Aujeská Ivana"/>
    <s v="Promítnut do stavu zásob"/>
    <s v="ZOBV_HO"/>
    <x v="0"/>
    <m/>
    <m/>
    <s v="PROMEDICA PRAHA GROUP, a.s."/>
    <m/>
    <m/>
    <m/>
    <s v="0080767"/>
    <x v="0"/>
    <n v="0"/>
    <m/>
    <m/>
    <x v="1"/>
    <n v="4"/>
  </r>
  <r>
    <d v="2019-04-23T07:25:36"/>
    <s v="SVIOP-2019-SZM1-002634"/>
    <x v="216"/>
    <x v="216"/>
    <n v="50"/>
    <s v="pár"/>
    <n v="7.02"/>
    <n v="351"/>
    <s v="2611"/>
    <m/>
    <x v="0"/>
    <s v="6035534"/>
    <s v="Výdej do spotřeby z IOP"/>
    <s v="Aujeská Ivana"/>
    <s v="Promítnut do stavu zásob"/>
    <s v="ZRUK_ST"/>
    <x v="22"/>
    <m/>
    <m/>
    <s v="B. Braun Medical s.r.o."/>
    <m/>
    <m/>
    <m/>
    <s v="nemá"/>
    <x v="1"/>
    <n v="0"/>
    <m/>
    <m/>
    <x v="1"/>
    <n v="4"/>
  </r>
  <r>
    <d v="2019-04-23T07:25:36"/>
    <s v="SVIOP-2019-SZM1-002634"/>
    <x v="137"/>
    <x v="137"/>
    <n v="60"/>
    <s v="ks"/>
    <n v="8.4700000000000006"/>
    <n v="508.2"/>
    <s v="2611"/>
    <m/>
    <x v="0"/>
    <s v="306585"/>
    <s v="Výdej do spotřeby z IOP"/>
    <s v="Aujeská Ivana"/>
    <s v="Promítnut do stavu zásob"/>
    <s v="ZOST_STRIK_PREDPL"/>
    <x v="20"/>
    <m/>
    <m/>
    <s v="Becton Dickinson Czechia, s.r.o."/>
    <m/>
    <m/>
    <m/>
    <s v="nemá"/>
    <x v="2"/>
    <n v="0"/>
    <m/>
    <m/>
    <x v="1"/>
    <n v="4"/>
  </r>
  <r>
    <d v="2019-04-23T07:25:36"/>
    <s v="SVIOP-2019-SZM1-002634"/>
    <x v="86"/>
    <x v="86"/>
    <n v="200"/>
    <s v="ks"/>
    <n v="9.1999999999999993"/>
    <n v="184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4"/>
  </r>
  <r>
    <d v="2019-04-23T07:25:36"/>
    <s v="SVIOP-2019-SZM1-002634"/>
    <x v="30"/>
    <x v="30"/>
    <n v="100"/>
    <s v="ks"/>
    <n v="10.16"/>
    <n v="1016"/>
    <s v="2611"/>
    <m/>
    <x v="0"/>
    <s v="4062957"/>
    <s v="Výdej do spotřeby z IOP"/>
    <s v="Aujeská Ivana"/>
    <s v="Promítnut do stavu zásob"/>
    <s v="ZSETY"/>
    <x v="9"/>
    <m/>
    <m/>
    <s v="SKY &amp; FACILITY s.r.o."/>
    <m/>
    <m/>
    <m/>
    <s v="nemá"/>
    <x v="4"/>
    <n v="0"/>
    <s v="VZ-2017-000649"/>
    <s v="VZ-2017-000649"/>
    <x v="1"/>
    <n v="4"/>
  </r>
  <r>
    <d v="2019-04-23T07:25:36"/>
    <s v="SVIOP-2019-SZM1-002634"/>
    <x v="98"/>
    <x v="98"/>
    <n v="10"/>
    <s v="ks"/>
    <n v="21.24"/>
    <n v="212.4"/>
    <s v="2611"/>
    <m/>
    <x v="0"/>
    <s v="802CE.A"/>
    <s v="Výdej do spotřeby z IOP"/>
    <s v="Aujeská Ivana"/>
    <s v="Promítnut do stavu zásob"/>
    <s v="ZOST_OD_MI"/>
    <x v="18"/>
    <m/>
    <m/>
    <s v="TRIOS, spol. s r.o."/>
    <m/>
    <m/>
    <m/>
    <s v="nemá"/>
    <x v="2"/>
    <n v="0"/>
    <m/>
    <m/>
    <x v="1"/>
    <n v="4"/>
  </r>
  <r>
    <d v="2019-04-23T07:25:36"/>
    <s v="SVIOP-2019-SZM1-002634"/>
    <x v="1"/>
    <x v="1"/>
    <n v="30"/>
    <s v="ks"/>
    <n v="29.86"/>
    <n v="895.8"/>
    <s v="2611"/>
    <m/>
    <x v="0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4"/>
  </r>
  <r>
    <d v="2019-04-23T07:25:36"/>
    <s v="SVIOP-2019-SZM1-002634"/>
    <x v="88"/>
    <x v="88"/>
    <n v="25"/>
    <s v="ks"/>
    <n v="30.18"/>
    <n v="754.5"/>
    <s v="2611"/>
    <m/>
    <x v="0"/>
    <s v="SYS01512EE"/>
    <s v="Výdej do spotřeby z IOP"/>
    <s v="Aujeská Ivana"/>
    <s v="Promítnut do stavu zásob"/>
    <s v="ZOBV_HO"/>
    <x v="0"/>
    <m/>
    <m/>
    <s v="Distrimed s.r.o."/>
    <m/>
    <m/>
    <m/>
    <s v="nemá"/>
    <x v="0"/>
    <n v="0"/>
    <m/>
    <m/>
    <x v="1"/>
    <n v="4"/>
  </r>
  <r>
    <d v="2019-04-23T07:25:36"/>
    <s v="SVIOP-2019-SZM1-002634"/>
    <x v="186"/>
    <x v="186"/>
    <n v="8"/>
    <s v="ks"/>
    <n v="30.51"/>
    <n v="244.08"/>
    <s v="2611"/>
    <m/>
    <x v="0"/>
    <s v="1230206310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4"/>
  </r>
  <r>
    <d v="2019-04-23T07:25:36"/>
    <s v="SVIOP-2019-SZM1-002634"/>
    <x v="28"/>
    <x v="28"/>
    <n v="3"/>
    <s v="ks"/>
    <n v="139.16999999999999"/>
    <n v="417.51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1"/>
    <n v="4"/>
  </r>
  <r>
    <d v="2019-04-23T07:25:36"/>
    <s v="SVIOP-2019-SZM1-002634"/>
    <x v="14"/>
    <x v="14"/>
    <n v="2"/>
    <s v="ks"/>
    <n v="355.35"/>
    <n v="710.7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4"/>
  </r>
  <r>
    <d v="2019-04-23T07:40:08"/>
    <s v="SVIOP-2019-SZM1-002257"/>
    <x v="88"/>
    <x v="88"/>
    <n v="25"/>
    <s v="ks"/>
    <n v="30.18"/>
    <n v="754.5"/>
    <s v="2611"/>
    <m/>
    <x v="0"/>
    <s v="SYS01512EE"/>
    <s v="Výdej do spotřeby z IOP"/>
    <s v="Aujeská Ivana"/>
    <s v="Promítnut do stavu zásob"/>
    <s v="ZOBV_HO"/>
    <x v="0"/>
    <m/>
    <m/>
    <s v="Distrimed s.r.o."/>
    <m/>
    <m/>
    <m/>
    <s v="nemá"/>
    <x v="0"/>
    <n v="0"/>
    <m/>
    <m/>
    <x v="1"/>
    <n v="4"/>
  </r>
  <r>
    <d v="2019-04-24T13:08:21"/>
    <s v="SVIOP-2019-SZM2-006111"/>
    <x v="217"/>
    <x v="217"/>
    <n v="100"/>
    <s v="ks"/>
    <n v="3.03"/>
    <n v="302.51"/>
    <s v="2622"/>
    <m/>
    <x v="1"/>
    <s v="4665643"/>
    <s v="Výdej do spotřeby z IOP"/>
    <s v="Masopustová Eva"/>
    <s v="Promítnut do stavu zásob"/>
    <s v="ZJEHLY"/>
    <x v="7"/>
    <m/>
    <m/>
    <s v="B. Braun Medical s.r.o."/>
    <m/>
    <m/>
    <m/>
    <s v="nemá"/>
    <x v="3"/>
    <n v="0"/>
    <m/>
    <m/>
    <x v="1"/>
    <n v="4"/>
  </r>
  <r>
    <d v="2019-04-24T13:38:02"/>
    <s v="SVIOP-2019-SZM1-002585"/>
    <x v="218"/>
    <x v="218"/>
    <n v="1000"/>
    <s v="ks"/>
    <n v="0.63"/>
    <n v="631.79"/>
    <s v="2622"/>
    <m/>
    <x v="1"/>
    <s v="07004"/>
    <s v="Výdej do spotřeby z IOP"/>
    <s v="Aujeská Ivana"/>
    <s v="Promítnut do stavu zásob"/>
    <s v="ZOBV_OBVAZ"/>
    <x v="3"/>
    <m/>
    <m/>
    <s v="PANEP s.r.o."/>
    <m/>
    <m/>
    <m/>
    <s v="nemá"/>
    <x v="0"/>
    <n v="0"/>
    <s v="Z2018-022005"/>
    <s v="Z2018-022005"/>
    <x v="1"/>
    <n v="4"/>
  </r>
  <r>
    <d v="2019-04-24T13:38:02"/>
    <s v="SVIOP-2019-SZM1-002585"/>
    <x v="23"/>
    <x v="23"/>
    <n v="170"/>
    <s v="ks"/>
    <n v="0.63"/>
    <n v="107.1"/>
    <s v="2622"/>
    <m/>
    <x v="1"/>
    <s v="44753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4"/>
  </r>
  <r>
    <d v="2019-04-24T13:38:02"/>
    <s v="SVIOP-2019-SZM1-002585"/>
    <x v="4"/>
    <x v="4"/>
    <n v="100"/>
    <s v="ks"/>
    <n v="0.66"/>
    <n v="66"/>
    <s v="2622"/>
    <m/>
    <x v="1"/>
    <s v="28003+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4"/>
  </r>
  <r>
    <d v="2019-04-24T13:38:02"/>
    <s v="SVIOP-2019-SZM1-002585"/>
    <x v="125"/>
    <x v="125"/>
    <n v="100"/>
    <s v="ks"/>
    <n v="0.68"/>
    <n v="68"/>
    <s v="2622"/>
    <m/>
    <x v="1"/>
    <s v="4665791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4"/>
  </r>
  <r>
    <d v="2019-04-24T13:38:02"/>
    <s v="SVIOP-2019-SZM1-002585"/>
    <x v="18"/>
    <x v="18"/>
    <n v="100"/>
    <s v="ks"/>
    <n v="1.67"/>
    <n v="167"/>
    <s v="2622"/>
    <m/>
    <x v="1"/>
    <s v="4606205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1"/>
    <n v="4"/>
  </r>
  <r>
    <d v="2019-04-24T13:38:02"/>
    <s v="SVIOP-2019-SZM1-002585"/>
    <x v="20"/>
    <x v="20"/>
    <n v="4"/>
    <s v="ks"/>
    <n v="13.02"/>
    <n v="52.08"/>
    <s v="2622"/>
    <m/>
    <x v="1"/>
    <s v="5403353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1"/>
    <n v="4"/>
  </r>
  <r>
    <d v="2019-04-24T13:38:02"/>
    <s v="SVIOP-2019-SZM1-002585"/>
    <x v="1"/>
    <x v="1"/>
    <n v="10"/>
    <s v="ks"/>
    <n v="29.86"/>
    <n v="298.60000000000002"/>
    <s v="2622"/>
    <m/>
    <x v="1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4"/>
  </r>
  <r>
    <d v="2019-04-24T13:38:02"/>
    <s v="SVIOP-2019-SZM1-002585"/>
    <x v="213"/>
    <x v="213"/>
    <n v="2"/>
    <s v="ks"/>
    <n v="77.45"/>
    <n v="154.9"/>
    <s v="2622"/>
    <m/>
    <x v="1"/>
    <s v="B397114920027"/>
    <s v="Výdej do spotřeby z IOP"/>
    <s v="Aujeská Ivana"/>
    <s v="Promítnut do stavu zásob"/>
    <s v="ZOST_NA"/>
    <x v="15"/>
    <m/>
    <m/>
    <s v="MEDIN, a.s."/>
    <m/>
    <m/>
    <m/>
    <s v="nemá"/>
    <x v="2"/>
    <n v="0"/>
    <m/>
    <m/>
    <x v="1"/>
    <n v="4"/>
  </r>
  <r>
    <d v="2019-04-24T13:38:02"/>
    <s v="SVIOP-2019-SZM1-002585"/>
    <x v="219"/>
    <x v="219"/>
    <n v="2"/>
    <s v="ks"/>
    <n v="148.22999999999999"/>
    <n v="296.45999999999998"/>
    <s v="2622"/>
    <m/>
    <x v="1"/>
    <s v="TK-BA 100-14"/>
    <s v="Výdej do spotřeby z IOP"/>
    <s v="Aujeská Ivana"/>
    <s v="Promítnut do stavu zásob"/>
    <s v="ZOST_NA"/>
    <x v="15"/>
    <m/>
    <m/>
    <s v="BIOMEDICA ČS, s.r.o."/>
    <m/>
    <m/>
    <m/>
    <s v="nemá"/>
    <x v="2"/>
    <n v="0"/>
    <s v="VZ-2018-000026"/>
    <s v="VZ-2018-000026"/>
    <x v="1"/>
    <n v="4"/>
  </r>
  <r>
    <d v="2019-04-24T13:38:02"/>
    <s v="SVIOP-2019-SZM1-002585"/>
    <x v="214"/>
    <x v="214"/>
    <n v="2"/>
    <s v="ks"/>
    <n v="184.58"/>
    <n v="369.16"/>
    <s v="2622"/>
    <m/>
    <x v="1"/>
    <s v="TK-AJ 025-13"/>
    <s v="Výdej do spotřeby z IOP"/>
    <s v="Aujeská Ivana"/>
    <s v="Promítnut do stavu zásob"/>
    <s v="ZOST_NA"/>
    <x v="15"/>
    <m/>
    <m/>
    <s v="BIOMEDICA ČS, s.r.o."/>
    <m/>
    <m/>
    <m/>
    <s v="nemá"/>
    <x v="2"/>
    <n v="0"/>
    <s v="VZ-2018-000026"/>
    <s v="VZ-2018-000026"/>
    <x v="1"/>
    <n v="4"/>
  </r>
  <r>
    <d v="2019-04-24T13:38:02"/>
    <s v="SVIOP-2019-SZM1-002585"/>
    <x v="220"/>
    <x v="220"/>
    <n v="3"/>
    <s v="ks"/>
    <n v="214.01"/>
    <n v="642.03"/>
    <s v="2622"/>
    <m/>
    <x v="1"/>
    <s v="TK-AK 432-11"/>
    <s v="Výdej do spotřeby z IOP"/>
    <s v="Aujeská Ivana"/>
    <s v="Promítnut do stavu zásob"/>
    <s v="ZOST_NA"/>
    <x v="15"/>
    <m/>
    <m/>
    <s v="BIOMEDICA ČS, s.r.o."/>
    <m/>
    <m/>
    <m/>
    <s v="nemá"/>
    <x v="2"/>
    <n v="0"/>
    <s v="VZ-2018-000026"/>
    <s v="VZ-2018-000026"/>
    <x v="1"/>
    <n v="4"/>
  </r>
  <r>
    <d v="2019-04-24T13:38:02"/>
    <s v="SVIOP-2019-SZM1-002585"/>
    <x v="221"/>
    <x v="221"/>
    <n v="1"/>
    <s v="ks"/>
    <n v="318.58999999999997"/>
    <n v="318.58999999999997"/>
    <s v="2622"/>
    <m/>
    <x v="1"/>
    <s v="TK-AJ 035-15"/>
    <s v="Výdej do spotřeby z IOP"/>
    <s v="Aujeská Ivana"/>
    <s v="Promítnut do stavu zásob"/>
    <s v="ZOST_NA"/>
    <x v="15"/>
    <m/>
    <m/>
    <s v="BIOMEDICA ČS, s.r.o."/>
    <m/>
    <m/>
    <m/>
    <s v="nemá"/>
    <x v="2"/>
    <n v="0"/>
    <s v="VZ-2018-000026"/>
    <s v="VZ-2018-000026"/>
    <x v="1"/>
    <n v="4"/>
  </r>
  <r>
    <d v="2019-04-26T06:42:25"/>
    <s v="SVIOP-2019-SZM1-002713"/>
    <x v="222"/>
    <x v="222"/>
    <n v="100"/>
    <s v="ks"/>
    <n v="1.55"/>
    <n v="155"/>
    <s v="2622"/>
    <m/>
    <x v="1"/>
    <s v="IS0529G"/>
    <s v="Výdej do spotřeby z IOP"/>
    <s v="Oklešťková Helena"/>
    <s v="Promítnut do stavu zásob"/>
    <s v="ZOST_STRIK"/>
    <x v="5"/>
    <m/>
    <m/>
    <s v="MEDILAB ČR s.r.o."/>
    <m/>
    <m/>
    <m/>
    <s v="0170895"/>
    <x v="2"/>
    <n v="0"/>
    <s v="CN 2018, 2019"/>
    <s v="CN 2018, 2019"/>
    <x v="1"/>
    <n v="4"/>
  </r>
  <r>
    <d v="2019-04-26T11:16:04"/>
    <s v="SVIOP-2019-SZM1-002649"/>
    <x v="7"/>
    <x v="7"/>
    <n v="100"/>
    <s v="ks"/>
    <n v="1.93"/>
    <n v="193"/>
    <s v="2611"/>
    <m/>
    <x v="0"/>
    <s v="455092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4"/>
  </r>
  <r>
    <d v="2019-04-29T05:47:23"/>
    <s v="SVIOP-2019-SZM2-006277"/>
    <x v="223"/>
    <x v="223"/>
    <n v="200"/>
    <s v="ks"/>
    <n v="17.91"/>
    <n v="3581.6"/>
    <s v="2611"/>
    <m/>
    <x v="0"/>
    <s v="EM3513576SC"/>
    <s v="Výdej do spotřeby z IOP"/>
    <s v="Masopustová Eva"/>
    <s v="Promítnut do stavu zásob"/>
    <s v="ZOST_STRIK_PREDPL"/>
    <x v="20"/>
    <m/>
    <m/>
    <s v="B. Braun Medical s.r.o."/>
    <m/>
    <m/>
    <m/>
    <s v="nemá"/>
    <x v="2"/>
    <n v="0"/>
    <s v="CN na rok 2018"/>
    <s v="CN na rok 2018"/>
    <x v="1"/>
    <n v="4"/>
  </r>
  <r>
    <d v="2019-04-30T07:03:00"/>
    <s v="SVIOP-2019-SZM2-006482"/>
    <x v="224"/>
    <x v="224"/>
    <n v="10"/>
    <s v="ks"/>
    <n v="17.059999999999999"/>
    <n v="170.61"/>
    <s v="2622"/>
    <m/>
    <x v="1"/>
    <s v="5518040"/>
    <s v="Výdej do spotřeby z IOP"/>
    <s v="Kánská Zdeňka"/>
    <s v="Promítnut do stavu zásob"/>
    <s v="ZOST_OSTAT"/>
    <x v="8"/>
    <m/>
    <m/>
    <s v="B. Braun Medical s.r.o."/>
    <m/>
    <m/>
    <m/>
    <s v="nemá"/>
    <x v="2"/>
    <n v="0"/>
    <m/>
    <m/>
    <x v="1"/>
    <n v="4"/>
  </r>
  <r>
    <d v="2019-04-30T09:20:09"/>
    <s v="SVSP-2019-SZM2-000057"/>
    <x v="225"/>
    <x v="225"/>
    <n v="2"/>
    <s v="ks"/>
    <n v="1328.58"/>
    <n v="2657.16"/>
    <s v="2611"/>
    <m/>
    <x v="0"/>
    <s v="260802"/>
    <s v="Výdej do spotřeby"/>
    <s v="Masopustová Eva"/>
    <s v="Promítnut do stavu zásob"/>
    <s v="ZOST_OSTAT"/>
    <x v="8"/>
    <m/>
    <m/>
    <s v="VITAPUR spol. s r. o."/>
    <m/>
    <m/>
    <m/>
    <s v="nemá"/>
    <x v="2"/>
    <n v="0"/>
    <s v="VZ-2019-000199"/>
    <s v="VZ-2019-000199"/>
    <x v="1"/>
    <n v="4"/>
  </r>
  <r>
    <d v="2019-04-30T09:20:09"/>
    <s v="SVSP-2019-SZM2-000057"/>
    <x v="226"/>
    <x v="226"/>
    <n v="2"/>
    <s v="ks"/>
    <n v="5631.34"/>
    <n v="11262.68"/>
    <s v="2611"/>
    <m/>
    <x v="0"/>
    <s v="290150"/>
    <s v="Výdej do spotřeby"/>
    <s v="Masopustová Eva"/>
    <s v="Promítnut do stavu zásob"/>
    <s v="ZOST_OSTAT"/>
    <x v="8"/>
    <m/>
    <m/>
    <s v="VITAPUR spol. s r. o."/>
    <m/>
    <m/>
    <m/>
    <s v="nemá"/>
    <x v="2"/>
    <n v="0"/>
    <s v="VZ-2019-000311"/>
    <s v="VZ-2019-000311"/>
    <x v="1"/>
    <n v="4"/>
  </r>
  <r>
    <d v="2019-04-30T09:44:16"/>
    <s v="SVIOP-2019-SZM2-006438"/>
    <x v="227"/>
    <x v="227"/>
    <n v="40"/>
    <s v="pár"/>
    <n v="12.1"/>
    <n v="484"/>
    <s v="2611"/>
    <m/>
    <x v="0"/>
    <s v="6081441"/>
    <s v="Výdej do spotřeby z IOP"/>
    <s v="Kánská Zdeňka"/>
    <s v="Promítnut do stavu zásob"/>
    <s v="ZRUK_ST"/>
    <x v="22"/>
    <m/>
    <m/>
    <s v="B. Braun Medical s.r.o."/>
    <m/>
    <m/>
    <m/>
    <s v="nemá"/>
    <x v="1"/>
    <n v="0"/>
    <m/>
    <m/>
    <x v="1"/>
    <n v="4"/>
  </r>
  <r>
    <d v="2019-04-30T10:15:57"/>
    <s v="SVIOP-2019-SZM2-006530"/>
    <x v="76"/>
    <x v="76"/>
    <n v="2"/>
    <s v="ks"/>
    <n v="12.1"/>
    <n v="24.2"/>
    <s v="2622"/>
    <m/>
    <x v="1"/>
    <s v="24109"/>
    <s v="Výdej do spotřeby z IOP"/>
    <s v="Masopustová Eva"/>
    <s v="Promítnut do stavu zásob"/>
    <s v="ZOST_OSTAT"/>
    <x v="8"/>
    <m/>
    <m/>
    <s v="KARDIO VS s.r.o."/>
    <m/>
    <m/>
    <m/>
    <s v="nemá"/>
    <x v="2"/>
    <n v="0"/>
    <m/>
    <m/>
    <x v="1"/>
    <n v="4"/>
  </r>
  <r>
    <d v="2019-05-07T06:54:57"/>
    <s v="SVIOP-2019-SZM2-006543"/>
    <x v="228"/>
    <x v="228"/>
    <n v="20"/>
    <s v="ks"/>
    <n v="3.62"/>
    <n v="72.45"/>
    <s v="2611"/>
    <m/>
    <x v="0"/>
    <s v="P-Tull5050"/>
    <s v="Výdej do spotřeby z IOP"/>
    <s v="Kánská Zdeňka"/>
    <s v="Promítnut do stavu zásob"/>
    <s v="ZOBV_OBVAZ"/>
    <x v="3"/>
    <m/>
    <m/>
    <s v="MEDICAL M spol. s r.o."/>
    <m/>
    <m/>
    <m/>
    <s v="nemá"/>
    <x v="0"/>
    <n v="0"/>
    <m/>
    <m/>
    <x v="1"/>
    <n v="5"/>
  </r>
  <r>
    <d v="2019-05-07T06:54:57"/>
    <s v="SVIOP-2019-SZM2-006543"/>
    <x v="229"/>
    <x v="229"/>
    <n v="20"/>
    <s v="ks"/>
    <n v="9.7799999999999994"/>
    <n v="195.5"/>
    <s v="2611"/>
    <m/>
    <x v="0"/>
    <s v="P-Tull1020"/>
    <s v="Výdej do spotřeby z IOP"/>
    <s v="Kánská Zdeňka"/>
    <s v="Promítnut do stavu zásob"/>
    <s v="ZOBV_OBVAZ"/>
    <x v="3"/>
    <m/>
    <m/>
    <s v="MEDICAL M spol. s r.o."/>
    <m/>
    <m/>
    <m/>
    <s v="nemá"/>
    <x v="0"/>
    <n v="0"/>
    <m/>
    <m/>
    <x v="1"/>
    <n v="5"/>
  </r>
  <r>
    <d v="2019-05-13T06:59:25"/>
    <s v="SVIOP-2019-SZM1-003060"/>
    <x v="222"/>
    <x v="222"/>
    <n v="100"/>
    <s v="ks"/>
    <n v="1.56"/>
    <n v="156"/>
    <s v="2611"/>
    <m/>
    <x v="0"/>
    <s v="IS0529G"/>
    <s v="Výdej do spotřeby z IOP"/>
    <s v="Aujeská Ivana"/>
    <s v="Promítnut do stavu zásob"/>
    <s v="ZOST_STRIK"/>
    <x v="5"/>
    <m/>
    <m/>
    <s v="MEDILAB ČR s.r.o."/>
    <m/>
    <m/>
    <m/>
    <s v="0170895"/>
    <x v="2"/>
    <n v="0"/>
    <s v="CN 2018, 2019"/>
    <s v="CN 2018, 2019"/>
    <x v="1"/>
    <n v="5"/>
  </r>
  <r>
    <d v="2019-05-15T07:10:14"/>
    <s v="SVIOP-2019-SZM1-003100"/>
    <x v="86"/>
    <x v="86"/>
    <n v="100"/>
    <s v="ks"/>
    <n v="9.1999999999999993"/>
    <n v="92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5"/>
  </r>
  <r>
    <d v="2019-05-23T12:44:19"/>
    <s v="SVIOP-2019-SZM1-003298"/>
    <x v="230"/>
    <x v="230"/>
    <n v="50"/>
    <s v="pár"/>
    <n v="7.02"/>
    <n v="351"/>
    <s v="2611"/>
    <m/>
    <x v="0"/>
    <s v="6035526"/>
    <s v="Výdej do spotřeby z IOP"/>
    <s v="Oklešťková Helena"/>
    <s v="Promítnut do stavu zásob"/>
    <s v="ZRUK_ST"/>
    <x v="22"/>
    <m/>
    <m/>
    <s v="B. Braun Medical s.r.o."/>
    <m/>
    <m/>
    <m/>
    <s v="nemá"/>
    <x v="1"/>
    <n v="0"/>
    <m/>
    <m/>
    <x v="1"/>
    <n v="5"/>
  </r>
  <r>
    <d v="2019-05-24T08:13:19"/>
    <s v="SVIOP-2019-SZM1-003147"/>
    <x v="2"/>
    <x v="2"/>
    <n v="200"/>
    <s v="ks"/>
    <n v="0.62"/>
    <n v="124"/>
    <s v="2622"/>
    <m/>
    <x v="1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5"/>
  </r>
  <r>
    <d v="2019-05-24T08:13:19"/>
    <s v="SVIOP-2019-SZM1-003147"/>
    <x v="84"/>
    <x v="84"/>
    <n v="100"/>
    <s v="ks"/>
    <n v="0.63"/>
    <n v="63"/>
    <s v="2622"/>
    <m/>
    <x v="1"/>
    <s v="1325020275"/>
    <s v="Výdej do spotřeby z IOP"/>
    <s v="Aujeská Ivana"/>
    <s v="Promítnut do stavu zásob"/>
    <s v="ZOBV_HO"/>
    <x v="0"/>
    <m/>
    <m/>
    <s v="LINON CZ s.r.o."/>
    <m/>
    <m/>
    <m/>
    <s v="nemá"/>
    <x v="0"/>
    <n v="0"/>
    <m/>
    <m/>
    <x v="1"/>
    <n v="5"/>
  </r>
  <r>
    <d v="2019-05-24T08:13:19"/>
    <s v="SVIOP-2019-SZM1-003147"/>
    <x v="53"/>
    <x v="53"/>
    <n v="200"/>
    <s v="ks"/>
    <n v="0.63"/>
    <n v="126"/>
    <s v="2622"/>
    <m/>
    <x v="1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5"/>
  </r>
  <r>
    <d v="2019-05-24T08:13:19"/>
    <s v="SVIOP-2019-SZM1-003147"/>
    <x v="23"/>
    <x v="23"/>
    <n v="170"/>
    <s v="ks"/>
    <n v="0.63"/>
    <n v="107.1"/>
    <s v="2622"/>
    <m/>
    <x v="1"/>
    <s v="44753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5"/>
  </r>
  <r>
    <d v="2019-05-24T08:13:19"/>
    <s v="SVIOP-2019-SZM1-003147"/>
    <x v="5"/>
    <x v="5"/>
    <n v="100"/>
    <s v="ks"/>
    <n v="0.86"/>
    <n v="86"/>
    <s v="2622"/>
    <m/>
    <x v="1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1"/>
    <n v="5"/>
  </r>
  <r>
    <d v="2019-05-24T08:13:19"/>
    <s v="SVIOP-2019-SZM1-003147"/>
    <x v="60"/>
    <x v="60"/>
    <n v="500"/>
    <s v="ks"/>
    <n v="1.29"/>
    <n v="645"/>
    <s v="2622"/>
    <m/>
    <x v="1"/>
    <s v="26621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5"/>
  </r>
  <r>
    <d v="2019-05-24T08:13:19"/>
    <s v="SVIOP-2019-SZM1-003147"/>
    <x v="12"/>
    <x v="12"/>
    <n v="10"/>
    <s v="ks"/>
    <n v="13.08"/>
    <n v="130.80000000000001"/>
    <s v="2622"/>
    <m/>
    <x v="1"/>
    <s v="1527-1"/>
    <s v="Výdej do spotřeby z IOP"/>
    <s v="Aujeská Ivana"/>
    <s v="Promítnut do stavu zásob"/>
    <s v="ZOBV_OBVAZ"/>
    <x v="3"/>
    <m/>
    <m/>
    <s v="3M Česko, spol. s r.o."/>
    <m/>
    <m/>
    <m/>
    <s v="0080357"/>
    <x v="0"/>
    <n v="0"/>
    <m/>
    <m/>
    <x v="1"/>
    <n v="5"/>
  </r>
  <r>
    <d v="2019-05-24T08:13:19"/>
    <s v="SVIOP-2019-SZM1-003147"/>
    <x v="88"/>
    <x v="88"/>
    <n v="30"/>
    <s v="ks"/>
    <n v="30.17"/>
    <n v="905.1"/>
    <s v="2622"/>
    <m/>
    <x v="1"/>
    <s v="SYS01512EE"/>
    <s v="Výdej do spotřeby z IOP"/>
    <s v="Aujeská Ivana"/>
    <s v="Promítnut do stavu zásob"/>
    <s v="ZOBV_HO"/>
    <x v="0"/>
    <m/>
    <m/>
    <s v="Distrimed s.r.o."/>
    <m/>
    <m/>
    <m/>
    <s v="nemá"/>
    <x v="0"/>
    <n v="0"/>
    <m/>
    <m/>
    <x v="1"/>
    <n v="5"/>
  </r>
  <r>
    <d v="2019-05-24T08:13:47"/>
    <s v="SVIOP-2019-SZM1-003148"/>
    <x v="2"/>
    <x v="2"/>
    <n v="200"/>
    <s v="ks"/>
    <n v="0.62"/>
    <n v="124"/>
    <s v="2622"/>
    <m/>
    <x v="1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5"/>
  </r>
  <r>
    <d v="2019-05-24T08:13:47"/>
    <s v="SVIOP-2019-SZM1-003148"/>
    <x v="53"/>
    <x v="53"/>
    <n v="200"/>
    <s v="ks"/>
    <n v="0.63"/>
    <n v="126"/>
    <s v="2622"/>
    <m/>
    <x v="1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5"/>
  </r>
  <r>
    <d v="2019-05-24T12:43:16"/>
    <s v="SVIOP-2019-SZM1-003242"/>
    <x v="56"/>
    <x v="56"/>
    <n v="300"/>
    <s v="ks"/>
    <n v="0.01"/>
    <n v="3"/>
    <s v="2611"/>
    <m/>
    <x v="0"/>
    <s v="45020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5"/>
  </r>
  <r>
    <d v="2019-05-24T12:43:16"/>
    <s v="SVIOP-2019-SZM1-003242"/>
    <x v="21"/>
    <x v="21"/>
    <n v="200"/>
    <s v="ks"/>
    <n v="0.14000000000000001"/>
    <n v="28"/>
    <s v="2611"/>
    <m/>
    <x v="0"/>
    <s v="9679369"/>
    <s v="Výdej do spotřeby z IOP"/>
    <s v="Aujeská Ivana"/>
    <s v="Promítnut do stavu zásob"/>
    <s v="ZOBV_OBVAZ"/>
    <x v="3"/>
    <m/>
    <m/>
    <s v="HARTMANN - RICO a.s."/>
    <m/>
    <m/>
    <m/>
    <s v="nemá"/>
    <x v="0"/>
    <n v="0"/>
    <m/>
    <m/>
    <x v="1"/>
    <n v="5"/>
  </r>
  <r>
    <d v="2019-05-24T12:43:16"/>
    <s v="SVIOP-2019-SZM1-003242"/>
    <x v="81"/>
    <x v="81"/>
    <n v="300"/>
    <s v="ks"/>
    <n v="0.28000000000000003"/>
    <n v="84"/>
    <s v="2611"/>
    <m/>
    <x v="0"/>
    <s v="6102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5"/>
  </r>
  <r>
    <d v="2019-05-24T12:43:16"/>
    <s v="SVIOP-2019-SZM1-003242"/>
    <x v="116"/>
    <x v="116"/>
    <n v="200"/>
    <s v="ks"/>
    <n v="0.31"/>
    <n v="62"/>
    <s v="2611"/>
    <m/>
    <x v="0"/>
    <s v="4660021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5"/>
  </r>
  <r>
    <d v="2019-05-24T12:43:16"/>
    <s v="SVIOP-2019-SZM1-003242"/>
    <x v="105"/>
    <x v="105"/>
    <n v="300"/>
    <s v="ks"/>
    <n v="0.44"/>
    <n v="132"/>
    <s v="2611"/>
    <m/>
    <x v="0"/>
    <s v="06103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5"/>
  </r>
  <r>
    <d v="2019-05-24T12:43:16"/>
    <s v="SVIOP-2019-SZM1-003242"/>
    <x v="22"/>
    <x v="22"/>
    <n v="400"/>
    <s v="ks"/>
    <n v="0.55000000000000004"/>
    <n v="220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5"/>
  </r>
  <r>
    <d v="2019-05-24T12:43:16"/>
    <s v="SVIOP-2019-SZM1-003242"/>
    <x v="2"/>
    <x v="2"/>
    <n v="4000"/>
    <s v="ks"/>
    <n v="0.62"/>
    <n v="2480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5"/>
  </r>
  <r>
    <d v="2019-05-24T12:43:16"/>
    <s v="SVIOP-2019-SZM1-003242"/>
    <x v="84"/>
    <x v="84"/>
    <n v="200"/>
    <s v="ks"/>
    <n v="0.63"/>
    <n v="126"/>
    <s v="2611"/>
    <m/>
    <x v="0"/>
    <s v="1325020275"/>
    <s v="Výdej do spotřeby z IOP"/>
    <s v="Aujeská Ivana"/>
    <s v="Promítnut do stavu zásob"/>
    <s v="ZOBV_HO"/>
    <x v="0"/>
    <m/>
    <m/>
    <s v="LINON CZ s.r.o."/>
    <m/>
    <m/>
    <m/>
    <s v="nemá"/>
    <x v="0"/>
    <n v="0"/>
    <m/>
    <m/>
    <x v="1"/>
    <n v="5"/>
  </r>
  <r>
    <d v="2019-05-24T12:43:16"/>
    <s v="SVIOP-2019-SZM1-003242"/>
    <x v="53"/>
    <x v="53"/>
    <n v="1400"/>
    <s v="ks"/>
    <n v="0.63"/>
    <n v="882"/>
    <s v="2611"/>
    <m/>
    <x v="0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5"/>
  </r>
  <r>
    <d v="2019-05-24T12:43:16"/>
    <s v="SVIOP-2019-SZM1-003242"/>
    <x v="59"/>
    <x v="59"/>
    <n v="2000"/>
    <s v="ks"/>
    <n v="0.63"/>
    <n v="1260"/>
    <s v="2611"/>
    <m/>
    <x v="0"/>
    <s v="44750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5"/>
  </r>
  <r>
    <d v="2019-05-24T12:43:16"/>
    <s v="SVIOP-2019-SZM1-003242"/>
    <x v="4"/>
    <x v="4"/>
    <n v="500"/>
    <s v="ks"/>
    <n v="0.66"/>
    <n v="330"/>
    <s v="2611"/>
    <m/>
    <x v="0"/>
    <s v="28003+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5"/>
  </r>
  <r>
    <d v="2019-05-24T12:43:16"/>
    <s v="SVIOP-2019-SZM1-003242"/>
    <x v="215"/>
    <x v="215"/>
    <n v="400"/>
    <s v="ks"/>
    <n v="0.88"/>
    <n v="352"/>
    <s v="2611"/>
    <m/>
    <x v="0"/>
    <s v="2652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5"/>
  </r>
  <r>
    <d v="2019-05-24T12:43:16"/>
    <s v="SVIOP-2019-SZM1-003242"/>
    <x v="25"/>
    <x v="25"/>
    <n v="100"/>
    <s v="ks"/>
    <n v="1.52"/>
    <n v="152"/>
    <s v="2611"/>
    <m/>
    <x v="0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1"/>
    <n v="5"/>
  </r>
  <r>
    <d v="2019-05-24T12:43:16"/>
    <s v="SVIOP-2019-SZM1-003242"/>
    <x v="26"/>
    <x v="26"/>
    <n v="100"/>
    <s v="ks"/>
    <n v="1.8"/>
    <n v="180"/>
    <s v="2611"/>
    <m/>
    <x v="0"/>
    <s v="450076"/>
    <s v="Výdej do spotřeby z IOP"/>
    <s v="Aujeská Ivana"/>
    <s v="Promítnut do stavu zásob"/>
    <s v="ZJEHLY"/>
    <x v="7"/>
    <m/>
    <m/>
    <s v="Dialab spol. s r.o."/>
    <m/>
    <m/>
    <m/>
    <s v="nemá"/>
    <x v="3"/>
    <n v="0"/>
    <m/>
    <m/>
    <x v="1"/>
    <n v="5"/>
  </r>
  <r>
    <d v="2019-05-24T12:43:16"/>
    <s v="SVIOP-2019-SZM1-003242"/>
    <x v="97"/>
    <x v="97"/>
    <n v="100"/>
    <s v="ks"/>
    <n v="1.8"/>
    <n v="180"/>
    <s v="2611"/>
    <m/>
    <x v="0"/>
    <s v="450075"/>
    <s v="Výdej do spotřeby z IOP"/>
    <s v="Aujeská Ivana"/>
    <s v="Promítnut do stavu zásob"/>
    <s v="ZJEHLY"/>
    <x v="7"/>
    <m/>
    <m/>
    <s v="Dialab spol. s r.o."/>
    <m/>
    <m/>
    <m/>
    <s v="nemá"/>
    <x v="3"/>
    <n v="0"/>
    <m/>
    <m/>
    <x v="1"/>
    <n v="5"/>
  </r>
  <r>
    <d v="2019-05-24T12:43:16"/>
    <s v="SVIOP-2019-SZM1-003242"/>
    <x v="40"/>
    <x v="40"/>
    <n v="50"/>
    <s v="ks"/>
    <n v="1.99"/>
    <n v="99.5"/>
    <s v="2611"/>
    <m/>
    <x v="0"/>
    <s v="454086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5"/>
  </r>
  <r>
    <d v="2019-05-24T12:43:16"/>
    <s v="SVIOP-2019-SZM1-003242"/>
    <x v="19"/>
    <x v="19"/>
    <n v="100"/>
    <s v="ks"/>
    <n v="2.0699999999999998"/>
    <n v="207"/>
    <s v="2611"/>
    <m/>
    <x v="0"/>
    <s v="32914"/>
    <s v="Výdej do spotřeby z IOP"/>
    <s v="Aujeská Ivana"/>
    <s v="Promítnut do stavu zásob"/>
    <s v="ZOBV_OBVAZ"/>
    <x v="3"/>
    <m/>
    <m/>
    <s v="Chráněná dílna TiRO Blansko s.r.o."/>
    <m/>
    <m/>
    <m/>
    <s v="0081750"/>
    <x v="0"/>
    <n v="0"/>
    <m/>
    <m/>
    <x v="1"/>
    <n v="5"/>
  </r>
  <r>
    <d v="2019-05-24T12:43:16"/>
    <s v="SVIOP-2019-SZM1-003242"/>
    <x v="209"/>
    <x v="209"/>
    <n v="100"/>
    <s v="ks"/>
    <n v="2.46"/>
    <n v="246"/>
    <s v="2611"/>
    <m/>
    <x v="0"/>
    <s v="DIS7371"/>
    <s v="Výdej do spotřeby z IOP"/>
    <s v="Aujeská Ivana"/>
    <s v="Promítnut do stavu zásob"/>
    <s v="ZOST_OD"/>
    <x v="6"/>
    <m/>
    <m/>
    <s v="Distrimed s.r.o."/>
    <m/>
    <m/>
    <m/>
    <s v="nemá"/>
    <x v="2"/>
    <n v="0"/>
    <m/>
    <m/>
    <x v="1"/>
    <n v="5"/>
  </r>
  <r>
    <d v="2019-05-24T12:43:16"/>
    <s v="SVIOP-2019-SZM1-003242"/>
    <x v="41"/>
    <x v="41"/>
    <n v="40"/>
    <s v="ks"/>
    <n v="2.5099999999999998"/>
    <n v="100.4"/>
    <s v="2611"/>
    <m/>
    <x v="0"/>
    <s v="1323100102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5"/>
  </r>
  <r>
    <d v="2019-05-24T12:43:16"/>
    <s v="SVIOP-2019-SZM1-003242"/>
    <x v="63"/>
    <x v="63"/>
    <n v="120"/>
    <s v="ks"/>
    <n v="3.02"/>
    <n v="362.4"/>
    <s v="2611"/>
    <m/>
    <x v="0"/>
    <s v="2662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5"/>
  </r>
  <r>
    <d v="2019-05-24T12:43:16"/>
    <s v="SVIOP-2019-SZM1-003242"/>
    <x v="11"/>
    <x v="11"/>
    <n v="60"/>
    <s v="ks"/>
    <n v="3.27"/>
    <n v="196.2"/>
    <s v="2611"/>
    <m/>
    <x v="0"/>
    <s v="1323100103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5"/>
  </r>
  <r>
    <d v="2019-05-24T12:43:16"/>
    <s v="SVIOP-2019-SZM1-003242"/>
    <x v="42"/>
    <x v="42"/>
    <n v="100"/>
    <s v="ks"/>
    <n v="3.36"/>
    <n v="336"/>
    <s v="2611"/>
    <m/>
    <x v="0"/>
    <s v="32915"/>
    <s v="Výdej do spotřeby z IOP"/>
    <s v="Aujeská Ivana"/>
    <s v="Promítnut do stavu zásob"/>
    <s v="ZOBV_OBVAZ"/>
    <x v="3"/>
    <m/>
    <m/>
    <s v="Chráněná dílna TiRO Blansko s.r.o."/>
    <m/>
    <m/>
    <m/>
    <s v="0081751"/>
    <x v="0"/>
    <n v="0"/>
    <m/>
    <m/>
    <x v="1"/>
    <n v="5"/>
  </r>
  <r>
    <d v="2019-05-24T12:43:16"/>
    <s v="SVIOP-2019-SZM1-003242"/>
    <x v="65"/>
    <x v="65"/>
    <n v="60"/>
    <s v="ks"/>
    <n v="3.97"/>
    <n v="238.2"/>
    <s v="2611"/>
    <m/>
    <x v="0"/>
    <s v="1323100104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5"/>
  </r>
  <r>
    <d v="2019-05-24T12:43:16"/>
    <s v="SVIOP-2019-SZM1-003242"/>
    <x v="206"/>
    <x v="206"/>
    <n v="50"/>
    <s v="ks"/>
    <n v="4.0999999999999996"/>
    <n v="205"/>
    <s v="2611"/>
    <m/>
    <x v="0"/>
    <s v="1327114011"/>
    <s v="Výdej do spotřeby z IOP"/>
    <s v="Aujeská Ivana"/>
    <s v="Promítnut do stavu zásob"/>
    <s v="ZOBV_OBVAZ"/>
    <x v="3"/>
    <m/>
    <m/>
    <s v="LINON CZ s.r.o."/>
    <m/>
    <m/>
    <m/>
    <s v="nemá"/>
    <x v="0"/>
    <n v="0"/>
    <m/>
    <m/>
    <x v="1"/>
    <n v="5"/>
  </r>
  <r>
    <d v="2019-05-24T12:43:16"/>
    <s v="SVIOP-2019-SZM1-003242"/>
    <x v="110"/>
    <x v="110"/>
    <n v="60"/>
    <s v="ks"/>
    <n v="4.4800000000000004"/>
    <n v="268.8"/>
    <s v="2611"/>
    <m/>
    <x v="0"/>
    <s v="1323100105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5"/>
  </r>
  <r>
    <d v="2019-05-24T12:43:16"/>
    <s v="SVIOP-2019-SZM1-003242"/>
    <x v="27"/>
    <x v="27"/>
    <n v="100"/>
    <s v="ks"/>
    <n v="6.17"/>
    <n v="617"/>
    <s v="2611"/>
    <m/>
    <x v="0"/>
    <s v="ZAR-TNU201601"/>
    <s v="Výdej do spotřeby z IOP"/>
    <s v="Aujeská Ivana"/>
    <s v="Promítnut do stavu zásob"/>
    <s v="ZOST_OSTAT"/>
    <x v="8"/>
    <m/>
    <m/>
    <s v="Distrimed s.r.o."/>
    <m/>
    <m/>
    <m/>
    <s v="nemá"/>
    <x v="2"/>
    <n v="0"/>
    <s v="CN na rok 2018"/>
    <s v="CN na rok 2018"/>
    <x v="1"/>
    <n v="5"/>
  </r>
  <r>
    <d v="2019-05-24T12:43:16"/>
    <s v="SVIOP-2019-SZM1-003242"/>
    <x v="86"/>
    <x v="86"/>
    <n v="100"/>
    <s v="ks"/>
    <n v="9.1999999999999993"/>
    <n v="92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5"/>
  </r>
  <r>
    <d v="2019-05-24T12:43:16"/>
    <s v="SVIOP-2019-SZM1-003242"/>
    <x v="88"/>
    <x v="88"/>
    <n v="50"/>
    <s v="ks"/>
    <n v="30.17"/>
    <n v="1508.5"/>
    <s v="2611"/>
    <m/>
    <x v="0"/>
    <s v="SYS01512EE"/>
    <s v="Výdej do spotřeby z IOP"/>
    <s v="Aujeská Ivana"/>
    <s v="Promítnut do stavu zásob"/>
    <s v="ZOBV_HO"/>
    <x v="0"/>
    <m/>
    <m/>
    <s v="Distrimed s.r.o."/>
    <m/>
    <m/>
    <m/>
    <s v="nemá"/>
    <x v="0"/>
    <n v="0"/>
    <m/>
    <m/>
    <x v="1"/>
    <n v="5"/>
  </r>
  <r>
    <d v="2019-05-24T12:43:16"/>
    <s v="SVIOP-2019-SZM1-003242"/>
    <x v="186"/>
    <x v="186"/>
    <n v="6"/>
    <s v="ks"/>
    <n v="30.5"/>
    <n v="183"/>
    <s v="2611"/>
    <m/>
    <x v="0"/>
    <s v="1230206310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5"/>
  </r>
  <r>
    <d v="2019-05-24T12:43:16"/>
    <s v="SVIOP-2019-SZM1-003242"/>
    <x v="28"/>
    <x v="28"/>
    <n v="2"/>
    <s v="ks"/>
    <n v="139.16999999999999"/>
    <n v="278.33999999999997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1"/>
    <n v="5"/>
  </r>
  <r>
    <d v="2019-05-24T12:43:16"/>
    <s v="SVIOP-2019-SZM1-003242"/>
    <x v="14"/>
    <x v="14"/>
    <n v="3"/>
    <s v="ks"/>
    <n v="355.35"/>
    <n v="1066.05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5"/>
  </r>
  <r>
    <d v="2019-05-24T12:43:16"/>
    <s v="SVIOP-2019-SZM1-003242"/>
    <x v="139"/>
    <x v="139"/>
    <n v="5"/>
    <s v="ks"/>
    <n v="573.85"/>
    <n v="2869.25"/>
    <s v="2611"/>
    <m/>
    <x v="0"/>
    <s v="3098077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5"/>
  </r>
  <r>
    <d v="2019-05-27T06:37:47"/>
    <s v="SVIOP-2019-SZM1-003337"/>
    <x v="30"/>
    <x v="30"/>
    <n v="40"/>
    <s v="ks"/>
    <n v="10.16"/>
    <n v="406.4"/>
    <s v="2611"/>
    <m/>
    <x v="0"/>
    <s v="4062957"/>
    <s v="Výdej do spotřeby z IOP"/>
    <s v="Oklešťková Helena"/>
    <s v="Promítnut do stavu zásob"/>
    <s v="ZSETY"/>
    <x v="9"/>
    <m/>
    <m/>
    <s v="SKY &amp; FACILITY s.r.o."/>
    <m/>
    <m/>
    <m/>
    <s v="nemá"/>
    <x v="4"/>
    <n v="0"/>
    <s v="VZ-2017-000649"/>
    <s v="VZ-2017-000649"/>
    <x v="1"/>
    <n v="5"/>
  </r>
  <r>
    <d v="2019-05-28T06:50:54"/>
    <s v="SVIOP-2019-SZM2-007981"/>
    <x v="231"/>
    <x v="231"/>
    <n v="10"/>
    <s v="ks"/>
    <n v="37.28"/>
    <n v="372.78"/>
    <s v="2611"/>
    <m/>
    <x v="0"/>
    <s v="20464"/>
    <s v="Výdej do spotřeby z IOP"/>
    <s v="Kánská Zdeňka"/>
    <s v="Promítnut do stavu zásob"/>
    <s v="ZOBV_HO"/>
    <x v="0"/>
    <m/>
    <m/>
    <s v="Chráněná dílna TiRO Blansko s.r.o."/>
    <m/>
    <m/>
    <m/>
    <s v="nemá"/>
    <x v="0"/>
    <n v="0"/>
    <m/>
    <m/>
    <x v="1"/>
    <n v="5"/>
  </r>
  <r>
    <d v="2019-05-28T06:50:54"/>
    <s v="SVIOP-2019-SZM2-007981"/>
    <x v="31"/>
    <x v="31"/>
    <n v="1"/>
    <s v="ks"/>
    <n v="656.64"/>
    <n v="656.64"/>
    <s v="2611"/>
    <m/>
    <x v="0"/>
    <s v="20468"/>
    <s v="Výdej do spotřeby z IOP"/>
    <s v="Kánská Zdeňka"/>
    <s v="Promítnut do stavu zásob"/>
    <s v="ZOBV_OBVAZ"/>
    <x v="3"/>
    <m/>
    <m/>
    <s v="Chráněná dílna TiRO Blansko s.r.o."/>
    <m/>
    <m/>
    <m/>
    <s v="nemá"/>
    <x v="0"/>
    <n v="0"/>
    <m/>
    <m/>
    <x v="1"/>
    <n v="5"/>
  </r>
  <r>
    <d v="2019-05-28T13:54:24"/>
    <s v="SVIOP-2019-SZM1-003375"/>
    <x v="1"/>
    <x v="1"/>
    <n v="20"/>
    <s v="ks"/>
    <n v="29.88"/>
    <n v="597.6"/>
    <s v="2611"/>
    <m/>
    <x v="0"/>
    <s v="1230200129"/>
    <s v="Výdej do spotřeby z IOP"/>
    <s v="Zdařilová Ivana"/>
    <s v="Promítnut do stavu zásob"/>
    <s v="ZOBV_OB"/>
    <x v="1"/>
    <m/>
    <m/>
    <s v="LINON CZ s.r.o."/>
    <m/>
    <m/>
    <m/>
    <s v="nemá"/>
    <x v="0"/>
    <n v="0"/>
    <m/>
    <m/>
    <x v="1"/>
    <n v="5"/>
  </r>
  <r>
    <d v="2019-05-31T13:37:03"/>
    <s v="SVIOP-2019-SZM2-008194"/>
    <x v="232"/>
    <x v="232"/>
    <n v="10"/>
    <s v="ks"/>
    <n v="83.38"/>
    <n v="833.75"/>
    <s v="2611"/>
    <m/>
    <x v="0"/>
    <s v="4137138"/>
    <s v="Výdej do spotřeby z IOP"/>
    <s v="Kánská Zdeňka"/>
    <s v="Promítnut do stavu zásob"/>
    <s v="ZOBV_OBVAZ"/>
    <x v="3"/>
    <m/>
    <m/>
    <s v="HARTMANN - RICO a.s."/>
    <m/>
    <m/>
    <m/>
    <s v="nemá"/>
    <x v="0"/>
    <n v="0"/>
    <m/>
    <m/>
    <x v="1"/>
    <n v="5"/>
  </r>
  <r>
    <d v="2019-06-06T13:38:24"/>
    <s v="SVIOP-2019-SZM1-003663"/>
    <x v="24"/>
    <x v="24"/>
    <n v="30"/>
    <s v="ks"/>
    <n v="1.21"/>
    <n v="36.299999999999997"/>
    <s v="2611"/>
    <m/>
    <x v="0"/>
    <s v="5100/SG/CS"/>
    <s v="Výdej do spotřeby z IOP"/>
    <s v="Zdařilová Ivana"/>
    <s v="Promítnut do stavu zásob"/>
    <s v="ZOBV_OBVAZ"/>
    <x v="3"/>
    <m/>
    <m/>
    <s v="HEBIOS, s.r.o."/>
    <m/>
    <m/>
    <m/>
    <s v="nemá"/>
    <x v="0"/>
    <n v="0"/>
    <m/>
    <m/>
    <x v="1"/>
    <n v="6"/>
  </r>
  <r>
    <d v="2019-06-20T07:30:46"/>
    <s v="SVIOP-2019-SZM1-003887"/>
    <x v="53"/>
    <x v="53"/>
    <n v="600"/>
    <s v="ks"/>
    <n v="0.63"/>
    <n v="378"/>
    <s v="2622"/>
    <m/>
    <x v="1"/>
    <s v="44752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6"/>
  </r>
  <r>
    <d v="2019-06-20T07:30:46"/>
    <s v="SVIOP-2019-SZM1-003887"/>
    <x v="2"/>
    <x v="2"/>
    <n v="600"/>
    <s v="ks"/>
    <n v="0.63"/>
    <n v="378"/>
    <s v="2622"/>
    <m/>
    <x v="1"/>
    <s v="44751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6"/>
  </r>
  <r>
    <d v="2019-06-20T07:30:46"/>
    <s v="SVIOP-2019-SZM1-003887"/>
    <x v="1"/>
    <x v="1"/>
    <n v="10"/>
    <s v="ks"/>
    <n v="29.89"/>
    <n v="298.89999999999998"/>
    <s v="2622"/>
    <m/>
    <x v="1"/>
    <s v="1230200129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1"/>
    <n v="6"/>
  </r>
  <r>
    <d v="2019-06-20T07:30:46"/>
    <s v="SVIOP-2019-SZM1-003887"/>
    <x v="214"/>
    <x v="214"/>
    <n v="2"/>
    <s v="ks"/>
    <n v="184.58"/>
    <n v="369.16"/>
    <s v="2622"/>
    <m/>
    <x v="1"/>
    <s v="TK-AJ 025-13"/>
    <s v="Výdej do spotřeby z IOP"/>
    <s v="Pavelková Renata"/>
    <s v="Promítnut do stavu zásob"/>
    <s v="ZOST_NA"/>
    <x v="15"/>
    <m/>
    <m/>
    <s v="BIOMEDICA ČS, s.r.o."/>
    <m/>
    <m/>
    <m/>
    <s v="nemá"/>
    <x v="2"/>
    <n v="0"/>
    <s v="VZ-2018-000026"/>
    <s v="VZ-2018-000026"/>
    <x v="1"/>
    <n v="6"/>
  </r>
  <r>
    <d v="2019-06-20T07:30:46"/>
    <s v="SVIOP-2019-SZM1-003887"/>
    <x v="220"/>
    <x v="220"/>
    <n v="2"/>
    <s v="ks"/>
    <n v="214.02"/>
    <n v="428.04"/>
    <s v="2622"/>
    <m/>
    <x v="1"/>
    <s v="TK-AK 432-11"/>
    <s v="Výdej do spotřeby z IOP"/>
    <s v="Pavelková Renata"/>
    <s v="Promítnut do stavu zásob"/>
    <s v="ZOST_NA"/>
    <x v="15"/>
    <m/>
    <m/>
    <s v="BIOMEDICA ČS, s.r.o."/>
    <m/>
    <m/>
    <m/>
    <s v="nemá"/>
    <x v="2"/>
    <n v="0"/>
    <s v="VZ-2018-000026"/>
    <s v="VZ-2018-000026"/>
    <x v="1"/>
    <n v="6"/>
  </r>
  <r>
    <d v="2019-06-20T13:00:05"/>
    <s v="SVIOP-2019-SZM1-004058"/>
    <x v="8"/>
    <x v="8"/>
    <n v="100"/>
    <s v="ks"/>
    <n v="2.17"/>
    <n v="217"/>
    <s v="2611"/>
    <m/>
    <x v="0"/>
    <s v="454329"/>
    <s v="Výdej do spotřeby z IOP"/>
    <s v="Oklešťková Helena"/>
    <s v="Promítnut do stavu zásob"/>
    <s v="ZOST_OD"/>
    <x v="6"/>
    <m/>
    <m/>
    <s v="Dialab spol. s r.o."/>
    <m/>
    <m/>
    <m/>
    <s v="nemá"/>
    <x v="2"/>
    <n v="0"/>
    <m/>
    <m/>
    <x v="1"/>
    <n v="6"/>
  </r>
  <r>
    <d v="2019-06-20T13:00:05"/>
    <s v="SVIOP-2019-SZM1-004058"/>
    <x v="137"/>
    <x v="137"/>
    <n v="120"/>
    <s v="ks"/>
    <n v="8.4700000000000006"/>
    <n v="1016.4"/>
    <s v="2611"/>
    <m/>
    <x v="0"/>
    <s v="306585"/>
    <s v="Výdej do spotřeby z IOP"/>
    <s v="Oklešťková Helena"/>
    <s v="Promítnut do stavu zásob"/>
    <s v="ZOST_STRIK_PREDPL"/>
    <x v="20"/>
    <m/>
    <m/>
    <s v="Becton Dickinson Czechia, s.r.o."/>
    <m/>
    <m/>
    <m/>
    <s v="nemá"/>
    <x v="2"/>
    <n v="0"/>
    <m/>
    <m/>
    <x v="1"/>
    <n v="6"/>
  </r>
  <r>
    <d v="2019-06-20T14:46:26"/>
    <s v="SVIOP-2019-SZM1-003969"/>
    <x v="59"/>
    <x v="59"/>
    <n v="1000"/>
    <s v="ks"/>
    <n v="0.62"/>
    <n v="620"/>
    <s v="2611"/>
    <m/>
    <x v="0"/>
    <s v="44750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6"/>
  </r>
  <r>
    <d v="2019-06-20T14:46:26"/>
    <s v="SVIOP-2019-SZM1-003969"/>
    <x v="2"/>
    <x v="2"/>
    <n v="1000"/>
    <s v="ks"/>
    <n v="0.63"/>
    <n v="630"/>
    <s v="2611"/>
    <m/>
    <x v="0"/>
    <s v="44751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6"/>
  </r>
  <r>
    <d v="2019-06-20T14:46:26"/>
    <s v="SVIOP-2019-SZM1-003969"/>
    <x v="4"/>
    <x v="4"/>
    <n v="500"/>
    <s v="ks"/>
    <n v="0.66"/>
    <n v="330"/>
    <s v="2611"/>
    <m/>
    <x v="0"/>
    <s v="28003+"/>
    <s v="Výdej do spotřeby z IOP"/>
    <s v="Pavelková Renata"/>
    <s v="Promítnut do stavu zásob"/>
    <s v="ZOBV_OBVAZ"/>
    <x v="3"/>
    <m/>
    <m/>
    <s v="PANEP CZ s.r.o."/>
    <m/>
    <m/>
    <m/>
    <s v="nemá"/>
    <x v="0"/>
    <n v="0"/>
    <m/>
    <m/>
    <x v="1"/>
    <n v="6"/>
  </r>
  <r>
    <d v="2019-06-20T14:46:26"/>
    <s v="SVIOP-2019-SZM1-003969"/>
    <x v="5"/>
    <x v="5"/>
    <n v="100"/>
    <s v="ks"/>
    <n v="0.85"/>
    <n v="85"/>
    <s v="2611"/>
    <m/>
    <x v="0"/>
    <s v="32912"/>
    <s v="Výdej do spotřeby z IOP"/>
    <s v="Pavelková Renata"/>
    <s v="Promítnut do stavu zásob"/>
    <s v="ZOBV_NA"/>
    <x v="4"/>
    <m/>
    <m/>
    <s v="Chráněná dílna TiRO Blansko s.r.o."/>
    <m/>
    <m/>
    <m/>
    <s v="0080576"/>
    <x v="0"/>
    <n v="0"/>
    <m/>
    <m/>
    <x v="1"/>
    <n v="6"/>
  </r>
  <r>
    <d v="2019-06-20T14:46:26"/>
    <s v="SVIOP-2019-SZM1-003969"/>
    <x v="6"/>
    <x v="6"/>
    <n v="400"/>
    <s v="ks"/>
    <n v="1.5"/>
    <n v="600"/>
    <s v="2611"/>
    <m/>
    <x v="0"/>
    <s v="KDM831786"/>
    <s v="Výdej do spotřeby z IOP"/>
    <s v="Pavelková Renata"/>
    <s v="Promítnut do stavu zásob"/>
    <s v="ZOST_STRIK"/>
    <x v="5"/>
    <m/>
    <m/>
    <s v="Distrimed s.r.o."/>
    <m/>
    <m/>
    <m/>
    <s v="nemá"/>
    <x v="2"/>
    <n v="0"/>
    <m/>
    <m/>
    <x v="1"/>
    <n v="6"/>
  </r>
  <r>
    <d v="2019-06-20T14:46:26"/>
    <s v="SVIOP-2019-SZM1-003969"/>
    <x v="40"/>
    <x v="40"/>
    <n v="50"/>
    <s v="ks"/>
    <n v="1.99"/>
    <n v="99.5"/>
    <s v="2611"/>
    <m/>
    <x v="0"/>
    <s v="454086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1"/>
    <n v="6"/>
  </r>
  <r>
    <d v="2019-06-20T14:46:26"/>
    <s v="SVIOP-2019-SZM1-003969"/>
    <x v="209"/>
    <x v="209"/>
    <n v="200"/>
    <s v="ks"/>
    <n v="2.4700000000000002"/>
    <n v="493"/>
    <s v="2611"/>
    <m/>
    <x v="0"/>
    <s v="DIS7371"/>
    <s v="Výdej do spotřeby z IOP"/>
    <s v="Pavelková Renata"/>
    <s v="Promítnut do stavu zásob"/>
    <s v="ZOST_OD"/>
    <x v="6"/>
    <m/>
    <m/>
    <s v="Distrimed s.r.o."/>
    <m/>
    <m/>
    <m/>
    <s v="nemá"/>
    <x v="2"/>
    <n v="0"/>
    <m/>
    <m/>
    <x v="1"/>
    <n v="6"/>
  </r>
  <r>
    <d v="2019-06-20T14:46:26"/>
    <s v="SVIOP-2019-SZM1-003969"/>
    <x v="165"/>
    <x v="165"/>
    <n v="50"/>
    <s v="ks"/>
    <n v="3.07"/>
    <n v="153.5"/>
    <s v="2611"/>
    <m/>
    <x v="0"/>
    <s v="456071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1"/>
    <n v="6"/>
  </r>
  <r>
    <d v="2019-06-20T14:46:26"/>
    <s v="SVIOP-2019-SZM1-003969"/>
    <x v="10"/>
    <x v="10"/>
    <n v="50"/>
    <s v="ks"/>
    <n v="3.1"/>
    <n v="155"/>
    <s v="2611"/>
    <m/>
    <x v="0"/>
    <s v="455071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1"/>
    <n v="6"/>
  </r>
  <r>
    <d v="2019-06-20T14:46:26"/>
    <s v="SVIOP-2019-SZM1-003969"/>
    <x v="233"/>
    <x v="233"/>
    <n v="100"/>
    <s v="ks"/>
    <n v="3.96"/>
    <n v="396"/>
    <s v="2611"/>
    <m/>
    <x v="0"/>
    <s v="2201 045ND"/>
    <s v="Výdej do spotřeby z IOP"/>
    <s v="Pavelková Renata"/>
    <s v="Promítnut do stavu zásob"/>
    <s v="ZOST_HADIC"/>
    <x v="12"/>
    <m/>
    <m/>
    <s v="Mediform, spol. s r.o."/>
    <m/>
    <m/>
    <m/>
    <s v="nemá"/>
    <x v="2"/>
    <n v="0"/>
    <s v="VZ-2019-000128"/>
    <s v="VZ-2019-000128"/>
    <x v="1"/>
    <n v="6"/>
  </r>
  <r>
    <d v="2019-06-20T14:46:26"/>
    <s v="SVIOP-2019-SZM1-003969"/>
    <x v="27"/>
    <x v="27"/>
    <n v="100"/>
    <s v="ks"/>
    <n v="6.17"/>
    <n v="617"/>
    <s v="2611"/>
    <m/>
    <x v="0"/>
    <s v="ZAR-TNU201601"/>
    <s v="Výdej do spotřeby z IOP"/>
    <s v="Pavelková Renata"/>
    <s v="Promítnut do stavu zásob"/>
    <s v="ZOST_OSTAT"/>
    <x v="8"/>
    <m/>
    <m/>
    <s v="Distrimed s.r.o."/>
    <m/>
    <m/>
    <m/>
    <s v="nemá"/>
    <x v="2"/>
    <n v="0"/>
    <s v="CN na rok 2018"/>
    <s v="CN na rok 2018"/>
    <x v="1"/>
    <n v="6"/>
  </r>
  <r>
    <d v="2019-06-20T14:46:26"/>
    <s v="SVIOP-2019-SZM1-003969"/>
    <x v="234"/>
    <x v="234"/>
    <n v="100"/>
    <s v="ks"/>
    <n v="6.32"/>
    <n v="632"/>
    <s v="2611"/>
    <m/>
    <x v="0"/>
    <s v="812010"/>
    <s v="Výdej do spotřeby z IOP"/>
    <s v="Pavelková Renata"/>
    <s v="Promítnut do stavu zásob"/>
    <s v="ZOBV_NA"/>
    <x v="4"/>
    <m/>
    <m/>
    <s v="DAHLHAUSEN CZ, spol. s r.o."/>
    <m/>
    <m/>
    <m/>
    <s v="nemá"/>
    <x v="0"/>
    <n v="0"/>
    <s v="CN pro FNOL"/>
    <s v="CN pro FNOL"/>
    <x v="1"/>
    <n v="6"/>
  </r>
  <r>
    <d v="2019-06-20T14:46:26"/>
    <s v="SVIOP-2019-SZM1-003969"/>
    <x v="86"/>
    <x v="86"/>
    <n v="100"/>
    <s v="ks"/>
    <n v="9.1999999999999993"/>
    <n v="920"/>
    <s v="2611"/>
    <m/>
    <x v="0"/>
    <s v="05942861041"/>
    <s v="Výdej do spotřeby z IOP"/>
    <s v="Pavelková Renat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6"/>
  </r>
  <r>
    <d v="2019-06-20T14:46:26"/>
    <s v="SVIOP-2019-SZM1-003969"/>
    <x v="30"/>
    <x v="30"/>
    <n v="30"/>
    <s v="ks"/>
    <n v="10.19"/>
    <n v="305.7"/>
    <s v="2611"/>
    <m/>
    <x v="0"/>
    <s v="4062957"/>
    <s v="Výdej do spotřeby z IOP"/>
    <s v="Pavelková Renata"/>
    <s v="Promítnut do stavu zásob"/>
    <s v="ZSETY"/>
    <x v="9"/>
    <m/>
    <m/>
    <s v="SKY &amp; FACILITY s.r.o."/>
    <m/>
    <m/>
    <m/>
    <s v="nemá"/>
    <x v="4"/>
    <n v="0"/>
    <s v="VZ-2017-000649"/>
    <s v="VZ-2017-000649"/>
    <x v="1"/>
    <n v="6"/>
  </r>
  <r>
    <d v="2019-06-20T14:46:26"/>
    <s v="SVIOP-2019-SZM1-003969"/>
    <x v="50"/>
    <x v="50"/>
    <n v="20"/>
    <s v="ks"/>
    <n v="13.31"/>
    <n v="266.2"/>
    <s v="2611"/>
    <m/>
    <x v="0"/>
    <s v="15-0003"/>
    <s v="Výdej do spotřeby z IOP"/>
    <s v="Pavelková Renata"/>
    <s v="Promítnut do stavu zásob"/>
    <s v="ZOST_NADOBA"/>
    <x v="13"/>
    <m/>
    <m/>
    <s v="INTERGOS-CZ, s.r.o."/>
    <m/>
    <m/>
    <m/>
    <s v="nemá"/>
    <x v="2"/>
    <n v="0"/>
    <m/>
    <m/>
    <x v="1"/>
    <n v="6"/>
  </r>
  <r>
    <d v="2019-06-20T14:46:26"/>
    <s v="SVIOP-2019-SZM1-003969"/>
    <x v="98"/>
    <x v="98"/>
    <n v="10"/>
    <s v="ks"/>
    <n v="21.23"/>
    <n v="212.3"/>
    <s v="2611"/>
    <m/>
    <x v="0"/>
    <s v="802CE.A"/>
    <s v="Výdej do spotřeby z IOP"/>
    <s v="Pavelková Renata"/>
    <s v="Promítnut do stavu zásob"/>
    <s v="ZOST_OD_MI"/>
    <x v="18"/>
    <m/>
    <m/>
    <s v="TRIOS, spol. s r.o."/>
    <m/>
    <m/>
    <m/>
    <s v="nemá"/>
    <x v="2"/>
    <n v="0"/>
    <m/>
    <m/>
    <x v="1"/>
    <n v="6"/>
  </r>
  <r>
    <d v="2019-06-20T14:46:26"/>
    <s v="SVIOP-2019-SZM1-003969"/>
    <x v="1"/>
    <x v="1"/>
    <n v="4"/>
    <s v="ks"/>
    <n v="29.89"/>
    <n v="119.56"/>
    <s v="2611"/>
    <m/>
    <x v="0"/>
    <s v="1230200129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1"/>
    <n v="6"/>
  </r>
  <r>
    <d v="2019-06-20T14:46:26"/>
    <s v="SVIOP-2019-SZM1-003969"/>
    <x v="88"/>
    <x v="88"/>
    <n v="50"/>
    <s v="ks"/>
    <n v="30.17"/>
    <n v="1508.5"/>
    <s v="2611"/>
    <m/>
    <x v="0"/>
    <s v="SYS01512EE"/>
    <s v="Výdej do spotřeby z IOP"/>
    <s v="Pavelková Renata"/>
    <s v="Promítnut do stavu zásob"/>
    <s v="ZOBV_HO"/>
    <x v="0"/>
    <m/>
    <m/>
    <s v="Distrimed s.r.o."/>
    <m/>
    <m/>
    <m/>
    <s v="nemá"/>
    <x v="0"/>
    <n v="0"/>
    <m/>
    <m/>
    <x v="1"/>
    <n v="6"/>
  </r>
  <r>
    <d v="2019-06-20T14:46:26"/>
    <s v="SVIOP-2019-SZM1-003969"/>
    <x v="186"/>
    <x v="186"/>
    <n v="6"/>
    <s v="ks"/>
    <n v="30.51"/>
    <n v="183.06"/>
    <s v="2611"/>
    <m/>
    <x v="0"/>
    <s v="1230206310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1"/>
    <n v="6"/>
  </r>
  <r>
    <d v="2019-06-20T14:46:26"/>
    <s v="SVIOP-2019-SZM1-003969"/>
    <x v="118"/>
    <x v="118"/>
    <n v="1"/>
    <s v="ks"/>
    <n v="72.22"/>
    <n v="72.22"/>
    <s v="2611"/>
    <m/>
    <x v="0"/>
    <s v="24252"/>
    <s v="Výdej do spotřeby z IOP"/>
    <s v="Pavelková Renata"/>
    <s v="Promítnut do stavu zásob"/>
    <s v="ZOBV_OB"/>
    <x v="1"/>
    <m/>
    <m/>
    <s v="Chráněná dílna TiRO Blansko s.r.o."/>
    <m/>
    <m/>
    <m/>
    <s v="nemá"/>
    <x v="0"/>
    <n v="0"/>
    <m/>
    <m/>
    <x v="1"/>
    <n v="6"/>
  </r>
  <r>
    <d v="2019-06-20T14:46:26"/>
    <s v="SVIOP-2019-SZM1-003969"/>
    <x v="28"/>
    <x v="28"/>
    <n v="2"/>
    <s v="ks"/>
    <n v="139.18"/>
    <n v="278.36"/>
    <s v="2611"/>
    <m/>
    <x v="0"/>
    <s v="400416"/>
    <s v="Výdej do spotřeby z IOP"/>
    <s v="Pavelková Renata"/>
    <s v="Promítnut do stavu zásob"/>
    <s v="ZOBV_HO"/>
    <x v="0"/>
    <m/>
    <m/>
    <s v="B. Braun Medical s.r.o."/>
    <m/>
    <m/>
    <m/>
    <s v="0086760"/>
    <x v="0"/>
    <n v="0"/>
    <m/>
    <m/>
    <x v="1"/>
    <n v="6"/>
  </r>
  <r>
    <d v="2019-06-20T14:46:26"/>
    <s v="SVIOP-2019-SZM1-003969"/>
    <x v="139"/>
    <x v="139"/>
    <n v="5"/>
    <s v="ks"/>
    <n v="573.85"/>
    <n v="2869.25"/>
    <s v="2611"/>
    <m/>
    <x v="0"/>
    <s v="3098077"/>
    <s v="Výdej do spotřeby z IOP"/>
    <s v="Pavelková Renata"/>
    <s v="Promítnut do stavu zásob"/>
    <s v="ZOBV_HO"/>
    <x v="0"/>
    <m/>
    <m/>
    <s v="EMPOLAS s.r.o."/>
    <m/>
    <m/>
    <m/>
    <s v="nemá"/>
    <x v="0"/>
    <n v="0"/>
    <m/>
    <m/>
    <x v="1"/>
    <n v="6"/>
  </r>
  <r>
    <d v="2019-06-21T06:45:36"/>
    <s v="SVIOP-2019-SZM2-009337"/>
    <x v="16"/>
    <x v="16"/>
    <n v="20"/>
    <s v="ks"/>
    <n v="12.16"/>
    <n v="243.21"/>
    <s v="2611"/>
    <m/>
    <x v="0"/>
    <s v="931324"/>
    <s v="Výdej do spotřeby z IOP"/>
    <s v="Lukášková Lenka"/>
    <s v="Promítnut do stavu zásob"/>
    <s v="ZOBV_OB"/>
    <x v="1"/>
    <m/>
    <m/>
    <s v="HARTMANN - RICO a.s."/>
    <m/>
    <m/>
    <m/>
    <s v="nemá"/>
    <x v="0"/>
    <n v="0"/>
    <m/>
    <m/>
    <x v="1"/>
    <n v="6"/>
  </r>
  <r>
    <d v="2019-06-21T06:45:36"/>
    <s v="SVIOP-2019-SZM2-009337"/>
    <x v="17"/>
    <x v="17"/>
    <n v="20"/>
    <s v="ks"/>
    <n v="16.68"/>
    <n v="333.5"/>
    <s v="2611"/>
    <m/>
    <x v="0"/>
    <s v="931323"/>
    <s v="Výdej do spotřeby z IOP"/>
    <s v="Lukášková Lenka"/>
    <s v="Promítnut do stavu zásob"/>
    <s v="ZOBV_OBVAZ"/>
    <x v="3"/>
    <m/>
    <m/>
    <s v="HARTMANN - RICO a.s."/>
    <m/>
    <m/>
    <m/>
    <s v="nemá"/>
    <x v="0"/>
    <n v="0"/>
    <m/>
    <m/>
    <x v="1"/>
    <n v="6"/>
  </r>
  <r>
    <d v="2019-06-21T06:45:36"/>
    <s v="SVIOP-2019-SZM2-009337"/>
    <x v="93"/>
    <x v="93"/>
    <n v="10"/>
    <s v="ks"/>
    <n v="93.44"/>
    <n v="934.4"/>
    <s v="2611"/>
    <m/>
    <x v="0"/>
    <s v="6099768"/>
    <s v="Výdej do spotřeby z IOP"/>
    <s v="Lukášková Lenka"/>
    <s v="Promítnut do stavu zásob"/>
    <s v="ZOBV_OBVAZ"/>
    <x v="3"/>
    <m/>
    <m/>
    <s v="HARTMANN - RICO a.s."/>
    <m/>
    <m/>
    <m/>
    <s v="0170301"/>
    <x v="0"/>
    <n v="0"/>
    <m/>
    <m/>
    <x v="1"/>
    <n v="6"/>
  </r>
  <r>
    <d v="2019-06-21T06:45:36"/>
    <s v="SVIOP-2019-SZM2-009337"/>
    <x v="93"/>
    <x v="93"/>
    <n v="10"/>
    <s v="ks"/>
    <n v="93.45"/>
    <n v="934.46"/>
    <s v="2611"/>
    <m/>
    <x v="0"/>
    <s v="6099768"/>
    <s v="Výdej do spotřeby z IOP"/>
    <s v="Lukášková Lenka"/>
    <s v="Promítnut do stavu zásob"/>
    <s v="ZOBV_OBVAZ"/>
    <x v="3"/>
    <m/>
    <m/>
    <s v="HARTMANN - RICO a.s."/>
    <m/>
    <m/>
    <m/>
    <s v="0170301"/>
    <x v="0"/>
    <n v="0"/>
    <m/>
    <m/>
    <x v="1"/>
    <n v="6"/>
  </r>
  <r>
    <d v="2019-06-21T07:56:37"/>
    <s v="SVIOP-2019-SZM1-004070"/>
    <x v="18"/>
    <x v="18"/>
    <n v="100"/>
    <s v="ks"/>
    <n v="1.68"/>
    <n v="168"/>
    <s v="2611"/>
    <m/>
    <x v="0"/>
    <s v="4606205V"/>
    <s v="Výdej do spotřeby z IOP"/>
    <s v="Pavelková Renata"/>
    <s v="Promítnut do stavu zásob"/>
    <s v="ZOST_STRIK"/>
    <x v="5"/>
    <m/>
    <m/>
    <s v="B. Braun Medical s.r.o."/>
    <m/>
    <m/>
    <m/>
    <s v="nemá"/>
    <x v="2"/>
    <n v="0"/>
    <m/>
    <m/>
    <x v="1"/>
    <n v="6"/>
  </r>
  <r>
    <d v="2019-06-21T07:56:37"/>
    <s v="SVIOP-2019-SZM1-004070"/>
    <x v="39"/>
    <x v="39"/>
    <n v="50"/>
    <s v="ks"/>
    <n v="1.9"/>
    <n v="95"/>
    <s v="2611"/>
    <m/>
    <x v="0"/>
    <s v="454073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1"/>
    <n v="6"/>
  </r>
  <r>
    <d v="2019-06-21T07:56:37"/>
    <s v="SVIOP-2019-SZM1-004070"/>
    <x v="114"/>
    <x v="114"/>
    <n v="30"/>
    <s v="ks"/>
    <n v="6.23"/>
    <n v="186.9"/>
    <s v="2611"/>
    <m/>
    <x v="0"/>
    <s v="050ML3CZ-CEW"/>
    <s v="Výdej do spotřeby z IOP"/>
    <s v="Pavelková Renata"/>
    <s v="Promítnut do stavu zásob"/>
    <s v="ZOST_STRIK"/>
    <x v="5"/>
    <m/>
    <m/>
    <s v="Distrimed s.r.o."/>
    <m/>
    <m/>
    <m/>
    <s v="nemá"/>
    <x v="2"/>
    <n v="0"/>
    <m/>
    <m/>
    <x v="1"/>
    <n v="6"/>
  </r>
  <r>
    <d v="2019-06-21T07:56:37"/>
    <s v="SVIOP-2019-SZM1-004070"/>
    <x v="30"/>
    <x v="30"/>
    <n v="20"/>
    <s v="ks"/>
    <n v="10.18"/>
    <n v="203.6"/>
    <s v="2611"/>
    <m/>
    <x v="0"/>
    <s v="4062957"/>
    <s v="Výdej do spotřeby z IOP"/>
    <s v="Pavelková Renata"/>
    <s v="Promítnut do stavu zásob"/>
    <s v="ZSETY"/>
    <x v="9"/>
    <m/>
    <m/>
    <s v="SKY &amp; FACILITY s.r.o."/>
    <m/>
    <m/>
    <m/>
    <s v="nemá"/>
    <x v="4"/>
    <n v="0"/>
    <s v="VZ-2017-000649"/>
    <s v="VZ-2017-000649"/>
    <x v="1"/>
    <n v="6"/>
  </r>
  <r>
    <d v="2019-06-21T12:39:34"/>
    <s v="SVIOP-2019-SZM1-004122"/>
    <x v="209"/>
    <x v="209"/>
    <n v="200"/>
    <s v="ks"/>
    <n v="2.46"/>
    <n v="492"/>
    <s v="2611"/>
    <m/>
    <x v="0"/>
    <s v="DIS7371"/>
    <s v="Výdej do spotřeby z IOP"/>
    <s v="Oklešťková Helena"/>
    <s v="Promítnut do stavu zásob"/>
    <s v="ZOST_OD"/>
    <x v="6"/>
    <m/>
    <m/>
    <s v="Distrimed s.r.o."/>
    <m/>
    <m/>
    <m/>
    <s v="nemá"/>
    <x v="2"/>
    <n v="0"/>
    <m/>
    <m/>
    <x v="1"/>
    <n v="6"/>
  </r>
  <r>
    <d v="2019-06-25T08:01:01"/>
    <s v="SVSP-2019-SZM2-000137"/>
    <x v="235"/>
    <x v="235"/>
    <n v="6"/>
    <s v="ks"/>
    <n v="248.05"/>
    <n v="1488.3"/>
    <s v="2611"/>
    <m/>
    <x v="0"/>
    <s v="210-SvalecekA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36"/>
    <x v="236"/>
    <n v="6"/>
    <s v="ks"/>
    <n v="493.68"/>
    <n v="2962.08"/>
    <s v="2611"/>
    <m/>
    <x v="0"/>
    <s v="210-V6oc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37"/>
    <x v="237"/>
    <n v="2"/>
    <s v="ks"/>
    <n v="582.01"/>
    <n v="1164.02"/>
    <s v="2611"/>
    <m/>
    <x v="0"/>
    <s v="210-S17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38"/>
    <x v="238"/>
    <n v="4"/>
    <s v="ks"/>
    <n v="590.48"/>
    <n v="2361.92"/>
    <s v="2611"/>
    <m/>
    <x v="0"/>
    <s v="210-S1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39"/>
    <x v="239"/>
    <n v="6"/>
    <s v="ks"/>
    <n v="618.30999999999995"/>
    <n v="3709.86"/>
    <s v="2611"/>
    <m/>
    <x v="0"/>
    <s v="210-V8oc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40"/>
    <x v="240"/>
    <n v="10"/>
    <s v="ks"/>
    <n v="631.62"/>
    <n v="6316.2"/>
    <s v="2611"/>
    <m/>
    <x v="0"/>
    <s v="210-S18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41"/>
    <x v="241"/>
    <n v="2"/>
    <s v="ks"/>
    <n v="641.29999999999995"/>
    <n v="1282.5999999999999"/>
    <s v="2611"/>
    <m/>
    <x v="0"/>
    <s v="210-S3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42"/>
    <x v="242"/>
    <n v="15"/>
    <s v="ks"/>
    <n v="644.92999999999995"/>
    <n v="9673.9500000000007"/>
    <s v="2611"/>
    <m/>
    <x v="0"/>
    <s v="210-V7ocdv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43"/>
    <x v="243"/>
    <n v="6"/>
    <s v="ks"/>
    <n v="814.33"/>
    <n v="4885.9799999999996"/>
    <s v="2611"/>
    <m/>
    <x v="0"/>
    <s v="210-S5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44"/>
    <x v="244"/>
    <n v="2"/>
    <s v="ks"/>
    <n v="869.99"/>
    <n v="1739.98"/>
    <s v="2611"/>
    <m/>
    <x v="0"/>
    <s v="210-S29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45"/>
    <x v="245"/>
    <n v="2"/>
    <s v="ks"/>
    <n v="872.41"/>
    <n v="1744.82"/>
    <s v="2611"/>
    <m/>
    <x v="0"/>
    <s v="210-S11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46"/>
    <x v="246"/>
    <n v="2"/>
    <s v="ks"/>
    <n v="905.08"/>
    <n v="1810.16"/>
    <s v="2611"/>
    <m/>
    <x v="0"/>
    <s v="210-S21B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47"/>
    <x v="247"/>
    <n v="6"/>
    <s v="ks"/>
    <n v="975.26"/>
    <n v="5851.56"/>
    <s v="2611"/>
    <m/>
    <x v="0"/>
    <s v="210-SPPA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48"/>
    <x v="248"/>
    <n v="6"/>
    <s v="ks"/>
    <n v="982.52"/>
    <n v="5895.12"/>
    <s v="2611"/>
    <m/>
    <x v="0"/>
    <s v="210-V3oc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49"/>
    <x v="249"/>
    <n v="6"/>
    <s v="ks"/>
    <n v="992.2"/>
    <n v="5953.2"/>
    <s v="2611"/>
    <m/>
    <x v="0"/>
    <s v="210-Vželvaoc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50"/>
    <x v="250"/>
    <n v="2"/>
    <s v="ks"/>
    <n v="1289.8599999999999"/>
    <n v="2579.7199999999998"/>
    <s v="2611"/>
    <m/>
    <x v="0"/>
    <s v="210-V15Aoc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51"/>
    <x v="251"/>
    <n v="6"/>
    <s v="ks"/>
    <n v="1316.48"/>
    <n v="7898.88"/>
    <s v="2611"/>
    <m/>
    <x v="0"/>
    <s v="210-V2Aoc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01:01"/>
    <s v="SVSP-2019-SZM2-000137"/>
    <x v="252"/>
    <x v="252"/>
    <n v="6"/>
    <s v="ks"/>
    <n v="2573.67"/>
    <n v="15442.02"/>
    <s v="2611"/>
    <m/>
    <x v="0"/>
    <s v="210-VK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26:22"/>
    <s v="SVSP-2019-SZM2-000139"/>
    <x v="242"/>
    <x v="242"/>
    <n v="10"/>
    <s v="ks"/>
    <n v="644.92999999999995"/>
    <n v="6449.3"/>
    <s v="2622"/>
    <m/>
    <x v="1"/>
    <s v="210-V7ocdv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26:22"/>
    <s v="SVSP-2019-SZM2-000139"/>
    <x v="253"/>
    <x v="253"/>
    <n v="2"/>
    <s v="ks"/>
    <n v="1217.26"/>
    <n v="2434.52"/>
    <s v="2622"/>
    <m/>
    <x v="1"/>
    <s v="210-S6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26:22"/>
    <s v="SVSP-2019-SZM2-000139"/>
    <x v="254"/>
    <x v="254"/>
    <n v="5"/>
    <s v="ks"/>
    <n v="1491.93"/>
    <n v="7459.65"/>
    <s v="2622"/>
    <m/>
    <x v="1"/>
    <s v="210-S20C-V"/>
    <s v="Výdej do spotřeby"/>
    <s v="Masopustová Eva"/>
    <s v="Promítnut do stavu zásob"/>
    <s v="ZOST_OSTAT"/>
    <x v="8"/>
    <m/>
    <m/>
    <s v="IF FACILITY a.s."/>
    <m/>
    <m/>
    <m/>
    <s v="nemá"/>
    <x v="2"/>
    <n v="0"/>
    <s v="VZ-2019-000199"/>
    <s v="VZ-2019-000199"/>
    <x v="1"/>
    <n v="6"/>
  </r>
  <r>
    <d v="2019-06-25T08:52:33"/>
    <s v="SVIOP-2019-SZM2-009546"/>
    <x v="121"/>
    <x v="121"/>
    <n v="1"/>
    <s v="ks"/>
    <n v="-0.25"/>
    <n v="-0.25"/>
    <s v="2611"/>
    <m/>
    <x v="0"/>
    <m/>
    <s v="Výdej do spotřeby z IOP"/>
    <s v="Lukášková Lenka"/>
    <s v="Promítnut do stavu zásob"/>
    <s v="ZAOKROUHLENI"/>
    <x v="11"/>
    <m/>
    <m/>
    <m/>
    <m/>
    <m/>
    <m/>
    <s v="nemá"/>
    <x v="5"/>
    <n v="0"/>
    <m/>
    <m/>
    <x v="1"/>
    <n v="6"/>
  </r>
  <r>
    <d v="2019-06-25T08:52:33"/>
    <s v="SVIOP-2019-SZM2-009546"/>
    <x v="255"/>
    <x v="255"/>
    <n v="15"/>
    <s v="ks"/>
    <n v="12.65"/>
    <n v="189.75"/>
    <s v="2611"/>
    <m/>
    <x v="0"/>
    <s v="0151 M"/>
    <s v="Výdej do spotřeby z IOP"/>
    <s v="Lukášková Lenka"/>
    <s v="Promítnut do stavu zásob"/>
    <s v="ZOBV_OB"/>
    <x v="1"/>
    <m/>
    <m/>
    <s v="DAHLHAUSEN CZ, spol. s r.o."/>
    <m/>
    <m/>
    <m/>
    <s v="nemá"/>
    <x v="0"/>
    <n v="0"/>
    <s v="CN pro FNOL"/>
    <s v="CN pro FNOL"/>
    <x v="1"/>
    <n v="6"/>
  </r>
  <r>
    <d v="2019-06-26T06:52:07"/>
    <s v="SVIOP-2019-SZM1-004178"/>
    <x v="256"/>
    <x v="256"/>
    <n v="30"/>
    <s v="ks"/>
    <n v="4.78"/>
    <n v="143.4"/>
    <s v="2611"/>
    <m/>
    <x v="0"/>
    <s v="62.610.018"/>
    <s v="Výdej do spotřeby z IOP"/>
    <s v="Oklešťková Helena"/>
    <s v="Promítnut do stavu zásob"/>
    <s v="ZOST_OD"/>
    <x v="6"/>
    <m/>
    <m/>
    <s v="SARSTEDT spol. s r.o."/>
    <m/>
    <m/>
    <m/>
    <s v="nemá"/>
    <x v="2"/>
    <n v="0"/>
    <m/>
    <m/>
    <x v="1"/>
    <n v="6"/>
  </r>
  <r>
    <d v="2019-06-26T14:16:06"/>
    <s v="SVIOP-2019-SZM1-004186"/>
    <x v="1"/>
    <x v="1"/>
    <n v="6"/>
    <s v="ks"/>
    <n v="29.89"/>
    <n v="179.34"/>
    <s v="2611"/>
    <m/>
    <x v="0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6"/>
  </r>
  <r>
    <d v="2019-06-27T13:34:11"/>
    <s v="SVIOP-2019-SZM2-009733"/>
    <x v="163"/>
    <x v="163"/>
    <n v="50"/>
    <s v="ks"/>
    <n v="180.44"/>
    <n v="9021.76"/>
    <s v="2611"/>
    <m/>
    <x v="0"/>
    <s v="4894251"/>
    <s v="Výdej do spotřeby z IOP"/>
    <s v="Lukášková Lenka"/>
    <s v="Promítnut do stavu zásob"/>
    <s v="ZJEHLY"/>
    <x v="7"/>
    <m/>
    <m/>
    <s v="B. Braun Medical s.r.o."/>
    <m/>
    <m/>
    <m/>
    <s v="0058228"/>
    <x v="3"/>
    <n v="0"/>
    <m/>
    <m/>
    <x v="1"/>
    <n v="6"/>
  </r>
  <r>
    <d v="2019-06-27T13:34:11"/>
    <s v="SVIOP-2019-SZM2-009733"/>
    <x v="257"/>
    <x v="257"/>
    <n v="50"/>
    <s v="ks"/>
    <n v="180.44"/>
    <n v="9021.76"/>
    <s v="2611"/>
    <m/>
    <x v="0"/>
    <s v="4894502"/>
    <s v="Výdej do spotřeby z IOP"/>
    <s v="Lukášková Lenka"/>
    <s v="Promítnut do stavu zásob"/>
    <s v="ZJEHLY"/>
    <x v="7"/>
    <m/>
    <m/>
    <s v="B. Braun Medical s.r.o."/>
    <m/>
    <m/>
    <m/>
    <s v="0058229"/>
    <x v="3"/>
    <n v="0"/>
    <m/>
    <m/>
    <x v="1"/>
    <n v="6"/>
  </r>
  <r>
    <d v="2019-06-27T13:34:11"/>
    <s v="SVIOP-2019-SZM2-009733"/>
    <x v="258"/>
    <x v="258"/>
    <n v="25"/>
    <s v="ks"/>
    <n v="180.44"/>
    <n v="4510.88"/>
    <s v="2611"/>
    <m/>
    <x v="0"/>
    <s v="4892510-01"/>
    <s v="Výdej do spotřeby z IOP"/>
    <s v="Lukášková Lenka"/>
    <s v="Promítnut do stavu zásob"/>
    <s v="ZJEHLY"/>
    <x v="7"/>
    <m/>
    <m/>
    <s v="B. Braun Medical s.r.o."/>
    <m/>
    <m/>
    <m/>
    <s v="nemá"/>
    <x v="3"/>
    <n v="0"/>
    <m/>
    <m/>
    <x v="1"/>
    <n v="6"/>
  </r>
  <r>
    <d v="2019-06-27T13:34:11"/>
    <s v="SVIOP-2019-SZM2-009733"/>
    <x v="259"/>
    <x v="259"/>
    <n v="25"/>
    <s v="ks"/>
    <n v="180.44"/>
    <n v="4510.88"/>
    <s v="2611"/>
    <m/>
    <x v="0"/>
    <s v="4892505-01"/>
    <s v="Výdej do spotřeby z IOP"/>
    <s v="Lukášková Lenka"/>
    <s v="Promítnut do stavu zásob"/>
    <s v="ZJEHLY"/>
    <x v="7"/>
    <m/>
    <m/>
    <s v="B. Braun Medical s.r.o."/>
    <m/>
    <m/>
    <m/>
    <s v="nemá"/>
    <x v="3"/>
    <n v="0"/>
    <m/>
    <m/>
    <x v="1"/>
    <n v="6"/>
  </r>
  <r>
    <d v="2019-06-28T08:22:50"/>
    <s v="SVIOP-2019-SZM2-009743"/>
    <x v="141"/>
    <x v="141"/>
    <n v="1"/>
    <s v="ks"/>
    <n v="-0.41"/>
    <n v="-0.41"/>
    <s v="2622"/>
    <m/>
    <x v="1"/>
    <m/>
    <s v="Výdej do spotřeby z IOP"/>
    <s v="Kánská Zdeňka"/>
    <s v="Promítnut do stavu zásob"/>
    <s v="ZAOKROUHLENI"/>
    <x v="11"/>
    <m/>
    <m/>
    <m/>
    <m/>
    <m/>
    <m/>
    <s v="nemá"/>
    <x v="5"/>
    <n v="0"/>
    <m/>
    <m/>
    <x v="1"/>
    <n v="6"/>
  </r>
  <r>
    <d v="2019-06-28T08:22:50"/>
    <s v="SVIOP-2019-SZM2-009743"/>
    <x v="260"/>
    <x v="260"/>
    <n v="1"/>
    <s v="ks"/>
    <n v="1073.7"/>
    <n v="1073.7"/>
    <s v="2622"/>
    <m/>
    <x v="1"/>
    <s v="285/MOD"/>
    <s v="Výdej do spotřeby z IOP"/>
    <s v="Kánská Zdeňka"/>
    <s v="Promítnut do stavu zásob"/>
    <s v="ZOST_OSTAT"/>
    <x v="8"/>
    <m/>
    <m/>
    <s v="TEJPY.cz s.r.o."/>
    <m/>
    <m/>
    <m/>
    <s v="nemá"/>
    <x v="2"/>
    <n v="0"/>
    <s v="VZ-2019-000439"/>
    <s v="VZ-2019-000439"/>
    <x v="1"/>
    <n v="6"/>
  </r>
  <r>
    <d v="2019-06-28T08:22:50"/>
    <s v="SVIOP-2019-SZM2-009743"/>
    <x v="261"/>
    <x v="261"/>
    <n v="1"/>
    <s v="ks"/>
    <n v="1073.71"/>
    <n v="1073.71"/>
    <s v="2622"/>
    <m/>
    <x v="1"/>
    <s v="285/RUZ"/>
    <s v="Výdej do spotřeby z IOP"/>
    <s v="Kánská Zdeňka"/>
    <s v="Promítnut do stavu zásob"/>
    <s v="ZOST_OSTAT"/>
    <x v="8"/>
    <s v="TEJPY.cz s.r.o."/>
    <m/>
    <s v="TEJPY.cz s.r.o."/>
    <m/>
    <m/>
    <m/>
    <s v="nemá"/>
    <x v="2"/>
    <n v="0"/>
    <s v="VZ-2019-000439"/>
    <s v="VZ-2019-000439"/>
    <x v="1"/>
    <n v="6"/>
  </r>
  <r>
    <d v="2019-07-08T08:28:00"/>
    <s v="SVIOP-2019-SZM1-004255"/>
    <x v="30"/>
    <x v="30"/>
    <n v="230"/>
    <s v="ks"/>
    <n v="10.16"/>
    <n v="2336.8000000000002"/>
    <s v="2611"/>
    <m/>
    <x v="0"/>
    <s v="4062957"/>
    <s v="Výdej do spotřeby z IOP"/>
    <s v="Aujeská Ivana"/>
    <s v="Promítnut do stavu zásob"/>
    <s v="ZSETY"/>
    <x v="9"/>
    <m/>
    <m/>
    <s v="SKY &amp; FACILITY s.r.o."/>
    <m/>
    <m/>
    <m/>
    <s v="nemá"/>
    <x v="4"/>
    <n v="0"/>
    <s v="VZ-2017-000649"/>
    <s v="VZ-2017-000649"/>
    <x v="1"/>
    <n v="7"/>
  </r>
  <r>
    <d v="2019-07-23T07:11:40"/>
    <s v="SVIOP-2019-SZM2-010826"/>
    <x v="262"/>
    <x v="262"/>
    <n v="2"/>
    <s v="ks"/>
    <n v="19.96"/>
    <n v="39.92"/>
    <s v="2622"/>
    <m/>
    <x v="1"/>
    <s v="A4091360"/>
    <s v="Výdej do spotřeby z IOP"/>
    <s v="Kánská Zdeňka"/>
    <s v="Promítnut do stavu zásob"/>
    <s v="ZOBV_OBVAZ"/>
    <x v="3"/>
    <m/>
    <m/>
    <s v="PHOENIX lékárenský velkoobchod, s.r.o."/>
    <m/>
    <m/>
    <m/>
    <s v="nemá"/>
    <x v="0"/>
    <n v="0"/>
    <m/>
    <m/>
    <x v="1"/>
    <n v="7"/>
  </r>
  <r>
    <d v="2019-07-23T07:11:40"/>
    <s v="SVIOP-2019-SZM2-010826"/>
    <x v="263"/>
    <x v="263"/>
    <n v="2"/>
    <s v="ks"/>
    <n v="25.25"/>
    <n v="50.49"/>
    <s v="2622"/>
    <m/>
    <x v="1"/>
    <s v="A4101144"/>
    <s v="Výdej do spotřeby z IOP"/>
    <s v="Kánská Zdeňka"/>
    <s v="Promítnut do stavu zásob"/>
    <s v="ZOBV_OBVAZ"/>
    <x v="3"/>
    <m/>
    <m/>
    <s v="PHOENIX lékárenský velkoobchod, s.r.o."/>
    <m/>
    <m/>
    <m/>
    <s v="nemá"/>
    <x v="0"/>
    <n v="0"/>
    <m/>
    <m/>
    <x v="1"/>
    <n v="7"/>
  </r>
  <r>
    <d v="2019-07-23T10:41:39"/>
    <s v="SVIOP-2019-SZM1-004604"/>
    <x v="81"/>
    <x v="81"/>
    <n v="500"/>
    <s v="ks"/>
    <n v="0.27"/>
    <n v="135"/>
    <s v="2611"/>
    <m/>
    <x v="0"/>
    <s v="6102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7"/>
  </r>
  <r>
    <d v="2019-07-23T10:41:39"/>
    <s v="SVIOP-2019-SZM1-004604"/>
    <x v="105"/>
    <x v="105"/>
    <n v="500"/>
    <s v="ks"/>
    <n v="0.43"/>
    <n v="215"/>
    <s v="2611"/>
    <m/>
    <x v="0"/>
    <s v="06103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7"/>
  </r>
  <r>
    <d v="2019-07-23T10:41:39"/>
    <s v="SVIOP-2019-SZM1-004604"/>
    <x v="22"/>
    <x v="22"/>
    <n v="200"/>
    <s v="ks"/>
    <n v="0.55000000000000004"/>
    <n v="110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7"/>
  </r>
  <r>
    <d v="2019-07-23T10:41:39"/>
    <s v="SVIOP-2019-SZM1-004604"/>
    <x v="53"/>
    <x v="53"/>
    <n v="2000"/>
    <s v="ks"/>
    <n v="0.63"/>
    <n v="1260"/>
    <s v="2611"/>
    <m/>
    <x v="0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7"/>
  </r>
  <r>
    <d v="2019-07-23T10:41:39"/>
    <s v="SVIOP-2019-SZM1-004604"/>
    <x v="2"/>
    <x v="2"/>
    <n v="2400"/>
    <s v="ks"/>
    <n v="0.63"/>
    <n v="1512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7"/>
  </r>
  <r>
    <d v="2019-07-23T10:41:39"/>
    <s v="SVIOP-2019-SZM1-004604"/>
    <x v="5"/>
    <x v="5"/>
    <n v="200"/>
    <s v="ks"/>
    <n v="0.85"/>
    <n v="170"/>
    <s v="2611"/>
    <m/>
    <x v="0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1"/>
    <n v="7"/>
  </r>
  <r>
    <d v="2019-07-23T10:41:39"/>
    <s v="SVIOP-2019-SZM1-004604"/>
    <x v="55"/>
    <x v="55"/>
    <n v="100"/>
    <s v="ks"/>
    <n v="1.0900000000000001"/>
    <n v="109"/>
    <s v="2611"/>
    <m/>
    <x v="0"/>
    <s v="4606108V"/>
    <s v="Výdej do spotřeby z IOP"/>
    <s v="Aujeská Ivana"/>
    <s v="Promítnut do stavu zásob"/>
    <s v="ZOST_STRIK"/>
    <x v="5"/>
    <m/>
    <m/>
    <s v="B. Braun Medical s.r.o."/>
    <m/>
    <m/>
    <m/>
    <s v="nemá"/>
    <x v="2"/>
    <n v="0"/>
    <m/>
    <m/>
    <x v="1"/>
    <n v="7"/>
  </r>
  <r>
    <d v="2019-07-23T10:41:39"/>
    <s v="SVIOP-2019-SZM1-004604"/>
    <x v="60"/>
    <x v="60"/>
    <n v="200"/>
    <s v="ks"/>
    <n v="1.29"/>
    <n v="258"/>
    <s v="2611"/>
    <m/>
    <x v="0"/>
    <s v="26621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7"/>
  </r>
  <r>
    <d v="2019-07-23T10:41:39"/>
    <s v="SVIOP-2019-SZM1-004604"/>
    <x v="25"/>
    <x v="25"/>
    <n v="150"/>
    <s v="ks"/>
    <n v="1.52"/>
    <n v="228"/>
    <s v="2611"/>
    <m/>
    <x v="0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1"/>
    <n v="7"/>
  </r>
  <r>
    <d v="2019-07-23T10:41:39"/>
    <s v="SVIOP-2019-SZM1-004604"/>
    <x v="19"/>
    <x v="19"/>
    <n v="150"/>
    <s v="ks"/>
    <n v="2.0699999999999998"/>
    <n v="310.5"/>
    <s v="2611"/>
    <m/>
    <x v="0"/>
    <s v="32914"/>
    <s v="Výdej do spotřeby z IOP"/>
    <s v="Aujeská Ivana"/>
    <s v="Promítnut do stavu zásob"/>
    <s v="ZOBV_OBVAZ"/>
    <x v="3"/>
    <m/>
    <m/>
    <s v="Chráněná dílna TiRO Blansko s.r.o."/>
    <m/>
    <m/>
    <m/>
    <s v="0081750"/>
    <x v="0"/>
    <n v="0"/>
    <m/>
    <m/>
    <x v="1"/>
    <n v="7"/>
  </r>
  <r>
    <d v="2019-07-23T10:41:39"/>
    <s v="SVIOP-2019-SZM1-004604"/>
    <x v="85"/>
    <x v="85"/>
    <n v="50"/>
    <s v="ks"/>
    <n v="2.7"/>
    <n v="135"/>
    <s v="2611"/>
    <m/>
    <x v="0"/>
    <s v="454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7"/>
  </r>
  <r>
    <d v="2019-07-23T10:41:39"/>
    <s v="SVIOP-2019-SZM1-004604"/>
    <x v="63"/>
    <x v="63"/>
    <n v="120"/>
    <s v="ks"/>
    <n v="3.03"/>
    <n v="363.6"/>
    <s v="2611"/>
    <m/>
    <x v="0"/>
    <s v="2662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7"/>
  </r>
  <r>
    <d v="2019-07-23T10:41:39"/>
    <s v="SVIOP-2019-SZM1-004604"/>
    <x v="10"/>
    <x v="10"/>
    <n v="50"/>
    <s v="ks"/>
    <n v="3.1"/>
    <n v="155"/>
    <s v="2611"/>
    <m/>
    <x v="0"/>
    <s v="455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7"/>
  </r>
  <r>
    <d v="2019-07-23T10:41:39"/>
    <s v="SVIOP-2019-SZM1-004604"/>
    <x v="42"/>
    <x v="42"/>
    <n v="150"/>
    <s v="ks"/>
    <n v="3.36"/>
    <n v="504"/>
    <s v="2611"/>
    <m/>
    <x v="0"/>
    <s v="32915"/>
    <s v="Výdej do spotřeby z IOP"/>
    <s v="Aujeská Ivana"/>
    <s v="Promítnut do stavu zásob"/>
    <s v="ZOBV_OBVAZ"/>
    <x v="3"/>
    <m/>
    <m/>
    <s v="Chráněná dílna TiRO Blansko s.r.o."/>
    <m/>
    <m/>
    <m/>
    <s v="0081751"/>
    <x v="0"/>
    <n v="0"/>
    <m/>
    <m/>
    <x v="1"/>
    <n v="7"/>
  </r>
  <r>
    <d v="2019-07-23T10:41:39"/>
    <s v="SVIOP-2019-SZM1-004604"/>
    <x v="111"/>
    <x v="111"/>
    <n v="24"/>
    <s v="ks"/>
    <n v="4.5999999999999996"/>
    <n v="110.4"/>
    <s v="2611"/>
    <m/>
    <x v="0"/>
    <s v="P-AIRO1291"/>
    <s v="Výdej do spotřeby z IOP"/>
    <s v="Aujeská Ivana"/>
    <s v="Promítnut do stavu zásob"/>
    <s v="ZOBV_OBVAZ"/>
    <x v="3"/>
    <m/>
    <m/>
    <s v="MEDICAL M spol. s r.o."/>
    <m/>
    <m/>
    <m/>
    <s v="nemá"/>
    <x v="0"/>
    <n v="0"/>
    <s v="CN na rok 2018"/>
    <s v="CN na rok 2018"/>
    <x v="1"/>
    <n v="7"/>
  </r>
  <r>
    <d v="2019-07-23T10:41:39"/>
    <s v="SVIOP-2019-SZM1-004604"/>
    <x v="86"/>
    <x v="86"/>
    <n v="100"/>
    <s v="ks"/>
    <n v="9.1999999999999993"/>
    <n v="92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7"/>
  </r>
  <r>
    <d v="2019-07-23T10:41:39"/>
    <s v="SVIOP-2019-SZM1-004604"/>
    <x v="49"/>
    <x v="49"/>
    <n v="10"/>
    <s v="ks"/>
    <n v="11.74"/>
    <n v="117.4"/>
    <s v="2611"/>
    <m/>
    <x v="0"/>
    <s v="15-0002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1"/>
    <n v="7"/>
  </r>
  <r>
    <d v="2019-07-23T10:41:39"/>
    <s v="SVIOP-2019-SZM1-004604"/>
    <x v="50"/>
    <x v="50"/>
    <n v="15"/>
    <s v="ks"/>
    <n v="13.31"/>
    <n v="199.65"/>
    <s v="2611"/>
    <m/>
    <x v="0"/>
    <s v="15-0003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1"/>
    <n v="7"/>
  </r>
  <r>
    <d v="2019-07-23T10:41:39"/>
    <s v="SVIOP-2019-SZM1-004604"/>
    <x v="131"/>
    <x v="131"/>
    <n v="24"/>
    <s v="ks"/>
    <n v="15.02"/>
    <n v="360.48"/>
    <s v="2611"/>
    <m/>
    <x v="0"/>
    <s v="9004520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1"/>
    <n v="7"/>
  </r>
  <r>
    <d v="2019-07-23T10:41:39"/>
    <s v="SVIOP-2019-SZM1-004604"/>
    <x v="51"/>
    <x v="51"/>
    <n v="50"/>
    <s v="ks"/>
    <n v="15.29"/>
    <n v="764.64"/>
    <s v="2611"/>
    <m/>
    <x v="0"/>
    <s v="4056353"/>
    <s v="Výdej do spotřeby z IOP"/>
    <s v="Aujeská Ivana"/>
    <s v="Promítnut do stavu zásob"/>
    <s v="ZOST_KANYL"/>
    <x v="14"/>
    <m/>
    <m/>
    <s v="B. Braun Medical s.r.o."/>
    <m/>
    <m/>
    <m/>
    <s v="nemá"/>
    <x v="2"/>
    <n v="0"/>
    <m/>
    <m/>
    <x v="1"/>
    <n v="7"/>
  </r>
  <r>
    <d v="2019-07-23T10:41:39"/>
    <s v="SVIOP-2019-SZM1-004604"/>
    <x v="98"/>
    <x v="98"/>
    <n v="10"/>
    <s v="ks"/>
    <n v="21.23"/>
    <n v="212.3"/>
    <s v="2611"/>
    <m/>
    <x v="0"/>
    <s v="802CE.A"/>
    <s v="Výdej do spotřeby z IOP"/>
    <s v="Aujeská Ivana"/>
    <s v="Promítnut do stavu zásob"/>
    <s v="ZOST_OD_MI"/>
    <x v="18"/>
    <m/>
    <m/>
    <s v="TRIOS, spol. s r.o."/>
    <m/>
    <m/>
    <m/>
    <s v="nemá"/>
    <x v="2"/>
    <n v="0"/>
    <m/>
    <m/>
    <x v="1"/>
    <n v="7"/>
  </r>
  <r>
    <d v="2019-07-23T10:41:39"/>
    <s v="SVIOP-2019-SZM1-004604"/>
    <x v="87"/>
    <x v="87"/>
    <n v="10"/>
    <s v="ks"/>
    <n v="21.23"/>
    <n v="212.3"/>
    <s v="2611"/>
    <m/>
    <x v="0"/>
    <s v="490CE.A"/>
    <s v="Výdej do spotřeby z IOP"/>
    <s v="Aujeská Ivana"/>
    <s v="Promítnut do stavu zásob"/>
    <s v="ZOST_OD_MI"/>
    <x v="18"/>
    <m/>
    <m/>
    <s v="TRIOS, spol. s r.o."/>
    <m/>
    <m/>
    <m/>
    <s v="nemá"/>
    <x v="2"/>
    <n v="0"/>
    <m/>
    <m/>
    <x v="1"/>
    <n v="7"/>
  </r>
  <r>
    <d v="2019-07-23T10:41:39"/>
    <s v="SVIOP-2019-SZM1-004604"/>
    <x v="1"/>
    <x v="1"/>
    <n v="24"/>
    <s v="ks"/>
    <n v="29.88"/>
    <n v="717.12"/>
    <s v="2611"/>
    <m/>
    <x v="0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7"/>
  </r>
  <r>
    <d v="2019-07-23T10:41:39"/>
    <s v="SVIOP-2019-SZM1-004604"/>
    <x v="134"/>
    <x v="134"/>
    <n v="6"/>
    <s v="ks"/>
    <n v="46.32"/>
    <n v="277.92"/>
    <s v="2611"/>
    <m/>
    <x v="0"/>
    <s v="9004540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1"/>
    <n v="7"/>
  </r>
  <r>
    <d v="2019-07-23T10:41:39"/>
    <s v="SVIOP-2019-SZM1-004604"/>
    <x v="28"/>
    <x v="28"/>
    <n v="2"/>
    <s v="ks"/>
    <n v="139.16999999999999"/>
    <n v="278.33999999999997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1"/>
    <n v="7"/>
  </r>
  <r>
    <d v="2019-07-23T10:41:39"/>
    <s v="SVIOP-2019-SZM1-004604"/>
    <x v="155"/>
    <x v="155"/>
    <n v="2"/>
    <s v="ks"/>
    <n v="197.57"/>
    <n v="395.14"/>
    <s v="2611"/>
    <m/>
    <x v="0"/>
    <s v="3346E"/>
    <s v="Výdej do spotřeby z IOP"/>
    <s v="Aujeská Ivana"/>
    <s v="Promítnut do stavu zásob"/>
    <s v="ZOST_OSTAT"/>
    <x v="8"/>
    <m/>
    <m/>
    <s v="3M Česko, spol. s r.o."/>
    <m/>
    <m/>
    <m/>
    <s v="nemá"/>
    <x v="2"/>
    <n v="0"/>
    <m/>
    <m/>
    <x v="1"/>
    <n v="7"/>
  </r>
  <r>
    <d v="2019-07-23T10:41:39"/>
    <s v="SVIOP-2019-SZM1-004604"/>
    <x v="14"/>
    <x v="14"/>
    <n v="3"/>
    <s v="ks"/>
    <n v="355.35"/>
    <n v="1066.05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7"/>
  </r>
  <r>
    <d v="2019-07-24T07:21:13"/>
    <s v="SVIOP-2019-SZM2-010916"/>
    <x v="0"/>
    <x v="0"/>
    <n v="10"/>
    <s v="ks"/>
    <n v="82.08"/>
    <n v="820.8"/>
    <s v="2611"/>
    <m/>
    <x v="0"/>
    <s v="20403"/>
    <s v="Výdej do spotřeby z IOP"/>
    <s v="Kánská Zdeňka"/>
    <s v="Promítnut do stavu zásob"/>
    <s v="ZOBV_HO"/>
    <x v="0"/>
    <m/>
    <m/>
    <s v="Chráněná dílna TiRO Blansko s.r.o."/>
    <m/>
    <m/>
    <m/>
    <s v="0081454"/>
    <x v="0"/>
    <n v="0"/>
    <m/>
    <m/>
    <x v="1"/>
    <n v="7"/>
  </r>
  <r>
    <d v="2019-07-24T07:21:13"/>
    <s v="SVIOP-2019-SZM2-010916"/>
    <x v="31"/>
    <x v="31"/>
    <n v="2"/>
    <s v="ks"/>
    <n v="656.64"/>
    <n v="1313.28"/>
    <s v="2611"/>
    <m/>
    <x v="0"/>
    <s v="20468"/>
    <s v="Výdej do spotřeby z IOP"/>
    <s v="Kánská Zdeňka"/>
    <s v="Promítnut do stavu zásob"/>
    <s v="ZOBV_OBVAZ"/>
    <x v="3"/>
    <m/>
    <m/>
    <s v="Chráněná dílna TiRO Blansko s.r.o."/>
    <m/>
    <m/>
    <m/>
    <s v="nemá"/>
    <x v="0"/>
    <n v="0"/>
    <m/>
    <m/>
    <x v="1"/>
    <n v="7"/>
  </r>
  <r>
    <d v="2019-07-24T07:59:56"/>
    <s v="SVIOP-2019-SZM2-010930"/>
    <x v="264"/>
    <x v="264"/>
    <n v="1"/>
    <s v="ks"/>
    <n v="1108.21"/>
    <n v="1108.21"/>
    <s v="2622"/>
    <m/>
    <x v="1"/>
    <s v="285/B"/>
    <s v="Výdej do spotřeby z IOP"/>
    <s v="Kánská Zdeňka"/>
    <s v="Promítnut do stavu zásob"/>
    <s v="ZOST_OSTAT"/>
    <x v="8"/>
    <m/>
    <m/>
    <s v="TEJPY.cz s.r.o."/>
    <m/>
    <m/>
    <m/>
    <m/>
    <x v="2"/>
    <n v="0"/>
    <s v="VZ-2019-000439"/>
    <s v="VZ-2019-000439"/>
    <x v="1"/>
    <n v="7"/>
  </r>
  <r>
    <d v="2019-07-24T08:01:29"/>
    <s v="SVIOP-2019-SZM2-010931"/>
    <x v="141"/>
    <x v="141"/>
    <n v="1"/>
    <s v="ks"/>
    <n v="-0.21"/>
    <n v="-0.21"/>
    <s v="2622"/>
    <m/>
    <x v="1"/>
    <m/>
    <s v="Výdej do spotřeby z IOP"/>
    <s v="Kánská Zdeňka"/>
    <s v="Promítnut do stavu zásob"/>
    <s v="ZAOKROUHLENI"/>
    <x v="11"/>
    <m/>
    <m/>
    <m/>
    <m/>
    <m/>
    <m/>
    <s v="nemá"/>
    <x v="5"/>
    <n v="0"/>
    <m/>
    <m/>
    <x v="1"/>
    <n v="7"/>
  </r>
  <r>
    <d v="2019-07-24T09:36:52"/>
    <s v="SVIOP-2019-SZM2-010943"/>
    <x v="91"/>
    <x v="91"/>
    <n v="10"/>
    <s v="ks"/>
    <n v="13.13"/>
    <n v="131.25"/>
    <s v="2611"/>
    <m/>
    <x v="0"/>
    <s v="19583"/>
    <s v="Výdej do spotřeby z IOP"/>
    <s v="Masopustová Eva"/>
    <s v="Promítnut do stavu zásob"/>
    <s v="ZOBV_OB"/>
    <x v="1"/>
    <m/>
    <m/>
    <s v="Chráněná dílna TiRO Blansko s.r.o."/>
    <m/>
    <m/>
    <m/>
    <s v="nemá"/>
    <x v="0"/>
    <n v="0"/>
    <m/>
    <m/>
    <x v="1"/>
    <n v="7"/>
  </r>
  <r>
    <d v="2019-07-24T10:03:20"/>
    <s v="SVIOP-2019-SZM2-010962"/>
    <x v="69"/>
    <x v="69"/>
    <n v="5"/>
    <s v="ks"/>
    <n v="22.3"/>
    <n v="111.49"/>
    <s v="2611"/>
    <m/>
    <x v="0"/>
    <s v="932441"/>
    <s v="Výdej do spotřeby z IOP"/>
    <s v="Masopustová Eva"/>
    <s v="Promítnut do stavu zásob"/>
    <s v="ZOBV_OBVAZ"/>
    <x v="3"/>
    <m/>
    <m/>
    <s v="HARTMANN - RICO a.s."/>
    <m/>
    <m/>
    <m/>
    <s v="0080682"/>
    <x v="0"/>
    <n v="0"/>
    <m/>
    <m/>
    <x v="1"/>
    <n v="7"/>
  </r>
  <r>
    <d v="2019-07-26T12:23:22"/>
    <s v="SVIOP-2019-SZM2-011170"/>
    <x v="33"/>
    <x v="33"/>
    <n v="1"/>
    <s v="ks"/>
    <n v="-0.2"/>
    <n v="-0.2"/>
    <s v="2622"/>
    <m/>
    <x v="1"/>
    <m/>
    <s v="Výdej do spotřeby z IOP"/>
    <s v="Masopustová Eva"/>
    <s v="Promítnut do stavu zásob"/>
    <s v="ZAOKROUHLENI"/>
    <x v="11"/>
    <m/>
    <m/>
    <m/>
    <m/>
    <m/>
    <m/>
    <s v="nemá"/>
    <x v="5"/>
    <n v="0"/>
    <m/>
    <m/>
    <x v="1"/>
    <n v="7"/>
  </r>
  <r>
    <d v="2019-07-26T12:23:22"/>
    <s v="SVIOP-2019-SZM2-011170"/>
    <x v="264"/>
    <x v="264"/>
    <n v="2"/>
    <s v="ks"/>
    <n v="1039.2"/>
    <n v="2078.4"/>
    <s v="2622"/>
    <m/>
    <x v="1"/>
    <s v="285/B"/>
    <s v="Výdej do spotřeby z IOP"/>
    <s v="Masopustová Eva"/>
    <s v="Promítnut do stavu zásob"/>
    <s v="ZOST_OSTAT"/>
    <x v="8"/>
    <m/>
    <m/>
    <s v="TEJPY.cz s.r.o."/>
    <m/>
    <m/>
    <m/>
    <m/>
    <x v="2"/>
    <n v="0"/>
    <s v="VZ-2019-000439"/>
    <s v="VZ-2019-000439"/>
    <x v="1"/>
    <n v="7"/>
  </r>
  <r>
    <d v="2019-07-26T12:23:22"/>
    <s v="SVIOP-2019-SZM2-011170"/>
    <x v="260"/>
    <x v="260"/>
    <n v="2"/>
    <s v="ks"/>
    <n v="1039.2"/>
    <n v="2078.4"/>
    <s v="2622"/>
    <m/>
    <x v="1"/>
    <s v="285/MOD"/>
    <s v="Výdej do spotřeby z IOP"/>
    <s v="Masopustová Eva"/>
    <s v="Promítnut do stavu zásob"/>
    <s v="ZOST_OSTAT"/>
    <x v="8"/>
    <m/>
    <m/>
    <s v="TEJPY.cz s.r.o."/>
    <m/>
    <m/>
    <m/>
    <s v="nemá"/>
    <x v="2"/>
    <n v="0"/>
    <s v="VZ-2019-000439"/>
    <s v="VZ-2019-000439"/>
    <x v="1"/>
    <n v="7"/>
  </r>
  <r>
    <d v="2019-07-26T12:23:22"/>
    <s v="SVIOP-2019-SZM2-011170"/>
    <x v="261"/>
    <x v="261"/>
    <n v="2"/>
    <s v="ks"/>
    <n v="1039.2"/>
    <n v="2078.4"/>
    <s v="2622"/>
    <m/>
    <x v="1"/>
    <s v="285/RUZ"/>
    <s v="Výdej do spotřeby z IOP"/>
    <s v="Masopustová Eva"/>
    <s v="Promítnut do stavu zásob"/>
    <s v="ZOST_OSTAT"/>
    <x v="8"/>
    <m/>
    <m/>
    <s v="TEJPY.cz s.r.o."/>
    <m/>
    <m/>
    <m/>
    <s v="nemá"/>
    <x v="2"/>
    <n v="0"/>
    <s v="VZ-2019-000439"/>
    <s v="VZ-2019-000439"/>
    <x v="1"/>
    <n v="7"/>
  </r>
  <r>
    <d v="2019-07-29T12:37:18"/>
    <s v="SVIOP-2019-SZM2-011239"/>
    <x v="103"/>
    <x v="103"/>
    <n v="1000"/>
    <s v="ks"/>
    <n v="1.8"/>
    <n v="1800"/>
    <s v="2611"/>
    <m/>
    <x v="0"/>
    <s v="PX5-A12"/>
    <s v="Výdej do spotřeby z IOP"/>
    <s v="Lukášková Lenka"/>
    <s v="Promítnut do stavu zásob"/>
    <s v="ZJEHLY"/>
    <x v="7"/>
    <m/>
    <m/>
    <s v="ArgoMed a.s."/>
    <m/>
    <m/>
    <m/>
    <s v="nemá"/>
    <x v="3"/>
    <n v="0"/>
    <m/>
    <m/>
    <x v="1"/>
    <n v="7"/>
  </r>
  <r>
    <d v="2019-07-29T12:56:52"/>
    <s v="SVIOP-2019-SZM2-011244"/>
    <x v="102"/>
    <x v="102"/>
    <n v="800"/>
    <s v="ks"/>
    <n v="1.3"/>
    <n v="1040"/>
    <s v="2611"/>
    <m/>
    <x v="0"/>
    <s v="ND-M23"/>
    <s v="Výdej do spotřeby z IOP"/>
    <s v="Lukášková Lenka"/>
    <s v="Promítnut do stavu zásob"/>
    <s v="ZJEHLY"/>
    <x v="7"/>
    <m/>
    <m/>
    <s v="ArgoMed a.s."/>
    <m/>
    <m/>
    <m/>
    <s v="nemá"/>
    <x v="3"/>
    <n v="0"/>
    <m/>
    <m/>
    <x v="1"/>
    <n v="7"/>
  </r>
  <r>
    <d v="2019-07-29T12:56:52"/>
    <s v="SVIOP-2019-SZM2-011244"/>
    <x v="265"/>
    <x v="265"/>
    <n v="1000"/>
    <s v="ks"/>
    <n v="1.4"/>
    <n v="1399.97"/>
    <s v="2611"/>
    <m/>
    <x v="0"/>
    <s v="CD5-C33"/>
    <s v="Výdej do spotřeby z IOP"/>
    <s v="Lukášková Lenka"/>
    <s v="Promítnut do stavu zásob"/>
    <s v="ZJEHLY"/>
    <x v="7"/>
    <m/>
    <m/>
    <s v="ArgoMed a.s."/>
    <m/>
    <m/>
    <m/>
    <s v="nemá"/>
    <x v="3"/>
    <n v="0"/>
    <m/>
    <m/>
    <x v="1"/>
    <n v="7"/>
  </r>
  <r>
    <d v="2019-07-29T12:56:52"/>
    <s v="SVIOP-2019-SZM2-011244"/>
    <x v="103"/>
    <x v="103"/>
    <n v="1000"/>
    <s v="ks"/>
    <n v="1.8"/>
    <n v="1800.03"/>
    <s v="2611"/>
    <m/>
    <x v="0"/>
    <s v="PX5-A12"/>
    <s v="Výdej do spotřeby z IOP"/>
    <s v="Lukášková Lenka"/>
    <s v="Promítnut do stavu zásob"/>
    <s v="ZJEHLY"/>
    <x v="7"/>
    <m/>
    <m/>
    <s v="ArgoMed a.s."/>
    <m/>
    <m/>
    <m/>
    <s v="nemá"/>
    <x v="3"/>
    <n v="0"/>
    <m/>
    <m/>
    <x v="1"/>
    <n v="7"/>
  </r>
  <r>
    <d v="2019-07-31T13:35:50"/>
    <s v="SVIOP-2019-SZM2-011341"/>
    <x v="266"/>
    <x v="266"/>
    <n v="1"/>
    <s v="ks"/>
    <n v="6655"/>
    <n v="6655"/>
    <s v="2622"/>
    <m/>
    <x v="1"/>
    <s v="nemá"/>
    <s v="Výdej do spotřeby z IOP"/>
    <s v="Masopustová Eva"/>
    <s v="Promítnut do stavu zásob"/>
    <s v="ZOST_OSTAT"/>
    <x v="8"/>
    <m/>
    <m/>
    <s v="EMBITRON s.r.o."/>
    <m/>
    <m/>
    <m/>
    <m/>
    <x v="2"/>
    <n v="0"/>
    <s v="VZ-2019-000758"/>
    <s v="VZ-2019-000758"/>
    <x v="1"/>
    <n v="7"/>
  </r>
  <r>
    <d v="2019-07-31T13:35:50"/>
    <s v="SVIOP-2019-SZM2-011341"/>
    <x v="267"/>
    <x v="267"/>
    <n v="1"/>
    <s v="ks"/>
    <n v="6655"/>
    <n v="6655"/>
    <s v="2622"/>
    <m/>
    <x v="1"/>
    <s v="nemá"/>
    <s v="Výdej do spotřeby z IOP"/>
    <s v="Masopustová Eva"/>
    <s v="Promítnut do stavu zásob"/>
    <s v="ZOST_OSTAT"/>
    <x v="8"/>
    <m/>
    <m/>
    <s v="EMBITRON s.r.o."/>
    <m/>
    <m/>
    <m/>
    <m/>
    <x v="2"/>
    <n v="0"/>
    <s v="VZ-2019-000758"/>
    <s v="VZ-2019-000758"/>
    <x v="1"/>
    <n v="7"/>
  </r>
  <r>
    <d v="2019-07-31T13:35:50"/>
    <s v="SVIOP-2019-SZM2-011341"/>
    <x v="268"/>
    <x v="268"/>
    <n v="1"/>
    <s v="ks"/>
    <n v="6655"/>
    <n v="6655"/>
    <s v="2622"/>
    <m/>
    <x v="1"/>
    <s v="nemá"/>
    <s v="Výdej do spotřeby z IOP"/>
    <s v="Masopustová Eva"/>
    <s v="Promítnut do stavu zásob"/>
    <s v="ZOST_OSTAT"/>
    <x v="8"/>
    <m/>
    <m/>
    <s v="EMBITRON s.r.o."/>
    <m/>
    <m/>
    <m/>
    <m/>
    <x v="2"/>
    <n v="0"/>
    <s v="VZ-2019-000758"/>
    <s v="VZ-2019-000758"/>
    <x v="1"/>
    <n v="7"/>
  </r>
  <r>
    <d v="2019-07-31T13:35:50"/>
    <s v="SVIOP-2019-SZM2-011341"/>
    <x v="269"/>
    <x v="269"/>
    <n v="1"/>
    <s v="ks"/>
    <n v="6655"/>
    <n v="6655"/>
    <s v="2622"/>
    <m/>
    <x v="1"/>
    <s v="nemá"/>
    <s v="Výdej do spotřeby z IOP"/>
    <s v="Masopustová Eva"/>
    <s v="Promítnut do stavu zásob"/>
    <s v="ZOST_OSTAT"/>
    <x v="8"/>
    <m/>
    <m/>
    <s v="EMBITRON s.r.o."/>
    <m/>
    <m/>
    <m/>
    <m/>
    <x v="2"/>
    <n v="0"/>
    <s v="VZ-2019-000758"/>
    <s v="VZ-2019-000758"/>
    <x v="1"/>
    <n v="7"/>
  </r>
  <r>
    <d v="2019-08-13T06:21:07"/>
    <s v="SVIOP-2019-SZM2-011865"/>
    <x v="270"/>
    <x v="270"/>
    <n v="1"/>
    <s v="ks"/>
    <n v="30.25"/>
    <n v="30.25"/>
    <s v="2622"/>
    <m/>
    <x v="1"/>
    <s v="43.008.03.080"/>
    <s v="Výdej do spotřeby z IOP"/>
    <s v="Masopustová Eva"/>
    <s v="Promítnut do stavu zásob"/>
    <s v="ZOST_OSTAT"/>
    <x v="8"/>
    <s v="DAHLHAUSEN CZ, spol. s r.o."/>
    <m/>
    <s v="DAHLHAUSEN CZ, spol. s r.o."/>
    <m/>
    <m/>
    <m/>
    <s v="nemá"/>
    <x v="2"/>
    <n v="0"/>
    <s v="CN pro FNOL"/>
    <s v="CN pro FNOL"/>
    <x v="1"/>
    <n v="8"/>
  </r>
  <r>
    <d v="2019-08-15T08:42:31"/>
    <s v="SVIOP-2019-SZM2-012068"/>
    <x v="270"/>
    <x v="270"/>
    <n v="1"/>
    <s v="ks"/>
    <n v="30.25"/>
    <n v="30.25"/>
    <s v="2611"/>
    <m/>
    <x v="0"/>
    <s v="43.008.03.080"/>
    <s v="Výdej do spotřeby z IOP"/>
    <s v="Masopustová Eva"/>
    <s v="Promítnut do stavu zásob"/>
    <s v="ZOST_OSTAT"/>
    <x v="8"/>
    <s v="DAHLHAUSEN CZ, spol. s r.o."/>
    <m/>
    <s v="DAHLHAUSEN CZ, spol. s r.o."/>
    <m/>
    <m/>
    <m/>
    <s v="nemá"/>
    <x v="2"/>
    <n v="0"/>
    <s v="CN pro FNOL"/>
    <s v="CN pro FNOL"/>
    <x v="1"/>
    <n v="8"/>
  </r>
  <r>
    <d v="2019-08-15T08:43:07"/>
    <s v="SVIOP-2019-SZM2-012069"/>
    <x v="270"/>
    <x v="270"/>
    <n v="1"/>
    <s v="ks"/>
    <n v="30.25"/>
    <n v="30.25"/>
    <s v="2611"/>
    <m/>
    <x v="0"/>
    <s v="43.008.03.080"/>
    <s v="Výdej do spotřeby z IOP"/>
    <s v="Masopustová Eva"/>
    <s v="Promítnut do stavu zásob"/>
    <s v="ZOST_OSTAT"/>
    <x v="8"/>
    <s v="DAHLHAUSEN CZ, spol. s r.o."/>
    <m/>
    <s v="DAHLHAUSEN CZ, spol. s r.o."/>
    <m/>
    <m/>
    <m/>
    <s v="nemá"/>
    <x v="2"/>
    <n v="0"/>
    <s v="CN pro FNOL"/>
    <s v="CN pro FNOL"/>
    <x v="1"/>
    <n v="8"/>
  </r>
  <r>
    <d v="2019-08-20T13:04:04"/>
    <s v="SVIOP-2019-SZM2-012377"/>
    <x v="271"/>
    <x v="271"/>
    <n v="1"/>
    <s v="ks"/>
    <n v="30.25"/>
    <n v="30.25"/>
    <s v="2611"/>
    <m/>
    <x v="0"/>
    <s v="43.008.03.070"/>
    <s v="Výdej do spotřeby z IOP"/>
    <s v="Masopustová Eva"/>
    <s v="Promítnut do stavu zásob"/>
    <s v="ZOST_OSTAT"/>
    <x v="8"/>
    <m/>
    <m/>
    <s v="DAHLHAUSEN CZ, spol. s r.o."/>
    <m/>
    <m/>
    <m/>
    <s v="nemá"/>
    <x v="2"/>
    <n v="0"/>
    <s v="CN pro FNOL"/>
    <s v="CN pro FNOL"/>
    <x v="1"/>
    <n v="8"/>
  </r>
  <r>
    <d v="2019-08-20T13:04:04"/>
    <s v="SVIOP-2019-SZM2-012377"/>
    <x v="272"/>
    <x v="272"/>
    <n v="1"/>
    <s v="ks"/>
    <n v="30.25"/>
    <n v="30.25"/>
    <s v="2611"/>
    <m/>
    <x v="0"/>
    <s v="43.008.03.075"/>
    <s v="Výdej do spotřeby z IOP"/>
    <s v="Masopustová Eva"/>
    <s v="Promítnut do stavu zásob"/>
    <s v="ZOST_OSTAT"/>
    <x v="8"/>
    <m/>
    <m/>
    <s v="DAHLHAUSEN CZ, spol. s r.o."/>
    <m/>
    <m/>
    <m/>
    <s v="nemá"/>
    <x v="2"/>
    <n v="0"/>
    <s v="CN pro FNOL"/>
    <s v="CN pro FNOL"/>
    <x v="1"/>
    <n v="8"/>
  </r>
  <r>
    <d v="2019-08-21T07:07:10"/>
    <s v="SVIOP-2019-SZM1-005202"/>
    <x v="273"/>
    <x v="273"/>
    <n v="200"/>
    <s v="ks"/>
    <n v="0.83"/>
    <n v="166"/>
    <s v="2611"/>
    <m/>
    <x v="0"/>
    <s v="309110"/>
    <s v="Výdej do spotřeby z IOP"/>
    <s v="Oklešťková Helena"/>
    <s v="Promítnut do stavu zásob"/>
    <s v="ZOST_STRIK"/>
    <x v="5"/>
    <s v="Becton Dickinson Czechia, s.r.o."/>
    <m/>
    <s v="Becton Dickinson Czechia, s.r.o."/>
    <m/>
    <m/>
    <m/>
    <m/>
    <x v="2"/>
    <n v="0"/>
    <s v="Z2019-007154"/>
    <s v="Z2019-007154"/>
    <x v="1"/>
    <n v="8"/>
  </r>
  <r>
    <d v="2019-08-21T12:17:41"/>
    <s v="SVIOP-2019-SZM2-012433"/>
    <x v="274"/>
    <x v="274"/>
    <n v="250"/>
    <s v="ks"/>
    <n v="0.91"/>
    <n v="227.7"/>
    <s v="2611"/>
    <m/>
    <x v="0"/>
    <s v="30625"/>
    <s v="Výdej do spotřeby z IOP"/>
    <s v="Kánská Zdeňka"/>
    <s v="Promítnut do stavu zásob"/>
    <s v="ZOBV_NA"/>
    <x v="4"/>
    <m/>
    <m/>
    <s v="Chráněná dílna TiRO Blansko s.r.o."/>
    <m/>
    <m/>
    <m/>
    <s v="nemá"/>
    <x v="0"/>
    <n v="0"/>
    <m/>
    <m/>
    <x v="1"/>
    <n v="8"/>
  </r>
  <r>
    <d v="2019-08-21T12:17:41"/>
    <s v="SVIOP-2019-SZM2-012433"/>
    <x v="91"/>
    <x v="91"/>
    <n v="10"/>
    <s v="ks"/>
    <n v="13.23"/>
    <n v="132.25"/>
    <s v="2611"/>
    <m/>
    <x v="0"/>
    <s v="19583"/>
    <s v="Výdej do spotřeby z IOP"/>
    <s v="Kánská Zdeňka"/>
    <s v="Promítnut do stavu zásob"/>
    <s v="ZOBV_OB"/>
    <x v="1"/>
    <m/>
    <m/>
    <s v="Chráněná dílna TiRO Blansko s.r.o."/>
    <m/>
    <m/>
    <m/>
    <s v="nemá"/>
    <x v="0"/>
    <n v="0"/>
    <m/>
    <m/>
    <x v="1"/>
    <n v="8"/>
  </r>
  <r>
    <d v="2019-08-21T12:42:14"/>
    <s v="SVIOP-2019-SZM2-012445"/>
    <x v="0"/>
    <x v="0"/>
    <n v="10"/>
    <s v="ks"/>
    <n v="82.08"/>
    <n v="820.8"/>
    <s v="2611"/>
    <m/>
    <x v="0"/>
    <s v="20403"/>
    <s v="Výdej do spotřeby z IOP"/>
    <s v="Masopustová Eva"/>
    <s v="Promítnut do stavu zásob"/>
    <s v="ZOBV_HO"/>
    <x v="0"/>
    <m/>
    <m/>
    <s v="Chráněná dílna TiRO Blansko s.r.o."/>
    <m/>
    <m/>
    <m/>
    <s v="0081454"/>
    <x v="0"/>
    <n v="0"/>
    <m/>
    <m/>
    <x v="1"/>
    <n v="8"/>
  </r>
  <r>
    <d v="2019-08-21T12:42:14"/>
    <s v="SVIOP-2019-SZM2-012445"/>
    <x v="31"/>
    <x v="31"/>
    <n v="1"/>
    <s v="ks"/>
    <n v="656.64"/>
    <n v="656.64"/>
    <s v="2611"/>
    <m/>
    <x v="0"/>
    <s v="20468"/>
    <s v="Výdej do spotřeby z IOP"/>
    <s v="Masopustová Eva"/>
    <s v="Promítnut do stavu zásob"/>
    <s v="ZOBV_OBVAZ"/>
    <x v="3"/>
    <m/>
    <m/>
    <s v="Chráněná dílna TiRO Blansko s.r.o."/>
    <m/>
    <m/>
    <m/>
    <s v="nemá"/>
    <x v="0"/>
    <n v="0"/>
    <m/>
    <m/>
    <x v="1"/>
    <n v="8"/>
  </r>
  <r>
    <d v="2019-08-21T12:46:51"/>
    <s v="SVIOP-2019-SZM2-012447"/>
    <x v="72"/>
    <x v="72"/>
    <n v="5"/>
    <s v="ks"/>
    <n v="233.8"/>
    <n v="1168.98"/>
    <s v="2611"/>
    <m/>
    <x v="0"/>
    <s v="288100-01"/>
    <s v="Výdej do spotřeby z IOP"/>
    <s v="Kánská Zdeňka"/>
    <s v="Promítnut do stavu zásob"/>
    <s v="ZOBV_HO"/>
    <x v="0"/>
    <m/>
    <m/>
    <s v="Mölnlycke Health Care, s.r.o."/>
    <m/>
    <m/>
    <m/>
    <s v="nemá"/>
    <x v="0"/>
    <n v="0"/>
    <m/>
    <m/>
    <x v="1"/>
    <n v="8"/>
  </r>
  <r>
    <d v="2019-08-21T13:08:11"/>
    <s v="SVIOP-2019-SZM2-012453"/>
    <x v="275"/>
    <x v="275"/>
    <n v="2"/>
    <s v="ks"/>
    <n v="97.98"/>
    <n v="195.96"/>
    <s v="2611"/>
    <m/>
    <x v="0"/>
    <s v="9311150"/>
    <s v="Výdej do spotřeby z IOP"/>
    <s v="Kánská Zdeňka"/>
    <s v="Promítnut do stavu zásob"/>
    <s v="ZOBV_OB"/>
    <x v="1"/>
    <m/>
    <m/>
    <s v="HARTMANN - RICO a.s."/>
    <m/>
    <m/>
    <m/>
    <s v="nemá"/>
    <x v="0"/>
    <n v="0"/>
    <m/>
    <m/>
    <x v="1"/>
    <n v="8"/>
  </r>
  <r>
    <d v="2019-08-21T13:08:11"/>
    <s v="SVIOP-2019-SZM2-012453"/>
    <x v="276"/>
    <x v="276"/>
    <n v="1"/>
    <s v="ks"/>
    <n v="114.77"/>
    <n v="114.77"/>
    <s v="2611"/>
    <m/>
    <x v="0"/>
    <s v="931114"/>
    <s v="Výdej do spotřeby z IOP"/>
    <s v="Kánská Zdeňka"/>
    <s v="Promítnut do stavu zásob"/>
    <s v="ZOBV_OB"/>
    <x v="1"/>
    <m/>
    <m/>
    <s v="HARTMANN - RICO a.s."/>
    <m/>
    <m/>
    <m/>
    <s v="nemá"/>
    <x v="0"/>
    <n v="0"/>
    <m/>
    <m/>
    <x v="1"/>
    <n v="8"/>
  </r>
  <r>
    <d v="2019-08-22T08:00:42"/>
    <s v="SVIOP-2019-SZM1-005104"/>
    <x v="4"/>
    <x v="4"/>
    <n v="200"/>
    <s v="ks"/>
    <n v="0.66"/>
    <n v="132"/>
    <s v="2622"/>
    <m/>
    <x v="1"/>
    <s v="28003+"/>
    <s v="Výdej do spotřeby z IOP"/>
    <s v="Pavelková Renata"/>
    <s v="Promítnut do stavu zásob"/>
    <s v="ZOBV_OBVAZ"/>
    <x v="3"/>
    <m/>
    <m/>
    <s v="PANEP CZ s.r.o."/>
    <m/>
    <m/>
    <m/>
    <s v="nemá"/>
    <x v="0"/>
    <n v="0"/>
    <m/>
    <m/>
    <x v="1"/>
    <n v="8"/>
  </r>
  <r>
    <d v="2019-08-22T08:00:42"/>
    <s v="SVIOP-2019-SZM1-005104"/>
    <x v="5"/>
    <x v="5"/>
    <n v="200"/>
    <s v="ks"/>
    <n v="0.85"/>
    <n v="170"/>
    <s v="2622"/>
    <m/>
    <x v="1"/>
    <s v="32912"/>
    <s v="Výdej do spotřeby z IOP"/>
    <s v="Pavelková Renata"/>
    <s v="Promítnut do stavu zásob"/>
    <s v="ZOBV_NA"/>
    <x v="4"/>
    <m/>
    <m/>
    <s v="Chráněná dílna TiRO Blansko s.r.o."/>
    <m/>
    <m/>
    <m/>
    <s v="0080576"/>
    <x v="0"/>
    <n v="0"/>
    <m/>
    <m/>
    <x v="1"/>
    <n v="8"/>
  </r>
  <r>
    <d v="2019-08-22T08:14:41"/>
    <s v="SVIOP-2019-SZM1-005109"/>
    <x v="1"/>
    <x v="1"/>
    <n v="10"/>
    <s v="ks"/>
    <n v="29.89"/>
    <n v="298.89999999999998"/>
    <s v="2622"/>
    <m/>
    <x v="1"/>
    <s v="1230200129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1"/>
    <n v="8"/>
  </r>
  <r>
    <d v="2019-08-22T08:14:41"/>
    <s v="SVIOP-2019-SZM1-005109"/>
    <x v="52"/>
    <x v="52"/>
    <n v="1"/>
    <s v="ks"/>
    <n v="309.35000000000002"/>
    <n v="309.35000000000002"/>
    <s v="2622"/>
    <m/>
    <x v="1"/>
    <s v="3098093"/>
    <s v="Výdej do spotřeby z IOP"/>
    <s v="Pavelková Renata"/>
    <s v="Promítnut do stavu zásob"/>
    <s v="ZOBV_HO"/>
    <x v="0"/>
    <m/>
    <m/>
    <s v="EMPOLAS s.r.o."/>
    <m/>
    <m/>
    <m/>
    <s v="nemá"/>
    <x v="0"/>
    <n v="0"/>
    <m/>
    <m/>
    <x v="1"/>
    <n v="8"/>
  </r>
  <r>
    <d v="2019-08-22T08:14:41"/>
    <s v="SVIOP-2019-SZM1-005109"/>
    <x v="14"/>
    <x v="14"/>
    <n v="1"/>
    <s v="ks"/>
    <n v="355.35"/>
    <n v="355.35"/>
    <s v="2622"/>
    <m/>
    <x v="1"/>
    <s v="3097749"/>
    <s v="Výdej do spotřeby z IOP"/>
    <s v="Pavelková Renata"/>
    <s v="Promítnut do stavu zásob"/>
    <s v="ZOBV_HO"/>
    <x v="0"/>
    <m/>
    <m/>
    <s v="EMPOLAS s.r.o."/>
    <m/>
    <m/>
    <m/>
    <s v="nemá"/>
    <x v="0"/>
    <n v="0"/>
    <m/>
    <m/>
    <x v="1"/>
    <n v="8"/>
  </r>
  <r>
    <d v="2019-08-22T08:15:19"/>
    <s v="SVIOP-2019-SZM1-005110"/>
    <x v="38"/>
    <x v="38"/>
    <n v="200"/>
    <s v="ks"/>
    <n v="0.3"/>
    <n v="60"/>
    <s v="2611"/>
    <m/>
    <x v="0"/>
    <s v="4657527"/>
    <s v="Výdej do spotřeby z IOP"/>
    <s v="Pavelková Renata"/>
    <s v="Promítnut do stavu zásob"/>
    <s v="ZJEHLY"/>
    <x v="7"/>
    <m/>
    <m/>
    <s v="B. Braun Medical s.r.o."/>
    <m/>
    <m/>
    <m/>
    <s v="nemá"/>
    <x v="3"/>
    <n v="0"/>
    <m/>
    <m/>
    <x v="1"/>
    <n v="8"/>
  </r>
  <r>
    <d v="2019-08-22T08:15:19"/>
    <s v="SVIOP-2019-SZM1-005110"/>
    <x v="22"/>
    <x v="22"/>
    <n v="400"/>
    <s v="ks"/>
    <n v="0.54"/>
    <n v="216"/>
    <s v="2611"/>
    <m/>
    <x v="0"/>
    <s v="4665120"/>
    <s v="Výdej do spotřeby z IOP"/>
    <s v="Pavelková Renata"/>
    <s v="Promítnut do stavu zásob"/>
    <s v="ZJEHLY"/>
    <x v="7"/>
    <m/>
    <m/>
    <s v="B. Braun Medical s.r.o."/>
    <m/>
    <m/>
    <m/>
    <s v="nemá"/>
    <x v="3"/>
    <n v="0"/>
    <m/>
    <m/>
    <x v="1"/>
    <n v="8"/>
  </r>
  <r>
    <d v="2019-08-22T08:15:19"/>
    <s v="SVIOP-2019-SZM1-005110"/>
    <x v="277"/>
    <x v="277"/>
    <n v="100"/>
    <s v="ks"/>
    <n v="0.57999999999999996"/>
    <n v="58"/>
    <s v="2611"/>
    <m/>
    <x v="0"/>
    <s v="309050"/>
    <s v="Výdej do spotřeby z IOP"/>
    <s v="Pavelková Renata"/>
    <s v="Promítnut do stavu zásob"/>
    <s v="ZOST_STRIK"/>
    <x v="5"/>
    <m/>
    <m/>
    <s v="Becton Dickinson Czechia, s.r.o."/>
    <m/>
    <m/>
    <m/>
    <m/>
    <x v="2"/>
    <n v="0"/>
    <s v="Z2019-007154"/>
    <s v="Z2019-007154"/>
    <x v="1"/>
    <n v="8"/>
  </r>
  <r>
    <d v="2019-08-22T08:15:19"/>
    <s v="SVIOP-2019-SZM1-005110"/>
    <x v="106"/>
    <x v="106"/>
    <n v="200"/>
    <s v="ks"/>
    <n v="0.59"/>
    <n v="118"/>
    <s v="2611"/>
    <m/>
    <x v="0"/>
    <s v="1325019265"/>
    <s v="Výdej do spotřeby z IOP"/>
    <s v="Pavelková Renata"/>
    <s v="Promítnut do stavu zásob"/>
    <s v="ZOBV_OBVAZ"/>
    <x v="3"/>
    <m/>
    <m/>
    <s v="LINON CZ s.r.o."/>
    <m/>
    <m/>
    <m/>
    <s v="nemá"/>
    <x v="0"/>
    <n v="0"/>
    <m/>
    <m/>
    <x v="1"/>
    <n v="8"/>
  </r>
  <r>
    <d v="2019-08-22T08:15:19"/>
    <s v="SVIOP-2019-SZM1-005110"/>
    <x v="2"/>
    <x v="2"/>
    <n v="4000"/>
    <s v="ks"/>
    <n v="0.63"/>
    <n v="2520"/>
    <s v="2611"/>
    <m/>
    <x v="0"/>
    <s v="44751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8"/>
  </r>
  <r>
    <d v="2019-08-22T08:15:19"/>
    <s v="SVIOP-2019-SZM1-005110"/>
    <x v="59"/>
    <x v="59"/>
    <n v="1000"/>
    <s v="ks"/>
    <n v="0.63"/>
    <n v="630"/>
    <s v="2611"/>
    <m/>
    <x v="0"/>
    <s v="44750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8"/>
  </r>
  <r>
    <d v="2019-08-22T08:15:19"/>
    <s v="SVIOP-2019-SZM1-005110"/>
    <x v="4"/>
    <x v="4"/>
    <n v="500"/>
    <s v="ks"/>
    <n v="0.66"/>
    <n v="330"/>
    <s v="2611"/>
    <m/>
    <x v="0"/>
    <s v="28003+"/>
    <s v="Výdej do spotřeby z IOP"/>
    <s v="Pavelková Renata"/>
    <s v="Promítnut do stavu zásob"/>
    <s v="ZOBV_OBVAZ"/>
    <x v="3"/>
    <m/>
    <m/>
    <s v="PANEP CZ s.r.o."/>
    <m/>
    <m/>
    <m/>
    <s v="nemá"/>
    <x v="0"/>
    <n v="0"/>
    <m/>
    <m/>
    <x v="1"/>
    <n v="8"/>
  </r>
  <r>
    <d v="2019-08-22T08:15:19"/>
    <s v="SVIOP-2019-SZM1-005110"/>
    <x v="5"/>
    <x v="5"/>
    <n v="300"/>
    <s v="ks"/>
    <n v="0.86"/>
    <n v="258"/>
    <s v="2611"/>
    <m/>
    <x v="0"/>
    <s v="32912"/>
    <s v="Výdej do spotřeby z IOP"/>
    <s v="Pavelková Renata"/>
    <s v="Promítnut do stavu zásob"/>
    <s v="ZOBV_NA"/>
    <x v="4"/>
    <m/>
    <m/>
    <s v="Chráněná dílna TiRO Blansko s.r.o."/>
    <m/>
    <m/>
    <m/>
    <s v="0080576"/>
    <x v="0"/>
    <n v="0"/>
    <m/>
    <m/>
    <x v="1"/>
    <n v="8"/>
  </r>
  <r>
    <d v="2019-08-22T08:15:19"/>
    <s v="SVIOP-2019-SZM1-005110"/>
    <x v="6"/>
    <x v="6"/>
    <n v="300"/>
    <s v="ks"/>
    <n v="1.5"/>
    <n v="450"/>
    <s v="2611"/>
    <m/>
    <x v="0"/>
    <s v="KDM831786"/>
    <s v="Výdej do spotřeby z IOP"/>
    <s v="Pavelková Renata"/>
    <s v="Promítnut do stavu zásob"/>
    <s v="ZOST_STRIK"/>
    <x v="5"/>
    <m/>
    <m/>
    <s v="Distrimed s.r.o."/>
    <m/>
    <m/>
    <m/>
    <s v="nemá"/>
    <x v="2"/>
    <n v="0"/>
    <m/>
    <m/>
    <x v="1"/>
    <n v="8"/>
  </r>
  <r>
    <d v="2019-08-22T08:15:19"/>
    <s v="SVIOP-2019-SZM1-005110"/>
    <x v="40"/>
    <x v="40"/>
    <n v="50"/>
    <s v="ks"/>
    <n v="1.98"/>
    <n v="99"/>
    <s v="2611"/>
    <m/>
    <x v="0"/>
    <s v="454086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1"/>
    <n v="8"/>
  </r>
  <r>
    <d v="2019-08-22T08:15:19"/>
    <s v="SVIOP-2019-SZM1-005110"/>
    <x v="8"/>
    <x v="8"/>
    <n v="100"/>
    <s v="ks"/>
    <n v="2.16"/>
    <n v="216"/>
    <s v="2611"/>
    <m/>
    <x v="0"/>
    <s v="454329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1"/>
    <n v="8"/>
  </r>
  <r>
    <d v="2019-08-22T08:15:19"/>
    <s v="SVIOP-2019-SZM1-005110"/>
    <x v="278"/>
    <x v="278"/>
    <n v="100"/>
    <s v="ks"/>
    <n v="3.14"/>
    <n v="314"/>
    <s v="2611"/>
    <m/>
    <x v="0"/>
    <s v="4435001"/>
    <s v="Výdej do spotřeby z IOP"/>
    <s v="Pavelková Renata"/>
    <s v="Promítnut do stavu zásob"/>
    <s v="ZOST_OSTAT"/>
    <x v="8"/>
    <m/>
    <m/>
    <s v="B. Braun Medical s.r.o."/>
    <m/>
    <m/>
    <m/>
    <s v="nemá"/>
    <x v="2"/>
    <n v="0"/>
    <m/>
    <m/>
    <x v="1"/>
    <n v="8"/>
  </r>
  <r>
    <d v="2019-08-22T08:15:19"/>
    <s v="SVIOP-2019-SZM1-005110"/>
    <x v="65"/>
    <x v="65"/>
    <n v="60"/>
    <s v="ks"/>
    <n v="3.97"/>
    <n v="238.2"/>
    <s v="2611"/>
    <m/>
    <x v="0"/>
    <s v="1323100104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1"/>
    <n v="8"/>
  </r>
  <r>
    <d v="2019-08-22T08:15:19"/>
    <s v="SVIOP-2019-SZM1-005110"/>
    <x v="27"/>
    <x v="27"/>
    <n v="100"/>
    <s v="ks"/>
    <n v="6.17"/>
    <n v="617"/>
    <s v="2611"/>
    <m/>
    <x v="0"/>
    <s v="ZAR-TNU201601"/>
    <s v="Výdej do spotřeby z IOP"/>
    <s v="Pavelková Renata"/>
    <s v="Promítnut do stavu zásob"/>
    <s v="ZOST_OSTAT"/>
    <x v="8"/>
    <m/>
    <m/>
    <s v="Distrimed s.r.o."/>
    <m/>
    <m/>
    <m/>
    <s v="nemá"/>
    <x v="2"/>
    <n v="0"/>
    <s v="CN na rok 2018"/>
    <s v="CN na rok 2018"/>
    <x v="1"/>
    <n v="8"/>
  </r>
  <r>
    <d v="2019-08-22T08:15:19"/>
    <s v="SVIOP-2019-SZM1-005110"/>
    <x v="279"/>
    <x v="279"/>
    <n v="10"/>
    <s v="ks"/>
    <n v="6.24"/>
    <n v="62.4"/>
    <s v="2611"/>
    <m/>
    <x v="0"/>
    <s v="1327114021"/>
    <s v="Výdej do spotřeby z IOP"/>
    <s v="Pavelková Renata"/>
    <s v="Promítnut do stavu zásob"/>
    <s v="ZOBV_OBVAZ"/>
    <x v="3"/>
    <m/>
    <m/>
    <s v="LINON CZ s.r.o."/>
    <m/>
    <m/>
    <m/>
    <s v="nemá"/>
    <x v="0"/>
    <n v="0"/>
    <m/>
    <m/>
    <x v="1"/>
    <n v="8"/>
  </r>
  <r>
    <d v="2019-08-22T08:15:19"/>
    <s v="SVIOP-2019-SZM1-005110"/>
    <x v="46"/>
    <x v="46"/>
    <n v="24"/>
    <s v="ks"/>
    <n v="8.1199999999999992"/>
    <n v="194.88"/>
    <s v="2611"/>
    <m/>
    <x v="0"/>
    <s v="840W-1"/>
    <s v="Výdej do spotřeby z IOP"/>
    <s v="Pavelková Renata"/>
    <s v="Promítnut do stavu zásob"/>
    <s v="ZOBV_NA"/>
    <x v="4"/>
    <m/>
    <m/>
    <s v="3M Česko, spol. s r.o."/>
    <m/>
    <m/>
    <m/>
    <s v="nemá"/>
    <x v="0"/>
    <n v="0"/>
    <m/>
    <m/>
    <x v="1"/>
    <n v="8"/>
  </r>
  <r>
    <d v="2019-08-22T08:15:19"/>
    <s v="SVIOP-2019-SZM1-005110"/>
    <x v="86"/>
    <x v="86"/>
    <n v="100"/>
    <s v="ks"/>
    <n v="9.1999999999999993"/>
    <n v="920"/>
    <s v="2611"/>
    <m/>
    <x v="0"/>
    <s v="05942861041"/>
    <s v="Výdej do spotřeby z IOP"/>
    <s v="Pavelková Renat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8"/>
  </r>
  <r>
    <d v="2019-08-22T08:15:19"/>
    <s v="SVIOP-2019-SZM1-005110"/>
    <x v="30"/>
    <x v="30"/>
    <n v="40"/>
    <s v="ks"/>
    <n v="10.16"/>
    <n v="406.4"/>
    <s v="2611"/>
    <m/>
    <x v="0"/>
    <s v="4062957"/>
    <s v="Výdej do spotřeby z IOP"/>
    <s v="Pavelková Renata"/>
    <s v="Promítnut do stavu zásob"/>
    <s v="ZSETY"/>
    <x v="9"/>
    <m/>
    <m/>
    <s v="SKY &amp; FACILITY s.r.o."/>
    <m/>
    <m/>
    <m/>
    <s v="nemá"/>
    <x v="4"/>
    <n v="0"/>
    <s v="VZ-2017-000649"/>
    <s v="VZ-2017-000649"/>
    <x v="1"/>
    <n v="8"/>
  </r>
  <r>
    <d v="2019-08-22T08:15:19"/>
    <s v="SVIOP-2019-SZM1-005110"/>
    <x v="50"/>
    <x v="50"/>
    <n v="30"/>
    <s v="ks"/>
    <n v="13.31"/>
    <n v="399.3"/>
    <s v="2611"/>
    <m/>
    <x v="0"/>
    <s v="15-0003"/>
    <s v="Výdej do spotřeby z IOP"/>
    <s v="Pavelková Renata"/>
    <s v="Promítnut do stavu zásob"/>
    <s v="ZOST_NADOBA"/>
    <x v="13"/>
    <m/>
    <m/>
    <s v="INTERGOS-CZ, s.r.o."/>
    <m/>
    <m/>
    <m/>
    <s v="nemá"/>
    <x v="2"/>
    <n v="0"/>
    <m/>
    <m/>
    <x v="1"/>
    <n v="8"/>
  </r>
  <r>
    <d v="2019-08-22T08:15:19"/>
    <s v="SVIOP-2019-SZM1-005110"/>
    <x v="51"/>
    <x v="51"/>
    <n v="50"/>
    <s v="ks"/>
    <n v="15.3"/>
    <n v="765"/>
    <s v="2611"/>
    <m/>
    <x v="0"/>
    <s v="4056353"/>
    <s v="Výdej do spotřeby z IOP"/>
    <s v="Pavelková Renata"/>
    <s v="Promítnut do stavu zásob"/>
    <s v="ZOST_KANYL"/>
    <x v="14"/>
    <m/>
    <m/>
    <s v="B. Braun Medical s.r.o."/>
    <m/>
    <m/>
    <m/>
    <s v="nemá"/>
    <x v="2"/>
    <n v="0"/>
    <m/>
    <m/>
    <x v="1"/>
    <n v="8"/>
  </r>
  <r>
    <d v="2019-08-22T08:15:19"/>
    <s v="SVIOP-2019-SZM1-005110"/>
    <x v="202"/>
    <x v="202"/>
    <n v="50"/>
    <s v="ks"/>
    <n v="17.98"/>
    <n v="899"/>
    <s v="2611"/>
    <m/>
    <x v="0"/>
    <s v="4269110S-01"/>
    <s v="Výdej do spotřeby z IOP"/>
    <s v="Pavelková Renata"/>
    <s v="Promítnut do stavu zásob"/>
    <s v="ZOST_KANYL"/>
    <x v="14"/>
    <m/>
    <m/>
    <s v="B. Braun Medical s.r.o."/>
    <m/>
    <m/>
    <m/>
    <s v="nemá"/>
    <x v="2"/>
    <n v="0"/>
    <m/>
    <m/>
    <x v="1"/>
    <n v="8"/>
  </r>
  <r>
    <d v="2019-08-22T08:15:19"/>
    <s v="SVIOP-2019-SZM1-005110"/>
    <x v="113"/>
    <x v="113"/>
    <n v="50"/>
    <s v="ks"/>
    <n v="17.98"/>
    <n v="899"/>
    <s v="2611"/>
    <m/>
    <x v="0"/>
    <s v="4269098S-01"/>
    <s v="Výdej do spotřeby z IOP"/>
    <s v="Pavelková Renata"/>
    <s v="Promítnut do stavu zásob"/>
    <s v="ZOST_KANYL"/>
    <x v="14"/>
    <m/>
    <m/>
    <s v="B. Braun Medical s.r.o."/>
    <m/>
    <m/>
    <m/>
    <s v="nemá"/>
    <x v="2"/>
    <n v="0"/>
    <m/>
    <m/>
    <x v="1"/>
    <n v="8"/>
  </r>
  <r>
    <d v="2019-08-22T08:15:19"/>
    <s v="SVIOP-2019-SZM1-005110"/>
    <x v="87"/>
    <x v="87"/>
    <n v="5"/>
    <s v="ks"/>
    <n v="21.23"/>
    <n v="106.15"/>
    <s v="2611"/>
    <m/>
    <x v="0"/>
    <s v="490CE.A"/>
    <s v="Výdej do spotřeby z IOP"/>
    <s v="Pavelková Renata"/>
    <s v="Promítnut do stavu zásob"/>
    <s v="ZOST_OD_MI"/>
    <x v="18"/>
    <m/>
    <m/>
    <s v="TRIOS, spol. s r.o."/>
    <m/>
    <m/>
    <m/>
    <s v="nemá"/>
    <x v="2"/>
    <n v="0"/>
    <m/>
    <m/>
    <x v="1"/>
    <n v="8"/>
  </r>
  <r>
    <d v="2019-08-22T08:15:19"/>
    <s v="SVIOP-2019-SZM1-005110"/>
    <x v="98"/>
    <x v="98"/>
    <n v="15"/>
    <s v="ks"/>
    <n v="21.24"/>
    <n v="318.60000000000002"/>
    <s v="2611"/>
    <m/>
    <x v="0"/>
    <s v="802CE.A"/>
    <s v="Výdej do spotřeby z IOP"/>
    <s v="Pavelková Renata"/>
    <s v="Promítnut do stavu zásob"/>
    <s v="ZOST_OD_MI"/>
    <x v="18"/>
    <m/>
    <m/>
    <s v="TRIOS, spol. s r.o."/>
    <m/>
    <m/>
    <m/>
    <s v="nemá"/>
    <x v="2"/>
    <n v="0"/>
    <m/>
    <m/>
    <x v="1"/>
    <n v="8"/>
  </r>
  <r>
    <d v="2019-08-22T08:15:19"/>
    <s v="SVIOP-2019-SZM1-005110"/>
    <x v="1"/>
    <x v="1"/>
    <n v="24"/>
    <s v="ks"/>
    <n v="29.89"/>
    <n v="717.36"/>
    <s v="2611"/>
    <m/>
    <x v="0"/>
    <s v="1230200129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1"/>
    <n v="8"/>
  </r>
  <r>
    <d v="2019-08-22T08:15:19"/>
    <s v="SVIOP-2019-SZM1-005110"/>
    <x v="186"/>
    <x v="186"/>
    <n v="4"/>
    <s v="ks"/>
    <n v="30.51"/>
    <n v="122.04"/>
    <s v="2611"/>
    <m/>
    <x v="0"/>
    <s v="1230206310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1"/>
    <n v="8"/>
  </r>
  <r>
    <d v="2019-08-22T08:15:19"/>
    <s v="SVIOP-2019-SZM1-005110"/>
    <x v="280"/>
    <x v="280"/>
    <n v="2"/>
    <s v="ks"/>
    <n v="42.45"/>
    <n v="84.9"/>
    <s v="2611"/>
    <m/>
    <x v="0"/>
    <s v="9311113"/>
    <s v="Výdej do spotřeby z IOP"/>
    <s v="Pavelková Renata"/>
    <s v="Promítnut do stavu zásob"/>
    <s v="ZOBV_OB"/>
    <x v="1"/>
    <m/>
    <m/>
    <s v="HARTMANN - RICO a.s."/>
    <m/>
    <m/>
    <m/>
    <s v="0080104"/>
    <x v="0"/>
    <n v="0"/>
    <m/>
    <m/>
    <x v="1"/>
    <n v="8"/>
  </r>
  <r>
    <d v="2019-08-22T08:15:19"/>
    <s v="SVIOP-2019-SZM1-005110"/>
    <x v="28"/>
    <x v="28"/>
    <n v="3"/>
    <s v="ks"/>
    <n v="139.18"/>
    <n v="417.54"/>
    <s v="2611"/>
    <m/>
    <x v="0"/>
    <s v="400416"/>
    <s v="Výdej do spotřeby z IOP"/>
    <s v="Pavelková Renata"/>
    <s v="Promítnut do stavu zásob"/>
    <s v="ZOBV_HO"/>
    <x v="0"/>
    <m/>
    <m/>
    <s v="B. Braun Medical s.r.o."/>
    <m/>
    <m/>
    <m/>
    <s v="0086760"/>
    <x v="0"/>
    <n v="0"/>
    <m/>
    <m/>
    <x v="1"/>
    <n v="8"/>
  </r>
  <r>
    <d v="2019-08-22T08:15:19"/>
    <s v="SVIOP-2019-SZM1-005110"/>
    <x v="14"/>
    <x v="14"/>
    <n v="2"/>
    <s v="ks"/>
    <n v="355.35"/>
    <n v="710.7"/>
    <s v="2611"/>
    <m/>
    <x v="0"/>
    <s v="3097749"/>
    <s v="Výdej do spotřeby z IOP"/>
    <s v="Pavelková Renata"/>
    <s v="Promítnut do stavu zásob"/>
    <s v="ZOBV_HO"/>
    <x v="0"/>
    <m/>
    <m/>
    <s v="EMPOLAS s.r.o."/>
    <m/>
    <m/>
    <m/>
    <s v="nemá"/>
    <x v="0"/>
    <n v="0"/>
    <m/>
    <m/>
    <x v="1"/>
    <n v="8"/>
  </r>
  <r>
    <d v="2019-08-26T12:27:31"/>
    <s v="SVIOP-2019-SZM1-005303"/>
    <x v="137"/>
    <x v="137"/>
    <n v="90"/>
    <s v="ks"/>
    <n v="8.4700000000000006"/>
    <n v="762.3"/>
    <s v="2611"/>
    <m/>
    <x v="0"/>
    <s v="306585"/>
    <s v="Výdej do spotřeby z IOP"/>
    <s v="Oklešťková Helena"/>
    <s v="Promítnut do stavu zásob"/>
    <s v="ZOST_STRIK_PREDPL"/>
    <x v="20"/>
    <m/>
    <m/>
    <s v="Becton Dickinson Czechia, s.r.o."/>
    <m/>
    <m/>
    <m/>
    <s v="nemá"/>
    <x v="2"/>
    <n v="0"/>
    <m/>
    <m/>
    <x v="1"/>
    <n v="8"/>
  </r>
  <r>
    <d v="2019-09-17T12:11:13"/>
    <s v="SVIOP-2019-SZM2-013831"/>
    <x v="142"/>
    <x v="142"/>
    <n v="12"/>
    <s v="ks"/>
    <n v="18.97"/>
    <n v="227.61"/>
    <s v="2622"/>
    <m/>
    <x v="1"/>
    <s v="1534-1"/>
    <s v="Výdej do spotřeby z IOP"/>
    <s v="Masopustová Eva"/>
    <s v="Promítnut do stavu zásob"/>
    <s v="ZOBV_OBVAZ"/>
    <x v="3"/>
    <m/>
    <m/>
    <s v="3M Česko, spol. s r.o."/>
    <m/>
    <m/>
    <m/>
    <s v="nemá"/>
    <x v="0"/>
    <n v="0"/>
    <m/>
    <m/>
    <x v="1"/>
    <n v="9"/>
  </r>
  <r>
    <d v="2019-09-23T13:28:06"/>
    <s v="SVIOP-2019-SZM1-005564"/>
    <x v="53"/>
    <x v="53"/>
    <n v="200"/>
    <s v="ks"/>
    <n v="0.63"/>
    <n v="126"/>
    <s v="2622"/>
    <m/>
    <x v="1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9"/>
  </r>
  <r>
    <d v="2019-09-23T13:28:06"/>
    <s v="SVIOP-2019-SZM1-005564"/>
    <x v="2"/>
    <x v="2"/>
    <n v="400"/>
    <s v="ks"/>
    <n v="0.63"/>
    <n v="252"/>
    <s v="2622"/>
    <m/>
    <x v="1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9"/>
  </r>
  <r>
    <d v="2019-09-23T13:28:06"/>
    <s v="SVIOP-2019-SZM1-005564"/>
    <x v="4"/>
    <x v="4"/>
    <n v="500"/>
    <s v="ks"/>
    <n v="0.67"/>
    <n v="335"/>
    <s v="2622"/>
    <m/>
    <x v="1"/>
    <s v="28003+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9"/>
  </r>
  <r>
    <d v="2019-09-23T13:28:06"/>
    <s v="SVIOP-2019-SZM1-005564"/>
    <x v="129"/>
    <x v="129"/>
    <n v="10"/>
    <s v="ks"/>
    <n v="10.119999999999999"/>
    <n v="101.2"/>
    <s v="2622"/>
    <m/>
    <x v="1"/>
    <s v="20002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9"/>
  </r>
  <r>
    <d v="2019-09-23T13:30:43"/>
    <s v="SVIOP-2019-SZM1-005863"/>
    <x v="22"/>
    <x v="22"/>
    <n v="300"/>
    <s v="ks"/>
    <n v="0.54"/>
    <n v="162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9"/>
  </r>
  <r>
    <d v="2019-09-23T13:30:43"/>
    <s v="SVIOP-2019-SZM1-005863"/>
    <x v="53"/>
    <x v="53"/>
    <n v="200"/>
    <s v="ks"/>
    <n v="0.63"/>
    <n v="126"/>
    <s v="2611"/>
    <m/>
    <x v="0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9"/>
  </r>
  <r>
    <d v="2019-09-23T13:30:43"/>
    <s v="SVIOP-2019-SZM1-005863"/>
    <x v="2"/>
    <x v="2"/>
    <n v="4000"/>
    <s v="ks"/>
    <n v="0.63"/>
    <n v="2520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9"/>
  </r>
  <r>
    <d v="2019-09-23T13:30:43"/>
    <s v="SVIOP-2019-SZM1-005863"/>
    <x v="59"/>
    <x v="59"/>
    <n v="2000"/>
    <s v="ks"/>
    <n v="0.63"/>
    <n v="1260"/>
    <s v="2611"/>
    <m/>
    <x v="0"/>
    <s v="44750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9"/>
  </r>
  <r>
    <d v="2019-09-23T13:30:43"/>
    <s v="SVIOP-2019-SZM1-005863"/>
    <x v="273"/>
    <x v="273"/>
    <n v="100"/>
    <s v="ks"/>
    <n v="0.82"/>
    <n v="82"/>
    <s v="2611"/>
    <m/>
    <x v="0"/>
    <s v="309110"/>
    <s v="Výdej do spotřeby z IOP"/>
    <s v="Aujeská Ivana"/>
    <s v="Promítnut do stavu zásob"/>
    <s v="ZOST_STRIK"/>
    <x v="5"/>
    <m/>
    <m/>
    <s v="Becton Dickinson Czechia, s.r.o."/>
    <m/>
    <m/>
    <m/>
    <m/>
    <x v="2"/>
    <n v="0"/>
    <s v="Z2019-007154"/>
    <s v="Z2019-007154"/>
    <x v="1"/>
    <n v="9"/>
  </r>
  <r>
    <d v="2019-09-23T13:30:43"/>
    <s v="SVIOP-2019-SZM1-005863"/>
    <x v="5"/>
    <x v="5"/>
    <n v="200"/>
    <s v="ks"/>
    <n v="0.85"/>
    <n v="170"/>
    <s v="2611"/>
    <m/>
    <x v="0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1"/>
    <n v="9"/>
  </r>
  <r>
    <d v="2019-09-23T13:30:43"/>
    <s v="SVIOP-2019-SZM1-005863"/>
    <x v="215"/>
    <x v="215"/>
    <n v="200"/>
    <s v="ks"/>
    <n v="0.88"/>
    <n v="176"/>
    <s v="2611"/>
    <m/>
    <x v="0"/>
    <s v="2652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9"/>
  </r>
  <r>
    <d v="2019-09-23T13:30:43"/>
    <s v="SVIOP-2019-SZM1-005863"/>
    <x v="107"/>
    <x v="107"/>
    <n v="100"/>
    <s v="ks"/>
    <n v="1.17"/>
    <n v="117"/>
    <s v="2611"/>
    <m/>
    <x v="0"/>
    <s v="2651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9"/>
  </r>
  <r>
    <d v="2019-09-23T13:30:43"/>
    <s v="SVIOP-2019-SZM1-005863"/>
    <x v="6"/>
    <x v="6"/>
    <n v="300"/>
    <s v="ks"/>
    <n v="1.5"/>
    <n v="45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1"/>
    <n v="9"/>
  </r>
  <r>
    <d v="2019-09-23T13:30:43"/>
    <s v="SVIOP-2019-SZM1-005863"/>
    <x v="25"/>
    <x v="25"/>
    <n v="100"/>
    <s v="ks"/>
    <n v="1.52"/>
    <n v="152"/>
    <s v="2611"/>
    <m/>
    <x v="0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1"/>
    <n v="9"/>
  </r>
  <r>
    <d v="2019-09-23T13:30:43"/>
    <s v="SVIOP-2019-SZM1-005863"/>
    <x v="19"/>
    <x v="19"/>
    <n v="100"/>
    <s v="ks"/>
    <n v="2.0699999999999998"/>
    <n v="207"/>
    <s v="2611"/>
    <m/>
    <x v="0"/>
    <s v="32914"/>
    <s v="Výdej do spotřeby z IOP"/>
    <s v="Aujeská Ivana"/>
    <s v="Promítnut do stavu zásob"/>
    <s v="ZOBV_OBVAZ"/>
    <x v="3"/>
    <m/>
    <m/>
    <s v="Chráněná dílna TiRO Blansko s.r.o."/>
    <m/>
    <m/>
    <m/>
    <s v="0081750"/>
    <x v="0"/>
    <n v="0"/>
    <m/>
    <m/>
    <x v="1"/>
    <n v="9"/>
  </r>
  <r>
    <d v="2019-09-23T13:30:43"/>
    <s v="SVIOP-2019-SZM1-005863"/>
    <x v="109"/>
    <x v="109"/>
    <n v="50"/>
    <s v="ks"/>
    <n v="2.52"/>
    <n v="126"/>
    <s v="2611"/>
    <m/>
    <x v="0"/>
    <s v="455007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9"/>
  </r>
  <r>
    <d v="2019-09-23T13:30:43"/>
    <s v="SVIOP-2019-SZM1-005863"/>
    <x v="85"/>
    <x v="85"/>
    <n v="50"/>
    <s v="ks"/>
    <n v="2.7"/>
    <n v="135"/>
    <s v="2611"/>
    <m/>
    <x v="0"/>
    <s v="454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9"/>
  </r>
  <r>
    <d v="2019-09-23T13:30:43"/>
    <s v="SVIOP-2019-SZM1-005863"/>
    <x v="11"/>
    <x v="11"/>
    <n v="40"/>
    <s v="ks"/>
    <n v="3.26"/>
    <n v="130.4"/>
    <s v="2611"/>
    <m/>
    <x v="0"/>
    <s v="1323100103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9"/>
  </r>
  <r>
    <d v="2019-09-23T13:30:43"/>
    <s v="SVIOP-2019-SZM1-005863"/>
    <x v="42"/>
    <x v="42"/>
    <n v="100"/>
    <s v="ks"/>
    <n v="3.36"/>
    <n v="336"/>
    <s v="2611"/>
    <m/>
    <x v="0"/>
    <s v="32915"/>
    <s v="Výdej do spotřeby z IOP"/>
    <s v="Aujeská Ivana"/>
    <s v="Promítnut do stavu zásob"/>
    <s v="ZOBV_OBVAZ"/>
    <x v="3"/>
    <m/>
    <m/>
    <s v="Chráněná dílna TiRO Blansko s.r.o."/>
    <m/>
    <m/>
    <m/>
    <s v="0081751"/>
    <x v="0"/>
    <n v="0"/>
    <m/>
    <m/>
    <x v="1"/>
    <n v="9"/>
  </r>
  <r>
    <d v="2019-09-23T13:30:43"/>
    <s v="SVIOP-2019-SZM1-005863"/>
    <x v="166"/>
    <x v="166"/>
    <n v="50"/>
    <s v="ks"/>
    <n v="3.48"/>
    <n v="174"/>
    <s v="2611"/>
    <m/>
    <x v="0"/>
    <s v="2200 045ND"/>
    <s v="Výdej do spotřeby z IOP"/>
    <s v="Aujeská Ivana"/>
    <s v="Promítnut do stavu zásob"/>
    <s v="ZOST_HADIC"/>
    <x v="12"/>
    <m/>
    <m/>
    <s v="Mediform, spol. s r.o."/>
    <m/>
    <m/>
    <m/>
    <s v="nemá"/>
    <x v="2"/>
    <n v="0"/>
    <s v="VZ-2019-000128"/>
    <s v="VZ-2019-000128"/>
    <x v="1"/>
    <n v="9"/>
  </r>
  <r>
    <d v="2019-09-23T13:30:43"/>
    <s v="SVIOP-2019-SZM1-005863"/>
    <x v="27"/>
    <x v="27"/>
    <n v="100"/>
    <s v="ks"/>
    <n v="6.17"/>
    <n v="617"/>
    <s v="2611"/>
    <m/>
    <x v="0"/>
    <s v="ZAR-TNU201601"/>
    <s v="Výdej do spotřeby z IOP"/>
    <s v="Aujeská Ivana"/>
    <s v="Promítnut do stavu zásob"/>
    <s v="ZOST_OSTAT"/>
    <x v="8"/>
    <m/>
    <m/>
    <s v="Distrimed s.r.o."/>
    <m/>
    <m/>
    <m/>
    <s v="nemá"/>
    <x v="2"/>
    <n v="0"/>
    <s v="CN na rok 2018"/>
    <s v="CN na rok 2018"/>
    <x v="1"/>
    <n v="9"/>
  </r>
  <r>
    <d v="2019-09-23T13:30:43"/>
    <s v="SVIOP-2019-SZM1-005863"/>
    <x v="30"/>
    <x v="30"/>
    <n v="250"/>
    <s v="ks"/>
    <n v="10.16"/>
    <n v="2540"/>
    <s v="2611"/>
    <m/>
    <x v="0"/>
    <s v="4062957"/>
    <s v="Výdej do spotřeby z IOP"/>
    <s v="Aujeská Ivana"/>
    <s v="Promítnut do stavu zásob"/>
    <s v="ZSETY"/>
    <x v="9"/>
    <m/>
    <m/>
    <s v="SKY &amp; FACILITY s.r.o."/>
    <m/>
    <m/>
    <m/>
    <s v="nemá"/>
    <x v="4"/>
    <n v="0"/>
    <s v="VZ-2017-000649"/>
    <s v="VZ-2017-000649"/>
    <x v="1"/>
    <n v="9"/>
  </r>
  <r>
    <d v="2019-09-23T13:30:43"/>
    <s v="SVIOP-2019-SZM1-005863"/>
    <x v="49"/>
    <x v="49"/>
    <n v="15"/>
    <s v="ks"/>
    <n v="11.73"/>
    <n v="175.95"/>
    <s v="2611"/>
    <m/>
    <x v="0"/>
    <s v="15-0002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1"/>
    <n v="9"/>
  </r>
  <r>
    <d v="2019-09-23T13:30:43"/>
    <s v="SVIOP-2019-SZM1-005863"/>
    <x v="50"/>
    <x v="50"/>
    <n v="30"/>
    <s v="ks"/>
    <n v="13.31"/>
    <n v="399.3"/>
    <s v="2611"/>
    <m/>
    <x v="0"/>
    <s v="15-0003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1"/>
    <n v="9"/>
  </r>
  <r>
    <d v="2019-09-23T13:30:43"/>
    <s v="SVIOP-2019-SZM1-005863"/>
    <x v="51"/>
    <x v="51"/>
    <n v="100"/>
    <s v="ks"/>
    <n v="15.29"/>
    <n v="1529"/>
    <s v="2611"/>
    <m/>
    <x v="0"/>
    <s v="4056353"/>
    <s v="Výdej do spotřeby z IOP"/>
    <s v="Aujeská Ivana"/>
    <s v="Promítnut do stavu zásob"/>
    <s v="ZOST_KANYL"/>
    <x v="14"/>
    <m/>
    <m/>
    <s v="B. Braun Medical s.r.o."/>
    <m/>
    <m/>
    <m/>
    <s v="nemá"/>
    <x v="2"/>
    <n v="0"/>
    <m/>
    <m/>
    <x v="1"/>
    <n v="9"/>
  </r>
  <r>
    <d v="2019-09-23T13:30:43"/>
    <s v="SVIOP-2019-SZM1-005863"/>
    <x v="98"/>
    <x v="98"/>
    <n v="10"/>
    <s v="ks"/>
    <n v="21.24"/>
    <n v="212.4"/>
    <s v="2611"/>
    <m/>
    <x v="0"/>
    <s v="802CE.A"/>
    <s v="Výdej do spotřeby z IOP"/>
    <s v="Aujeská Ivana"/>
    <s v="Promítnut do stavu zásob"/>
    <s v="ZOST_OD_MI"/>
    <x v="18"/>
    <m/>
    <m/>
    <s v="TRIOS, spol. s r.o."/>
    <m/>
    <m/>
    <m/>
    <s v="nemá"/>
    <x v="2"/>
    <n v="0"/>
    <m/>
    <m/>
    <x v="1"/>
    <n v="9"/>
  </r>
  <r>
    <d v="2019-09-23T13:30:43"/>
    <s v="SVIOP-2019-SZM1-005863"/>
    <x v="1"/>
    <x v="1"/>
    <n v="20"/>
    <s v="ks"/>
    <n v="29.88"/>
    <n v="597.6"/>
    <s v="2611"/>
    <m/>
    <x v="0"/>
    <s v="1230200129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9"/>
  </r>
  <r>
    <d v="2019-09-23T13:30:43"/>
    <s v="SVIOP-2019-SZM1-005863"/>
    <x v="186"/>
    <x v="186"/>
    <n v="4"/>
    <s v="ks"/>
    <n v="30.51"/>
    <n v="122.04"/>
    <s v="2611"/>
    <m/>
    <x v="0"/>
    <s v="1230206310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9"/>
  </r>
  <r>
    <d v="2019-09-23T13:30:43"/>
    <s v="SVIOP-2019-SZM1-005863"/>
    <x v="28"/>
    <x v="28"/>
    <n v="3"/>
    <s v="ks"/>
    <n v="139.16999999999999"/>
    <n v="417.51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1"/>
    <n v="9"/>
  </r>
  <r>
    <d v="2019-09-23T13:30:43"/>
    <s v="SVIOP-2019-SZM1-005863"/>
    <x v="14"/>
    <x v="14"/>
    <n v="2"/>
    <s v="ks"/>
    <n v="355.35"/>
    <n v="710.7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9"/>
  </r>
  <r>
    <d v="2019-09-23T13:30:43"/>
    <s v="SVIOP-2019-SZM1-005863"/>
    <x v="139"/>
    <x v="139"/>
    <n v="2"/>
    <s v="ks"/>
    <n v="573.85"/>
    <n v="1147.7"/>
    <s v="2611"/>
    <m/>
    <x v="0"/>
    <s v="3098077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9"/>
  </r>
  <r>
    <d v="2019-09-23T13:43:13"/>
    <s v="SVIOP-2019-SZM1-005565"/>
    <x v="128"/>
    <x v="128"/>
    <n v="10"/>
    <s v="ks"/>
    <n v="7.59"/>
    <n v="75.900000000000006"/>
    <s v="2622"/>
    <m/>
    <x v="1"/>
    <s v="1323100312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9"/>
  </r>
  <r>
    <d v="2019-09-23T13:43:13"/>
    <s v="SVIOP-2019-SZM1-005565"/>
    <x v="67"/>
    <x v="67"/>
    <n v="10"/>
    <s v="ks"/>
    <n v="8.4"/>
    <n v="84"/>
    <s v="2622"/>
    <m/>
    <x v="1"/>
    <s v="P-AIRO2591"/>
    <s v="Výdej do spotřeby z IOP"/>
    <s v="Aujeská Ivana"/>
    <s v="Promítnut do stavu zásob"/>
    <s v="ZOBV_OBVAZ"/>
    <x v="3"/>
    <m/>
    <m/>
    <s v="MEDICAL M spol. s r.o."/>
    <m/>
    <m/>
    <m/>
    <s v="nemá"/>
    <x v="0"/>
    <n v="0"/>
    <m/>
    <m/>
    <x v="1"/>
    <n v="9"/>
  </r>
  <r>
    <d v="2019-09-23T13:43:13"/>
    <s v="SVIOP-2019-SZM1-005565"/>
    <x v="47"/>
    <x v="47"/>
    <n v="10"/>
    <s v="ks"/>
    <n v="8.6199999999999992"/>
    <n v="86.2"/>
    <s v="2622"/>
    <m/>
    <x v="1"/>
    <s v="1323100313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9"/>
  </r>
  <r>
    <d v="2019-09-23T13:43:13"/>
    <s v="SVIOP-2019-SZM1-005565"/>
    <x v="20"/>
    <x v="20"/>
    <n v="2"/>
    <s v="ks"/>
    <n v="13.02"/>
    <n v="26.04"/>
    <s v="2622"/>
    <m/>
    <x v="1"/>
    <s v="5403353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1"/>
    <n v="9"/>
  </r>
  <r>
    <d v="2019-09-23T13:43:13"/>
    <s v="SVIOP-2019-SZM1-005565"/>
    <x v="131"/>
    <x v="131"/>
    <n v="4"/>
    <s v="ks"/>
    <n v="15.03"/>
    <n v="60.12"/>
    <s v="2622"/>
    <m/>
    <x v="1"/>
    <s v="9004520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1"/>
    <n v="9"/>
  </r>
  <r>
    <d v="2019-09-23T13:43:13"/>
    <s v="SVIOP-2019-SZM1-005565"/>
    <x v="281"/>
    <x v="281"/>
    <n v="5"/>
    <s v="ks"/>
    <n v="23.92"/>
    <n v="119.6"/>
    <s v="2622"/>
    <m/>
    <x v="1"/>
    <s v="9004530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1"/>
    <n v="9"/>
  </r>
  <r>
    <d v="2019-09-23T13:43:13"/>
    <s v="SVIOP-2019-SZM1-005565"/>
    <x v="280"/>
    <x v="280"/>
    <n v="2"/>
    <s v="ks"/>
    <n v="42.48"/>
    <n v="84.96"/>
    <s v="2622"/>
    <m/>
    <x v="1"/>
    <s v="9311113"/>
    <s v="Výdej do spotřeby z IOP"/>
    <s v="Aujeská Ivana"/>
    <s v="Promítnut do stavu zásob"/>
    <s v="ZOBV_OB"/>
    <x v="1"/>
    <m/>
    <m/>
    <s v="HARTMANN - RICO a.s."/>
    <m/>
    <m/>
    <m/>
    <s v="0080104"/>
    <x v="0"/>
    <n v="0"/>
    <m/>
    <m/>
    <x v="1"/>
    <n v="9"/>
  </r>
  <r>
    <d v="2019-09-23T13:43:13"/>
    <s v="SVIOP-2019-SZM1-005565"/>
    <x v="134"/>
    <x v="134"/>
    <n v="4"/>
    <s v="ks"/>
    <n v="46.32"/>
    <n v="185.28"/>
    <s v="2622"/>
    <m/>
    <x v="1"/>
    <s v="9004540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1"/>
    <n v="9"/>
  </r>
  <r>
    <d v="2019-09-24T09:34:13"/>
    <s v="SVIOP-2019-SZM2-014195"/>
    <x v="69"/>
    <x v="69"/>
    <n v="10"/>
    <s v="ks"/>
    <n v="22.3"/>
    <n v="222.99"/>
    <s v="2611"/>
    <m/>
    <x v="0"/>
    <s v="932441"/>
    <s v="Výdej do spotřeby z IOP"/>
    <s v="Lukášková Lenka"/>
    <s v="Promítnut do stavu zásob"/>
    <s v="ZOBV_OBVAZ"/>
    <x v="3"/>
    <m/>
    <m/>
    <s v="HARTMANN - RICO a.s."/>
    <m/>
    <m/>
    <m/>
    <s v="0080682"/>
    <x v="0"/>
    <n v="0"/>
    <m/>
    <m/>
    <x v="1"/>
    <n v="9"/>
  </r>
  <r>
    <d v="2019-09-24T09:34:13"/>
    <s v="SVIOP-2019-SZM2-014195"/>
    <x v="70"/>
    <x v="70"/>
    <n v="10"/>
    <s v="ks"/>
    <n v="96.19"/>
    <n v="961.91"/>
    <s v="2611"/>
    <m/>
    <x v="0"/>
    <s v="9324471"/>
    <s v="Výdej do spotřeby z IOP"/>
    <s v="Lukášková Lenka"/>
    <s v="Promítnut do stavu zásob"/>
    <s v="ZOBV_OBVAZ"/>
    <x v="3"/>
    <m/>
    <m/>
    <s v="HARTMANN - RICO a.s."/>
    <m/>
    <m/>
    <m/>
    <s v="nemá"/>
    <x v="0"/>
    <n v="0"/>
    <m/>
    <m/>
    <x v="1"/>
    <n v="9"/>
  </r>
  <r>
    <d v="2019-09-24T09:34:13"/>
    <s v="SVIOP-2019-SZM2-014195"/>
    <x v="275"/>
    <x v="275"/>
    <n v="10"/>
    <s v="ks"/>
    <n v="97.98"/>
    <n v="979.8"/>
    <s v="2611"/>
    <m/>
    <x v="0"/>
    <s v="9311150"/>
    <s v="Výdej do spotřeby z IOP"/>
    <s v="Lukášková Lenka"/>
    <s v="Promítnut do stavu zásob"/>
    <s v="ZOBV_OB"/>
    <x v="1"/>
    <m/>
    <m/>
    <s v="HARTMANN - RICO a.s."/>
    <m/>
    <m/>
    <m/>
    <s v="nemá"/>
    <x v="0"/>
    <n v="0"/>
    <m/>
    <m/>
    <x v="1"/>
    <n v="9"/>
  </r>
  <r>
    <d v="2019-09-24T10:33:47"/>
    <s v="SVIOP-2019-SZM2-014223"/>
    <x v="282"/>
    <x v="282"/>
    <n v="100"/>
    <s v="ks"/>
    <n v="1.55"/>
    <n v="154.5"/>
    <s v="2611"/>
    <m/>
    <x v="0"/>
    <s v="IS1029G"/>
    <s v="Výdej do spotřeby z IOP"/>
    <s v="Lukášková Lenka"/>
    <s v="Promítnut do stavu zásob"/>
    <s v="ZOST_STRIK"/>
    <x v="5"/>
    <m/>
    <m/>
    <s v="MEDILAB ČR s.r.o."/>
    <m/>
    <m/>
    <m/>
    <s v="0170896"/>
    <x v="2"/>
    <n v="0"/>
    <s v="CN 2018,2019"/>
    <s v="CN 2018,2019"/>
    <x v="1"/>
    <n v="9"/>
  </r>
  <r>
    <d v="2019-09-25T06:33:52"/>
    <s v="SVIOP-2019-SZM2-014273"/>
    <x v="141"/>
    <x v="141"/>
    <n v="1"/>
    <s v="ks"/>
    <n v="0.4"/>
    <n v="0.4"/>
    <s v="2611"/>
    <m/>
    <x v="0"/>
    <m/>
    <s v="Výdej do spotřeby z IOP"/>
    <s v="Kánská Zdeňka"/>
    <s v="Promítnut do stavu zásob"/>
    <s v="ZAOKROUHLENI"/>
    <x v="11"/>
    <m/>
    <m/>
    <m/>
    <m/>
    <m/>
    <m/>
    <s v="nemá"/>
    <x v="5"/>
    <n v="0"/>
    <m/>
    <m/>
    <x v="1"/>
    <n v="9"/>
  </r>
  <r>
    <d v="2019-09-25T06:33:52"/>
    <s v="SVIOP-2019-SZM2-014273"/>
    <x v="264"/>
    <x v="264"/>
    <n v="1"/>
    <s v="ks"/>
    <n v="1039.2"/>
    <n v="1039.2"/>
    <s v="2611"/>
    <m/>
    <x v="0"/>
    <s v="285/B"/>
    <s v="Výdej do spotřeby z IOP"/>
    <s v="Kánská Zdeňka"/>
    <s v="Promítnut do stavu zásob"/>
    <s v="ZOST_OSTAT"/>
    <x v="8"/>
    <m/>
    <m/>
    <s v="TEJPY.cz s.r.o."/>
    <m/>
    <m/>
    <m/>
    <m/>
    <x v="2"/>
    <n v="0"/>
    <s v="VZ-2019-000439"/>
    <s v="VZ-2019-000439"/>
    <x v="1"/>
    <n v="9"/>
  </r>
  <r>
    <d v="2019-09-25T06:33:52"/>
    <s v="SVIOP-2019-SZM2-014273"/>
    <x v="260"/>
    <x v="260"/>
    <n v="1"/>
    <s v="ks"/>
    <n v="1039.2"/>
    <n v="1039.2"/>
    <s v="2611"/>
    <m/>
    <x v="0"/>
    <s v="285/MOD"/>
    <s v="Výdej do spotřeby z IOP"/>
    <s v="Kánská Zdeňka"/>
    <s v="Promítnut do stavu zásob"/>
    <s v="ZOST_OSTAT"/>
    <x v="8"/>
    <m/>
    <m/>
    <s v="TEJPY.cz s.r.o."/>
    <m/>
    <m/>
    <m/>
    <s v="nemá"/>
    <x v="2"/>
    <n v="0"/>
    <s v="VZ-2019-000439"/>
    <s v="VZ-2019-000439"/>
    <x v="1"/>
    <n v="9"/>
  </r>
  <r>
    <d v="2019-09-25T06:33:52"/>
    <s v="SVIOP-2019-SZM2-014273"/>
    <x v="261"/>
    <x v="261"/>
    <n v="1"/>
    <s v="ks"/>
    <n v="1039.2"/>
    <n v="1039.2"/>
    <s v="2611"/>
    <m/>
    <x v="0"/>
    <s v="285/RUZ"/>
    <s v="Výdej do spotřeby z IOP"/>
    <s v="Kánská Zdeňka"/>
    <s v="Promítnut do stavu zásob"/>
    <s v="ZOST_OSTAT"/>
    <x v="8"/>
    <m/>
    <m/>
    <s v="TEJPY.cz s.r.o."/>
    <m/>
    <m/>
    <m/>
    <s v="nemá"/>
    <x v="2"/>
    <n v="0"/>
    <s v="VZ-2019-000439"/>
    <s v="VZ-2019-000439"/>
    <x v="1"/>
    <n v="9"/>
  </r>
  <r>
    <d v="2019-09-26T12:26:29"/>
    <s v="SVIOP-2019-SZM2-014398"/>
    <x v="0"/>
    <x v="0"/>
    <n v="10"/>
    <s v="ks"/>
    <n v="82.08"/>
    <n v="820.8"/>
    <s v="2611"/>
    <m/>
    <x v="0"/>
    <s v="20403"/>
    <s v="Výdej do spotřeby z IOP"/>
    <s v="Masopustová Eva"/>
    <s v="Promítnut do stavu zásob"/>
    <s v="ZOBV_HO"/>
    <x v="0"/>
    <m/>
    <m/>
    <s v="Chráněná dílna TiRO Blansko s.r.o."/>
    <m/>
    <m/>
    <m/>
    <s v="0081454"/>
    <x v="0"/>
    <n v="0"/>
    <m/>
    <m/>
    <x v="1"/>
    <n v="9"/>
  </r>
  <r>
    <d v="2019-09-26T12:26:29"/>
    <s v="SVIOP-2019-SZM2-014398"/>
    <x v="31"/>
    <x v="31"/>
    <n v="1"/>
    <s v="ks"/>
    <n v="656.64"/>
    <n v="656.64"/>
    <s v="2611"/>
    <m/>
    <x v="0"/>
    <s v="20468"/>
    <s v="Výdej do spotřeby z IOP"/>
    <s v="Masopustová Eva"/>
    <s v="Promítnut do stavu zásob"/>
    <s v="ZOBV_OBVAZ"/>
    <x v="3"/>
    <m/>
    <m/>
    <s v="Chráněná dílna TiRO Blansko s.r.o."/>
    <m/>
    <m/>
    <m/>
    <s v="nemá"/>
    <x v="0"/>
    <n v="0"/>
    <m/>
    <m/>
    <x v="1"/>
    <n v="9"/>
  </r>
  <r>
    <d v="2019-09-26T12:57:34"/>
    <s v="SVIOP-2019-SZM2-014402"/>
    <x v="143"/>
    <x v="143"/>
    <n v="24"/>
    <s v="ks"/>
    <n v="52.15"/>
    <n v="1251.5"/>
    <s v="2611"/>
    <m/>
    <x v="0"/>
    <s v="1583"/>
    <s v="Výdej do spotřeby z IOP"/>
    <s v="Lukášková Lenka"/>
    <s v="Promítnut do stavu zásob"/>
    <s v="ZOBV_OB"/>
    <x v="1"/>
    <m/>
    <m/>
    <s v="3M Česko, spol. s r.o."/>
    <m/>
    <m/>
    <m/>
    <s v="0080387"/>
    <x v="0"/>
    <n v="0"/>
    <m/>
    <m/>
    <x v="1"/>
    <n v="9"/>
  </r>
  <r>
    <d v="2019-09-26T13:54:00"/>
    <s v="SVIOP-2019-SZM1-005972"/>
    <x v="283"/>
    <x v="283"/>
    <n v="20"/>
    <s v="ks"/>
    <n v="6.05"/>
    <n v="121"/>
    <s v="2611"/>
    <m/>
    <x v="0"/>
    <s v="800800100"/>
    <s v="Výdej do spotřeby z IOP"/>
    <s v="Pavelková Renata"/>
    <s v="Promítnut do stavu zásob"/>
    <s v="ZOST_OSTAT"/>
    <x v="8"/>
    <m/>
    <m/>
    <s v="S. A. B. Impex, s.r.o."/>
    <m/>
    <m/>
    <m/>
    <s v="nemá"/>
    <x v="2"/>
    <n v="0"/>
    <m/>
    <m/>
    <x v="1"/>
    <n v="9"/>
  </r>
  <r>
    <d v="2019-09-26T13:54:24"/>
    <s v="SVIOP-2019-SZM1-005973"/>
    <x v="118"/>
    <x v="118"/>
    <n v="2"/>
    <s v="ks"/>
    <n v="72.22"/>
    <n v="144.44"/>
    <s v="2611"/>
    <m/>
    <x v="0"/>
    <s v="24252"/>
    <s v="Výdej do spotřeby z IOP"/>
    <s v="Pavelková Renata"/>
    <s v="Promítnut do stavu zásob"/>
    <s v="ZOBV_OB"/>
    <x v="1"/>
    <m/>
    <m/>
    <s v="Chráněná dílna TiRO Blansko s.r.o."/>
    <m/>
    <m/>
    <m/>
    <s v="nemá"/>
    <x v="0"/>
    <n v="0"/>
    <m/>
    <m/>
    <x v="1"/>
    <n v="9"/>
  </r>
  <r>
    <d v="2019-09-26T13:54:24"/>
    <s v="SVIOP-2019-SZM1-005973"/>
    <x v="119"/>
    <x v="119"/>
    <n v="2"/>
    <s v="ks"/>
    <n v="105.46"/>
    <n v="210.92"/>
    <s v="2611"/>
    <m/>
    <x v="0"/>
    <s v="24253"/>
    <s v="Výdej do spotřeby z IOP"/>
    <s v="Pavelková Renata"/>
    <s v="Promítnut do stavu zásob"/>
    <s v="ZOBV_OB"/>
    <x v="1"/>
    <m/>
    <m/>
    <s v="Chráněná dílna TiRO Blansko s.r.o."/>
    <m/>
    <m/>
    <m/>
    <s v="nemá"/>
    <x v="0"/>
    <n v="0"/>
    <m/>
    <m/>
    <x v="1"/>
    <n v="9"/>
  </r>
  <r>
    <d v="2019-10-03T10:53:58"/>
    <s v="SVIOP-2019-SZM2-014567"/>
    <x v="284"/>
    <x v="284"/>
    <n v="20"/>
    <s v="ks"/>
    <n v="14.95"/>
    <n v="299"/>
    <s v="2611"/>
    <m/>
    <x v="0"/>
    <s v="Vend2545"/>
    <s v="Výdej do spotřeby z IOP"/>
    <s v="Masopustová Eva"/>
    <s v="Promítnut do stavu zásob"/>
    <s v="ZOBV_OBVAZ"/>
    <x v="3"/>
    <m/>
    <m/>
    <s v="MEDICAL M spol. s r.o."/>
    <m/>
    <m/>
    <m/>
    <s v="nemá"/>
    <x v="0"/>
    <n v="0"/>
    <m/>
    <m/>
    <x v="1"/>
    <n v="10"/>
  </r>
  <r>
    <d v="2019-10-09T10:05:47"/>
    <s v="SVIOP-2019-SZM2-014792"/>
    <x v="285"/>
    <x v="285"/>
    <n v="2"/>
    <s v="ks"/>
    <n v="52.33"/>
    <n v="104.65"/>
    <s v="2611"/>
    <m/>
    <x v="0"/>
    <s v="1323300230"/>
    <s v="Výdej do spotřeby z IOP"/>
    <s v="Masopustová Eva"/>
    <s v="Stornován"/>
    <s v="ZOBV_OB"/>
    <x v="1"/>
    <m/>
    <m/>
    <s v="LINON CZ s.r.o."/>
    <m/>
    <m/>
    <m/>
    <s v="nemá"/>
    <x v="0"/>
    <n v="0"/>
    <m/>
    <m/>
    <x v="1"/>
    <n v="10"/>
  </r>
  <r>
    <d v="2019-10-10T07:13:52"/>
    <s v="SVIOP-2019-SZM2-014866"/>
    <x v="285"/>
    <x v="285"/>
    <n v="-2"/>
    <s v="ks"/>
    <n v="52.33"/>
    <n v="-104.65"/>
    <s v="2611"/>
    <m/>
    <x v="0"/>
    <s v="1323300230"/>
    <s v="Výdej do spotřeby z IOP"/>
    <s v="Masopustová Eva"/>
    <s v="Storno dokladu"/>
    <s v="ZOBV_OB"/>
    <x v="1"/>
    <m/>
    <m/>
    <s v="LINON CZ s.r.o."/>
    <m/>
    <m/>
    <m/>
    <s v="nemá"/>
    <x v="0"/>
    <n v="0"/>
    <m/>
    <m/>
    <x v="1"/>
    <n v="10"/>
  </r>
  <r>
    <d v="2019-10-10T07:29:41"/>
    <s v="SVIOP-2019-SZM2-014876"/>
    <x v="285"/>
    <x v="285"/>
    <n v="2"/>
    <s v="ks"/>
    <n v="52.33"/>
    <n v="104.65"/>
    <s v="2611"/>
    <m/>
    <x v="0"/>
    <s v="1323300230"/>
    <s v="Výdej do spotřeby z IOP"/>
    <s v="Masopustová Eva"/>
    <s v="Promítnut do stavu zásob"/>
    <s v="ZOBV_OB"/>
    <x v="1"/>
    <m/>
    <m/>
    <s v="LINON CZ s.r.o."/>
    <m/>
    <m/>
    <m/>
    <s v="nemá"/>
    <x v="0"/>
    <n v="0"/>
    <m/>
    <m/>
    <x v="1"/>
    <n v="10"/>
  </r>
  <r>
    <d v="2019-10-22T10:48:16"/>
    <s v="SVIOP-2019-SZM1-006460"/>
    <x v="38"/>
    <x v="38"/>
    <n v="200"/>
    <s v="ks"/>
    <n v="0.3"/>
    <n v="60"/>
    <s v="2622"/>
    <m/>
    <x v="1"/>
    <s v="4657527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10"/>
  </r>
  <r>
    <d v="2019-10-22T10:48:16"/>
    <s v="SVIOP-2019-SZM1-006460"/>
    <x v="286"/>
    <x v="286"/>
    <n v="200"/>
    <s v="ks"/>
    <n v="0.44"/>
    <n v="88"/>
    <s v="2622"/>
    <m/>
    <x v="1"/>
    <s v="300928"/>
    <s v="Výdej do spotřeby z IOP"/>
    <s v="Aujeská Ivana"/>
    <s v="Promítnut do stavu zásob"/>
    <s v="ZOST_STRIK"/>
    <x v="5"/>
    <m/>
    <m/>
    <s v="Becton Dickinson Czechia, s.r.o."/>
    <m/>
    <m/>
    <m/>
    <m/>
    <x v="2"/>
    <n v="0"/>
    <s v="Z2019-007154"/>
    <s v="Z2019-007154"/>
    <x v="1"/>
    <n v="10"/>
  </r>
  <r>
    <d v="2019-10-22T10:48:16"/>
    <s v="SVIOP-2019-SZM1-006460"/>
    <x v="22"/>
    <x v="22"/>
    <n v="400"/>
    <s v="ks"/>
    <n v="0.55000000000000004"/>
    <n v="220"/>
    <s v="2622"/>
    <m/>
    <x v="1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10"/>
  </r>
  <r>
    <d v="2019-10-22T10:48:16"/>
    <s v="SVIOP-2019-SZM1-006460"/>
    <x v="277"/>
    <x v="277"/>
    <n v="200"/>
    <s v="ks"/>
    <n v="0.57999999999999996"/>
    <n v="116"/>
    <s v="2622"/>
    <m/>
    <x v="1"/>
    <s v="309050"/>
    <s v="Výdej do spotřeby z IOP"/>
    <s v="Aujeská Ivana"/>
    <s v="Promítnut do stavu zásob"/>
    <s v="ZOST_STRIK"/>
    <x v="5"/>
    <m/>
    <m/>
    <s v="Becton Dickinson Czechia, s.r.o."/>
    <m/>
    <m/>
    <m/>
    <m/>
    <x v="2"/>
    <n v="0"/>
    <s v="Z2019-007154"/>
    <s v="Z2019-007154"/>
    <x v="1"/>
    <n v="10"/>
  </r>
  <r>
    <d v="2019-10-22T10:48:16"/>
    <s v="SVIOP-2019-SZM1-006460"/>
    <x v="53"/>
    <x v="53"/>
    <n v="600"/>
    <s v="ks"/>
    <n v="0.63"/>
    <n v="378"/>
    <s v="2622"/>
    <m/>
    <x v="1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0"/>
  </r>
  <r>
    <d v="2019-10-22T10:48:16"/>
    <s v="SVIOP-2019-SZM1-006460"/>
    <x v="2"/>
    <x v="2"/>
    <n v="600"/>
    <s v="ks"/>
    <n v="0.63"/>
    <n v="378"/>
    <s v="2622"/>
    <m/>
    <x v="1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0"/>
  </r>
  <r>
    <d v="2019-10-22T10:48:16"/>
    <s v="SVIOP-2019-SZM1-006460"/>
    <x v="59"/>
    <x v="59"/>
    <n v="400"/>
    <s v="ks"/>
    <n v="0.63"/>
    <n v="252"/>
    <s v="2622"/>
    <m/>
    <x v="1"/>
    <s v="44750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0"/>
  </r>
  <r>
    <d v="2019-10-22T10:48:16"/>
    <s v="SVIOP-2019-SZM1-006460"/>
    <x v="4"/>
    <x v="4"/>
    <n v="500"/>
    <s v="ks"/>
    <n v="0.67"/>
    <n v="335"/>
    <s v="2622"/>
    <m/>
    <x v="1"/>
    <s v="28003+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10"/>
  </r>
  <r>
    <d v="2019-10-22T10:48:16"/>
    <s v="SVIOP-2019-SZM1-006460"/>
    <x v="273"/>
    <x v="273"/>
    <n v="100"/>
    <s v="ks"/>
    <n v="0.82"/>
    <n v="82"/>
    <s v="2622"/>
    <m/>
    <x v="1"/>
    <s v="309110"/>
    <s v="Výdej do spotřeby z IOP"/>
    <s v="Aujeská Ivana"/>
    <s v="Promítnut do stavu zásob"/>
    <s v="ZOST_STRIK"/>
    <x v="5"/>
    <m/>
    <m/>
    <s v="Becton Dickinson Czechia, s.r.o."/>
    <m/>
    <m/>
    <m/>
    <m/>
    <x v="2"/>
    <n v="0"/>
    <s v="Z2019-007154"/>
    <s v="Z2019-007154"/>
    <x v="1"/>
    <n v="10"/>
  </r>
  <r>
    <d v="2019-10-22T10:48:16"/>
    <s v="SVIOP-2019-SZM1-006460"/>
    <x v="5"/>
    <x v="5"/>
    <n v="400"/>
    <s v="ks"/>
    <n v="0.86"/>
    <n v="344"/>
    <s v="2622"/>
    <m/>
    <x v="1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1"/>
    <n v="10"/>
  </r>
  <r>
    <d v="2019-10-22T10:48:16"/>
    <s v="SVIOP-2019-SZM1-006460"/>
    <x v="287"/>
    <x v="287"/>
    <n v="80"/>
    <s v="ks"/>
    <n v="1.1399999999999999"/>
    <n v="91.2"/>
    <s v="2622"/>
    <m/>
    <x v="1"/>
    <s v="300296"/>
    <s v="Výdej do spotřeby z IOP"/>
    <s v="Aujeská Ivana"/>
    <s v="Promítnut do stavu zásob"/>
    <s v="ZOST_STRIK"/>
    <x v="5"/>
    <m/>
    <m/>
    <s v="Becton Dickinson Czechia, s.r.o."/>
    <m/>
    <m/>
    <m/>
    <m/>
    <x v="2"/>
    <n v="0"/>
    <s v="Z2019-007154"/>
    <s v="Z2019-007154"/>
    <x v="1"/>
    <n v="10"/>
  </r>
  <r>
    <d v="2019-10-22T10:48:16"/>
    <s v="SVIOP-2019-SZM1-006460"/>
    <x v="25"/>
    <x v="25"/>
    <n v="200"/>
    <s v="ks"/>
    <n v="1.52"/>
    <n v="304"/>
    <s v="2622"/>
    <m/>
    <x v="1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1"/>
    <n v="10"/>
  </r>
  <r>
    <d v="2019-10-22T10:48:16"/>
    <s v="SVIOP-2019-SZM1-006460"/>
    <x v="12"/>
    <x v="12"/>
    <n v="12"/>
    <s v="ks"/>
    <n v="13.08"/>
    <n v="156.96"/>
    <s v="2622"/>
    <m/>
    <x v="1"/>
    <s v="1527-1"/>
    <s v="Výdej do spotřeby z IOP"/>
    <s v="Aujeská Ivana"/>
    <s v="Promítnut do stavu zásob"/>
    <s v="ZOBV_OBVAZ"/>
    <x v="3"/>
    <m/>
    <m/>
    <s v="3M Česko, spol. s r.o."/>
    <m/>
    <m/>
    <m/>
    <s v="0080357"/>
    <x v="0"/>
    <n v="0"/>
    <m/>
    <m/>
    <x v="1"/>
    <n v="10"/>
  </r>
  <r>
    <d v="2019-10-22T10:48:33"/>
    <s v="SVIOP-2019-SZM1-006537"/>
    <x v="81"/>
    <x v="81"/>
    <n v="1000"/>
    <s v="ks"/>
    <n v="0.27"/>
    <n v="270"/>
    <s v="2611"/>
    <m/>
    <x v="0"/>
    <s v="6102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10"/>
  </r>
  <r>
    <d v="2019-10-22T10:48:33"/>
    <s v="SVIOP-2019-SZM1-006537"/>
    <x v="82"/>
    <x v="82"/>
    <n v="200"/>
    <s v="ks"/>
    <n v="0.38"/>
    <n v="76"/>
    <s v="2611"/>
    <m/>
    <x v="0"/>
    <s v="P-CURE1972ELAST"/>
    <s v="Výdej do spotřeby z IOP"/>
    <s v="Aujeská Ivana"/>
    <s v="Promítnut do stavu zásob"/>
    <s v="ZOBV_NA"/>
    <x v="4"/>
    <m/>
    <m/>
    <s v="MEDICAL M spol. s r.o."/>
    <m/>
    <m/>
    <m/>
    <s v="nemá"/>
    <x v="0"/>
    <n v="0"/>
    <m/>
    <m/>
    <x v="1"/>
    <n v="10"/>
  </r>
  <r>
    <d v="2019-10-22T10:48:33"/>
    <s v="SVIOP-2019-SZM1-006537"/>
    <x v="286"/>
    <x v="286"/>
    <n v="100"/>
    <s v="ks"/>
    <n v="0.44"/>
    <n v="44"/>
    <s v="2611"/>
    <m/>
    <x v="0"/>
    <s v="300928"/>
    <s v="Výdej do spotřeby z IOP"/>
    <s v="Aujeská Ivana"/>
    <s v="Promítnut do stavu zásob"/>
    <s v="ZOST_STRIK"/>
    <x v="5"/>
    <m/>
    <m/>
    <s v="Becton Dickinson Czechia, s.r.o."/>
    <m/>
    <m/>
    <m/>
    <m/>
    <x v="2"/>
    <n v="0"/>
    <s v="Z2019-007154"/>
    <s v="Z2019-007154"/>
    <x v="1"/>
    <n v="10"/>
  </r>
  <r>
    <d v="2019-10-22T10:48:33"/>
    <s v="SVIOP-2019-SZM1-006537"/>
    <x v="277"/>
    <x v="277"/>
    <n v="100"/>
    <s v="ks"/>
    <n v="0.57999999999999996"/>
    <n v="58"/>
    <s v="2611"/>
    <m/>
    <x v="0"/>
    <s v="309050"/>
    <s v="Výdej do spotřeby z IOP"/>
    <s v="Aujeská Ivana"/>
    <s v="Promítnut do stavu zásob"/>
    <s v="ZOST_STRIK"/>
    <x v="5"/>
    <m/>
    <m/>
    <s v="Becton Dickinson Czechia, s.r.o."/>
    <m/>
    <m/>
    <m/>
    <m/>
    <x v="2"/>
    <n v="0"/>
    <s v="Z2019-007154"/>
    <s v="Z2019-007154"/>
    <x v="1"/>
    <n v="10"/>
  </r>
  <r>
    <d v="2019-10-22T10:48:33"/>
    <s v="SVIOP-2019-SZM1-006537"/>
    <x v="84"/>
    <x v="84"/>
    <n v="200"/>
    <s v="ks"/>
    <n v="0.63"/>
    <n v="126"/>
    <s v="2611"/>
    <m/>
    <x v="0"/>
    <s v="1325020275"/>
    <s v="Výdej do spotřeby z IOP"/>
    <s v="Aujeská Ivana"/>
    <s v="Promítnut do stavu zásob"/>
    <s v="ZOBV_HO"/>
    <x v="0"/>
    <m/>
    <m/>
    <s v="LINON CZ s.r.o."/>
    <m/>
    <m/>
    <m/>
    <s v="nemá"/>
    <x v="0"/>
    <n v="0"/>
    <m/>
    <m/>
    <x v="1"/>
    <n v="10"/>
  </r>
  <r>
    <d v="2019-10-22T10:48:33"/>
    <s v="SVIOP-2019-SZM1-006537"/>
    <x v="53"/>
    <x v="53"/>
    <n v="1400"/>
    <s v="ks"/>
    <n v="0.63"/>
    <n v="882"/>
    <s v="2611"/>
    <m/>
    <x v="0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0"/>
  </r>
  <r>
    <d v="2019-10-22T10:48:33"/>
    <s v="SVIOP-2019-SZM1-006537"/>
    <x v="2"/>
    <x v="2"/>
    <n v="2000"/>
    <s v="ks"/>
    <n v="0.63"/>
    <n v="1260"/>
    <s v="2611"/>
    <m/>
    <x v="0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0"/>
  </r>
  <r>
    <d v="2019-10-22T10:48:33"/>
    <s v="SVIOP-2019-SZM1-006537"/>
    <x v="59"/>
    <x v="59"/>
    <n v="600"/>
    <s v="ks"/>
    <n v="0.63"/>
    <n v="378"/>
    <s v="2611"/>
    <m/>
    <x v="0"/>
    <s v="44750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0"/>
  </r>
  <r>
    <d v="2019-10-22T10:48:33"/>
    <s v="SVIOP-2019-SZM1-006537"/>
    <x v="125"/>
    <x v="125"/>
    <n v="100"/>
    <s v="ks"/>
    <n v="0.68"/>
    <n v="68"/>
    <s v="2611"/>
    <m/>
    <x v="0"/>
    <s v="4665791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10"/>
  </r>
  <r>
    <d v="2019-10-22T10:48:33"/>
    <s v="SVIOP-2019-SZM1-006537"/>
    <x v="273"/>
    <x v="273"/>
    <n v="100"/>
    <s v="ks"/>
    <n v="0.82"/>
    <n v="82"/>
    <s v="2611"/>
    <m/>
    <x v="0"/>
    <s v="309110"/>
    <s v="Výdej do spotřeby z IOP"/>
    <s v="Aujeská Ivana"/>
    <s v="Promítnut do stavu zásob"/>
    <s v="ZOST_STRIK"/>
    <x v="5"/>
    <m/>
    <m/>
    <s v="Becton Dickinson Czechia, s.r.o."/>
    <m/>
    <m/>
    <m/>
    <m/>
    <x v="2"/>
    <n v="0"/>
    <s v="Z2019-007154"/>
    <s v="Z2019-007154"/>
    <x v="1"/>
    <n v="10"/>
  </r>
  <r>
    <d v="2019-10-22T10:48:33"/>
    <s v="SVIOP-2019-SZM1-006537"/>
    <x v="5"/>
    <x v="5"/>
    <n v="300"/>
    <s v="ks"/>
    <n v="0.85"/>
    <n v="255"/>
    <s v="2611"/>
    <m/>
    <x v="0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1"/>
    <n v="10"/>
  </r>
  <r>
    <d v="2019-10-22T10:48:33"/>
    <s v="SVIOP-2019-SZM1-006537"/>
    <x v="107"/>
    <x v="107"/>
    <n v="200"/>
    <s v="ks"/>
    <n v="1.17"/>
    <n v="234"/>
    <s v="2611"/>
    <m/>
    <x v="0"/>
    <s v="2651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10"/>
  </r>
  <r>
    <d v="2019-10-22T10:48:33"/>
    <s v="SVIOP-2019-SZM1-006537"/>
    <x v="288"/>
    <x v="288"/>
    <n v="100"/>
    <s v="ks"/>
    <n v="1.38"/>
    <n v="138"/>
    <s v="2611"/>
    <m/>
    <x v="0"/>
    <s v="9008054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1"/>
    <n v="10"/>
  </r>
  <r>
    <d v="2019-10-22T10:48:33"/>
    <s v="SVIOP-2019-SZM1-006537"/>
    <x v="6"/>
    <x v="6"/>
    <n v="300"/>
    <s v="ks"/>
    <n v="1.5"/>
    <n v="45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1"/>
    <n v="10"/>
  </r>
  <r>
    <d v="2019-10-22T10:48:33"/>
    <s v="SVIOP-2019-SZM1-006537"/>
    <x v="25"/>
    <x v="25"/>
    <n v="200"/>
    <s v="ks"/>
    <n v="1.52"/>
    <n v="304"/>
    <s v="2611"/>
    <m/>
    <x v="0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1"/>
    <n v="10"/>
  </r>
  <r>
    <d v="2019-10-22T10:48:33"/>
    <s v="SVIOP-2019-SZM1-006537"/>
    <x v="26"/>
    <x v="26"/>
    <n v="100"/>
    <s v="ks"/>
    <n v="1.81"/>
    <n v="181"/>
    <s v="2611"/>
    <m/>
    <x v="0"/>
    <s v="450076"/>
    <s v="Výdej do spotřeby z IOP"/>
    <s v="Aujeská Ivana"/>
    <s v="Promítnut do stavu zásob"/>
    <s v="ZJEHLY"/>
    <x v="7"/>
    <m/>
    <m/>
    <s v="Dialab spol. s r.o."/>
    <m/>
    <m/>
    <m/>
    <s v="nemá"/>
    <x v="3"/>
    <n v="0"/>
    <m/>
    <m/>
    <x v="1"/>
    <n v="10"/>
  </r>
  <r>
    <d v="2019-10-22T10:48:33"/>
    <s v="SVIOP-2019-SZM1-006537"/>
    <x v="289"/>
    <x v="289"/>
    <n v="50"/>
    <s v="ks"/>
    <n v="1.92"/>
    <n v="96"/>
    <s v="2611"/>
    <m/>
    <x v="0"/>
    <s v="454092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10"/>
  </r>
  <r>
    <d v="2019-10-22T10:48:33"/>
    <s v="SVIOP-2019-SZM1-006537"/>
    <x v="40"/>
    <x v="40"/>
    <n v="50"/>
    <s v="ks"/>
    <n v="1.99"/>
    <n v="99.5"/>
    <s v="2611"/>
    <m/>
    <x v="0"/>
    <s v="454086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10"/>
  </r>
  <r>
    <d v="2019-10-22T10:48:33"/>
    <s v="SVIOP-2019-SZM1-006537"/>
    <x v="208"/>
    <x v="208"/>
    <n v="10"/>
    <s v="ks"/>
    <n v="2.09"/>
    <n v="20.9"/>
    <s v="2611"/>
    <m/>
    <x v="0"/>
    <s v="456036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10"/>
  </r>
  <r>
    <d v="2019-10-22T10:48:33"/>
    <s v="SVIOP-2019-SZM1-006537"/>
    <x v="41"/>
    <x v="41"/>
    <n v="40"/>
    <s v="ks"/>
    <n v="2.5099999999999998"/>
    <n v="100.4"/>
    <s v="2611"/>
    <m/>
    <x v="0"/>
    <s v="1323100102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10"/>
  </r>
  <r>
    <d v="2019-10-22T10:48:33"/>
    <s v="SVIOP-2019-SZM1-006537"/>
    <x v="11"/>
    <x v="11"/>
    <n v="40"/>
    <s v="ks"/>
    <n v="3.26"/>
    <n v="130.4"/>
    <s v="2611"/>
    <m/>
    <x v="0"/>
    <s v="1323100103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10"/>
  </r>
  <r>
    <d v="2019-10-22T10:48:33"/>
    <s v="SVIOP-2019-SZM1-006537"/>
    <x v="110"/>
    <x v="110"/>
    <n v="40"/>
    <s v="ks"/>
    <n v="4.4800000000000004"/>
    <n v="179.2"/>
    <s v="2611"/>
    <m/>
    <x v="0"/>
    <s v="1323100105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10"/>
  </r>
  <r>
    <d v="2019-10-22T10:48:33"/>
    <s v="SVIOP-2019-SZM1-006537"/>
    <x v="111"/>
    <x v="111"/>
    <n v="48"/>
    <s v="ks"/>
    <n v="4.5999999999999996"/>
    <n v="220.8"/>
    <s v="2611"/>
    <m/>
    <x v="0"/>
    <s v="P-AIRO1291"/>
    <s v="Výdej do spotřeby z IOP"/>
    <s v="Aujeská Ivana"/>
    <s v="Promítnut do stavu zásob"/>
    <s v="ZOBV_OBVAZ"/>
    <x v="3"/>
    <m/>
    <m/>
    <s v="MEDICAL M spol. s r.o."/>
    <m/>
    <m/>
    <m/>
    <s v="nemá"/>
    <x v="0"/>
    <n v="0"/>
    <s v="CN na rok 2018"/>
    <s v="CN na rok 2018"/>
    <x v="1"/>
    <n v="10"/>
  </r>
  <r>
    <d v="2019-10-22T10:48:33"/>
    <s v="SVIOP-2019-SZM1-006537"/>
    <x v="44"/>
    <x v="44"/>
    <n v="50"/>
    <s v="ks"/>
    <n v="5.27"/>
    <n v="263.5"/>
    <s v="2611"/>
    <m/>
    <x v="0"/>
    <s v="7404"/>
    <s v="Výdej do spotřeby z IOP"/>
    <s v="Aujeská Ivana"/>
    <s v="Promítnut do stavu zásob"/>
    <s v="ZOBV_HO"/>
    <x v="0"/>
    <m/>
    <m/>
    <s v="PROMEDICA PRAHA GROUP, a.s."/>
    <m/>
    <m/>
    <m/>
    <s v="0080767"/>
    <x v="0"/>
    <n v="0"/>
    <m/>
    <m/>
    <x v="1"/>
    <n v="10"/>
  </r>
  <r>
    <d v="2019-10-22T10:48:33"/>
    <s v="SVIOP-2019-SZM1-006537"/>
    <x v="279"/>
    <x v="279"/>
    <n v="10"/>
    <s v="ks"/>
    <n v="6.24"/>
    <n v="62.4"/>
    <s v="2611"/>
    <m/>
    <x v="0"/>
    <s v="1327114021"/>
    <s v="Výdej do spotřeby z IOP"/>
    <s v="Aujeská Ivana"/>
    <s v="Promítnut do stavu zásob"/>
    <s v="ZOBV_OBVAZ"/>
    <x v="3"/>
    <m/>
    <m/>
    <s v="LINON CZ s.r.o."/>
    <m/>
    <m/>
    <m/>
    <s v="nemá"/>
    <x v="0"/>
    <n v="0"/>
    <m/>
    <m/>
    <x v="1"/>
    <n v="10"/>
  </r>
  <r>
    <d v="2019-10-22T10:48:33"/>
    <s v="SVIOP-2019-SZM1-006537"/>
    <x v="67"/>
    <x v="67"/>
    <n v="24"/>
    <s v="ks"/>
    <n v="8.4"/>
    <n v="201.6"/>
    <s v="2611"/>
    <m/>
    <x v="0"/>
    <s v="P-AIRO2591"/>
    <s v="Výdej do spotřeby z IOP"/>
    <s v="Aujeská Ivana"/>
    <s v="Promítnut do stavu zásob"/>
    <s v="ZOBV_OBVAZ"/>
    <x v="3"/>
    <m/>
    <m/>
    <s v="MEDICAL M spol. s r.o."/>
    <m/>
    <m/>
    <m/>
    <s v="nemá"/>
    <x v="0"/>
    <n v="0"/>
    <m/>
    <m/>
    <x v="1"/>
    <n v="10"/>
  </r>
  <r>
    <d v="2019-10-22T10:48:33"/>
    <s v="SVIOP-2019-SZM1-006537"/>
    <x v="290"/>
    <x v="290"/>
    <n v="20"/>
    <s v="ks"/>
    <n v="8.59"/>
    <n v="171.8"/>
    <s v="2611"/>
    <m/>
    <x v="0"/>
    <s v="1327114041"/>
    <s v="Výdej do spotřeby z IOP"/>
    <s v="Aujeská Ivana"/>
    <s v="Promítnut do stavu zásob"/>
    <s v="ZOBV_OBVAZ"/>
    <x v="3"/>
    <m/>
    <m/>
    <s v="LINON CZ s.r.o."/>
    <m/>
    <m/>
    <m/>
    <s v="nemá"/>
    <x v="0"/>
    <n v="0"/>
    <m/>
    <m/>
    <x v="1"/>
    <n v="10"/>
  </r>
  <r>
    <d v="2019-10-22T10:48:33"/>
    <s v="SVIOP-2019-SZM1-006537"/>
    <x v="86"/>
    <x v="86"/>
    <n v="100"/>
    <s v="ks"/>
    <n v="9.1999999999999993"/>
    <n v="92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10"/>
  </r>
  <r>
    <d v="2019-10-22T10:48:33"/>
    <s v="SVIOP-2019-SZM1-006537"/>
    <x v="129"/>
    <x v="129"/>
    <n v="20"/>
    <s v="ks"/>
    <n v="10.119999999999999"/>
    <n v="202.4"/>
    <s v="2611"/>
    <m/>
    <x v="0"/>
    <s v="20002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10"/>
  </r>
  <r>
    <d v="2019-10-22T10:48:33"/>
    <s v="SVIOP-2019-SZM1-006537"/>
    <x v="50"/>
    <x v="50"/>
    <n v="20"/>
    <s v="ks"/>
    <n v="13.31"/>
    <n v="266.2"/>
    <s v="2611"/>
    <m/>
    <x v="0"/>
    <s v="15-0003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1"/>
    <n v="10"/>
  </r>
  <r>
    <d v="2019-10-22T10:48:33"/>
    <s v="SVIOP-2019-SZM1-006537"/>
    <x v="51"/>
    <x v="51"/>
    <n v="50"/>
    <s v="ks"/>
    <n v="15.27"/>
    <n v="763.26"/>
    <s v="2611"/>
    <m/>
    <x v="0"/>
    <s v="4056353"/>
    <s v="Výdej do spotřeby z IOP"/>
    <s v="Aujeská Ivana"/>
    <s v="Promítnut do stavu zásob"/>
    <s v="ZOST_KANYL"/>
    <x v="14"/>
    <m/>
    <m/>
    <s v="B. Braun Medical s.r.o."/>
    <m/>
    <m/>
    <m/>
    <s v="nemá"/>
    <x v="2"/>
    <n v="0"/>
    <m/>
    <m/>
    <x v="1"/>
    <n v="10"/>
  </r>
  <r>
    <d v="2019-10-22T10:48:33"/>
    <s v="SVIOP-2019-SZM1-006537"/>
    <x v="68"/>
    <x v="68"/>
    <n v="20"/>
    <s v="ks"/>
    <n v="15.93"/>
    <n v="318.60000000000002"/>
    <s v="2611"/>
    <m/>
    <x v="0"/>
    <s v="4550234"/>
    <s v="Výdej do spotřeby z IOP"/>
    <s v="Aujeská Ivana"/>
    <s v="Promítnut do stavu zásob"/>
    <s v="ZOST_FI"/>
    <x v="16"/>
    <m/>
    <m/>
    <s v="B. Braun Medical s.r.o."/>
    <m/>
    <m/>
    <m/>
    <s v="nemá"/>
    <x v="2"/>
    <n v="0"/>
    <m/>
    <m/>
    <x v="1"/>
    <n v="10"/>
  </r>
  <r>
    <d v="2019-10-22T10:48:33"/>
    <s v="SVIOP-2019-SZM1-006537"/>
    <x v="87"/>
    <x v="87"/>
    <n v="10"/>
    <s v="ks"/>
    <n v="21.24"/>
    <n v="212.4"/>
    <s v="2611"/>
    <m/>
    <x v="0"/>
    <s v="490CE.A"/>
    <s v="Výdej do spotřeby z IOP"/>
    <s v="Aujeská Ivana"/>
    <s v="Promítnut do stavu zásob"/>
    <s v="ZOST_OD_MI"/>
    <x v="18"/>
    <m/>
    <m/>
    <s v="TRIOS, spol. s r.o."/>
    <m/>
    <m/>
    <m/>
    <s v="nemá"/>
    <x v="2"/>
    <n v="0"/>
    <m/>
    <m/>
    <x v="1"/>
    <n v="10"/>
  </r>
  <r>
    <d v="2019-10-22T10:48:33"/>
    <s v="SVIOP-2019-SZM1-006537"/>
    <x v="88"/>
    <x v="88"/>
    <n v="50"/>
    <s v="ks"/>
    <n v="30.18"/>
    <n v="1509"/>
    <s v="2611"/>
    <m/>
    <x v="0"/>
    <s v="SYS01512EE"/>
    <s v="Výdej do spotřeby z IOP"/>
    <s v="Aujeská Ivana"/>
    <s v="Promítnut do stavu zásob"/>
    <s v="ZOBV_HO"/>
    <x v="0"/>
    <m/>
    <m/>
    <s v="Distrimed s.r.o."/>
    <m/>
    <m/>
    <m/>
    <s v="nemá"/>
    <x v="0"/>
    <n v="0"/>
    <m/>
    <m/>
    <x v="1"/>
    <n v="10"/>
  </r>
  <r>
    <d v="2019-10-22T10:48:33"/>
    <s v="SVIOP-2019-SZM1-006537"/>
    <x v="28"/>
    <x v="28"/>
    <n v="5"/>
    <s v="ks"/>
    <n v="139.16999999999999"/>
    <n v="695.85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1"/>
    <n v="10"/>
  </r>
  <r>
    <d v="2019-10-22T10:48:33"/>
    <s v="SVIOP-2019-SZM1-006537"/>
    <x v="14"/>
    <x v="14"/>
    <n v="4"/>
    <s v="ks"/>
    <n v="355.35"/>
    <n v="1421.4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10"/>
  </r>
  <r>
    <d v="2019-10-22T12:46:27"/>
    <s v="SVIOP-2019-SZM1-006610"/>
    <x v="1"/>
    <x v="1"/>
    <n v="10"/>
    <s v="ks"/>
    <n v="29.88"/>
    <n v="298.8"/>
    <s v="2622"/>
    <m/>
    <x v="1"/>
    <s v="1230200129"/>
    <s v="Výdej do spotřeby z IOP"/>
    <s v="Oklešťková Helena"/>
    <s v="Promítnut do stavu zásob"/>
    <s v="ZOBV_OB"/>
    <x v="1"/>
    <m/>
    <m/>
    <s v="LINON CZ s.r.o."/>
    <m/>
    <m/>
    <m/>
    <s v="nemá"/>
    <x v="0"/>
    <n v="0"/>
    <m/>
    <m/>
    <x v="1"/>
    <n v="10"/>
  </r>
  <r>
    <d v="2019-10-22T12:49:48"/>
    <s v="SVIOP-2019-SZM1-006615"/>
    <x v="1"/>
    <x v="1"/>
    <n v="24"/>
    <s v="ks"/>
    <n v="29.88"/>
    <n v="717.12"/>
    <s v="2611"/>
    <m/>
    <x v="0"/>
    <s v="1230200129"/>
    <s v="Výdej do spotřeby z IOP"/>
    <s v="Oklešťková Helena"/>
    <s v="Promítnut do stavu zásob"/>
    <s v="ZOBV_OB"/>
    <x v="1"/>
    <m/>
    <m/>
    <s v="LINON CZ s.r.o."/>
    <m/>
    <m/>
    <m/>
    <s v="nemá"/>
    <x v="0"/>
    <n v="0"/>
    <m/>
    <m/>
    <x v="1"/>
    <n v="10"/>
  </r>
  <r>
    <d v="2019-10-22T12:49:48"/>
    <s v="SVIOP-2019-SZM1-006615"/>
    <x v="186"/>
    <x v="186"/>
    <n v="4"/>
    <s v="ks"/>
    <n v="30.5"/>
    <n v="122"/>
    <s v="2611"/>
    <m/>
    <x v="0"/>
    <s v="1230206310"/>
    <s v="Výdej do spotřeby z IOP"/>
    <s v="Oklešťková Helena"/>
    <s v="Promítnut do stavu zásob"/>
    <s v="ZOBV_OB"/>
    <x v="1"/>
    <m/>
    <m/>
    <s v="LINON CZ s.r.o."/>
    <m/>
    <m/>
    <m/>
    <s v="nemá"/>
    <x v="0"/>
    <n v="0"/>
    <m/>
    <m/>
    <x v="1"/>
    <n v="10"/>
  </r>
  <r>
    <d v="2019-10-22T12:49:48"/>
    <s v="SVIOP-2019-SZM1-006615"/>
    <x v="89"/>
    <x v="89"/>
    <n v="2"/>
    <s v="ks"/>
    <n v="172.5"/>
    <n v="345"/>
    <s v="2611"/>
    <m/>
    <x v="0"/>
    <s v="04861736001"/>
    <s v="Výdej do spotřeby z IOP"/>
    <s v="Oklešťková Helen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10"/>
  </r>
  <r>
    <d v="2019-10-23T11:35:27"/>
    <s v="SVIOP-2019-SZM2-016015"/>
    <x v="16"/>
    <x v="16"/>
    <n v="20"/>
    <s v="ks"/>
    <n v="12.17"/>
    <n v="243.49"/>
    <s v="2611"/>
    <m/>
    <x v="0"/>
    <s v="931324"/>
    <s v="Výdej do spotřeby z IOP"/>
    <s v="Masopustová Eva"/>
    <s v="Promítnut do stavu zásob"/>
    <s v="ZOBV_OB"/>
    <x v="1"/>
    <m/>
    <m/>
    <s v="HARTMANN - RICO a.s."/>
    <m/>
    <m/>
    <m/>
    <s v="nemá"/>
    <x v="0"/>
    <n v="0"/>
    <m/>
    <m/>
    <x v="1"/>
    <n v="10"/>
  </r>
  <r>
    <d v="2019-10-23T12:24:18"/>
    <s v="SVIOP-2019-SZM2-016038"/>
    <x v="157"/>
    <x v="157"/>
    <n v="10"/>
    <s v="ks"/>
    <n v="22.99"/>
    <n v="229.9"/>
    <s v="2611"/>
    <m/>
    <x v="0"/>
    <s v="186005-000160"/>
    <s v="Výdej do spotřeby z IOP"/>
    <s v="Masopustová Eva"/>
    <s v="Promítnut do stavu zásob"/>
    <s v="ZOST_OSTAT"/>
    <x v="8"/>
    <m/>
    <m/>
    <s v="Teleflex Medical s.r.o."/>
    <m/>
    <m/>
    <m/>
    <s v="nemá"/>
    <x v="2"/>
    <n v="0"/>
    <m/>
    <m/>
    <x v="1"/>
    <n v="10"/>
  </r>
  <r>
    <d v="2019-10-24T06:41:33"/>
    <s v="SVIOP-2019-SZM1-006642"/>
    <x v="49"/>
    <x v="49"/>
    <n v="10"/>
    <s v="ks"/>
    <n v="11.74"/>
    <n v="117.4"/>
    <s v="2611"/>
    <m/>
    <x v="0"/>
    <s v="15-0002"/>
    <s v="Výdej do spotřeby z IOP"/>
    <s v="Oklešťková Helena"/>
    <s v="Promítnut do stavu zásob"/>
    <s v="ZOST_NADOBA"/>
    <x v="13"/>
    <m/>
    <m/>
    <s v="INTERGOS-CZ, s.r.o."/>
    <m/>
    <m/>
    <m/>
    <s v="nemá"/>
    <x v="2"/>
    <n v="0"/>
    <m/>
    <m/>
    <x v="1"/>
    <n v="10"/>
  </r>
  <r>
    <d v="2019-10-24T06:41:59"/>
    <s v="SVIOP-2019-SZM1-006643"/>
    <x v="49"/>
    <x v="49"/>
    <n v="20"/>
    <s v="ks"/>
    <n v="11.74"/>
    <n v="234.8"/>
    <s v="2622"/>
    <m/>
    <x v="1"/>
    <s v="15-0002"/>
    <s v="Výdej do spotřeby z IOP"/>
    <s v="Oklešťková Helena"/>
    <s v="Promítnut do stavu zásob"/>
    <s v="ZOST_NADOBA"/>
    <x v="13"/>
    <m/>
    <m/>
    <s v="INTERGOS-CZ, s.r.o."/>
    <m/>
    <m/>
    <m/>
    <s v="nemá"/>
    <x v="2"/>
    <n v="0"/>
    <m/>
    <m/>
    <x v="1"/>
    <n v="10"/>
  </r>
  <r>
    <d v="2019-10-25T07:13:23"/>
    <s v="SVIOP-2019-SZM2-016169"/>
    <x v="91"/>
    <x v="91"/>
    <n v="20"/>
    <s v="ks"/>
    <n v="13.23"/>
    <n v="264.5"/>
    <s v="2611"/>
    <m/>
    <x v="0"/>
    <s v="19583"/>
    <s v="Výdej do spotřeby z IOP"/>
    <s v="Masopustová Eva"/>
    <s v="Promítnut do stavu zásob"/>
    <s v="ZOBV_OB"/>
    <x v="1"/>
    <m/>
    <m/>
    <s v="Chráněná dílna TiRO Blansko s.r.o."/>
    <m/>
    <m/>
    <m/>
    <s v="nemá"/>
    <x v="0"/>
    <n v="0"/>
    <m/>
    <m/>
    <x v="1"/>
    <n v="10"/>
  </r>
  <r>
    <d v="2019-10-25T08:16:04"/>
    <s v="SVIOP-2019-SZM2-016191"/>
    <x v="31"/>
    <x v="31"/>
    <n v="1"/>
    <s v="ks"/>
    <n v="656.64"/>
    <n v="656.64"/>
    <s v="2611"/>
    <m/>
    <x v="0"/>
    <s v="20468"/>
    <s v="Výdej do spotřeby z IOP"/>
    <s v="Masopustová Eva"/>
    <s v="Promítnut do stavu zásob"/>
    <s v="ZOBV_OBVAZ"/>
    <x v="3"/>
    <m/>
    <m/>
    <s v="Chráněná dílna TiRO Blansko s.r.o."/>
    <m/>
    <m/>
    <m/>
    <s v="nemá"/>
    <x v="0"/>
    <n v="0"/>
    <m/>
    <m/>
    <x v="1"/>
    <n v="10"/>
  </r>
  <r>
    <d v="2019-10-25T12:08:17"/>
    <s v="SVIOP-2019-SZM2-016225"/>
    <x v="101"/>
    <x v="101"/>
    <n v="5"/>
    <s v="ks"/>
    <n v="283.01"/>
    <n v="1415.05"/>
    <s v="2611"/>
    <m/>
    <x v="0"/>
    <s v="282000-01"/>
    <s v="Výdej do spotřeby z IOP"/>
    <s v="Lukášková Lenka"/>
    <s v="Promítnut do stavu zásob"/>
    <s v="ZOBV_HO"/>
    <x v="0"/>
    <m/>
    <m/>
    <s v="Mölnlycke Health Care, s.r.o."/>
    <m/>
    <m/>
    <m/>
    <s v="nemá"/>
    <x v="0"/>
    <n v="0"/>
    <m/>
    <m/>
    <x v="1"/>
    <n v="10"/>
  </r>
  <r>
    <d v="2019-10-29T06:47:28"/>
    <s v="SVIOP-2019-SZM2-016267"/>
    <x v="32"/>
    <x v="32"/>
    <n v="15"/>
    <s v="ks"/>
    <n v="229.9"/>
    <n v="3448.5"/>
    <s v="2611"/>
    <m/>
    <x v="0"/>
    <s v="EMG1m"/>
    <s v="Výdej do spotřeby z IOP"/>
    <s v="Masopustová Eva"/>
    <s v="Promítnut do stavu zásob"/>
    <s v="ZOST_ELEKT"/>
    <x v="10"/>
    <m/>
    <m/>
    <s v="MUDr. Pavel Čelakovský"/>
    <m/>
    <m/>
    <m/>
    <s v="nemá"/>
    <x v="2"/>
    <n v="0"/>
    <m/>
    <m/>
    <x v="1"/>
    <n v="10"/>
  </r>
  <r>
    <d v="2019-10-31T11:52:20"/>
    <s v="SVIOP-2019-SZM2-016486"/>
    <x v="144"/>
    <x v="144"/>
    <n v="50"/>
    <s v="ks"/>
    <n v="22.52"/>
    <n v="1126.08"/>
    <s v="2611"/>
    <m/>
    <x v="0"/>
    <s v="E4541"/>
    <s v="Výdej do spotřeby z IOP"/>
    <s v="Lukášková Lenka"/>
    <s v="Promítnut do stavu zásob"/>
    <s v="ZOBV_NA"/>
    <x v="4"/>
    <m/>
    <m/>
    <s v="3M Česko, spol. s r.o."/>
    <m/>
    <m/>
    <m/>
    <s v="0080740"/>
    <x v="0"/>
    <n v="0"/>
    <m/>
    <m/>
    <x v="1"/>
    <n v="10"/>
  </r>
  <r>
    <d v="2019-11-04T09:54:06"/>
    <s v="SVIOP-2019-SZM1-006771"/>
    <x v="30"/>
    <x v="30"/>
    <n v="30"/>
    <s v="ks"/>
    <n v="10.16"/>
    <n v="304.8"/>
    <s v="2611"/>
    <m/>
    <x v="0"/>
    <s v="4062957"/>
    <s v="Výdej do spotřeby z IOP"/>
    <s v="Oklešťková Helena"/>
    <s v="Promítnut do stavu zásob"/>
    <s v="ZSETY"/>
    <x v="9"/>
    <m/>
    <m/>
    <s v="SKY &amp; FACILITY s.r.o."/>
    <m/>
    <m/>
    <m/>
    <s v="nemá"/>
    <x v="4"/>
    <n v="0"/>
    <s v="VZ-2017-000649"/>
    <s v="VZ-2017-000649"/>
    <x v="1"/>
    <n v="11"/>
  </r>
  <r>
    <d v="2019-11-18T07:58:42"/>
    <s v="SVIOP-2019-SZM1-007214"/>
    <x v="53"/>
    <x v="53"/>
    <n v="400"/>
    <s v="ks"/>
    <n v="0.63"/>
    <n v="252"/>
    <s v="2622"/>
    <m/>
    <x v="1"/>
    <s v="44752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1"/>
  </r>
  <r>
    <d v="2019-11-18T07:58:42"/>
    <s v="SVIOP-2019-SZM1-007214"/>
    <x v="2"/>
    <x v="2"/>
    <n v="200"/>
    <s v="ks"/>
    <n v="0.63"/>
    <n v="126"/>
    <s v="2622"/>
    <m/>
    <x v="1"/>
    <s v="44751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1"/>
  </r>
  <r>
    <d v="2019-11-18T07:58:42"/>
    <s v="SVIOP-2019-SZM1-007214"/>
    <x v="281"/>
    <x v="281"/>
    <n v="5"/>
    <s v="ks"/>
    <n v="23.92"/>
    <n v="119.6"/>
    <s v="2622"/>
    <m/>
    <x v="1"/>
    <s v="9004530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1"/>
    <n v="11"/>
  </r>
  <r>
    <d v="2019-11-20T10:38:41"/>
    <s v="SVIOP-2019-SZM1-007307"/>
    <x v="56"/>
    <x v="56"/>
    <n v="200"/>
    <s v="ks"/>
    <n v="0.01"/>
    <n v="2"/>
    <s v="2611"/>
    <m/>
    <x v="0"/>
    <s v="45020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11"/>
  </r>
  <r>
    <d v="2019-11-20T10:38:41"/>
    <s v="SVIOP-2019-SZM1-007307"/>
    <x v="22"/>
    <x v="22"/>
    <n v="300"/>
    <s v="ks"/>
    <n v="0.54"/>
    <n v="162"/>
    <s v="2611"/>
    <m/>
    <x v="0"/>
    <s v="4665120"/>
    <s v="Výdej do spotřeby z IOP"/>
    <s v="Aujeská Ivana"/>
    <s v="Promítnut do stavu zásob"/>
    <s v="ZJEHLY"/>
    <x v="7"/>
    <m/>
    <m/>
    <s v="B. Braun Medical s.r.o."/>
    <m/>
    <m/>
    <m/>
    <s v="nemá"/>
    <x v="3"/>
    <n v="0"/>
    <m/>
    <m/>
    <x v="1"/>
    <n v="11"/>
  </r>
  <r>
    <d v="2019-11-20T10:38:41"/>
    <s v="SVIOP-2019-SZM1-007307"/>
    <x v="84"/>
    <x v="84"/>
    <n v="30"/>
    <s v="ks"/>
    <n v="0.63"/>
    <n v="18.899999999999999"/>
    <s v="2611"/>
    <m/>
    <x v="0"/>
    <s v="1325020275"/>
    <s v="Výdej do spotřeby z IOP"/>
    <s v="Aujeská Ivana"/>
    <s v="Promítnut do stavu zásob"/>
    <s v="ZOBV_HO"/>
    <x v="0"/>
    <m/>
    <m/>
    <s v="LINON CZ s.r.o."/>
    <m/>
    <m/>
    <m/>
    <s v="nemá"/>
    <x v="0"/>
    <n v="0"/>
    <m/>
    <m/>
    <x v="1"/>
    <n v="11"/>
  </r>
  <r>
    <d v="2019-11-20T10:38:41"/>
    <s v="SVIOP-2019-SZM1-007307"/>
    <x v="59"/>
    <x v="59"/>
    <n v="400"/>
    <s v="ks"/>
    <n v="0.63"/>
    <n v="252"/>
    <s v="2611"/>
    <m/>
    <x v="0"/>
    <s v="44750"/>
    <s v="Výdej do spotřeby z IOP"/>
    <s v="Aujeská Iva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1"/>
  </r>
  <r>
    <d v="2019-11-20T10:38:41"/>
    <s v="SVIOP-2019-SZM1-007307"/>
    <x v="126"/>
    <x v="126"/>
    <n v="200"/>
    <s v="ks"/>
    <n v="0.67"/>
    <n v="134"/>
    <s v="2611"/>
    <m/>
    <x v="0"/>
    <s v="4606051V"/>
    <s v="Výdej do spotřeby z IOP"/>
    <s v="Aujeská Ivana"/>
    <s v="Promítnut do stavu zásob"/>
    <s v="ZOST_STRIK"/>
    <x v="5"/>
    <s v="B. Braun Medical s.r.o."/>
    <m/>
    <s v="B. Braun Medical s.r.o."/>
    <m/>
    <m/>
    <m/>
    <s v="nemá"/>
    <x v="2"/>
    <n v="0"/>
    <m/>
    <m/>
    <x v="1"/>
    <n v="11"/>
  </r>
  <r>
    <d v="2019-11-20T10:38:41"/>
    <s v="SVIOP-2019-SZM1-007307"/>
    <x v="4"/>
    <x v="4"/>
    <n v="500"/>
    <s v="ks"/>
    <n v="0.67"/>
    <n v="335"/>
    <s v="2611"/>
    <m/>
    <x v="0"/>
    <s v="28003+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11"/>
  </r>
  <r>
    <d v="2019-11-20T10:38:41"/>
    <s v="SVIOP-2019-SZM1-007307"/>
    <x v="5"/>
    <x v="5"/>
    <n v="300"/>
    <s v="ks"/>
    <n v="0.86"/>
    <n v="258"/>
    <s v="2611"/>
    <m/>
    <x v="0"/>
    <s v="32912"/>
    <s v="Výdej do spotřeby z IOP"/>
    <s v="Aujeská Ivana"/>
    <s v="Promítnut do stavu zásob"/>
    <s v="ZOBV_NA"/>
    <x v="4"/>
    <m/>
    <m/>
    <s v="Chráněná dílna TiRO Blansko s.r.o."/>
    <m/>
    <m/>
    <m/>
    <s v="0080576"/>
    <x v="0"/>
    <n v="0"/>
    <m/>
    <m/>
    <x v="1"/>
    <n v="11"/>
  </r>
  <r>
    <d v="2019-11-20T10:38:41"/>
    <s v="SVIOP-2019-SZM1-007307"/>
    <x v="107"/>
    <x v="107"/>
    <n v="50"/>
    <s v="ks"/>
    <n v="1.17"/>
    <n v="58.5"/>
    <s v="2611"/>
    <m/>
    <x v="0"/>
    <s v="26510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11"/>
  </r>
  <r>
    <d v="2019-11-20T10:38:41"/>
    <s v="SVIOP-2019-SZM1-007307"/>
    <x v="6"/>
    <x v="6"/>
    <n v="300"/>
    <s v="ks"/>
    <n v="1.5"/>
    <n v="45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1"/>
    <n v="11"/>
  </r>
  <r>
    <d v="2019-11-20T10:38:41"/>
    <s v="SVIOP-2019-SZM1-007307"/>
    <x v="25"/>
    <x v="25"/>
    <n v="50"/>
    <s v="ks"/>
    <n v="1.52"/>
    <n v="76"/>
    <s v="2611"/>
    <m/>
    <x v="0"/>
    <s v="32913"/>
    <s v="Výdej do spotřeby z IOP"/>
    <s v="Aujeská Ivana"/>
    <s v="Promítnut do stavu zásob"/>
    <s v="ZOBV_OBVAZ"/>
    <x v="3"/>
    <m/>
    <m/>
    <s v="Chráněná dílna TiRO Blansko s.r.o."/>
    <m/>
    <m/>
    <m/>
    <s v="0080577"/>
    <x v="0"/>
    <n v="0"/>
    <m/>
    <m/>
    <x v="1"/>
    <n v="11"/>
  </r>
  <r>
    <d v="2019-11-20T10:38:41"/>
    <s v="SVIOP-2019-SZM1-007307"/>
    <x v="97"/>
    <x v="97"/>
    <n v="100"/>
    <s v="ks"/>
    <n v="1.8"/>
    <n v="180"/>
    <s v="2611"/>
    <m/>
    <x v="0"/>
    <s v="450075"/>
    <s v="Výdej do spotřeby z IOP"/>
    <s v="Aujeská Ivana"/>
    <s v="Promítnut do stavu zásob"/>
    <s v="ZJEHLY"/>
    <x v="7"/>
    <m/>
    <m/>
    <s v="Dialab spol. s r.o."/>
    <m/>
    <m/>
    <m/>
    <s v="nemá"/>
    <x v="3"/>
    <n v="0"/>
    <m/>
    <m/>
    <x v="1"/>
    <n v="11"/>
  </r>
  <r>
    <d v="2019-11-20T10:38:41"/>
    <s v="SVIOP-2019-SZM1-007307"/>
    <x v="40"/>
    <x v="40"/>
    <n v="100"/>
    <s v="ks"/>
    <n v="1.99"/>
    <n v="199"/>
    <s v="2611"/>
    <m/>
    <x v="0"/>
    <s v="454086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11"/>
  </r>
  <r>
    <d v="2019-11-20T10:38:41"/>
    <s v="SVIOP-2019-SZM1-007307"/>
    <x v="19"/>
    <x v="19"/>
    <n v="50"/>
    <s v="ks"/>
    <n v="2.06"/>
    <n v="103"/>
    <s v="2611"/>
    <m/>
    <x v="0"/>
    <s v="32914"/>
    <s v="Výdej do spotřeby z IOP"/>
    <s v="Aujeská Ivana"/>
    <s v="Promítnut do stavu zásob"/>
    <s v="ZOBV_OBVAZ"/>
    <x v="3"/>
    <m/>
    <m/>
    <s v="Chráněná dílna TiRO Blansko s.r.o."/>
    <m/>
    <m/>
    <m/>
    <s v="0081750"/>
    <x v="0"/>
    <n v="0"/>
    <m/>
    <m/>
    <x v="1"/>
    <n v="11"/>
  </r>
  <r>
    <d v="2019-11-20T10:38:41"/>
    <s v="SVIOP-2019-SZM1-007307"/>
    <x v="8"/>
    <x v="8"/>
    <n v="100"/>
    <s v="ks"/>
    <n v="2.16"/>
    <n v="216"/>
    <s v="2611"/>
    <m/>
    <x v="0"/>
    <s v="454329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11"/>
  </r>
  <r>
    <d v="2019-11-20T10:38:41"/>
    <s v="SVIOP-2019-SZM1-007307"/>
    <x v="41"/>
    <x v="41"/>
    <n v="40"/>
    <s v="ks"/>
    <n v="2.5"/>
    <n v="100"/>
    <s v="2611"/>
    <m/>
    <x v="0"/>
    <s v="1323100102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11"/>
  </r>
  <r>
    <d v="2019-11-20T10:38:41"/>
    <s v="SVIOP-2019-SZM1-007307"/>
    <x v="85"/>
    <x v="85"/>
    <n v="50"/>
    <s v="ks"/>
    <n v="2.7"/>
    <n v="135"/>
    <s v="2611"/>
    <m/>
    <x v="0"/>
    <s v="454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11"/>
  </r>
  <r>
    <d v="2019-11-20T10:38:41"/>
    <s v="SVIOP-2019-SZM1-007307"/>
    <x v="165"/>
    <x v="165"/>
    <n v="50"/>
    <s v="ks"/>
    <n v="3.07"/>
    <n v="153.5"/>
    <s v="2611"/>
    <m/>
    <x v="0"/>
    <s v="456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11"/>
  </r>
  <r>
    <d v="2019-11-20T10:38:41"/>
    <s v="SVIOP-2019-SZM1-007307"/>
    <x v="10"/>
    <x v="10"/>
    <n v="50"/>
    <s v="ks"/>
    <n v="3.1"/>
    <n v="155"/>
    <s v="2611"/>
    <m/>
    <x v="0"/>
    <s v="455071"/>
    <s v="Výdej do spotřeby z IOP"/>
    <s v="Aujeská Ivana"/>
    <s v="Promítnut do stavu zásob"/>
    <s v="ZOST_OD"/>
    <x v="6"/>
    <m/>
    <m/>
    <s v="Dialab spol. s r.o."/>
    <m/>
    <m/>
    <m/>
    <s v="nemá"/>
    <x v="2"/>
    <n v="0"/>
    <m/>
    <m/>
    <x v="1"/>
    <n v="11"/>
  </r>
  <r>
    <d v="2019-11-20T10:38:41"/>
    <s v="SVIOP-2019-SZM1-007307"/>
    <x v="42"/>
    <x v="42"/>
    <n v="50"/>
    <s v="ks"/>
    <n v="3.37"/>
    <n v="168.5"/>
    <s v="2611"/>
    <m/>
    <x v="0"/>
    <s v="32915"/>
    <s v="Výdej do spotřeby z IOP"/>
    <s v="Aujeská Ivana"/>
    <s v="Promítnut do stavu zásob"/>
    <s v="ZOBV_OBVAZ"/>
    <x v="3"/>
    <m/>
    <m/>
    <s v="Chráněná dílna TiRO Blansko s.r.o."/>
    <m/>
    <m/>
    <m/>
    <s v="0081751"/>
    <x v="0"/>
    <n v="0"/>
    <m/>
    <m/>
    <x v="1"/>
    <n v="11"/>
  </r>
  <r>
    <d v="2019-11-20T10:38:41"/>
    <s v="SVIOP-2019-SZM1-007307"/>
    <x v="206"/>
    <x v="206"/>
    <n v="20"/>
    <s v="ks"/>
    <n v="4.1100000000000003"/>
    <n v="82.2"/>
    <s v="2611"/>
    <m/>
    <x v="0"/>
    <s v="1327114011"/>
    <s v="Výdej do spotřeby z IOP"/>
    <s v="Aujeská Ivana"/>
    <s v="Promítnut do stavu zásob"/>
    <s v="ZOBV_OBVAZ"/>
    <x v="3"/>
    <m/>
    <m/>
    <s v="LINON CZ s.r.o."/>
    <m/>
    <m/>
    <m/>
    <s v="nemá"/>
    <x v="0"/>
    <n v="0"/>
    <m/>
    <m/>
    <x v="1"/>
    <n v="11"/>
  </r>
  <r>
    <d v="2019-11-20T10:38:41"/>
    <s v="SVIOP-2019-SZM1-007307"/>
    <x v="291"/>
    <x v="291"/>
    <n v="10"/>
    <s v="ks"/>
    <n v="4.97"/>
    <n v="49.7"/>
    <s v="2611"/>
    <m/>
    <x v="0"/>
    <s v="75.562.105"/>
    <s v="Výdej do spotřeby z IOP"/>
    <s v="Aujeská Ivana"/>
    <s v="Promítnut do stavu zásob"/>
    <s v="ZOST_OD"/>
    <x v="6"/>
    <m/>
    <m/>
    <s v="SARSTEDT spol. s r.o."/>
    <m/>
    <m/>
    <m/>
    <s v="nemá"/>
    <x v="2"/>
    <n v="0"/>
    <m/>
    <m/>
    <x v="1"/>
    <n v="11"/>
  </r>
  <r>
    <d v="2019-11-20T10:38:41"/>
    <s v="SVIOP-2019-SZM1-007307"/>
    <x v="44"/>
    <x v="44"/>
    <n v="70"/>
    <s v="ks"/>
    <n v="5.27"/>
    <n v="368.9"/>
    <s v="2611"/>
    <m/>
    <x v="0"/>
    <s v="7404"/>
    <s v="Výdej do spotřeby z IOP"/>
    <s v="Aujeská Ivana"/>
    <s v="Promítnut do stavu zásob"/>
    <s v="ZOBV_HO"/>
    <x v="0"/>
    <m/>
    <m/>
    <s v="PROMEDICA PRAHA GROUP, a.s."/>
    <m/>
    <m/>
    <m/>
    <s v="0080767"/>
    <x v="0"/>
    <n v="0"/>
    <m/>
    <m/>
    <x v="1"/>
    <n v="11"/>
  </r>
  <r>
    <d v="2019-11-20T10:38:41"/>
    <s v="SVIOP-2019-SZM1-007307"/>
    <x v="279"/>
    <x v="279"/>
    <n v="20"/>
    <s v="ks"/>
    <n v="6.24"/>
    <n v="124.8"/>
    <s v="2611"/>
    <m/>
    <x v="0"/>
    <s v="1327114021"/>
    <s v="Výdej do spotřeby z IOP"/>
    <s v="Aujeská Ivana"/>
    <s v="Promítnut do stavu zásob"/>
    <s v="ZOBV_OBVAZ"/>
    <x v="3"/>
    <m/>
    <m/>
    <s v="LINON CZ s.r.o."/>
    <m/>
    <m/>
    <m/>
    <s v="nemá"/>
    <x v="0"/>
    <n v="0"/>
    <m/>
    <m/>
    <x v="1"/>
    <n v="11"/>
  </r>
  <r>
    <d v="2019-11-20T10:38:41"/>
    <s v="SVIOP-2019-SZM1-007307"/>
    <x v="67"/>
    <x v="67"/>
    <n v="12"/>
    <s v="ks"/>
    <n v="8.4"/>
    <n v="100.8"/>
    <s v="2611"/>
    <m/>
    <x v="0"/>
    <s v="P-AIRO2591"/>
    <s v="Výdej do spotřeby z IOP"/>
    <s v="Aujeská Ivana"/>
    <s v="Promítnut do stavu zásob"/>
    <s v="ZOBV_OBVAZ"/>
    <x v="3"/>
    <m/>
    <m/>
    <s v="MEDICAL M spol. s r.o."/>
    <m/>
    <m/>
    <m/>
    <s v="nemá"/>
    <x v="0"/>
    <n v="0"/>
    <m/>
    <m/>
    <x v="1"/>
    <n v="11"/>
  </r>
  <r>
    <d v="2019-11-20T10:38:41"/>
    <s v="SVIOP-2019-SZM1-007307"/>
    <x v="86"/>
    <x v="86"/>
    <n v="150"/>
    <s v="ks"/>
    <n v="9.1999999999999993"/>
    <n v="1380"/>
    <s v="2611"/>
    <m/>
    <x v="0"/>
    <s v="05942861041"/>
    <s v="Výdej do spotřeby z IOP"/>
    <s v="Aujeská Ivan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11"/>
  </r>
  <r>
    <d v="2019-11-20T10:38:41"/>
    <s v="SVIOP-2019-SZM1-007307"/>
    <x v="129"/>
    <x v="129"/>
    <n v="20"/>
    <s v="ks"/>
    <n v="10.119999999999999"/>
    <n v="202.4"/>
    <s v="2611"/>
    <m/>
    <x v="0"/>
    <s v="20002"/>
    <s v="Výdej do spotřeby z IOP"/>
    <s v="Aujeská Ivana"/>
    <s v="Promítnut do stavu zásob"/>
    <s v="ZOBV_OBVAZ"/>
    <x v="3"/>
    <m/>
    <m/>
    <s v="PANEP CZ s.r.o."/>
    <m/>
    <m/>
    <m/>
    <s v="nemá"/>
    <x v="0"/>
    <n v="0"/>
    <m/>
    <m/>
    <x v="1"/>
    <n v="11"/>
  </r>
  <r>
    <d v="2019-11-20T10:38:41"/>
    <s v="SVIOP-2019-SZM1-007307"/>
    <x v="30"/>
    <x v="30"/>
    <n v="50"/>
    <s v="ks"/>
    <n v="10.16"/>
    <n v="508"/>
    <s v="2611"/>
    <m/>
    <x v="0"/>
    <s v="4062957"/>
    <s v="Výdej do spotřeby z IOP"/>
    <s v="Aujeská Ivana"/>
    <s v="Promítnut do stavu zásob"/>
    <s v="ZSETY"/>
    <x v="9"/>
    <m/>
    <m/>
    <s v="SKY &amp; FACILITY s.r.o."/>
    <m/>
    <m/>
    <m/>
    <s v="nemá"/>
    <x v="4"/>
    <n v="0"/>
    <s v="VZ-2017-000649"/>
    <s v="VZ-2017-000649"/>
    <x v="1"/>
    <n v="11"/>
  </r>
  <r>
    <d v="2019-11-20T10:38:41"/>
    <s v="SVIOP-2019-SZM1-007307"/>
    <x v="49"/>
    <x v="49"/>
    <n v="10"/>
    <s v="ks"/>
    <n v="11.73"/>
    <n v="117.3"/>
    <s v="2611"/>
    <m/>
    <x v="0"/>
    <s v="15-0002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1"/>
    <n v="11"/>
  </r>
  <r>
    <d v="2019-11-20T10:38:41"/>
    <s v="SVIOP-2019-SZM1-007307"/>
    <x v="50"/>
    <x v="50"/>
    <n v="20"/>
    <s v="ks"/>
    <n v="13.31"/>
    <n v="266.2"/>
    <s v="2611"/>
    <m/>
    <x v="0"/>
    <s v="15-0003"/>
    <s v="Výdej do spotřeby z IOP"/>
    <s v="Aujeská Ivana"/>
    <s v="Promítnut do stavu zásob"/>
    <s v="ZOST_NADOBA"/>
    <x v="13"/>
    <m/>
    <m/>
    <s v="INTERGOS-CZ, s.r.o."/>
    <m/>
    <m/>
    <m/>
    <s v="nemá"/>
    <x v="2"/>
    <n v="0"/>
    <m/>
    <m/>
    <x v="1"/>
    <n v="11"/>
  </r>
  <r>
    <d v="2019-11-20T10:38:41"/>
    <s v="SVIOP-2019-SZM1-007307"/>
    <x v="51"/>
    <x v="51"/>
    <n v="100"/>
    <s v="ks"/>
    <n v="15.3"/>
    <n v="1530"/>
    <s v="2611"/>
    <m/>
    <x v="0"/>
    <s v="4056353"/>
    <s v="Výdej do spotřeby z IOP"/>
    <s v="Aujeská Ivana"/>
    <s v="Promítnut do stavu zásob"/>
    <s v="ZOST_KANYL"/>
    <x v="14"/>
    <m/>
    <m/>
    <s v="B. Braun Medical s.r.o."/>
    <m/>
    <m/>
    <m/>
    <s v="nemá"/>
    <x v="2"/>
    <n v="0"/>
    <m/>
    <m/>
    <x v="1"/>
    <n v="11"/>
  </r>
  <r>
    <d v="2019-11-20T10:38:41"/>
    <s v="SVIOP-2019-SZM1-007307"/>
    <x v="168"/>
    <x v="168"/>
    <n v="2"/>
    <s v="ks"/>
    <n v="26.17"/>
    <n v="52.34"/>
    <s v="2611"/>
    <m/>
    <x v="0"/>
    <s v="9006493"/>
    <s v="Výdej do spotřeby z IOP"/>
    <s v="Aujeská Ivana"/>
    <s v="Promítnut do stavu zásob"/>
    <s v="ZOBV_NA"/>
    <x v="4"/>
    <m/>
    <m/>
    <s v="HARTMANN - RICO a.s."/>
    <m/>
    <m/>
    <m/>
    <s v="nemá"/>
    <x v="0"/>
    <n v="0"/>
    <m/>
    <m/>
    <x v="1"/>
    <n v="11"/>
  </r>
  <r>
    <d v="2019-11-20T10:38:41"/>
    <s v="SVIOP-2019-SZM1-007307"/>
    <x v="88"/>
    <x v="88"/>
    <n v="50"/>
    <s v="ks"/>
    <n v="30.18"/>
    <n v="1509"/>
    <s v="2611"/>
    <m/>
    <x v="0"/>
    <s v="SYS01512EE"/>
    <s v="Výdej do spotřeby z IOP"/>
    <s v="Aujeská Ivana"/>
    <s v="Promítnut do stavu zásob"/>
    <s v="ZOBV_HO"/>
    <x v="0"/>
    <m/>
    <m/>
    <s v="Distrimed s.r.o."/>
    <m/>
    <m/>
    <m/>
    <s v="nemá"/>
    <x v="0"/>
    <n v="0"/>
    <m/>
    <m/>
    <x v="1"/>
    <n v="11"/>
  </r>
  <r>
    <d v="2019-11-20T10:38:41"/>
    <s v="SVIOP-2019-SZM1-007307"/>
    <x v="186"/>
    <x v="186"/>
    <n v="5"/>
    <s v="ks"/>
    <n v="30.51"/>
    <n v="152.55000000000001"/>
    <s v="2611"/>
    <m/>
    <x v="0"/>
    <s v="1230206310"/>
    <s v="Výdej do spotřeby z IOP"/>
    <s v="Aujeská Ivana"/>
    <s v="Promítnut do stavu zásob"/>
    <s v="ZOBV_OB"/>
    <x v="1"/>
    <m/>
    <m/>
    <s v="LINON CZ s.r.o."/>
    <m/>
    <m/>
    <m/>
    <s v="nemá"/>
    <x v="0"/>
    <n v="0"/>
    <m/>
    <m/>
    <x v="1"/>
    <n v="11"/>
  </r>
  <r>
    <d v="2019-11-20T10:38:41"/>
    <s v="SVIOP-2019-SZM1-007307"/>
    <x v="28"/>
    <x v="28"/>
    <n v="8"/>
    <s v="ks"/>
    <n v="139.16999999999999"/>
    <n v="1113.3599999999999"/>
    <s v="2611"/>
    <m/>
    <x v="0"/>
    <s v="400416"/>
    <s v="Výdej do spotřeby z IOP"/>
    <s v="Aujeská Ivana"/>
    <s v="Promítnut do stavu zásob"/>
    <s v="ZOBV_HO"/>
    <x v="0"/>
    <m/>
    <m/>
    <s v="B. Braun Medical s.r.o."/>
    <m/>
    <m/>
    <m/>
    <s v="0086760"/>
    <x v="0"/>
    <n v="0"/>
    <m/>
    <m/>
    <x v="1"/>
    <n v="11"/>
  </r>
  <r>
    <d v="2019-11-20T10:38:41"/>
    <s v="SVIOP-2019-SZM1-007307"/>
    <x v="155"/>
    <x v="155"/>
    <n v="3"/>
    <s v="ks"/>
    <n v="197.57"/>
    <n v="592.71"/>
    <s v="2611"/>
    <m/>
    <x v="0"/>
    <s v="3346E"/>
    <s v="Výdej do spotřeby z IOP"/>
    <s v="Aujeská Ivana"/>
    <s v="Promítnut do stavu zásob"/>
    <s v="ZOST_OSTAT"/>
    <x v="8"/>
    <m/>
    <m/>
    <s v="3M Česko, spol. s r.o."/>
    <m/>
    <m/>
    <m/>
    <s v="nemá"/>
    <x v="2"/>
    <n v="0"/>
    <m/>
    <m/>
    <x v="1"/>
    <n v="11"/>
  </r>
  <r>
    <d v="2019-11-20T10:38:41"/>
    <s v="SVIOP-2019-SZM1-007307"/>
    <x v="139"/>
    <x v="139"/>
    <n v="3"/>
    <s v="ks"/>
    <n v="573.85"/>
    <n v="1721.55"/>
    <s v="2611"/>
    <m/>
    <x v="0"/>
    <s v="3098077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11"/>
  </r>
  <r>
    <d v="2019-11-20T13:48:05"/>
    <s v="SVIOP-2019-SZM1-007354"/>
    <x v="53"/>
    <x v="53"/>
    <n v="1600"/>
    <s v="ks"/>
    <n v="0.63"/>
    <n v="1008"/>
    <s v="2611"/>
    <m/>
    <x v="0"/>
    <s v="44752"/>
    <s v="Výdej do spotřeby z IOP"/>
    <s v="Oklešťková Hele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1"/>
  </r>
  <r>
    <d v="2019-11-20T13:48:05"/>
    <s v="SVIOP-2019-SZM1-007354"/>
    <x v="2"/>
    <x v="2"/>
    <n v="1600"/>
    <s v="ks"/>
    <n v="0.63"/>
    <n v="1008"/>
    <s v="2611"/>
    <m/>
    <x v="0"/>
    <s v="44751"/>
    <s v="Výdej do spotřeby z IOP"/>
    <s v="Oklešťková Helen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1"/>
  </r>
  <r>
    <d v="2019-11-22T07:57:50"/>
    <s v="SVIOP-2019-SZM1-007385"/>
    <x v="87"/>
    <x v="87"/>
    <n v="10"/>
    <s v="ks"/>
    <n v="21.24"/>
    <n v="212.4"/>
    <s v="2611"/>
    <m/>
    <x v="0"/>
    <s v="490CE.A"/>
    <s v="Výdej do spotřeby z IOP"/>
    <s v="Oklešťková Helena"/>
    <s v="Promítnut do stavu zásob"/>
    <s v="ZOST_OD_MI"/>
    <x v="18"/>
    <m/>
    <m/>
    <s v="TRIOS, spol. s r.o."/>
    <m/>
    <m/>
    <m/>
    <s v="nemá"/>
    <x v="2"/>
    <n v="0"/>
    <m/>
    <m/>
    <x v="1"/>
    <n v="11"/>
  </r>
  <r>
    <d v="2019-11-25T06:34:22"/>
    <s v="SVIOP-2019-SZM2-017967"/>
    <x v="91"/>
    <x v="91"/>
    <n v="200"/>
    <s v="ks"/>
    <n v="13.23"/>
    <n v="2645"/>
    <s v="2611"/>
    <m/>
    <x v="0"/>
    <s v="19583"/>
    <s v="Výdej do spotřeby z IOP"/>
    <s v="Kánská Zdeňka"/>
    <s v="Promítnut do stavu zásob"/>
    <s v="ZOBV_OB"/>
    <x v="1"/>
    <m/>
    <m/>
    <s v="Chráněná dílna TiRO Blansko s.r.o."/>
    <m/>
    <m/>
    <m/>
    <s v="nemá"/>
    <x v="0"/>
    <n v="0"/>
    <m/>
    <m/>
    <x v="1"/>
    <n v="11"/>
  </r>
  <r>
    <d v="2019-11-25T13:53:25"/>
    <s v="SVIOP-2019-SZM1-007396"/>
    <x v="137"/>
    <x v="137"/>
    <n v="60"/>
    <s v="ks"/>
    <n v="8.4700000000000006"/>
    <n v="508.2"/>
    <s v="2611"/>
    <m/>
    <x v="0"/>
    <s v="306585"/>
    <s v="Výdej do spotřeby z IOP"/>
    <s v="Zdařilová Ivana"/>
    <s v="Promítnut do stavu zásob"/>
    <s v="ZOST_STRIK_PREDPL"/>
    <x v="20"/>
    <m/>
    <m/>
    <s v="Becton Dickinson Czechia, s.r.o."/>
    <m/>
    <m/>
    <m/>
    <s v="nemá"/>
    <x v="2"/>
    <n v="0"/>
    <m/>
    <m/>
    <x v="1"/>
    <n v="11"/>
  </r>
  <r>
    <d v="2019-11-25T17:29:36"/>
    <s v="SVIOP-2019-SZM2-018134"/>
    <x v="292"/>
    <x v="292"/>
    <n v="2"/>
    <s v="ks"/>
    <n v="9.59"/>
    <n v="19.18"/>
    <s v="2611"/>
    <m/>
    <x v="0"/>
    <s v="004310174"/>
    <s v="Výdej do spotřeby z IOP"/>
    <s v="Masopustová Eva"/>
    <s v="Promítnut do stavu zásob"/>
    <s v="ZOBV_OB"/>
    <x v="1"/>
    <m/>
    <m/>
    <s v="PHOENIX lékárenský velkoobchod, s.r.o."/>
    <m/>
    <m/>
    <m/>
    <s v="0080571"/>
    <x v="0"/>
    <n v="0"/>
    <m/>
    <m/>
    <x v="1"/>
    <n v="11"/>
  </r>
  <r>
    <d v="2019-12-05T13:20:59"/>
    <s v="SVIOP-2019-SZM2-018656"/>
    <x v="282"/>
    <x v="282"/>
    <n v="100"/>
    <s v="ks"/>
    <n v="1.55"/>
    <n v="155"/>
    <s v="2611"/>
    <m/>
    <x v="0"/>
    <s v="IS1029G"/>
    <s v="Výdej do spotřeby z IOP"/>
    <s v="Lukášková Lenka"/>
    <s v="Promítnut do stavu zásob"/>
    <s v="ZOST_STRIK"/>
    <x v="5"/>
    <m/>
    <m/>
    <s v="MEDILAB ČR s.r.o."/>
    <m/>
    <m/>
    <m/>
    <s v="0170896"/>
    <x v="2"/>
    <n v="0"/>
    <s v="CN 2018,2019"/>
    <s v="CN 2018,2019"/>
    <x v="1"/>
    <n v="12"/>
  </r>
  <r>
    <d v="2019-12-10T11:47:02"/>
    <s v="SVIOP-2019-SZM1-007919"/>
    <x v="6"/>
    <x v="6"/>
    <n v="200"/>
    <s v="ks"/>
    <n v="1.5"/>
    <n v="300"/>
    <s v="2611"/>
    <m/>
    <x v="0"/>
    <s v="KDM831786"/>
    <s v="Výdej do spotřeby z IOP"/>
    <s v="Aujeská Ivana"/>
    <s v="Promítnut do stavu zásob"/>
    <s v="ZOST_STRIK"/>
    <x v="5"/>
    <m/>
    <m/>
    <s v="Distrimed s.r.o."/>
    <m/>
    <m/>
    <m/>
    <s v="nemá"/>
    <x v="2"/>
    <n v="0"/>
    <m/>
    <m/>
    <x v="1"/>
    <n v="12"/>
  </r>
  <r>
    <d v="2019-12-10T11:47:02"/>
    <s v="SVIOP-2019-SZM1-007919"/>
    <x v="279"/>
    <x v="279"/>
    <n v="20"/>
    <s v="ks"/>
    <n v="6.24"/>
    <n v="124.8"/>
    <s v="2611"/>
    <m/>
    <x v="0"/>
    <s v="1327114021"/>
    <s v="Výdej do spotřeby z IOP"/>
    <s v="Aujeská Ivana"/>
    <s v="Promítnut do stavu zásob"/>
    <s v="ZOBV_OBVAZ"/>
    <x v="3"/>
    <m/>
    <m/>
    <s v="LINON CZ s.r.o."/>
    <m/>
    <m/>
    <m/>
    <s v="nemá"/>
    <x v="0"/>
    <n v="0"/>
    <m/>
    <m/>
    <x v="1"/>
    <n v="12"/>
  </r>
  <r>
    <d v="2019-12-10T11:47:02"/>
    <s v="SVIOP-2019-SZM1-007919"/>
    <x v="290"/>
    <x v="290"/>
    <n v="20"/>
    <s v="ks"/>
    <n v="8.59"/>
    <n v="171.8"/>
    <s v="2611"/>
    <m/>
    <x v="0"/>
    <s v="1327114041"/>
    <s v="Výdej do spotřeby z IOP"/>
    <s v="Aujeská Ivana"/>
    <s v="Promítnut do stavu zásob"/>
    <s v="ZOBV_OBVAZ"/>
    <x v="3"/>
    <m/>
    <m/>
    <s v="LINON CZ s.r.o."/>
    <m/>
    <m/>
    <m/>
    <s v="nemá"/>
    <x v="0"/>
    <n v="0"/>
    <m/>
    <m/>
    <x v="1"/>
    <n v="12"/>
  </r>
  <r>
    <d v="2019-12-10T11:47:02"/>
    <s v="SVIOP-2019-SZM1-007919"/>
    <x v="14"/>
    <x v="14"/>
    <n v="2"/>
    <s v="ks"/>
    <n v="355.35"/>
    <n v="710.7"/>
    <s v="2611"/>
    <m/>
    <x v="0"/>
    <s v="3097749"/>
    <s v="Výdej do spotřeby z IOP"/>
    <s v="Aujeská Ivana"/>
    <s v="Promítnut do stavu zásob"/>
    <s v="ZOBV_HO"/>
    <x v="0"/>
    <m/>
    <m/>
    <s v="EMPOLAS s.r.o."/>
    <m/>
    <m/>
    <m/>
    <s v="nemá"/>
    <x v="0"/>
    <n v="0"/>
    <m/>
    <m/>
    <x v="1"/>
    <n v="12"/>
  </r>
  <r>
    <d v="2019-12-11T07:28:59"/>
    <s v="SVIOP-2019-SZM1-008042"/>
    <x v="81"/>
    <x v="81"/>
    <n v="1000"/>
    <s v="ks"/>
    <n v="0.28000000000000003"/>
    <n v="280"/>
    <s v="2611"/>
    <m/>
    <x v="0"/>
    <s v="6102"/>
    <s v="Výdej do spotřeby z IOP"/>
    <s v="Oklešťková Helena"/>
    <s v="Promítnut do stavu zásob"/>
    <s v="ZOBV_OBVAZ"/>
    <x v="3"/>
    <m/>
    <m/>
    <s v="PANEP CZ s.r.o."/>
    <m/>
    <m/>
    <m/>
    <s v="nemá"/>
    <x v="0"/>
    <n v="0"/>
    <m/>
    <m/>
    <x v="1"/>
    <n v="12"/>
  </r>
  <r>
    <d v="2019-12-11T07:28:59"/>
    <s v="SVIOP-2019-SZM1-008042"/>
    <x v="83"/>
    <x v="83"/>
    <n v="100"/>
    <s v="ks"/>
    <n v="0.48"/>
    <n v="48"/>
    <s v="2611"/>
    <m/>
    <x v="0"/>
    <s v="4657853"/>
    <s v="Výdej do spotřeby z IOP"/>
    <s v="Oklešťková Helena"/>
    <s v="Promítnut do stavu zásob"/>
    <s v="ZJEHLY"/>
    <x v="7"/>
    <m/>
    <m/>
    <s v="B. Braun Medical s.r.o."/>
    <m/>
    <m/>
    <m/>
    <s v="nemá"/>
    <x v="3"/>
    <n v="0"/>
    <m/>
    <m/>
    <x v="1"/>
    <n v="12"/>
  </r>
  <r>
    <d v="2019-12-11T07:28:59"/>
    <s v="SVIOP-2019-SZM1-008042"/>
    <x v="51"/>
    <x v="51"/>
    <n v="100"/>
    <s v="ks"/>
    <n v="15.3"/>
    <n v="1530"/>
    <s v="2611"/>
    <m/>
    <x v="0"/>
    <s v="4056353"/>
    <s v="Výdej do spotřeby z IOP"/>
    <s v="Oklešťková Helena"/>
    <s v="Promítnut do stavu zásob"/>
    <s v="ZOST_KANYL"/>
    <x v="14"/>
    <m/>
    <m/>
    <s v="B. Braun Medical s.r.o."/>
    <m/>
    <m/>
    <m/>
    <s v="nemá"/>
    <x v="2"/>
    <n v="0"/>
    <m/>
    <m/>
    <x v="1"/>
    <n v="12"/>
  </r>
  <r>
    <d v="2019-12-11T07:31:07"/>
    <s v="SVIOP-2019-SZM1-008043"/>
    <x v="4"/>
    <x v="4"/>
    <n v="500"/>
    <s v="ks"/>
    <n v="0.67"/>
    <n v="335"/>
    <s v="2611"/>
    <m/>
    <x v="0"/>
    <s v="28003+"/>
    <s v="Výdej do spotřeby z IOP"/>
    <s v="Oklešťková Helena"/>
    <s v="Promítnut do stavu zásob"/>
    <s v="ZOBV_OBVAZ"/>
    <x v="3"/>
    <m/>
    <m/>
    <s v="PANEP CZ s.r.o."/>
    <m/>
    <m/>
    <m/>
    <s v="nemá"/>
    <x v="0"/>
    <n v="0"/>
    <m/>
    <m/>
    <x v="1"/>
    <n v="12"/>
  </r>
  <r>
    <d v="2019-12-11T12:33:25"/>
    <s v="SVIOP-2019-SZM2-019285"/>
    <x v="293"/>
    <x v="293"/>
    <n v="500"/>
    <s v="ks"/>
    <n v="1.4"/>
    <n v="700"/>
    <s v="2611"/>
    <m/>
    <x v="0"/>
    <s v="CD5-C31"/>
    <s v="Výdej do spotřeby z IOP"/>
    <s v="Kánská Zdeňka"/>
    <s v="Promítnut do stavu zásob"/>
    <s v="ZJEHLY"/>
    <x v="7"/>
    <m/>
    <m/>
    <s v="ArgoMed a.s."/>
    <m/>
    <m/>
    <m/>
    <s v="nemá"/>
    <x v="3"/>
    <n v="0"/>
    <m/>
    <m/>
    <x v="1"/>
    <n v="12"/>
  </r>
  <r>
    <d v="2019-12-11T12:33:25"/>
    <s v="SVIOP-2019-SZM2-019285"/>
    <x v="103"/>
    <x v="103"/>
    <n v="2000"/>
    <s v="ks"/>
    <n v="1.6"/>
    <n v="3200.01"/>
    <s v="2611"/>
    <m/>
    <x v="0"/>
    <s v="PX5-A12"/>
    <s v="Výdej do spotřeby z IOP"/>
    <s v="Kánská Zdeňka"/>
    <s v="Promítnut do stavu zásob"/>
    <s v="ZJEHLY"/>
    <x v="7"/>
    <m/>
    <m/>
    <s v="ArgoMed a.s."/>
    <m/>
    <m/>
    <m/>
    <s v="nemá"/>
    <x v="3"/>
    <n v="0"/>
    <m/>
    <m/>
    <x v="1"/>
    <n v="12"/>
  </r>
  <r>
    <d v="2019-12-11T12:33:25"/>
    <s v="SVIOP-2019-SZM2-019285"/>
    <x v="294"/>
    <x v="294"/>
    <n v="300"/>
    <s v="ks"/>
    <n v="1.6"/>
    <n v="479.99"/>
    <s v="2611"/>
    <m/>
    <x v="0"/>
    <s v="CD-CT35"/>
    <s v="Výdej do spotřeby z IOP"/>
    <s v="Kánská Zdeňka"/>
    <s v="Promítnut do stavu zásob"/>
    <s v="ZJEHLY"/>
    <x v="7"/>
    <m/>
    <m/>
    <s v="ArgoMed a.s."/>
    <m/>
    <m/>
    <m/>
    <s v="nemá"/>
    <x v="3"/>
    <n v="0"/>
    <m/>
    <m/>
    <x v="1"/>
    <n v="12"/>
  </r>
  <r>
    <d v="2019-12-12T06:38:49"/>
    <s v="SVIOP-2019-SZM1-008075"/>
    <x v="55"/>
    <x v="55"/>
    <n v="100"/>
    <s v="ks"/>
    <n v="1.08"/>
    <n v="108"/>
    <s v="2611"/>
    <m/>
    <x v="0"/>
    <s v="4606108V"/>
    <s v="Výdej do spotřeby z IOP"/>
    <s v="Oklešťková Helena"/>
    <s v="Promítnut do stavu zásob"/>
    <s v="ZOST_STRIK"/>
    <x v="5"/>
    <s v="B. Braun Medical s.r.o."/>
    <m/>
    <s v="B. Braun Medical s.r.o."/>
    <m/>
    <m/>
    <m/>
    <s v="nemá"/>
    <x v="2"/>
    <n v="0"/>
    <m/>
    <m/>
    <x v="1"/>
    <n v="12"/>
  </r>
  <r>
    <d v="2019-12-12T06:38:49"/>
    <s v="SVIOP-2019-SZM1-008075"/>
    <x v="30"/>
    <x v="30"/>
    <n v="40"/>
    <s v="ks"/>
    <n v="10.16"/>
    <n v="406.4"/>
    <s v="2611"/>
    <m/>
    <x v="0"/>
    <s v="4062957"/>
    <s v="Výdej do spotřeby z IOP"/>
    <s v="Oklešťková Helena"/>
    <s v="Promítnut do stavu zásob"/>
    <s v="ZSETY"/>
    <x v="9"/>
    <m/>
    <m/>
    <s v="SKY &amp; FACILITY s.r.o."/>
    <m/>
    <m/>
    <m/>
    <s v="nemá"/>
    <x v="4"/>
    <n v="0"/>
    <s v="VZ-2017-000649"/>
    <s v="VZ-2017-000649"/>
    <x v="1"/>
    <n v="12"/>
  </r>
  <r>
    <d v="2019-12-12T11:02:37"/>
    <s v="SVIOP-2019-SZM1-007813"/>
    <x v="286"/>
    <x v="286"/>
    <n v="100"/>
    <s v="ks"/>
    <n v="0.44"/>
    <n v="44"/>
    <s v="2611"/>
    <m/>
    <x v="0"/>
    <s v="300928"/>
    <s v="Výdej do spotřeby z IOP"/>
    <s v="Pavelková Renata"/>
    <s v="Promítnut do stavu zásob"/>
    <s v="ZOST_STRIK"/>
    <x v="5"/>
    <m/>
    <m/>
    <s v="Becton Dickinson Czechia, s.r.o."/>
    <m/>
    <m/>
    <m/>
    <m/>
    <x v="2"/>
    <n v="0"/>
    <s v="Z2019-007154"/>
    <s v="Z2019-007154"/>
    <x v="1"/>
    <n v="12"/>
  </r>
  <r>
    <d v="2019-12-12T11:02:37"/>
    <s v="SVIOP-2019-SZM1-007813"/>
    <x v="277"/>
    <x v="277"/>
    <n v="100"/>
    <s v="ks"/>
    <n v="0.57999999999999996"/>
    <n v="58"/>
    <s v="2611"/>
    <m/>
    <x v="0"/>
    <s v="309050"/>
    <s v="Výdej do spotřeby z IOP"/>
    <s v="Pavelková Renata"/>
    <s v="Promítnut do stavu zásob"/>
    <s v="ZOST_STRIK"/>
    <x v="5"/>
    <m/>
    <m/>
    <s v="Becton Dickinson Czechia, s.r.o."/>
    <m/>
    <m/>
    <m/>
    <m/>
    <x v="2"/>
    <n v="0"/>
    <s v="Z2019-007154"/>
    <s v="Z2019-007154"/>
    <x v="1"/>
    <n v="12"/>
  </r>
  <r>
    <d v="2019-12-12T11:02:37"/>
    <s v="SVIOP-2019-SZM1-007813"/>
    <x v="84"/>
    <x v="84"/>
    <n v="100"/>
    <s v="ks"/>
    <n v="0.63"/>
    <n v="63"/>
    <s v="2611"/>
    <m/>
    <x v="0"/>
    <s v="1325020275"/>
    <s v="Výdej do spotřeby z IOP"/>
    <s v="Pavelková Renata"/>
    <s v="Promítnut do stavu zásob"/>
    <s v="ZOBV_HO"/>
    <x v="0"/>
    <m/>
    <m/>
    <s v="LINON CZ s.r.o."/>
    <m/>
    <m/>
    <m/>
    <s v="nemá"/>
    <x v="0"/>
    <n v="0"/>
    <m/>
    <m/>
    <x v="1"/>
    <n v="12"/>
  </r>
  <r>
    <d v="2019-12-12T11:02:37"/>
    <s v="SVIOP-2019-SZM1-007813"/>
    <x v="53"/>
    <x v="53"/>
    <n v="1200"/>
    <s v="ks"/>
    <n v="0.63"/>
    <n v="756"/>
    <s v="2611"/>
    <m/>
    <x v="0"/>
    <s v="44752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2"/>
  </r>
  <r>
    <d v="2019-12-12T11:02:37"/>
    <s v="SVIOP-2019-SZM1-007813"/>
    <x v="2"/>
    <x v="2"/>
    <n v="2800"/>
    <s v="ks"/>
    <n v="0.63"/>
    <n v="1764"/>
    <s v="2611"/>
    <m/>
    <x v="0"/>
    <s v="44751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2"/>
  </r>
  <r>
    <d v="2019-12-12T11:02:37"/>
    <s v="SVIOP-2019-SZM1-007813"/>
    <x v="59"/>
    <x v="59"/>
    <n v="1200"/>
    <s v="ks"/>
    <n v="0.63"/>
    <n v="756"/>
    <s v="2611"/>
    <m/>
    <x v="0"/>
    <s v="44750"/>
    <s v="Výdej do spotřeby z IOP"/>
    <s v="Pavelková Renata"/>
    <s v="Promítnut do stavu zásob"/>
    <s v="ZRUK_NEST"/>
    <x v="2"/>
    <m/>
    <m/>
    <s v="KALNEX CZ s.r.o."/>
    <m/>
    <m/>
    <m/>
    <s v="nemá"/>
    <x v="1"/>
    <n v="0"/>
    <s v="VZ-2017-000517"/>
    <s v="VZ-2017-000517"/>
    <x v="1"/>
    <n v="12"/>
  </r>
  <r>
    <d v="2019-12-12T11:02:37"/>
    <s v="SVIOP-2019-SZM1-007813"/>
    <x v="5"/>
    <x v="5"/>
    <n v="200"/>
    <s v="ks"/>
    <n v="0.85"/>
    <n v="170"/>
    <s v="2611"/>
    <m/>
    <x v="0"/>
    <s v="32912"/>
    <s v="Výdej do spotřeby z IOP"/>
    <s v="Pavelková Renata"/>
    <s v="Promítnut do stavu zásob"/>
    <s v="ZOBV_NA"/>
    <x v="4"/>
    <m/>
    <m/>
    <s v="Chráněná dílna TiRO Blansko s.r.o."/>
    <m/>
    <m/>
    <m/>
    <s v="0080576"/>
    <x v="0"/>
    <n v="0"/>
    <m/>
    <m/>
    <x v="1"/>
    <n v="12"/>
  </r>
  <r>
    <d v="2019-12-12T11:02:37"/>
    <s v="SVIOP-2019-SZM1-007813"/>
    <x v="107"/>
    <x v="107"/>
    <n v="100"/>
    <s v="ks"/>
    <n v="1.17"/>
    <n v="117"/>
    <s v="2611"/>
    <m/>
    <x v="0"/>
    <s v="26510"/>
    <s v="Výdej do spotřeby z IOP"/>
    <s v="Pavelková Renata"/>
    <s v="Promítnut do stavu zásob"/>
    <s v="ZOBV_OBVAZ"/>
    <x v="3"/>
    <m/>
    <m/>
    <s v="PANEP CZ s.r.o."/>
    <m/>
    <m/>
    <m/>
    <s v="nemá"/>
    <x v="0"/>
    <n v="0"/>
    <m/>
    <m/>
    <x v="1"/>
    <n v="12"/>
  </r>
  <r>
    <d v="2019-12-12T11:02:37"/>
    <s v="SVIOP-2019-SZM1-007813"/>
    <x v="60"/>
    <x v="60"/>
    <n v="100"/>
    <s v="ks"/>
    <n v="1.29"/>
    <n v="129"/>
    <s v="2611"/>
    <m/>
    <x v="0"/>
    <s v="26621"/>
    <s v="Výdej do spotřeby z IOP"/>
    <s v="Pavelková Renata"/>
    <s v="Promítnut do stavu zásob"/>
    <s v="ZOBV_OBVAZ"/>
    <x v="3"/>
    <m/>
    <m/>
    <s v="PANEP CZ s.r.o."/>
    <m/>
    <m/>
    <m/>
    <s v="nemá"/>
    <x v="0"/>
    <n v="0"/>
    <m/>
    <m/>
    <x v="1"/>
    <n v="12"/>
  </r>
  <r>
    <d v="2019-12-12T11:02:37"/>
    <s v="SVIOP-2019-SZM1-007813"/>
    <x v="25"/>
    <x v="25"/>
    <n v="100"/>
    <s v="ks"/>
    <n v="1.51"/>
    <n v="151"/>
    <s v="2611"/>
    <m/>
    <x v="0"/>
    <s v="32913"/>
    <s v="Výdej do spotřeby z IOP"/>
    <s v="Pavelková Renata"/>
    <s v="Promítnut do stavu zásob"/>
    <s v="ZOBV_OBVAZ"/>
    <x v="3"/>
    <m/>
    <m/>
    <s v="Chráněná dílna TiRO Blansko s.r.o."/>
    <m/>
    <m/>
    <m/>
    <s v="0080577"/>
    <x v="0"/>
    <n v="0"/>
    <m/>
    <m/>
    <x v="1"/>
    <n v="12"/>
  </r>
  <r>
    <d v="2019-12-12T11:02:37"/>
    <s v="SVIOP-2019-SZM1-007813"/>
    <x v="97"/>
    <x v="97"/>
    <n v="100"/>
    <s v="ks"/>
    <n v="1.81"/>
    <n v="181"/>
    <s v="2611"/>
    <m/>
    <x v="0"/>
    <s v="450075"/>
    <s v="Výdej do spotřeby z IOP"/>
    <s v="Pavelková Renata"/>
    <s v="Promítnut do stavu zásob"/>
    <s v="ZJEHLY"/>
    <x v="7"/>
    <m/>
    <m/>
    <s v="Dialab spol. s r.o."/>
    <m/>
    <m/>
    <m/>
    <s v="nemá"/>
    <x v="3"/>
    <n v="0"/>
    <m/>
    <m/>
    <x v="1"/>
    <n v="12"/>
  </r>
  <r>
    <d v="2019-12-12T11:02:37"/>
    <s v="SVIOP-2019-SZM1-007813"/>
    <x v="39"/>
    <x v="39"/>
    <n v="20"/>
    <s v="ks"/>
    <n v="1.9"/>
    <n v="38"/>
    <s v="2611"/>
    <m/>
    <x v="0"/>
    <s v="454073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1"/>
    <n v="12"/>
  </r>
  <r>
    <d v="2019-12-12T11:02:37"/>
    <s v="SVIOP-2019-SZM1-007813"/>
    <x v="19"/>
    <x v="19"/>
    <n v="100"/>
    <s v="ks"/>
    <n v="2.06"/>
    <n v="206"/>
    <s v="2611"/>
    <m/>
    <x v="0"/>
    <s v="32914"/>
    <s v="Výdej do spotřeby z IOP"/>
    <s v="Pavelková Renata"/>
    <s v="Promítnut do stavu zásob"/>
    <s v="ZOBV_OBVAZ"/>
    <x v="3"/>
    <m/>
    <m/>
    <s v="Chráněná dílna TiRO Blansko s.r.o."/>
    <m/>
    <m/>
    <m/>
    <s v="0081750"/>
    <x v="0"/>
    <n v="0"/>
    <m/>
    <m/>
    <x v="1"/>
    <n v="12"/>
  </r>
  <r>
    <d v="2019-12-12T11:02:37"/>
    <s v="SVIOP-2019-SZM1-007813"/>
    <x v="8"/>
    <x v="8"/>
    <n v="100"/>
    <s v="ks"/>
    <n v="2.16"/>
    <n v="216"/>
    <s v="2611"/>
    <m/>
    <x v="0"/>
    <s v="454329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1"/>
    <n v="12"/>
  </r>
  <r>
    <d v="2019-12-12T11:02:37"/>
    <s v="SVIOP-2019-SZM1-007813"/>
    <x v="109"/>
    <x v="109"/>
    <n v="50"/>
    <s v="ks"/>
    <n v="2.5099999999999998"/>
    <n v="125.5"/>
    <s v="2611"/>
    <m/>
    <x v="0"/>
    <s v="455007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1"/>
    <n v="12"/>
  </r>
  <r>
    <d v="2019-12-12T11:02:37"/>
    <s v="SVIOP-2019-SZM1-007813"/>
    <x v="10"/>
    <x v="10"/>
    <n v="100"/>
    <s v="ks"/>
    <n v="3.1"/>
    <n v="310"/>
    <s v="2611"/>
    <m/>
    <x v="0"/>
    <s v="455071"/>
    <s v="Výdej do spotřeby z IOP"/>
    <s v="Pavelková Renata"/>
    <s v="Promítnut do stavu zásob"/>
    <s v="ZOST_OD"/>
    <x v="6"/>
    <m/>
    <m/>
    <s v="Dialab spol. s r.o."/>
    <m/>
    <m/>
    <m/>
    <s v="nemá"/>
    <x v="2"/>
    <n v="0"/>
    <m/>
    <m/>
    <x v="1"/>
    <n v="12"/>
  </r>
  <r>
    <d v="2019-12-12T11:02:37"/>
    <s v="SVIOP-2019-SZM1-007813"/>
    <x v="65"/>
    <x v="65"/>
    <n v="60"/>
    <s v="ks"/>
    <n v="3.97"/>
    <n v="238.2"/>
    <s v="2611"/>
    <m/>
    <x v="0"/>
    <s v="1323100104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1"/>
    <n v="12"/>
  </r>
  <r>
    <d v="2019-12-12T11:02:37"/>
    <s v="SVIOP-2019-SZM1-007813"/>
    <x v="111"/>
    <x v="111"/>
    <n v="24"/>
    <s v="ks"/>
    <n v="4.5999999999999996"/>
    <n v="110.4"/>
    <s v="2611"/>
    <m/>
    <x v="0"/>
    <s v="P-AIRO1291"/>
    <s v="Výdej do spotřeby z IOP"/>
    <s v="Pavelková Renata"/>
    <s v="Promítnut do stavu zásob"/>
    <s v="ZOBV_OBVAZ"/>
    <x v="3"/>
    <m/>
    <m/>
    <s v="MEDICAL M spol. s r.o."/>
    <m/>
    <m/>
    <m/>
    <s v="nemá"/>
    <x v="0"/>
    <n v="0"/>
    <s v="CN na rok 2018"/>
    <s v="CN na rok 2018"/>
    <x v="1"/>
    <n v="12"/>
  </r>
  <r>
    <d v="2019-12-12T11:02:37"/>
    <s v="SVIOP-2019-SZM1-007813"/>
    <x v="44"/>
    <x v="44"/>
    <n v="50"/>
    <s v="ks"/>
    <n v="5.27"/>
    <n v="263.5"/>
    <s v="2611"/>
    <m/>
    <x v="0"/>
    <s v="7404"/>
    <s v="Výdej do spotřeby z IOP"/>
    <s v="Pavelková Renata"/>
    <s v="Promítnut do stavu zásob"/>
    <s v="ZOBV_HO"/>
    <x v="0"/>
    <m/>
    <m/>
    <s v="PROMEDICA PRAHA GROUP, a.s."/>
    <m/>
    <m/>
    <m/>
    <s v="0080767"/>
    <x v="0"/>
    <n v="0"/>
    <m/>
    <m/>
    <x v="1"/>
    <n v="12"/>
  </r>
  <r>
    <d v="2019-12-12T11:02:37"/>
    <s v="SVIOP-2019-SZM1-007813"/>
    <x v="295"/>
    <x v="295"/>
    <n v="30"/>
    <s v="ks"/>
    <n v="5.81"/>
    <n v="174.3"/>
    <s v="2611"/>
    <m/>
    <x v="0"/>
    <s v="NCF-004"/>
    <s v="Výdej do spotřeby z IOP"/>
    <s v="Pavelková Renata"/>
    <s v="Promítnut do stavu zásob"/>
    <s v="ZOST_STRIK"/>
    <x v="5"/>
    <m/>
    <m/>
    <s v="DAHLHAUSEN CZ, spol. s r.o."/>
    <m/>
    <m/>
    <m/>
    <m/>
    <x v="2"/>
    <n v="0"/>
    <s v="CN pro FNOL"/>
    <s v="CN pro FNOL"/>
    <x v="1"/>
    <n v="12"/>
  </r>
  <r>
    <d v="2019-12-12T11:02:37"/>
    <s v="SVIOP-2019-SZM1-007813"/>
    <x v="137"/>
    <x v="137"/>
    <n v="60"/>
    <s v="ks"/>
    <n v="8.4700000000000006"/>
    <n v="508.2"/>
    <s v="2611"/>
    <m/>
    <x v="0"/>
    <s v="306585"/>
    <s v="Výdej do spotřeby z IOP"/>
    <s v="Pavelková Renata"/>
    <s v="Promítnut do stavu zásob"/>
    <s v="ZOST_STRIK_PREDPL"/>
    <x v="20"/>
    <m/>
    <m/>
    <s v="Becton Dickinson Czechia, s.r.o."/>
    <m/>
    <m/>
    <m/>
    <s v="nemá"/>
    <x v="2"/>
    <n v="0"/>
    <m/>
    <m/>
    <x v="1"/>
    <n v="12"/>
  </r>
  <r>
    <d v="2019-12-12T11:02:37"/>
    <s v="SVIOP-2019-SZM1-007813"/>
    <x v="86"/>
    <x v="86"/>
    <n v="250"/>
    <s v="ks"/>
    <n v="9.1999999999999993"/>
    <n v="2300"/>
    <s v="2611"/>
    <m/>
    <x v="0"/>
    <s v="05942861041"/>
    <s v="Výdej do spotřeby z IOP"/>
    <s v="Pavelková Renat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12"/>
  </r>
  <r>
    <d v="2019-12-12T11:02:37"/>
    <s v="SVIOP-2019-SZM1-007813"/>
    <x v="129"/>
    <x v="129"/>
    <n v="40"/>
    <s v="ks"/>
    <n v="10.119999999999999"/>
    <n v="404.8"/>
    <s v="2611"/>
    <m/>
    <x v="0"/>
    <s v="20002"/>
    <s v="Výdej do spotřeby z IOP"/>
    <s v="Pavelková Renata"/>
    <s v="Promítnut do stavu zásob"/>
    <s v="ZOBV_OBVAZ"/>
    <x v="3"/>
    <m/>
    <m/>
    <s v="PANEP CZ s.r.o."/>
    <m/>
    <m/>
    <m/>
    <s v="nemá"/>
    <x v="0"/>
    <n v="0"/>
    <m/>
    <m/>
    <x v="1"/>
    <n v="12"/>
  </r>
  <r>
    <d v="2019-12-12T11:02:37"/>
    <s v="SVIOP-2019-SZM1-007813"/>
    <x v="49"/>
    <x v="49"/>
    <n v="15"/>
    <s v="ks"/>
    <n v="11.74"/>
    <n v="176.1"/>
    <s v="2611"/>
    <m/>
    <x v="0"/>
    <s v="15-0002"/>
    <s v="Výdej do spotřeby z IOP"/>
    <s v="Pavelková Renata"/>
    <s v="Promítnut do stavu zásob"/>
    <s v="ZOST_NADOBA"/>
    <x v="13"/>
    <m/>
    <m/>
    <s v="INTERGOS-CZ, s.r.o."/>
    <m/>
    <m/>
    <m/>
    <s v="nemá"/>
    <x v="2"/>
    <n v="0"/>
    <m/>
    <m/>
    <x v="1"/>
    <n v="12"/>
  </r>
  <r>
    <d v="2019-12-12T11:02:37"/>
    <s v="SVIOP-2019-SZM1-007813"/>
    <x v="50"/>
    <x v="50"/>
    <n v="15"/>
    <s v="ks"/>
    <n v="13.31"/>
    <n v="199.65"/>
    <s v="2611"/>
    <m/>
    <x v="0"/>
    <s v="15-0003"/>
    <s v="Výdej do spotřeby z IOP"/>
    <s v="Pavelková Renata"/>
    <s v="Promítnut do stavu zásob"/>
    <s v="ZOST_NADOBA"/>
    <x v="13"/>
    <m/>
    <m/>
    <s v="INTERGOS-CZ, s.r.o."/>
    <m/>
    <m/>
    <m/>
    <s v="nemá"/>
    <x v="2"/>
    <n v="0"/>
    <m/>
    <m/>
    <x v="1"/>
    <n v="12"/>
  </r>
  <r>
    <d v="2019-12-12T11:02:37"/>
    <s v="SVIOP-2019-SZM1-007813"/>
    <x v="1"/>
    <x v="1"/>
    <n v="20"/>
    <s v="ks"/>
    <n v="29.88"/>
    <n v="597.6"/>
    <s v="2611"/>
    <m/>
    <x v="0"/>
    <s v="1230200129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1"/>
    <n v="12"/>
  </r>
  <r>
    <d v="2019-12-12T11:02:37"/>
    <s v="SVIOP-2019-SZM1-007813"/>
    <x v="88"/>
    <x v="88"/>
    <n v="50"/>
    <s v="ks"/>
    <n v="30.17"/>
    <n v="1508.5"/>
    <s v="2611"/>
    <m/>
    <x v="0"/>
    <s v="SYS01512EE"/>
    <s v="Výdej do spotřeby z IOP"/>
    <s v="Pavelková Renata"/>
    <s v="Promítnut do stavu zásob"/>
    <s v="ZOBV_HO"/>
    <x v="0"/>
    <m/>
    <m/>
    <s v="Distrimed s.r.o."/>
    <m/>
    <m/>
    <m/>
    <s v="nemá"/>
    <x v="0"/>
    <n v="0"/>
    <m/>
    <m/>
    <x v="1"/>
    <n v="12"/>
  </r>
  <r>
    <d v="2019-12-12T11:02:37"/>
    <s v="SVIOP-2019-SZM1-007813"/>
    <x v="186"/>
    <x v="186"/>
    <n v="4"/>
    <s v="ks"/>
    <n v="30.51"/>
    <n v="122.04"/>
    <s v="2611"/>
    <m/>
    <x v="0"/>
    <s v="1230206310"/>
    <s v="Výdej do spotřeby z IOP"/>
    <s v="Pavelková Renata"/>
    <s v="Promítnut do stavu zásob"/>
    <s v="ZOBV_OB"/>
    <x v="1"/>
    <m/>
    <m/>
    <s v="LINON CZ s.r.o."/>
    <m/>
    <m/>
    <m/>
    <s v="nemá"/>
    <x v="0"/>
    <n v="0"/>
    <m/>
    <m/>
    <x v="1"/>
    <n v="12"/>
  </r>
  <r>
    <d v="2019-12-12T11:02:37"/>
    <s v="SVIOP-2019-SZM1-007813"/>
    <x v="89"/>
    <x v="89"/>
    <n v="2"/>
    <s v="ks"/>
    <n v="172.5"/>
    <n v="345"/>
    <s v="2611"/>
    <m/>
    <x v="0"/>
    <s v="04861736001"/>
    <s v="Výdej do spotřeby z IOP"/>
    <s v="Pavelková Renata"/>
    <s v="Promítnut do stavu zásob"/>
    <s v="ZOST_DIA"/>
    <x v="17"/>
    <m/>
    <m/>
    <s v="ROCHE s.r.o."/>
    <m/>
    <m/>
    <m/>
    <s v="nemá"/>
    <x v="2"/>
    <n v="0"/>
    <s v="SM-2013-617-31"/>
    <s v="SM-2013-617-31"/>
    <x v="1"/>
    <n v="12"/>
  </r>
  <r>
    <d v="2019-12-12T11:02:37"/>
    <s v="SVIOP-2019-SZM1-007813"/>
    <x v="155"/>
    <x v="155"/>
    <n v="3"/>
    <s v="ks"/>
    <n v="197.57"/>
    <n v="592.71"/>
    <s v="2611"/>
    <m/>
    <x v="0"/>
    <s v="3346E"/>
    <s v="Výdej do spotřeby z IOP"/>
    <s v="Pavelková Renata"/>
    <s v="Promítnut do stavu zásob"/>
    <s v="ZOST_OSTAT"/>
    <x v="8"/>
    <m/>
    <m/>
    <s v="3M Česko, spol. s r.o."/>
    <m/>
    <m/>
    <m/>
    <s v="nemá"/>
    <x v="2"/>
    <n v="0"/>
    <m/>
    <m/>
    <x v="1"/>
    <n v="12"/>
  </r>
  <r>
    <d v="2019-12-12T11:02:37"/>
    <s v="SVIOP-2019-SZM1-007813"/>
    <x v="28"/>
    <x v="28"/>
    <n v="8"/>
    <s v="ks"/>
    <n v="207.23"/>
    <n v="1657.84"/>
    <s v="2611"/>
    <m/>
    <x v="0"/>
    <s v="400416"/>
    <s v="Výdej do spotřeby z IOP"/>
    <s v="Pavelková Renata"/>
    <s v="Promítnut do stavu zásob"/>
    <s v="ZOBV_HO"/>
    <x v="0"/>
    <m/>
    <m/>
    <s v="B. Braun Medical s.r.o."/>
    <m/>
    <m/>
    <m/>
    <s v="0086760"/>
    <x v="0"/>
    <n v="0"/>
    <m/>
    <m/>
    <x v="1"/>
    <n v="12"/>
  </r>
  <r>
    <d v="2019-12-12T11:02:37"/>
    <s v="SVIOP-2019-SZM1-007813"/>
    <x v="14"/>
    <x v="14"/>
    <n v="5"/>
    <s v="ks"/>
    <n v="355.35"/>
    <n v="1776.75"/>
    <s v="2611"/>
    <m/>
    <x v="0"/>
    <s v="3097749"/>
    <s v="Výdej do spotřeby z IOP"/>
    <s v="Pavelková Renata"/>
    <s v="Promítnut do stavu zásob"/>
    <s v="ZOBV_HO"/>
    <x v="0"/>
    <m/>
    <m/>
    <s v="EMPOLAS s.r.o."/>
    <m/>
    <m/>
    <m/>
    <s v="nemá"/>
    <x v="0"/>
    <n v="0"/>
    <m/>
    <m/>
    <x v="1"/>
    <n v="12"/>
  </r>
  <r>
    <d v="2019-12-12T11:02:37"/>
    <s v="SVIOP-2019-SZM1-007813"/>
    <x v="139"/>
    <x v="139"/>
    <n v="4"/>
    <s v="ks"/>
    <n v="573.85"/>
    <n v="2295.4"/>
    <s v="2611"/>
    <m/>
    <x v="0"/>
    <s v="3098077"/>
    <s v="Výdej do spotřeby z IOP"/>
    <s v="Pavelková Renata"/>
    <s v="Promítnut do stavu zásob"/>
    <s v="ZOBV_HO"/>
    <x v="0"/>
    <m/>
    <m/>
    <s v="EMPOLAS s.r.o."/>
    <m/>
    <m/>
    <m/>
    <s v="nemá"/>
    <x v="0"/>
    <n v="0"/>
    <m/>
    <m/>
    <x v="1"/>
    <n v="12"/>
  </r>
  <r>
    <d v="2019-12-18T07:28:08"/>
    <s v="SVIOP-2019-SZM2-019904"/>
    <x v="121"/>
    <x v="121"/>
    <n v="1"/>
    <s v="ks"/>
    <n v="0.4"/>
    <n v="0.4"/>
    <s v="2611"/>
    <m/>
    <x v="0"/>
    <m/>
    <s v="Výdej do spotřeby z IOP"/>
    <s v="Lukášková Lenka"/>
    <s v="Promítnut do stavu zásob"/>
    <s v="ZAOKROUHLENI"/>
    <x v="11"/>
    <m/>
    <m/>
    <m/>
    <m/>
    <m/>
    <m/>
    <s v="nemá"/>
    <x v="5"/>
    <n v="0"/>
    <m/>
    <m/>
    <x v="1"/>
    <n v="12"/>
  </r>
  <r>
    <d v="2019-12-18T07:28:08"/>
    <s v="SVIOP-2019-SZM2-019904"/>
    <x v="264"/>
    <x v="264"/>
    <n v="1"/>
    <s v="ks"/>
    <n v="1039.2"/>
    <n v="1039.2"/>
    <s v="2611"/>
    <m/>
    <x v="0"/>
    <s v="285/B"/>
    <s v="Výdej do spotřeby z IOP"/>
    <s v="Lukášková Lenka"/>
    <s v="Promítnut do stavu zásob"/>
    <s v="ZOST_OSTAT"/>
    <x v="8"/>
    <m/>
    <m/>
    <s v="TEJPY.cz s.r.o."/>
    <m/>
    <m/>
    <m/>
    <m/>
    <x v="2"/>
    <n v="0"/>
    <s v="VZ-2019-000439"/>
    <s v="VZ-2019-000439"/>
    <x v="1"/>
    <n v="12"/>
  </r>
  <r>
    <d v="2019-12-18T07:28:08"/>
    <s v="SVIOP-2019-SZM2-019904"/>
    <x v="260"/>
    <x v="260"/>
    <n v="1"/>
    <s v="ks"/>
    <n v="1039.2"/>
    <n v="1039.2"/>
    <s v="2611"/>
    <m/>
    <x v="0"/>
    <s v="285/MOD"/>
    <s v="Výdej do spotřeby z IOP"/>
    <s v="Lukášková Lenka"/>
    <s v="Promítnut do stavu zásob"/>
    <s v="ZOST_OSTAT"/>
    <x v="8"/>
    <m/>
    <m/>
    <s v="TEJPY.cz s.r.o."/>
    <m/>
    <m/>
    <m/>
    <s v="nemá"/>
    <x v="2"/>
    <n v="0"/>
    <s v="VZ-2019-000439"/>
    <s v="VZ-2019-000439"/>
    <x v="1"/>
    <n v="12"/>
  </r>
  <r>
    <d v="2019-12-18T07:28:08"/>
    <s v="SVIOP-2019-SZM2-019904"/>
    <x v="261"/>
    <x v="261"/>
    <n v="1"/>
    <s v="ks"/>
    <n v="1039.2"/>
    <n v="1039.2"/>
    <s v="2611"/>
    <m/>
    <x v="0"/>
    <s v="285/RUZ"/>
    <s v="Výdej do spotřeby z IOP"/>
    <s v="Lukášková Lenka"/>
    <s v="Promítnut do stavu zásob"/>
    <s v="ZOST_OSTAT"/>
    <x v="8"/>
    <m/>
    <m/>
    <s v="TEJPY.cz s.r.o."/>
    <m/>
    <m/>
    <m/>
    <s v="nemá"/>
    <x v="2"/>
    <n v="0"/>
    <s v="VZ-2019-000439"/>
    <s v="VZ-2019-000439"/>
    <x v="1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1D6EBF-F54C-48D3-A1BA-9A8DCF895D3F}" name="Kontingenční tabulka2" cacheId="7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compact="0" compactData="0" multipleFieldFilters="0">
  <location ref="A16:H159" firstHeaderRow="1" firstDataRow="3" firstDataCol="2" rowPageCount="1" colPageCount="1"/>
  <pivotFields count="30">
    <pivotField compact="0" numFmtId="164" outline="0" showAll="0" defaultSubtotal="0"/>
    <pivotField compact="0" outline="0" showAll="0" defaultSubtotal="0"/>
    <pivotField axis="axisRow" compact="0" outline="0" showAll="0" defaultSubtotal="0">
      <items count="296">
        <item x="141"/>
        <item x="33"/>
        <item x="121"/>
        <item x="193"/>
        <item x="66"/>
        <item x="280"/>
        <item x="124"/>
        <item x="45"/>
        <item x="176"/>
        <item x="41"/>
        <item x="11"/>
        <item x="65"/>
        <item x="218"/>
        <item x="275"/>
        <item x="276"/>
        <item x="129"/>
        <item x="1"/>
        <item x="131"/>
        <item x="134"/>
        <item x="206"/>
        <item x="146"/>
        <item x="279"/>
        <item x="63"/>
        <item x="215"/>
        <item x="21"/>
        <item x="274"/>
        <item x="182"/>
        <item x="95"/>
        <item x="0"/>
        <item x="231"/>
        <item x="143"/>
        <item x="81"/>
        <item x="159"/>
        <item x="72"/>
        <item x="105"/>
        <item x="170"/>
        <item x="120"/>
        <item x="88"/>
        <item x="135"/>
        <item x="288"/>
        <item x="290"/>
        <item x="4"/>
        <item x="144"/>
        <item x="110"/>
        <item x="24"/>
        <item x="175"/>
        <item x="80"/>
        <item x="122"/>
        <item x="148"/>
        <item x="174"/>
        <item x="123"/>
        <item x="190"/>
        <item x="30"/>
        <item x="58"/>
        <item x="68"/>
        <item x="257"/>
        <item x="55"/>
        <item x="18"/>
        <item x="126"/>
        <item x="51"/>
        <item x="278"/>
        <item x="117"/>
        <item x="38"/>
        <item x="116"/>
        <item x="149"/>
        <item x="125"/>
        <item x="187"/>
        <item x="71"/>
        <item x="114"/>
        <item x="83"/>
        <item x="133"/>
        <item x="90"/>
        <item x="167"/>
        <item x="12"/>
        <item x="209"/>
        <item x="27"/>
        <item x="185"/>
        <item x="145"/>
        <item x="20"/>
        <item x="155"/>
        <item x="22"/>
        <item x="77"/>
        <item x="78"/>
        <item x="94"/>
        <item x="79"/>
        <item x="61"/>
        <item x="191"/>
        <item x="39"/>
        <item x="40"/>
        <item x="208"/>
        <item x="207"/>
        <item x="10"/>
        <item x="289"/>
        <item x="164"/>
        <item x="7"/>
        <item x="9"/>
        <item x="15"/>
        <item x="62"/>
        <item x="97"/>
        <item x="26"/>
        <item x="56"/>
        <item x="165"/>
        <item x="8"/>
        <item x="64"/>
        <item x="85"/>
        <item x="132"/>
        <item x="13"/>
        <item x="283"/>
        <item x="84"/>
        <item x="196"/>
        <item x="205"/>
        <item x="73"/>
        <item x="74"/>
        <item x="75"/>
        <item x="147"/>
        <item x="76"/>
        <item x="127"/>
        <item x="60"/>
        <item x="107"/>
        <item x="169"/>
        <item x="195"/>
        <item x="224"/>
        <item x="281"/>
        <item x="168"/>
        <item x="180"/>
        <item x="178"/>
        <item x="251"/>
        <item x="212"/>
        <item x="101"/>
        <item x="106"/>
        <item x="92"/>
        <item x="113"/>
        <item x="202"/>
        <item x="197"/>
        <item x="16"/>
        <item x="17"/>
        <item x="50"/>
        <item x="179"/>
        <item x="200"/>
        <item x="136"/>
        <item x="163"/>
        <item x="44"/>
        <item x="54"/>
        <item x="49"/>
        <item x="142"/>
        <item x="31"/>
        <item x="91"/>
        <item x="115"/>
        <item x="173"/>
        <item x="69"/>
        <item x="70"/>
        <item x="177"/>
        <item x="32"/>
        <item x="93"/>
        <item x="213"/>
        <item x="109"/>
        <item x="112"/>
        <item x="46"/>
        <item x="6"/>
        <item x="217"/>
        <item x="181"/>
        <item x="240"/>
        <item x="243"/>
        <item x="247"/>
        <item x="151"/>
        <item x="153"/>
        <item x="152"/>
        <item x="253"/>
        <item x="241"/>
        <item x="245"/>
        <item x="237"/>
        <item x="248"/>
        <item x="236"/>
        <item x="242"/>
        <item x="239"/>
        <item x="249"/>
        <item x="87"/>
        <item x="98"/>
        <item x="5"/>
        <item x="25"/>
        <item x="19"/>
        <item x="42"/>
        <item x="100"/>
        <item x="295"/>
        <item x="259"/>
        <item x="99"/>
        <item x="154"/>
        <item x="28"/>
        <item x="230"/>
        <item x="216"/>
        <item x="210"/>
        <item x="211"/>
        <item x="192"/>
        <item x="184"/>
        <item x="108"/>
        <item x="29"/>
        <item x="227"/>
        <item x="228"/>
        <item x="229"/>
        <item x="183"/>
        <item x="86"/>
        <item x="89"/>
        <item x="262"/>
        <item x="263"/>
        <item x="161"/>
        <item x="162"/>
        <item x="292"/>
        <item x="156"/>
        <item x="160"/>
        <item x="194"/>
        <item x="255"/>
        <item x="198"/>
        <item x="43"/>
        <item x="82"/>
        <item x="203"/>
        <item x="157"/>
        <item x="158"/>
        <item x="285"/>
        <item x="128"/>
        <item x="130"/>
        <item x="48"/>
        <item x="47"/>
        <item x="171"/>
        <item x="14"/>
        <item x="139"/>
        <item x="52"/>
        <item x="57"/>
        <item x="140"/>
        <item x="258"/>
        <item x="137"/>
        <item x="189"/>
        <item x="223"/>
        <item x="291"/>
        <item x="104"/>
        <item x="256"/>
        <item x="199"/>
        <item x="118"/>
        <item x="119"/>
        <item x="102"/>
        <item x="293"/>
        <item x="265"/>
        <item x="294"/>
        <item x="103"/>
        <item x="204"/>
        <item x="96"/>
        <item x="59"/>
        <item x="2"/>
        <item x="53"/>
        <item x="23"/>
        <item x="3"/>
        <item x="282"/>
        <item x="37"/>
        <item x="34"/>
        <item x="35"/>
        <item x="36"/>
        <item x="284"/>
        <item x="172"/>
        <item x="111"/>
        <item x="67"/>
        <item x="214"/>
        <item x="138"/>
        <item x="221"/>
        <item x="220"/>
        <item x="219"/>
        <item x="150"/>
        <item x="234"/>
        <item x="166"/>
        <item x="201"/>
        <item x="233"/>
        <item x="188"/>
        <item x="232"/>
        <item x="186"/>
        <item x="222"/>
        <item x="226"/>
        <item x="225"/>
        <item x="246"/>
        <item x="252"/>
        <item x="254"/>
        <item x="250"/>
        <item x="238"/>
        <item x="244"/>
        <item x="235"/>
        <item x="271"/>
        <item x="272"/>
        <item x="270"/>
        <item x="264"/>
        <item x="261"/>
        <item x="260"/>
        <item x="269"/>
        <item x="268"/>
        <item x="267"/>
        <item x="266"/>
        <item x="286"/>
        <item x="277"/>
        <item x="273"/>
        <item x="287"/>
      </items>
    </pivotField>
    <pivotField axis="axisRow" compact="0" outline="0" showAll="0" defaultSubtotal="0">
      <items count="296">
        <item x="180"/>
        <item x="127"/>
        <item x="104"/>
        <item x="226"/>
        <item x="56"/>
        <item x="190"/>
        <item x="283"/>
        <item x="203"/>
        <item x="32"/>
        <item x="37"/>
        <item x="132"/>
        <item x="146"/>
        <item x="68"/>
        <item x="171"/>
        <item x="218"/>
        <item x="188"/>
        <item x="167"/>
        <item x="43"/>
        <item x="201"/>
        <item x="166"/>
        <item x="233"/>
        <item x="145"/>
        <item x="163"/>
        <item x="257"/>
        <item x="293"/>
        <item x="103"/>
        <item x="265"/>
        <item x="102"/>
        <item x="294"/>
        <item x="83"/>
        <item x="149"/>
        <item x="116"/>
        <item x="217"/>
        <item x="38"/>
        <item x="117"/>
        <item x="125"/>
        <item x="22"/>
        <item x="258"/>
        <item x="259"/>
        <item x="26"/>
        <item x="97"/>
        <item x="35"/>
        <item x="202"/>
        <item x="113"/>
        <item x="51"/>
        <item x="61"/>
        <item x="153"/>
        <item x="151"/>
        <item x="152"/>
        <item x="157"/>
        <item x="158"/>
        <item x="206"/>
        <item x="279"/>
        <item x="290"/>
        <item x="106"/>
        <item x="105"/>
        <item x="215"/>
        <item x="84"/>
        <item x="63"/>
        <item x="60"/>
        <item x="80"/>
        <item x="124"/>
        <item x="81"/>
        <item x="107"/>
        <item x="184"/>
        <item x="185"/>
        <item x="199"/>
        <item x="154"/>
        <item x="160"/>
        <item x="234"/>
        <item x="92"/>
        <item x="197"/>
        <item x="136"/>
        <item x="29"/>
        <item x="14"/>
        <item x="175"/>
        <item x="93"/>
        <item x="176"/>
        <item x="179"/>
        <item x="135"/>
        <item x="120"/>
        <item x="177"/>
        <item x="178"/>
        <item x="88"/>
        <item x="95"/>
        <item x="44"/>
        <item x="228"/>
        <item x="229"/>
        <item x="182"/>
        <item x="72"/>
        <item x="28"/>
        <item x="139"/>
        <item x="140"/>
        <item x="52"/>
        <item x="174"/>
        <item x="198"/>
        <item x="101"/>
        <item x="122"/>
        <item x="193"/>
        <item x="31"/>
        <item x="231"/>
        <item x="159"/>
        <item x="0"/>
        <item x="196"/>
        <item x="150"/>
        <item x="232"/>
        <item x="195"/>
        <item x="209"/>
        <item x="58"/>
        <item x="192"/>
        <item x="266"/>
        <item x="267"/>
        <item x="268"/>
        <item x="269"/>
        <item x="291"/>
        <item x="49"/>
        <item x="50"/>
        <item x="288"/>
        <item x="20"/>
        <item x="274"/>
        <item x="5"/>
        <item x="25"/>
        <item x="19"/>
        <item x="42"/>
        <item x="112"/>
        <item x="46"/>
        <item x="169"/>
        <item x="170"/>
        <item x="168"/>
        <item x="131"/>
        <item x="281"/>
        <item x="134"/>
        <item x="82"/>
        <item x="183"/>
        <item x="111"/>
        <item x="67"/>
        <item x="45"/>
        <item x="12"/>
        <item x="142"/>
        <item x="108"/>
        <item x="191"/>
        <item x="71"/>
        <item x="138"/>
        <item x="214"/>
        <item x="221"/>
        <item x="220"/>
        <item x="57"/>
        <item x="143"/>
        <item x="17"/>
        <item x="16"/>
        <item x="54"/>
        <item x="91"/>
        <item x="115"/>
        <item x="284"/>
        <item x="128"/>
        <item x="47"/>
        <item x="48"/>
        <item x="130"/>
        <item x="41"/>
        <item x="11"/>
        <item x="65"/>
        <item x="110"/>
        <item x="69"/>
        <item x="70"/>
        <item x="161"/>
        <item x="162"/>
        <item x="292"/>
        <item x="276"/>
        <item x="280"/>
        <item x="275"/>
        <item x="255"/>
        <item x="285"/>
        <item x="118"/>
        <item x="119"/>
        <item x="262"/>
        <item x="263"/>
        <item x="100"/>
        <item x="173"/>
        <item x="34"/>
        <item x="264"/>
        <item x="260"/>
        <item x="261"/>
        <item x="219"/>
        <item x="213"/>
        <item x="123"/>
        <item x="239"/>
        <item x="248"/>
        <item x="251"/>
        <item x="241"/>
        <item x="243"/>
        <item x="253"/>
        <item x="236"/>
        <item x="237"/>
        <item x="246"/>
        <item x="245"/>
        <item x="249"/>
        <item x="252"/>
        <item x="247"/>
        <item x="254"/>
        <item x="242"/>
        <item x="250"/>
        <item x="238"/>
        <item x="244"/>
        <item x="235"/>
        <item x="240"/>
        <item x="99"/>
        <item x="225"/>
        <item x="86"/>
        <item x="187"/>
        <item x="89"/>
        <item x="227"/>
        <item x="230"/>
        <item x="216"/>
        <item x="210"/>
        <item x="211"/>
        <item x="53"/>
        <item x="2"/>
        <item x="59"/>
        <item x="23"/>
        <item x="3"/>
        <item x="156"/>
        <item x="27"/>
        <item x="30"/>
        <item x="212"/>
        <item x="224"/>
        <item x="36"/>
        <item x="155"/>
        <item x="204"/>
        <item x="172"/>
        <item x="144"/>
        <item x="273"/>
        <item x="55"/>
        <item x="286"/>
        <item x="287"/>
        <item x="18"/>
        <item x="277"/>
        <item x="126"/>
        <item x="6"/>
        <item x="137"/>
        <item x="189"/>
        <item x="223"/>
        <item x="222"/>
        <item x="282"/>
        <item x="114"/>
        <item x="66"/>
        <item x="129"/>
        <item x="4"/>
        <item x="181"/>
        <item x="133"/>
        <item x="90"/>
        <item x="148"/>
        <item x="21"/>
        <item x="24"/>
        <item x="96"/>
        <item x="194"/>
        <item x="295"/>
        <item x="278"/>
        <item x="13"/>
        <item x="186"/>
        <item x="1"/>
        <item x="271"/>
        <item x="272"/>
        <item x="270"/>
        <item x="77"/>
        <item x="78"/>
        <item x="94"/>
        <item x="79"/>
        <item x="73"/>
        <item x="147"/>
        <item x="205"/>
        <item x="76"/>
        <item x="74"/>
        <item x="75"/>
        <item x="33"/>
        <item x="121"/>
        <item x="141"/>
        <item x="40"/>
        <item x="208"/>
        <item x="207"/>
        <item x="39"/>
        <item x="85"/>
        <item x="289"/>
        <item x="165"/>
        <item x="164"/>
        <item x="10"/>
        <item x="7"/>
        <item x="200"/>
        <item x="8"/>
        <item x="256"/>
        <item x="98"/>
        <item x="109"/>
        <item x="87"/>
        <item x="64"/>
        <item x="9"/>
        <item x="62"/>
        <item x="15"/>
      </items>
    </pivotField>
    <pivotField dataField="1" compact="0" numFmtId="165" outline="0" showAll="0" defaultSubtotal="0"/>
    <pivotField compact="0" outline="0" showAll="0" defaultSubtotal="0"/>
    <pivotField dataField="1" compact="0" numFmtId="165" outline="0" showAll="0" defaultSubtotal="0"/>
    <pivotField dataField="1" compact="0" numFmtId="165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7">
        <item h="1" x="0"/>
        <item x="2"/>
        <item h="1" x="6"/>
        <item h="1" x="4"/>
        <item h="1" x="3"/>
        <item h="1" x="1"/>
        <item h="1" x="5"/>
      </items>
    </pivotField>
    <pivotField compact="0" numFmtId="165" outline="0" showAll="0" defaultSubtotal="0"/>
    <pivotField compact="0" outline="0" showAll="0" defaultSubtotal="0"/>
    <pivotField compact="0" outline="0" showAll="0" defaultSubtotal="0"/>
    <pivotField axis="axisCol" compact="0" outline="0" showAll="0" defaultSubtotal="0">
      <items count="2">
        <item x="0"/>
        <item x="1"/>
      </items>
    </pivotField>
    <pivotField compact="0" outline="0" showAll="0" defaultSubtotal="0"/>
  </pivotFields>
  <rowFields count="2">
    <field x="2"/>
    <field x="3"/>
  </rowFields>
  <rowItems count="141">
    <i>
      <x v="20"/>
      <x v="11"/>
    </i>
    <i>
      <x v="51"/>
      <x v="5"/>
    </i>
    <i>
      <x v="53"/>
      <x v="108"/>
    </i>
    <i>
      <x v="54"/>
      <x v="12"/>
    </i>
    <i>
      <x v="56"/>
      <x v="231"/>
    </i>
    <i>
      <x v="57"/>
      <x v="234"/>
    </i>
    <i>
      <x v="58"/>
      <x v="236"/>
    </i>
    <i>
      <x v="59"/>
      <x v="44"/>
    </i>
    <i>
      <x v="60"/>
      <x v="256"/>
    </i>
    <i>
      <x v="66"/>
      <x v="208"/>
    </i>
    <i>
      <x v="67"/>
      <x v="141"/>
    </i>
    <i>
      <x v="68"/>
      <x v="243"/>
    </i>
    <i>
      <x v="70"/>
      <x v="248"/>
    </i>
    <i>
      <x v="72"/>
      <x v="16"/>
    </i>
    <i>
      <x v="74"/>
      <x v="107"/>
    </i>
    <i>
      <x v="75"/>
      <x v="221"/>
    </i>
    <i>
      <x v="76"/>
      <x v="65"/>
    </i>
    <i>
      <x v="77"/>
      <x v="21"/>
    </i>
    <i>
      <x v="79"/>
      <x v="226"/>
    </i>
    <i>
      <x v="81"/>
      <x v="263"/>
    </i>
    <i>
      <x v="82"/>
      <x v="264"/>
    </i>
    <i>
      <x v="83"/>
      <x v="265"/>
    </i>
    <i>
      <x v="84"/>
      <x v="266"/>
    </i>
    <i>
      <x v="85"/>
      <x v="45"/>
    </i>
    <i>
      <x v="86"/>
      <x v="140"/>
    </i>
    <i>
      <x v="87"/>
      <x v="279"/>
    </i>
    <i>
      <x v="88"/>
      <x v="276"/>
    </i>
    <i>
      <x v="89"/>
      <x v="277"/>
    </i>
    <i>
      <x v="90"/>
      <x v="278"/>
    </i>
    <i>
      <x v="91"/>
      <x v="284"/>
    </i>
    <i>
      <x v="92"/>
      <x v="281"/>
    </i>
    <i>
      <x v="93"/>
      <x v="283"/>
    </i>
    <i>
      <x v="94"/>
      <x v="285"/>
    </i>
    <i>
      <x v="95"/>
      <x v="293"/>
    </i>
    <i>
      <x v="96"/>
      <x v="295"/>
    </i>
    <i>
      <x v="97"/>
      <x v="294"/>
    </i>
    <i>
      <x v="100"/>
      <x v="4"/>
    </i>
    <i>
      <x v="101"/>
      <x v="282"/>
    </i>
    <i>
      <x v="102"/>
      <x v="287"/>
    </i>
    <i>
      <x v="103"/>
      <x v="292"/>
    </i>
    <i>
      <x v="104"/>
      <x v="280"/>
    </i>
    <i>
      <x v="105"/>
      <x v="10"/>
    </i>
    <i>
      <x v="107"/>
      <x v="6"/>
    </i>
    <i>
      <x v="110"/>
      <x v="269"/>
    </i>
    <i>
      <x v="111"/>
      <x v="267"/>
    </i>
    <i>
      <x v="112"/>
      <x v="271"/>
    </i>
    <i>
      <x v="113"/>
      <x v="272"/>
    </i>
    <i>
      <x v="114"/>
      <x v="268"/>
    </i>
    <i>
      <x v="115"/>
      <x v="270"/>
    </i>
    <i>
      <x v="116"/>
      <x v="1"/>
    </i>
    <i>
      <x v="120"/>
      <x v="106"/>
    </i>
    <i>
      <x v="121"/>
      <x v="224"/>
    </i>
    <i>
      <x v="124"/>
      <x/>
    </i>
    <i>
      <x v="126"/>
      <x v="187"/>
    </i>
    <i>
      <x v="131"/>
      <x v="43"/>
    </i>
    <i>
      <x v="132"/>
      <x v="42"/>
    </i>
    <i>
      <x v="136"/>
      <x v="116"/>
    </i>
    <i>
      <x v="138"/>
      <x v="286"/>
    </i>
    <i>
      <x v="143"/>
      <x v="115"/>
    </i>
    <i>
      <x v="152"/>
      <x v="8"/>
    </i>
    <i>
      <x v="154"/>
      <x v="183"/>
    </i>
    <i>
      <x v="155"/>
      <x v="290"/>
    </i>
    <i>
      <x v="158"/>
      <x v="237"/>
    </i>
    <i>
      <x v="160"/>
      <x v="247"/>
    </i>
    <i>
      <x v="161"/>
      <x v="204"/>
    </i>
    <i>
      <x v="162"/>
      <x v="189"/>
    </i>
    <i>
      <x v="163"/>
      <x v="197"/>
    </i>
    <i>
      <x v="164"/>
      <x v="47"/>
    </i>
    <i>
      <x v="165"/>
      <x v="46"/>
    </i>
    <i>
      <x v="166"/>
      <x v="48"/>
    </i>
    <i>
      <x v="167"/>
      <x v="190"/>
    </i>
    <i>
      <x v="168"/>
      <x v="188"/>
    </i>
    <i>
      <x v="169"/>
      <x v="194"/>
    </i>
    <i>
      <x v="170"/>
      <x v="192"/>
    </i>
    <i>
      <x v="171"/>
      <x v="186"/>
    </i>
    <i>
      <x v="172"/>
      <x v="191"/>
    </i>
    <i>
      <x v="173"/>
      <x v="199"/>
    </i>
    <i>
      <x v="174"/>
      <x v="185"/>
    </i>
    <i>
      <x v="175"/>
      <x v="195"/>
    </i>
    <i>
      <x v="176"/>
      <x v="291"/>
    </i>
    <i>
      <x v="177"/>
      <x v="289"/>
    </i>
    <i>
      <x v="182"/>
      <x v="176"/>
    </i>
    <i>
      <x v="183"/>
      <x v="255"/>
    </i>
    <i>
      <x v="185"/>
      <x v="205"/>
    </i>
    <i>
      <x v="192"/>
      <x v="109"/>
    </i>
    <i>
      <x v="193"/>
      <x v="64"/>
    </i>
    <i>
      <x v="194"/>
      <x v="139"/>
    </i>
    <i>
      <x v="200"/>
      <x v="207"/>
    </i>
    <i>
      <x v="201"/>
      <x v="209"/>
    </i>
    <i>
      <x v="212"/>
      <x v="17"/>
    </i>
    <i>
      <x v="214"/>
      <x v="7"/>
    </i>
    <i>
      <x v="215"/>
      <x v="49"/>
    </i>
    <i>
      <x v="216"/>
      <x v="50"/>
    </i>
    <i>
      <x v="222"/>
      <x v="13"/>
    </i>
    <i>
      <x v="226"/>
      <x v="146"/>
    </i>
    <i>
      <x v="229"/>
      <x v="238"/>
    </i>
    <i>
      <x v="230"/>
      <x v="239"/>
    </i>
    <i>
      <x v="231"/>
      <x v="240"/>
    </i>
    <i>
      <x v="232"/>
      <x v="114"/>
    </i>
    <i>
      <x v="234"/>
      <x v="288"/>
    </i>
    <i>
      <x v="235"/>
      <x v="66"/>
    </i>
    <i>
      <x v="244"/>
      <x v="253"/>
    </i>
    <i>
      <x v="250"/>
      <x v="242"/>
    </i>
    <i>
      <x v="251"/>
      <x v="9"/>
    </i>
    <i>
      <x v="252"/>
      <x v="178"/>
    </i>
    <i>
      <x v="253"/>
      <x v="41"/>
    </i>
    <i>
      <x v="254"/>
      <x v="225"/>
    </i>
    <i>
      <x v="259"/>
      <x v="143"/>
    </i>
    <i>
      <x v="260"/>
      <x v="142"/>
    </i>
    <i>
      <x v="261"/>
      <x v="144"/>
    </i>
    <i>
      <x v="262"/>
      <x v="145"/>
    </i>
    <i>
      <x v="263"/>
      <x v="182"/>
    </i>
    <i>
      <x v="266"/>
      <x v="19"/>
    </i>
    <i>
      <x v="267"/>
      <x v="18"/>
    </i>
    <i>
      <x v="268"/>
      <x v="20"/>
    </i>
    <i>
      <x v="269"/>
      <x v="15"/>
    </i>
    <i>
      <x v="272"/>
      <x v="241"/>
    </i>
    <i>
      <x v="273"/>
      <x v="3"/>
    </i>
    <i>
      <x v="274"/>
      <x v="206"/>
    </i>
    <i>
      <x v="275"/>
      <x v="193"/>
    </i>
    <i>
      <x v="276"/>
      <x v="196"/>
    </i>
    <i>
      <x v="277"/>
      <x v="198"/>
    </i>
    <i>
      <x v="278"/>
      <x v="200"/>
    </i>
    <i>
      <x v="279"/>
      <x v="201"/>
    </i>
    <i>
      <x v="280"/>
      <x v="202"/>
    </i>
    <i>
      <x v="281"/>
      <x v="203"/>
    </i>
    <i>
      <x v="282"/>
      <x v="260"/>
    </i>
    <i>
      <x v="283"/>
      <x v="261"/>
    </i>
    <i>
      <x v="284"/>
      <x v="262"/>
    </i>
    <i>
      <x v="285"/>
      <x v="179"/>
    </i>
    <i>
      <x v="286"/>
      <x v="181"/>
    </i>
    <i>
      <x v="287"/>
      <x v="180"/>
    </i>
    <i>
      <x v="288"/>
      <x v="113"/>
    </i>
    <i>
      <x v="289"/>
      <x v="112"/>
    </i>
    <i>
      <x v="290"/>
      <x v="111"/>
    </i>
    <i>
      <x v="291"/>
      <x v="110"/>
    </i>
    <i>
      <x v="292"/>
      <x v="232"/>
    </i>
    <i>
      <x v="293"/>
      <x v="235"/>
    </i>
    <i>
      <x v="294"/>
      <x v="230"/>
    </i>
    <i>
      <x v="295"/>
      <x v="233"/>
    </i>
    <i t="grand">
      <x/>
    </i>
  </rowItems>
  <colFields count="2">
    <field x="28"/>
    <field x="-2"/>
  </colFields>
  <colItems count="6">
    <i>
      <x/>
      <x/>
    </i>
    <i r="1" i="1">
      <x v="1"/>
    </i>
    <i r="1" i="2">
      <x v="2"/>
    </i>
    <i>
      <x v="1"/>
      <x/>
    </i>
    <i r="1" i="1">
      <x v="1"/>
    </i>
    <i r="1" i="2">
      <x v="2"/>
    </i>
  </colItems>
  <pageFields count="1">
    <pageField fld="24" hier="-1"/>
  </pageFields>
  <dataFields count="3">
    <dataField name="Součet z Množství (sklad.j.)" fld="4" baseField="0" baseItem="0"/>
    <dataField name="Průměr z Cena za jednotku" fld="6" subtotal="average" baseField="3" baseItem="11"/>
    <dataField name="Součet z Cena celkem" fld="7" baseField="0" baseItem="0" numFmtId="3"/>
  </dataFields>
  <formats count="45">
    <format dxfId="60">
      <pivotArea outline="0" collapsedLevelsAreSubtotals="1" fieldPosition="0"/>
    </format>
    <format dxfId="61">
      <pivotArea field="28" grandRow="1" outline="0" axis="axisCol" fieldPosition="0">
        <references count="1">
          <reference field="28" count="1" selected="0">
            <x v="1"/>
          </reference>
        </references>
      </pivotArea>
    </format>
    <format dxfId="62">
      <pivotArea field="28" grandRow="1" outline="0" axis="axisCol" fieldPosition="0">
        <references count="1">
          <reference field="28" count="1" selected="0">
            <x v="1"/>
          </reference>
        </references>
      </pivotArea>
    </format>
    <format dxfId="59">
      <pivotArea outline="0" fieldPosition="0">
        <references count="1">
          <reference field="24" count="4" selected="0">
            <x v="1"/>
            <x v="2"/>
            <x v="3"/>
            <x v="4"/>
          </reference>
        </references>
      </pivotArea>
    </format>
    <format dxfId="58">
      <pivotArea dataOnly="0" labelOnly="1" outline="0" fieldPosition="0">
        <references count="1">
          <reference field="24" count="4">
            <x v="1"/>
            <x v="2"/>
            <x v="3"/>
            <x v="4"/>
          </reference>
        </references>
      </pivotArea>
    </format>
    <format dxfId="57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28" count="1" selected="0">
            <x v="0"/>
          </reference>
        </references>
      </pivotArea>
    </format>
    <format dxfId="56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28" count="1" selected="0">
            <x v="1"/>
          </reference>
        </references>
      </pivotArea>
    </format>
    <format dxfId="48">
      <pivotArea outline="0" fieldPosition="0">
        <references count="2">
          <reference field="2" count="9" selected="0">
            <x v="167"/>
            <x v="168"/>
            <x v="169"/>
            <x v="170"/>
            <x v="171"/>
            <x v="172"/>
            <x v="173"/>
            <x v="174"/>
            <x v="175"/>
          </reference>
          <reference field="3" count="9" selected="0">
            <x v="185"/>
            <x v="186"/>
            <x v="188"/>
            <x v="190"/>
            <x v="191"/>
            <x v="192"/>
            <x v="194"/>
            <x v="195"/>
            <x v="199"/>
          </reference>
        </references>
      </pivotArea>
    </format>
    <format dxfId="47">
      <pivotArea dataOnly="0" labelOnly="1" outline="0" fieldPosition="0">
        <references count="1">
          <reference field="2" count="9">
            <x v="167"/>
            <x v="168"/>
            <x v="169"/>
            <x v="170"/>
            <x v="171"/>
            <x v="172"/>
            <x v="173"/>
            <x v="174"/>
            <x v="175"/>
          </reference>
        </references>
      </pivotArea>
    </format>
    <format dxfId="46">
      <pivotArea dataOnly="0" labelOnly="1" outline="0" fieldPosition="0">
        <references count="2">
          <reference field="2" count="1" selected="0">
            <x v="167"/>
          </reference>
          <reference field="3" count="1">
            <x v="190"/>
          </reference>
        </references>
      </pivotArea>
    </format>
    <format dxfId="45">
      <pivotArea dataOnly="0" labelOnly="1" outline="0" fieldPosition="0">
        <references count="2">
          <reference field="2" count="1" selected="0">
            <x v="168"/>
          </reference>
          <reference field="3" count="1">
            <x v="188"/>
          </reference>
        </references>
      </pivotArea>
    </format>
    <format dxfId="44">
      <pivotArea dataOnly="0" labelOnly="1" outline="0" fieldPosition="0">
        <references count="2">
          <reference field="2" count="1" selected="0">
            <x v="169"/>
          </reference>
          <reference field="3" count="1">
            <x v="194"/>
          </reference>
        </references>
      </pivotArea>
    </format>
    <format dxfId="43">
      <pivotArea dataOnly="0" labelOnly="1" outline="0" fieldPosition="0">
        <references count="2">
          <reference field="2" count="1" selected="0">
            <x v="170"/>
          </reference>
          <reference field="3" count="1">
            <x v="192"/>
          </reference>
        </references>
      </pivotArea>
    </format>
    <format dxfId="42">
      <pivotArea dataOnly="0" labelOnly="1" outline="0" fieldPosition="0">
        <references count="2">
          <reference field="2" count="1" selected="0">
            <x v="171"/>
          </reference>
          <reference field="3" count="1">
            <x v="186"/>
          </reference>
        </references>
      </pivotArea>
    </format>
    <format dxfId="41">
      <pivotArea dataOnly="0" labelOnly="1" outline="0" fieldPosition="0">
        <references count="2">
          <reference field="2" count="1" selected="0">
            <x v="172"/>
          </reference>
          <reference field="3" count="1">
            <x v="191"/>
          </reference>
        </references>
      </pivotArea>
    </format>
    <format dxfId="40">
      <pivotArea dataOnly="0" labelOnly="1" outline="0" fieldPosition="0">
        <references count="2">
          <reference field="2" count="1" selected="0">
            <x v="173"/>
          </reference>
          <reference field="3" count="1">
            <x v="199"/>
          </reference>
        </references>
      </pivotArea>
    </format>
    <format dxfId="39">
      <pivotArea dataOnly="0" labelOnly="1" outline="0" fieldPosition="0">
        <references count="2">
          <reference field="2" count="1" selected="0">
            <x v="174"/>
          </reference>
          <reference field="3" count="1">
            <x v="185"/>
          </reference>
        </references>
      </pivotArea>
    </format>
    <format dxfId="38">
      <pivotArea dataOnly="0" labelOnly="1" outline="0" fieldPosition="0">
        <references count="2">
          <reference field="2" count="1" selected="0">
            <x v="175"/>
          </reference>
          <reference field="3" count="1">
            <x v="195"/>
          </reference>
        </references>
      </pivotArea>
    </format>
    <format dxfId="37">
      <pivotArea outline="0" fieldPosition="0">
        <references count="2">
          <reference field="2" count="23" selected="0"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</reference>
          <reference field="3" count="23" selected="0">
            <x v="3"/>
            <x v="110"/>
            <x v="111"/>
            <x v="112"/>
            <x v="113"/>
            <x v="179"/>
            <x v="180"/>
            <x v="181"/>
            <x v="193"/>
            <x v="196"/>
            <x v="198"/>
            <x v="200"/>
            <x v="201"/>
            <x v="202"/>
            <x v="203"/>
            <x v="206"/>
            <x v="230"/>
            <x v="232"/>
            <x v="233"/>
            <x v="235"/>
            <x v="260"/>
            <x v="261"/>
            <x v="262"/>
          </reference>
        </references>
      </pivotArea>
    </format>
    <format dxfId="36">
      <pivotArea dataOnly="0" labelOnly="1" outline="0" fieldPosition="0">
        <references count="1">
          <reference field="2" count="23"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</reference>
        </references>
      </pivotArea>
    </format>
    <format dxfId="35">
      <pivotArea dataOnly="0" labelOnly="1" outline="0" fieldPosition="0">
        <references count="2">
          <reference field="2" count="1" selected="0">
            <x v="273"/>
          </reference>
          <reference field="3" count="1">
            <x v="3"/>
          </reference>
        </references>
      </pivotArea>
    </format>
    <format dxfId="34">
      <pivotArea dataOnly="0" labelOnly="1" outline="0" fieldPosition="0">
        <references count="2">
          <reference field="2" count="1" selected="0">
            <x v="274"/>
          </reference>
          <reference field="3" count="1">
            <x v="206"/>
          </reference>
        </references>
      </pivotArea>
    </format>
    <format dxfId="33">
      <pivotArea dataOnly="0" labelOnly="1" outline="0" fieldPosition="0">
        <references count="2">
          <reference field="2" count="1" selected="0">
            <x v="275"/>
          </reference>
          <reference field="3" count="1">
            <x v="193"/>
          </reference>
        </references>
      </pivotArea>
    </format>
    <format dxfId="32">
      <pivotArea dataOnly="0" labelOnly="1" outline="0" fieldPosition="0">
        <references count="2">
          <reference field="2" count="1" selected="0">
            <x v="276"/>
          </reference>
          <reference field="3" count="1">
            <x v="196"/>
          </reference>
        </references>
      </pivotArea>
    </format>
    <format dxfId="31">
      <pivotArea dataOnly="0" labelOnly="1" outline="0" fieldPosition="0">
        <references count="2">
          <reference field="2" count="1" selected="0">
            <x v="277"/>
          </reference>
          <reference field="3" count="1">
            <x v="198"/>
          </reference>
        </references>
      </pivotArea>
    </format>
    <format dxfId="30">
      <pivotArea dataOnly="0" labelOnly="1" outline="0" fieldPosition="0">
        <references count="2">
          <reference field="2" count="1" selected="0">
            <x v="278"/>
          </reference>
          <reference field="3" count="1">
            <x v="200"/>
          </reference>
        </references>
      </pivotArea>
    </format>
    <format dxfId="29">
      <pivotArea dataOnly="0" labelOnly="1" outline="0" fieldPosition="0">
        <references count="2">
          <reference field="2" count="1" selected="0">
            <x v="279"/>
          </reference>
          <reference field="3" count="1">
            <x v="201"/>
          </reference>
        </references>
      </pivotArea>
    </format>
    <format dxfId="28">
      <pivotArea dataOnly="0" labelOnly="1" outline="0" fieldPosition="0">
        <references count="2">
          <reference field="2" count="1" selected="0">
            <x v="280"/>
          </reference>
          <reference field="3" count="1">
            <x v="202"/>
          </reference>
        </references>
      </pivotArea>
    </format>
    <format dxfId="27">
      <pivotArea dataOnly="0" labelOnly="1" outline="0" fieldPosition="0">
        <references count="2">
          <reference field="2" count="1" selected="0">
            <x v="281"/>
          </reference>
          <reference field="3" count="1">
            <x v="203"/>
          </reference>
        </references>
      </pivotArea>
    </format>
    <format dxfId="26">
      <pivotArea dataOnly="0" labelOnly="1" outline="0" fieldPosition="0">
        <references count="2">
          <reference field="2" count="1" selected="0">
            <x v="282"/>
          </reference>
          <reference field="3" count="1">
            <x v="260"/>
          </reference>
        </references>
      </pivotArea>
    </format>
    <format dxfId="25">
      <pivotArea dataOnly="0" labelOnly="1" outline="0" fieldPosition="0">
        <references count="2">
          <reference field="2" count="1" selected="0">
            <x v="283"/>
          </reference>
          <reference field="3" count="1">
            <x v="261"/>
          </reference>
        </references>
      </pivotArea>
    </format>
    <format dxfId="24">
      <pivotArea dataOnly="0" labelOnly="1" outline="0" fieldPosition="0">
        <references count="2">
          <reference field="2" count="1" selected="0">
            <x v="284"/>
          </reference>
          <reference field="3" count="1">
            <x v="262"/>
          </reference>
        </references>
      </pivotArea>
    </format>
    <format dxfId="23">
      <pivotArea outline="0" fieldPosition="0">
        <references count="2">
          <reference field="2" count="11" selected="0"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</reference>
          <reference field="3" count="11" selected="0">
            <x v="110"/>
            <x v="111"/>
            <x v="112"/>
            <x v="113"/>
            <x v="179"/>
            <x v="180"/>
            <x v="181"/>
            <x v="230"/>
            <x v="232"/>
            <x v="233"/>
            <x v="235"/>
          </reference>
        </references>
      </pivotArea>
    </format>
    <format dxfId="22">
      <pivotArea dataOnly="0" labelOnly="1" outline="0" fieldPosition="0">
        <references count="1">
          <reference field="2" count="11"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285"/>
          </reference>
          <reference field="3" count="1">
            <x v="179"/>
          </reference>
        </references>
      </pivotArea>
    </format>
    <format dxfId="19">
      <pivotArea dataOnly="0" labelOnly="1" outline="0" fieldPosition="0">
        <references count="2">
          <reference field="2" count="1" selected="0">
            <x v="286"/>
          </reference>
          <reference field="3" count="1">
            <x v="181"/>
          </reference>
        </references>
      </pivotArea>
    </format>
    <format dxfId="17">
      <pivotArea dataOnly="0" labelOnly="1" outline="0" fieldPosition="0">
        <references count="2">
          <reference field="2" count="1" selected="0">
            <x v="287"/>
          </reference>
          <reference field="3" count="1">
            <x v="180"/>
          </reference>
        </references>
      </pivotArea>
    </format>
    <format dxfId="15">
      <pivotArea dataOnly="0" labelOnly="1" outline="0" fieldPosition="0">
        <references count="2">
          <reference field="2" count="1" selected="0">
            <x v="288"/>
          </reference>
          <reference field="3" count="1">
            <x v="113"/>
          </reference>
        </references>
      </pivotArea>
    </format>
    <format dxfId="13">
      <pivotArea dataOnly="0" labelOnly="1" outline="0" fieldPosition="0">
        <references count="2">
          <reference field="2" count="1" selected="0">
            <x v="289"/>
          </reference>
          <reference field="3" count="1">
            <x v="112"/>
          </reference>
        </references>
      </pivotArea>
    </format>
    <format dxfId="11">
      <pivotArea dataOnly="0" labelOnly="1" outline="0" fieldPosition="0">
        <references count="2">
          <reference field="2" count="1" selected="0">
            <x v="290"/>
          </reference>
          <reference field="3" count="1">
            <x v="111"/>
          </reference>
        </references>
      </pivotArea>
    </format>
    <format dxfId="9">
      <pivotArea dataOnly="0" labelOnly="1" outline="0" fieldPosition="0">
        <references count="2">
          <reference field="2" count="1" selected="0">
            <x v="291"/>
          </reference>
          <reference field="3" count="1">
            <x v="110"/>
          </reference>
        </references>
      </pivotArea>
    </format>
    <format dxfId="7">
      <pivotArea dataOnly="0" labelOnly="1" outline="0" fieldPosition="0">
        <references count="2">
          <reference field="2" count="1" selected="0">
            <x v="292"/>
          </reference>
          <reference field="3" count="1">
            <x v="232"/>
          </reference>
        </references>
      </pivotArea>
    </format>
    <format dxfId="5">
      <pivotArea dataOnly="0" labelOnly="1" outline="0" fieldPosition="0">
        <references count="2">
          <reference field="2" count="1" selected="0">
            <x v="293"/>
          </reference>
          <reference field="3" count="1">
            <x v="235"/>
          </reference>
        </references>
      </pivotArea>
    </format>
    <format dxfId="3">
      <pivotArea dataOnly="0" labelOnly="1" outline="0" fieldPosition="0">
        <references count="2">
          <reference field="2" count="1" selected="0">
            <x v="294"/>
          </reference>
          <reference field="3" count="1">
            <x v="230"/>
          </reference>
        </references>
      </pivotArea>
    </format>
    <format dxfId="1">
      <pivotArea dataOnly="0" labelOnly="1" outline="0" fieldPosition="0">
        <references count="2">
          <reference field="2" count="1" selected="0">
            <x v="295"/>
          </reference>
          <reference field="3" count="1">
            <x v="23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C22EB2-A932-4CF9-BEFC-FF50FEC2CAC0}" name="Kontingenční tabulka1" cacheId="7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compact="0" compactData="0" multipleFieldFilters="0">
  <location ref="B3:D12" firstHeaderRow="1" firstDataRow="2" firstDataCol="1"/>
  <pivotFields count="30">
    <pivotField compact="0" numFmtId="16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5" outline="0" showAll="0" defaultSubtotal="0"/>
    <pivotField compact="0" outline="0" showAll="0" defaultSubtotal="0"/>
    <pivotField compact="0" numFmtId="165" outline="0" showAll="0" defaultSubtotal="0"/>
    <pivotField dataField="1" compact="0" numFmtId="165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7">
        <item x="0"/>
        <item x="2"/>
        <item x="6"/>
        <item x="4"/>
        <item x="3"/>
        <item x="1"/>
        <item x="5"/>
      </items>
    </pivotField>
    <pivotField compact="0" numFmtId="165" outline="0" showAll="0" defaultSubtotal="0"/>
    <pivotField compact="0" outline="0" showAll="0" defaultSubtotal="0"/>
    <pivotField compact="0" outline="0" showAll="0" defaultSubtotal="0"/>
    <pivotField axis="axisCol" compact="0" outline="0" showAll="0" defaultSubtotal="0">
      <items count="2">
        <item x="0"/>
        <item x="1"/>
      </items>
    </pivotField>
    <pivotField compact="0" outline="0" showAll="0" defaultSubtotal="0"/>
  </pivotFields>
  <rowFields count="1">
    <field x="2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8"/>
  </colFields>
  <colItems count="2">
    <i>
      <x/>
    </i>
    <i>
      <x v="1"/>
    </i>
  </colItems>
  <dataFields count="1">
    <dataField name="Součet z Cena celkem" fld="7" baseField="0" baseItem="0" numFmtId="3"/>
  </dataFields>
  <formats count="7">
    <format dxfId="49">
      <pivotArea outline="0" collapsedLevelsAreSubtotals="1" fieldPosition="0"/>
    </format>
    <format dxfId="50">
      <pivotArea field="28" grandRow="1" outline="0" axis="axisCol" fieldPosition="0">
        <references count="1">
          <reference field="28" count="1" selected="0">
            <x v="1"/>
          </reference>
        </references>
      </pivotArea>
    </format>
    <format dxfId="51">
      <pivotArea field="28" grandRow="1" outline="0" axis="axisCol" fieldPosition="0">
        <references count="1">
          <reference field="28" count="1" selected="0">
            <x v="1"/>
          </reference>
        </references>
      </pivotArea>
    </format>
    <format dxfId="52">
      <pivotArea outline="0" fieldPosition="0">
        <references count="1">
          <reference field="24" count="1" selected="0">
            <x v="1"/>
          </reference>
        </references>
      </pivotArea>
    </format>
    <format dxfId="53">
      <pivotArea dataOnly="0" labelOnly="1" outline="0" fieldPosition="0">
        <references count="1">
          <reference field="24" count="1">
            <x v="1"/>
          </reference>
        </references>
      </pivotArea>
    </format>
    <format dxfId="54">
      <pivotArea outline="0" fieldPosition="0">
        <references count="1">
          <reference field="24" count="1" selected="0">
            <x v="4"/>
          </reference>
        </references>
      </pivotArea>
    </format>
    <format dxfId="55">
      <pivotArea dataOnly="0" labelOnly="1" outline="0" fieldPosition="0">
        <references count="1">
          <reference field="2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ACB7-7549-456F-83D1-C6074A3C7485}">
  <sheetPr>
    <pageSetUpPr fitToPage="1"/>
  </sheetPr>
  <dimension ref="A3:Q159"/>
  <sheetViews>
    <sheetView tabSelected="1" workbookViewId="0">
      <selection activeCell="A3" sqref="A3"/>
    </sheetView>
  </sheetViews>
  <sheetFormatPr defaultRowHeight="12.75" x14ac:dyDescent="0.2"/>
  <cols>
    <col min="1" max="1" width="10.85546875" customWidth="1"/>
    <col min="2" max="2" width="65.140625" customWidth="1"/>
    <col min="3" max="8" width="10.7109375" customWidth="1"/>
  </cols>
  <sheetData>
    <row r="3" spans="1:17" x14ac:dyDescent="0.2">
      <c r="B3" s="4" t="s">
        <v>1356</v>
      </c>
      <c r="C3" s="4" t="s">
        <v>1353</v>
      </c>
      <c r="E3" s="7" t="s">
        <v>1357</v>
      </c>
    </row>
    <row r="4" spans="1:17" x14ac:dyDescent="0.2">
      <c r="B4" s="4" t="s">
        <v>24</v>
      </c>
      <c r="C4">
        <v>2018</v>
      </c>
      <c r="D4">
        <v>2019</v>
      </c>
      <c r="E4" s="7"/>
    </row>
    <row r="5" spans="1:17" x14ac:dyDescent="0.2">
      <c r="B5" t="s">
        <v>42</v>
      </c>
      <c r="C5" s="5">
        <v>132769.19</v>
      </c>
      <c r="D5" s="5">
        <v>122182.76999999995</v>
      </c>
      <c r="E5" s="6">
        <f>+D5-C5</f>
        <v>-10586.420000000056</v>
      </c>
    </row>
    <row r="6" spans="1:17" x14ac:dyDescent="0.2">
      <c r="B6" s="10" t="s">
        <v>84</v>
      </c>
      <c r="C6" s="11">
        <v>88478.079999999973</v>
      </c>
      <c r="D6" s="11">
        <v>222956.43</v>
      </c>
      <c r="E6" s="12">
        <f t="shared" ref="E6:E12" si="0">+D6-C6</f>
        <v>134478.35000000003</v>
      </c>
    </row>
    <row r="7" spans="1:17" x14ac:dyDescent="0.2">
      <c r="B7" t="s">
        <v>437</v>
      </c>
      <c r="C7" s="5">
        <v>999</v>
      </c>
      <c r="D7" s="5"/>
      <c r="E7" s="6">
        <f t="shared" si="0"/>
        <v>-999</v>
      </c>
    </row>
    <row r="8" spans="1:17" x14ac:dyDescent="0.2">
      <c r="B8" t="s">
        <v>188</v>
      </c>
      <c r="C8" s="5">
        <v>4065</v>
      </c>
      <c r="D8" s="5">
        <v>9043.6999999999989</v>
      </c>
      <c r="E8" s="6">
        <f t="shared" si="0"/>
        <v>4978.6999999999989</v>
      </c>
    </row>
    <row r="9" spans="1:17" x14ac:dyDescent="0.2">
      <c r="B9" s="10" t="s">
        <v>151</v>
      </c>
      <c r="C9" s="11">
        <v>19563.800000000003</v>
      </c>
      <c r="D9" s="11">
        <v>41228.79</v>
      </c>
      <c r="E9" s="12">
        <f t="shared" si="0"/>
        <v>21664.989999999998</v>
      </c>
    </row>
    <row r="10" spans="1:17" x14ac:dyDescent="0.2">
      <c r="B10" t="s">
        <v>61</v>
      </c>
      <c r="C10" s="5">
        <v>33798.61</v>
      </c>
      <c r="D10" s="5">
        <v>35738.6</v>
      </c>
      <c r="E10" s="6">
        <f t="shared" si="0"/>
        <v>1939.989999999998</v>
      </c>
    </row>
    <row r="11" spans="1:17" x14ac:dyDescent="0.2">
      <c r="B11" t="s">
        <v>208</v>
      </c>
      <c r="C11" s="5">
        <v>0.69000000000000006</v>
      </c>
      <c r="D11" s="5">
        <v>-0.47999999999999976</v>
      </c>
      <c r="E11" s="6">
        <f t="shared" si="0"/>
        <v>-1.17</v>
      </c>
    </row>
    <row r="12" spans="1:17" x14ac:dyDescent="0.2">
      <c r="B12" t="s">
        <v>1355</v>
      </c>
      <c r="C12" s="5">
        <v>279674.36999999994</v>
      </c>
      <c r="D12" s="8">
        <v>431149.80999999994</v>
      </c>
      <c r="E12" s="9">
        <f t="shared" si="0"/>
        <v>151475.44</v>
      </c>
    </row>
    <row r="14" spans="1:17" x14ac:dyDescent="0.2">
      <c r="A14" s="4" t="s">
        <v>24</v>
      </c>
      <c r="B14" t="s">
        <v>84</v>
      </c>
    </row>
    <row r="16" spans="1:17" x14ac:dyDescent="0.2">
      <c r="C16" s="4" t="s">
        <v>1353</v>
      </c>
      <c r="D16" s="4" t="s">
        <v>1358</v>
      </c>
      <c r="I16" s="16"/>
      <c r="J16" s="16"/>
      <c r="K16" s="16"/>
      <c r="L16" s="16"/>
      <c r="M16" s="16"/>
      <c r="N16" s="16"/>
      <c r="O16" s="16"/>
      <c r="P16" s="16"/>
      <c r="Q16" s="17"/>
    </row>
    <row r="17" spans="1:17" ht="15" x14ac:dyDescent="0.2">
      <c r="C17">
        <v>2018</v>
      </c>
      <c r="F17">
        <v>2019</v>
      </c>
      <c r="I17" s="18" t="s">
        <v>1361</v>
      </c>
      <c r="J17" s="18"/>
      <c r="K17" s="19" t="s">
        <v>1362</v>
      </c>
      <c r="L17" s="19"/>
      <c r="M17" s="20" t="s">
        <v>1363</v>
      </c>
      <c r="N17" s="21"/>
      <c r="O17" s="21" t="s">
        <v>1364</v>
      </c>
      <c r="P17" s="21"/>
      <c r="Q17" s="22" t="s">
        <v>1365</v>
      </c>
    </row>
    <row r="18" spans="1:17" ht="24.75" customHeight="1" x14ac:dyDescent="0.2">
      <c r="A18" s="4" t="s">
        <v>2</v>
      </c>
      <c r="B18" s="4" t="s">
        <v>3</v>
      </c>
      <c r="C18" s="15" t="s">
        <v>1360</v>
      </c>
      <c r="D18" s="15" t="s">
        <v>1359</v>
      </c>
      <c r="E18" s="15" t="s">
        <v>1356</v>
      </c>
      <c r="F18" s="15" t="s">
        <v>1360</v>
      </c>
      <c r="G18" s="15" t="s">
        <v>1359</v>
      </c>
      <c r="H18" s="15" t="s">
        <v>1356</v>
      </c>
      <c r="I18" s="23">
        <v>2018</v>
      </c>
      <c r="J18" s="23">
        <v>2019</v>
      </c>
      <c r="K18" s="24" t="s">
        <v>1366</v>
      </c>
      <c r="L18" s="24" t="s">
        <v>1367</v>
      </c>
      <c r="M18" s="25" t="s">
        <v>1368</v>
      </c>
      <c r="N18" s="26" t="s">
        <v>1369</v>
      </c>
      <c r="O18" s="27" t="s">
        <v>31</v>
      </c>
      <c r="P18" s="26" t="s">
        <v>1369</v>
      </c>
      <c r="Q18" s="28" t="s">
        <v>1369</v>
      </c>
    </row>
    <row r="19" spans="1:17" x14ac:dyDescent="0.2">
      <c r="A19" t="s">
        <v>671</v>
      </c>
      <c r="B19" t="s">
        <v>672</v>
      </c>
      <c r="C19" s="5">
        <v>2</v>
      </c>
      <c r="D19" s="5">
        <v>214.17</v>
      </c>
      <c r="E19" s="5">
        <v>428.33</v>
      </c>
      <c r="F19" s="5"/>
      <c r="G19" s="5"/>
      <c r="H19" s="5"/>
      <c r="I19" s="29">
        <f>IF(E19=0,"",E19/C19)</f>
        <v>214.16499999999999</v>
      </c>
      <c r="J19" s="29" t="str">
        <f>IF(F19=0,"",H19/F19)</f>
        <v/>
      </c>
      <c r="K19" s="30">
        <f>F19-C19</f>
        <v>-2</v>
      </c>
      <c r="L19" s="30">
        <f>H19-E19</f>
        <v>-428.33</v>
      </c>
      <c r="M19" s="31" t="str">
        <f>IF(OR(C19=0,F19=0),"",J19-I19)</f>
        <v/>
      </c>
      <c r="N19" s="30" t="str">
        <f>IF(M19="","",F19*M19)</f>
        <v/>
      </c>
      <c r="O19" s="30" t="str">
        <f>IF(M19="","",F19-C19)</f>
        <v/>
      </c>
      <c r="P19" s="32" t="str">
        <f t="shared" ref="P19:P22" si="1">IF(M19="","",(F19-C19)*I19)</f>
        <v/>
      </c>
      <c r="Q19" s="33">
        <f t="shared" ref="Q19:Q22" si="2">IF(M19="",H19-E19,"")</f>
        <v>-428.33</v>
      </c>
    </row>
    <row r="20" spans="1:17" x14ac:dyDescent="0.2">
      <c r="A20" t="s">
        <v>865</v>
      </c>
      <c r="B20" t="s">
        <v>866</v>
      </c>
      <c r="C20" s="5">
        <v>20</v>
      </c>
      <c r="D20" s="5">
        <v>43.22</v>
      </c>
      <c r="E20" s="5">
        <v>864.42</v>
      </c>
      <c r="F20" s="5"/>
      <c r="G20" s="5"/>
      <c r="H20" s="5"/>
      <c r="I20" s="34">
        <f t="shared" ref="I20:I22" si="3">IF(E20=0,"",E20/C20)</f>
        <v>43.220999999999997</v>
      </c>
      <c r="J20" s="34" t="str">
        <f t="shared" ref="J20:J22" si="4">IF(F20=0,"",H20/F20)</f>
        <v/>
      </c>
      <c r="K20" s="32">
        <f t="shared" ref="K20:K22" si="5">F20-C20</f>
        <v>-20</v>
      </c>
      <c r="L20" s="32">
        <f t="shared" ref="L20:L22" si="6">H20-E20</f>
        <v>-864.42</v>
      </c>
      <c r="M20" s="35" t="str">
        <f t="shared" ref="M20:M22" si="7">IF(OR(C20=0,F20=0),"",J20-I20)</f>
        <v/>
      </c>
      <c r="N20" s="32" t="str">
        <f>IF(M20="","",F20*M20)</f>
        <v/>
      </c>
      <c r="O20" s="32" t="str">
        <f>IF(M20="","",F20-C20)</f>
        <v/>
      </c>
      <c r="P20" s="32" t="str">
        <f t="shared" si="1"/>
        <v/>
      </c>
      <c r="Q20" s="33">
        <f t="shared" si="2"/>
        <v>-864.42</v>
      </c>
    </row>
    <row r="21" spans="1:17" x14ac:dyDescent="0.2">
      <c r="A21" t="s">
        <v>309</v>
      </c>
      <c r="B21" t="s">
        <v>310</v>
      </c>
      <c r="C21" s="5">
        <v>600</v>
      </c>
      <c r="D21" s="5">
        <v>0.25</v>
      </c>
      <c r="E21" s="5">
        <v>150</v>
      </c>
      <c r="F21" s="5"/>
      <c r="G21" s="5"/>
      <c r="H21" s="5"/>
      <c r="I21" s="34">
        <f t="shared" si="3"/>
        <v>0.25</v>
      </c>
      <c r="J21" s="34" t="str">
        <f t="shared" si="4"/>
        <v/>
      </c>
      <c r="K21" s="32">
        <f t="shared" si="5"/>
        <v>-600</v>
      </c>
      <c r="L21" s="32">
        <f t="shared" si="6"/>
        <v>-150</v>
      </c>
      <c r="M21" s="35" t="str">
        <f t="shared" si="7"/>
        <v/>
      </c>
      <c r="N21" s="32" t="str">
        <f t="shared" ref="N21:N22" si="8">IF(M21="","",F21*M21)</f>
        <v/>
      </c>
      <c r="O21" s="32" t="str">
        <f t="shared" ref="O21:O22" si="9">IF(M21="","",F21-C21)</f>
        <v/>
      </c>
      <c r="P21" s="32" t="str">
        <f t="shared" si="1"/>
        <v/>
      </c>
      <c r="Q21" s="33">
        <f t="shared" si="2"/>
        <v>-150</v>
      </c>
    </row>
    <row r="22" spans="1:17" x14ac:dyDescent="0.2">
      <c r="A22" t="s">
        <v>340</v>
      </c>
      <c r="B22" t="s">
        <v>341</v>
      </c>
      <c r="C22" s="5">
        <v>350</v>
      </c>
      <c r="D22" s="5">
        <v>15.925000000000001</v>
      </c>
      <c r="E22" s="5">
        <v>5573.5</v>
      </c>
      <c r="F22" s="5">
        <v>20</v>
      </c>
      <c r="G22" s="5">
        <v>15.93</v>
      </c>
      <c r="H22" s="5">
        <v>318.60000000000002</v>
      </c>
      <c r="I22" s="34">
        <f t="shared" si="3"/>
        <v>15.924285714285714</v>
      </c>
      <c r="J22" s="34">
        <f t="shared" si="4"/>
        <v>15.930000000000001</v>
      </c>
      <c r="K22" s="32">
        <f t="shared" si="5"/>
        <v>-330</v>
      </c>
      <c r="L22" s="32">
        <f t="shared" si="6"/>
        <v>-5254.9</v>
      </c>
      <c r="M22" s="35">
        <f t="shared" si="7"/>
        <v>5.7142857142871151E-3</v>
      </c>
      <c r="N22" s="32">
        <f t="shared" si="8"/>
        <v>0.1142857142857423</v>
      </c>
      <c r="O22" s="32">
        <f t="shared" si="9"/>
        <v>-330</v>
      </c>
      <c r="P22" s="32">
        <f t="shared" si="1"/>
        <v>-5255.0142857142855</v>
      </c>
      <c r="Q22" s="33" t="str">
        <f t="shared" si="2"/>
        <v/>
      </c>
    </row>
    <row r="23" spans="1:17" x14ac:dyDescent="0.2">
      <c r="A23" t="s">
        <v>291</v>
      </c>
      <c r="B23" t="s">
        <v>292</v>
      </c>
      <c r="C23" s="5">
        <v>1100</v>
      </c>
      <c r="D23" s="5">
        <v>1.0900000000000001</v>
      </c>
      <c r="E23" s="5">
        <v>1199</v>
      </c>
      <c r="F23" s="5">
        <v>300</v>
      </c>
      <c r="G23" s="5">
        <v>1.0866666666666667</v>
      </c>
      <c r="H23" s="5">
        <v>326</v>
      </c>
      <c r="I23" s="34">
        <f t="shared" ref="I23:I86" si="10">IF(E23=0,"",E23/C23)</f>
        <v>1.0900000000000001</v>
      </c>
      <c r="J23" s="34">
        <f t="shared" ref="J23:J86" si="11">IF(F23=0,"",H23/F23)</f>
        <v>1.0866666666666667</v>
      </c>
      <c r="K23" s="32">
        <f t="shared" ref="K23:K86" si="12">F23-C23</f>
        <v>-800</v>
      </c>
      <c r="L23" s="32">
        <f t="shared" ref="L23:L86" si="13">H23-E23</f>
        <v>-873</v>
      </c>
      <c r="M23" s="35">
        <f t="shared" ref="M23:M86" si="14">IF(OR(C23=0,F23=0),"",J23-I23)</f>
        <v>-3.3333333333334103E-3</v>
      </c>
      <c r="N23" s="32">
        <f t="shared" ref="N23:N86" si="15">IF(M23="","",F23*M23)</f>
        <v>-1.0000000000000231</v>
      </c>
      <c r="O23" s="32">
        <f t="shared" ref="O23:O86" si="16">IF(M23="","",F23-C23)</f>
        <v>-800</v>
      </c>
      <c r="P23" s="32">
        <f t="shared" ref="P23:P86" si="17">IF(M23="","",(F23-C23)*I23)</f>
        <v>-872.00000000000011</v>
      </c>
      <c r="Q23" s="33" t="str">
        <f t="shared" ref="Q23:Q86" si="18">IF(M23="",H23-E23,"")</f>
        <v/>
      </c>
    </row>
    <row r="24" spans="1:17" x14ac:dyDescent="0.2">
      <c r="A24" t="s">
        <v>131</v>
      </c>
      <c r="B24" t="s">
        <v>132</v>
      </c>
      <c r="C24" s="5">
        <v>600</v>
      </c>
      <c r="D24" s="5">
        <v>1.6719999999999999</v>
      </c>
      <c r="E24" s="5">
        <v>1003</v>
      </c>
      <c r="F24" s="5">
        <v>300</v>
      </c>
      <c r="G24" s="5">
        <v>1.6766666666666665</v>
      </c>
      <c r="H24" s="5">
        <v>503</v>
      </c>
      <c r="I24" s="34">
        <f t="shared" si="10"/>
        <v>1.6716666666666666</v>
      </c>
      <c r="J24" s="34">
        <f t="shared" si="11"/>
        <v>1.6766666666666667</v>
      </c>
      <c r="K24" s="32">
        <f t="shared" si="12"/>
        <v>-300</v>
      </c>
      <c r="L24" s="32">
        <f t="shared" si="13"/>
        <v>-500</v>
      </c>
      <c r="M24" s="35">
        <f t="shared" si="14"/>
        <v>5.0000000000001155E-3</v>
      </c>
      <c r="N24" s="32">
        <f t="shared" si="15"/>
        <v>1.5000000000000346</v>
      </c>
      <c r="O24" s="32">
        <f t="shared" si="16"/>
        <v>-300</v>
      </c>
      <c r="P24" s="32">
        <f t="shared" si="17"/>
        <v>-501.5</v>
      </c>
      <c r="Q24" s="33" t="str">
        <f t="shared" si="18"/>
        <v/>
      </c>
    </row>
    <row r="25" spans="1:17" x14ac:dyDescent="0.2">
      <c r="A25" t="s">
        <v>594</v>
      </c>
      <c r="B25" t="s">
        <v>595</v>
      </c>
      <c r="C25" s="5">
        <v>300</v>
      </c>
      <c r="D25" s="5">
        <v>0.67</v>
      </c>
      <c r="E25" s="5">
        <v>201</v>
      </c>
      <c r="F25" s="5">
        <v>200</v>
      </c>
      <c r="G25" s="5">
        <v>0.67</v>
      </c>
      <c r="H25" s="5">
        <v>134</v>
      </c>
      <c r="I25" s="34">
        <f t="shared" si="10"/>
        <v>0.67</v>
      </c>
      <c r="J25" s="34">
        <f t="shared" si="11"/>
        <v>0.67</v>
      </c>
      <c r="K25" s="32">
        <f t="shared" si="12"/>
        <v>-100</v>
      </c>
      <c r="L25" s="32">
        <f t="shared" si="13"/>
        <v>-67</v>
      </c>
      <c r="M25" s="35">
        <f t="shared" si="14"/>
        <v>0</v>
      </c>
      <c r="N25" s="32">
        <f t="shared" si="15"/>
        <v>0</v>
      </c>
      <c r="O25" s="32">
        <f t="shared" si="16"/>
        <v>-100</v>
      </c>
      <c r="P25" s="32">
        <f t="shared" si="17"/>
        <v>-67</v>
      </c>
      <c r="Q25" s="33" t="str">
        <f t="shared" si="18"/>
        <v/>
      </c>
    </row>
    <row r="26" spans="1:17" x14ac:dyDescent="0.2">
      <c r="A26" t="s">
        <v>273</v>
      </c>
      <c r="B26" t="s">
        <v>274</v>
      </c>
      <c r="C26" s="5">
        <v>450</v>
      </c>
      <c r="D26" s="5">
        <v>15.294</v>
      </c>
      <c r="E26" s="5">
        <v>6883.08</v>
      </c>
      <c r="F26" s="5">
        <v>450</v>
      </c>
      <c r="G26" s="5">
        <v>15.291666666666666</v>
      </c>
      <c r="H26" s="5">
        <v>6881.9000000000005</v>
      </c>
      <c r="I26" s="34">
        <f t="shared" si="10"/>
        <v>15.295733333333333</v>
      </c>
      <c r="J26" s="34">
        <f t="shared" si="11"/>
        <v>15.293111111111113</v>
      </c>
      <c r="K26" s="32">
        <f t="shared" si="12"/>
        <v>0</v>
      </c>
      <c r="L26" s="32">
        <f t="shared" si="13"/>
        <v>-1.1799999999993815</v>
      </c>
      <c r="M26" s="35">
        <f t="shared" si="14"/>
        <v>-2.622222222219861E-3</v>
      </c>
      <c r="N26" s="32">
        <f t="shared" si="15"/>
        <v>-1.1799999999989375</v>
      </c>
      <c r="O26" s="32">
        <f t="shared" si="16"/>
        <v>0</v>
      </c>
      <c r="P26" s="32">
        <f t="shared" si="17"/>
        <v>0</v>
      </c>
      <c r="Q26" s="33" t="str">
        <f t="shared" si="18"/>
        <v/>
      </c>
    </row>
    <row r="27" spans="1:17" x14ac:dyDescent="0.2">
      <c r="A27" t="s">
        <v>1247</v>
      </c>
      <c r="B27" t="s">
        <v>1248</v>
      </c>
      <c r="C27" s="5"/>
      <c r="D27" s="5"/>
      <c r="E27" s="5"/>
      <c r="F27" s="5">
        <v>100</v>
      </c>
      <c r="G27" s="5">
        <v>3.14</v>
      </c>
      <c r="H27" s="5">
        <v>314</v>
      </c>
      <c r="I27" s="34" t="str">
        <f t="shared" si="10"/>
        <v/>
      </c>
      <c r="J27" s="34">
        <f t="shared" si="11"/>
        <v>3.14</v>
      </c>
      <c r="K27" s="32">
        <f t="shared" si="12"/>
        <v>100</v>
      </c>
      <c r="L27" s="32">
        <f t="shared" si="13"/>
        <v>314</v>
      </c>
      <c r="M27" s="35" t="str">
        <f t="shared" si="14"/>
        <v/>
      </c>
      <c r="N27" s="32" t="str">
        <f t="shared" si="15"/>
        <v/>
      </c>
      <c r="O27" s="32" t="str">
        <f t="shared" si="16"/>
        <v/>
      </c>
      <c r="P27" s="32" t="str">
        <f t="shared" si="17"/>
        <v/>
      </c>
      <c r="Q27" s="33">
        <f t="shared" si="18"/>
        <v>314</v>
      </c>
    </row>
    <row r="28" spans="1:17" x14ac:dyDescent="0.2">
      <c r="A28" t="s">
        <v>850</v>
      </c>
      <c r="B28" t="s">
        <v>851</v>
      </c>
      <c r="C28" s="5">
        <v>10</v>
      </c>
      <c r="D28" s="5">
        <v>6.29</v>
      </c>
      <c r="E28" s="5">
        <v>62.9</v>
      </c>
      <c r="F28" s="5"/>
      <c r="G28" s="5"/>
      <c r="H28" s="5"/>
      <c r="I28" s="34">
        <f t="shared" si="10"/>
        <v>6.29</v>
      </c>
      <c r="J28" s="34" t="str">
        <f t="shared" si="11"/>
        <v/>
      </c>
      <c r="K28" s="32">
        <f t="shared" si="12"/>
        <v>-10</v>
      </c>
      <c r="L28" s="32">
        <f t="shared" si="13"/>
        <v>-62.9</v>
      </c>
      <c r="M28" s="35" t="str">
        <f t="shared" si="14"/>
        <v/>
      </c>
      <c r="N28" s="32" t="str">
        <f t="shared" si="15"/>
        <v/>
      </c>
      <c r="O28" s="32" t="str">
        <f t="shared" si="16"/>
        <v/>
      </c>
      <c r="P28" s="32" t="str">
        <f t="shared" si="17"/>
        <v/>
      </c>
      <c r="Q28" s="33">
        <f t="shared" si="18"/>
        <v>-62.9</v>
      </c>
    </row>
    <row r="29" spans="1:17" x14ac:dyDescent="0.2">
      <c r="A29" t="s">
        <v>356</v>
      </c>
      <c r="B29" t="s">
        <v>357</v>
      </c>
      <c r="C29" s="5">
        <v>400</v>
      </c>
      <c r="D29" s="5">
        <v>5.32</v>
      </c>
      <c r="E29" s="5">
        <v>2129.4</v>
      </c>
      <c r="F29" s="5"/>
      <c r="G29" s="5"/>
      <c r="H29" s="5"/>
      <c r="I29" s="34">
        <f t="shared" si="10"/>
        <v>5.3235000000000001</v>
      </c>
      <c r="J29" s="34" t="str">
        <f t="shared" si="11"/>
        <v/>
      </c>
      <c r="K29" s="32">
        <f t="shared" si="12"/>
        <v>-400</v>
      </c>
      <c r="L29" s="32">
        <f t="shared" si="13"/>
        <v>-2129.4</v>
      </c>
      <c r="M29" s="35" t="str">
        <f t="shared" si="14"/>
        <v/>
      </c>
      <c r="N29" s="32" t="str">
        <f t="shared" si="15"/>
        <v/>
      </c>
      <c r="O29" s="32" t="str">
        <f t="shared" si="16"/>
        <v/>
      </c>
      <c r="P29" s="32" t="str">
        <f t="shared" si="17"/>
        <v/>
      </c>
      <c r="Q29" s="33">
        <f t="shared" si="18"/>
        <v>-2129.4</v>
      </c>
    </row>
    <row r="30" spans="1:17" x14ac:dyDescent="0.2">
      <c r="A30" t="s">
        <v>538</v>
      </c>
      <c r="B30" t="s">
        <v>539</v>
      </c>
      <c r="C30" s="5">
        <v>60</v>
      </c>
      <c r="D30" s="5">
        <v>6.23</v>
      </c>
      <c r="E30" s="5">
        <v>373.8</v>
      </c>
      <c r="F30" s="5">
        <v>30</v>
      </c>
      <c r="G30" s="5">
        <v>6.23</v>
      </c>
      <c r="H30" s="5">
        <v>186.9</v>
      </c>
      <c r="I30" s="34">
        <f t="shared" si="10"/>
        <v>6.23</v>
      </c>
      <c r="J30" s="34">
        <f t="shared" si="11"/>
        <v>6.23</v>
      </c>
      <c r="K30" s="32">
        <f t="shared" si="12"/>
        <v>-30</v>
      </c>
      <c r="L30" s="32">
        <f t="shared" si="13"/>
        <v>-186.9</v>
      </c>
      <c r="M30" s="35">
        <f t="shared" si="14"/>
        <v>0</v>
      </c>
      <c r="N30" s="32">
        <f t="shared" si="15"/>
        <v>0</v>
      </c>
      <c r="O30" s="32">
        <f t="shared" si="16"/>
        <v>-30</v>
      </c>
      <c r="P30" s="32">
        <f t="shared" si="17"/>
        <v>-186.9</v>
      </c>
      <c r="Q30" s="33" t="str">
        <f t="shared" si="18"/>
        <v/>
      </c>
    </row>
    <row r="31" spans="1:17" x14ac:dyDescent="0.2">
      <c r="A31" t="s">
        <v>615</v>
      </c>
      <c r="B31" t="s">
        <v>616</v>
      </c>
      <c r="C31" s="5">
        <v>2</v>
      </c>
      <c r="D31" s="5">
        <v>42.35</v>
      </c>
      <c r="E31" s="5">
        <v>84.7</v>
      </c>
      <c r="F31" s="5"/>
      <c r="G31" s="5"/>
      <c r="H31" s="5"/>
      <c r="I31" s="34">
        <f t="shared" si="10"/>
        <v>42.35</v>
      </c>
      <c r="J31" s="34" t="str">
        <f t="shared" si="11"/>
        <v/>
      </c>
      <c r="K31" s="32">
        <f t="shared" si="12"/>
        <v>-2</v>
      </c>
      <c r="L31" s="32">
        <f t="shared" si="13"/>
        <v>-84.7</v>
      </c>
      <c r="M31" s="35" t="str">
        <f t="shared" si="14"/>
        <v/>
      </c>
      <c r="N31" s="32" t="str">
        <f t="shared" si="15"/>
        <v/>
      </c>
      <c r="O31" s="32" t="str">
        <f t="shared" si="16"/>
        <v/>
      </c>
      <c r="P31" s="32" t="str">
        <f t="shared" si="17"/>
        <v/>
      </c>
      <c r="Q31" s="33">
        <f t="shared" si="18"/>
        <v>-84.7</v>
      </c>
    </row>
    <row r="32" spans="1:17" x14ac:dyDescent="0.2">
      <c r="A32" t="s">
        <v>766</v>
      </c>
      <c r="B32" t="s">
        <v>767</v>
      </c>
      <c r="C32" s="5">
        <v>4</v>
      </c>
      <c r="D32" s="5">
        <v>15.58</v>
      </c>
      <c r="E32" s="5">
        <v>62.32</v>
      </c>
      <c r="F32" s="5"/>
      <c r="G32" s="5"/>
      <c r="H32" s="5"/>
      <c r="I32" s="34">
        <f t="shared" si="10"/>
        <v>15.58</v>
      </c>
      <c r="J32" s="34" t="str">
        <f t="shared" si="11"/>
        <v/>
      </c>
      <c r="K32" s="32">
        <f t="shared" si="12"/>
        <v>-4</v>
      </c>
      <c r="L32" s="32">
        <f t="shared" si="13"/>
        <v>-62.32</v>
      </c>
      <c r="M32" s="35" t="str">
        <f t="shared" si="14"/>
        <v/>
      </c>
      <c r="N32" s="32" t="str">
        <f t="shared" si="15"/>
        <v/>
      </c>
      <c r="O32" s="32" t="str">
        <f t="shared" si="16"/>
        <v/>
      </c>
      <c r="P32" s="32" t="str">
        <f t="shared" si="17"/>
        <v/>
      </c>
      <c r="Q32" s="33">
        <f t="shared" si="18"/>
        <v>-62.32</v>
      </c>
    </row>
    <row r="33" spans="1:17" x14ac:dyDescent="0.2">
      <c r="A33" t="s">
        <v>960</v>
      </c>
      <c r="B33" t="s">
        <v>961</v>
      </c>
      <c r="C33" s="5"/>
      <c r="D33" s="5"/>
      <c r="E33" s="5"/>
      <c r="F33" s="5">
        <v>800</v>
      </c>
      <c r="G33" s="5">
        <v>2.4619999999999997</v>
      </c>
      <c r="H33" s="5">
        <v>1969</v>
      </c>
      <c r="I33" s="34" t="str">
        <f t="shared" si="10"/>
        <v/>
      </c>
      <c r="J33" s="34">
        <f t="shared" si="11"/>
        <v>2.4612500000000002</v>
      </c>
      <c r="K33" s="32">
        <f t="shared" si="12"/>
        <v>800</v>
      </c>
      <c r="L33" s="32">
        <f t="shared" si="13"/>
        <v>1969</v>
      </c>
      <c r="M33" s="35" t="str">
        <f t="shared" si="14"/>
        <v/>
      </c>
      <c r="N33" s="32" t="str">
        <f t="shared" si="15"/>
        <v/>
      </c>
      <c r="O33" s="32" t="str">
        <f t="shared" si="16"/>
        <v/>
      </c>
      <c r="P33" s="32" t="str">
        <f t="shared" si="17"/>
        <v/>
      </c>
      <c r="Q33" s="33">
        <f t="shared" si="18"/>
        <v>1969</v>
      </c>
    </row>
    <row r="34" spans="1:17" x14ac:dyDescent="0.2">
      <c r="A34" t="s">
        <v>166</v>
      </c>
      <c r="B34" t="s">
        <v>167</v>
      </c>
      <c r="C34" s="5">
        <v>1030</v>
      </c>
      <c r="D34" s="5">
        <v>6.1727272727272728</v>
      </c>
      <c r="E34" s="5">
        <v>6358.1</v>
      </c>
      <c r="F34" s="5">
        <v>400</v>
      </c>
      <c r="G34" s="5">
        <v>6.17</v>
      </c>
      <c r="H34" s="5">
        <v>2468</v>
      </c>
      <c r="I34" s="34">
        <f t="shared" si="10"/>
        <v>6.1729126213592238</v>
      </c>
      <c r="J34" s="34">
        <f t="shared" si="11"/>
        <v>6.17</v>
      </c>
      <c r="K34" s="32">
        <f t="shared" si="12"/>
        <v>-630</v>
      </c>
      <c r="L34" s="32">
        <f t="shared" si="13"/>
        <v>-3890.1000000000004</v>
      </c>
      <c r="M34" s="35">
        <f t="shared" si="14"/>
        <v>-2.912621359223877E-3</v>
      </c>
      <c r="N34" s="32">
        <f t="shared" si="15"/>
        <v>-1.1650485436895508</v>
      </c>
      <c r="O34" s="32">
        <f t="shared" si="16"/>
        <v>-630</v>
      </c>
      <c r="P34" s="32">
        <f t="shared" si="17"/>
        <v>-3888.934951456311</v>
      </c>
      <c r="Q34" s="33" t="str">
        <f t="shared" si="18"/>
        <v/>
      </c>
    </row>
    <row r="35" spans="1:17" x14ac:dyDescent="0.2">
      <c r="A35" t="s">
        <v>841</v>
      </c>
      <c r="B35" t="s">
        <v>842</v>
      </c>
      <c r="C35" s="5">
        <v>100</v>
      </c>
      <c r="D35" s="5">
        <v>32.67</v>
      </c>
      <c r="E35" s="5">
        <v>3267</v>
      </c>
      <c r="F35" s="5"/>
      <c r="G35" s="5"/>
      <c r="H35" s="5"/>
      <c r="I35" s="34">
        <f t="shared" si="10"/>
        <v>32.67</v>
      </c>
      <c r="J35" s="34" t="str">
        <f t="shared" si="11"/>
        <v/>
      </c>
      <c r="K35" s="32">
        <f t="shared" si="12"/>
        <v>-100</v>
      </c>
      <c r="L35" s="32">
        <f t="shared" si="13"/>
        <v>-3267</v>
      </c>
      <c r="M35" s="35" t="str">
        <f t="shared" si="14"/>
        <v/>
      </c>
      <c r="N35" s="32" t="str">
        <f t="shared" si="15"/>
        <v/>
      </c>
      <c r="O35" s="32" t="str">
        <f t="shared" si="16"/>
        <v/>
      </c>
      <c r="P35" s="32" t="str">
        <f t="shared" si="17"/>
        <v/>
      </c>
      <c r="Q35" s="33">
        <f t="shared" si="18"/>
        <v>-3267</v>
      </c>
    </row>
    <row r="36" spans="1:17" x14ac:dyDescent="0.2">
      <c r="A36" t="s">
        <v>669</v>
      </c>
      <c r="B36" t="s">
        <v>670</v>
      </c>
      <c r="C36" s="5">
        <v>2</v>
      </c>
      <c r="D36" s="5">
        <v>117.37</v>
      </c>
      <c r="E36" s="5">
        <v>234.74</v>
      </c>
      <c r="F36" s="5"/>
      <c r="G36" s="5"/>
      <c r="H36" s="5"/>
      <c r="I36" s="34">
        <f t="shared" si="10"/>
        <v>117.37</v>
      </c>
      <c r="J36" s="34" t="str">
        <f t="shared" si="11"/>
        <v/>
      </c>
      <c r="K36" s="32">
        <f t="shared" si="12"/>
        <v>-2</v>
      </c>
      <c r="L36" s="32">
        <f t="shared" si="13"/>
        <v>-234.74</v>
      </c>
      <c r="M36" s="35" t="str">
        <f t="shared" si="14"/>
        <v/>
      </c>
      <c r="N36" s="32" t="str">
        <f t="shared" si="15"/>
        <v/>
      </c>
      <c r="O36" s="32" t="str">
        <f t="shared" si="16"/>
        <v/>
      </c>
      <c r="P36" s="32" t="str">
        <f t="shared" si="17"/>
        <v/>
      </c>
      <c r="Q36" s="33">
        <f t="shared" si="18"/>
        <v>-234.74</v>
      </c>
    </row>
    <row r="37" spans="1:17" x14ac:dyDescent="0.2">
      <c r="A37" t="s">
        <v>704</v>
      </c>
      <c r="B37" t="s">
        <v>705</v>
      </c>
      <c r="C37" s="5">
        <v>21</v>
      </c>
      <c r="D37" s="5">
        <v>197.57</v>
      </c>
      <c r="E37" s="5">
        <v>4148.97</v>
      </c>
      <c r="F37" s="5">
        <v>8</v>
      </c>
      <c r="G37" s="5">
        <v>197.57000000000002</v>
      </c>
      <c r="H37" s="5">
        <v>1580.56</v>
      </c>
      <c r="I37" s="34">
        <f t="shared" si="10"/>
        <v>197.57000000000002</v>
      </c>
      <c r="J37" s="34">
        <f t="shared" si="11"/>
        <v>197.57</v>
      </c>
      <c r="K37" s="32">
        <f t="shared" si="12"/>
        <v>-13</v>
      </c>
      <c r="L37" s="32">
        <f t="shared" si="13"/>
        <v>-2568.4100000000003</v>
      </c>
      <c r="M37" s="35">
        <f t="shared" si="14"/>
        <v>-2.8421709430404007E-14</v>
      </c>
      <c r="N37" s="32">
        <f t="shared" si="15"/>
        <v>-2.2737367544323206E-13</v>
      </c>
      <c r="O37" s="32">
        <f t="shared" si="16"/>
        <v>-13</v>
      </c>
      <c r="P37" s="32">
        <f t="shared" si="17"/>
        <v>-2568.4100000000003</v>
      </c>
      <c r="Q37" s="33" t="str">
        <f t="shared" si="18"/>
        <v/>
      </c>
    </row>
    <row r="38" spans="1:17" x14ac:dyDescent="0.2">
      <c r="A38" t="s">
        <v>379</v>
      </c>
      <c r="B38" t="s">
        <v>380</v>
      </c>
      <c r="C38" s="5">
        <v>1</v>
      </c>
      <c r="D38" s="5">
        <v>75.02</v>
      </c>
      <c r="E38" s="5">
        <v>75.02</v>
      </c>
      <c r="F38" s="5"/>
      <c r="G38" s="5"/>
      <c r="H38" s="5"/>
      <c r="I38" s="34">
        <f t="shared" si="10"/>
        <v>75.02</v>
      </c>
      <c r="J38" s="34" t="str">
        <f t="shared" si="11"/>
        <v/>
      </c>
      <c r="K38" s="32">
        <f t="shared" si="12"/>
        <v>-1</v>
      </c>
      <c r="L38" s="32">
        <f t="shared" si="13"/>
        <v>-75.02</v>
      </c>
      <c r="M38" s="35" t="str">
        <f t="shared" si="14"/>
        <v/>
      </c>
      <c r="N38" s="32" t="str">
        <f t="shared" si="15"/>
        <v/>
      </c>
      <c r="O38" s="32" t="str">
        <f t="shared" si="16"/>
        <v/>
      </c>
      <c r="P38" s="32" t="str">
        <f t="shared" si="17"/>
        <v/>
      </c>
      <c r="Q38" s="33">
        <f t="shared" si="18"/>
        <v>-75.02</v>
      </c>
    </row>
    <row r="39" spans="1:17" x14ac:dyDescent="0.2">
      <c r="A39" t="s">
        <v>382</v>
      </c>
      <c r="B39" t="s">
        <v>383</v>
      </c>
      <c r="C39" s="5">
        <v>2</v>
      </c>
      <c r="D39" s="5">
        <v>75.02</v>
      </c>
      <c r="E39" s="5">
        <v>150.04</v>
      </c>
      <c r="F39" s="5"/>
      <c r="G39" s="5"/>
      <c r="H39" s="5"/>
      <c r="I39" s="34">
        <f t="shared" si="10"/>
        <v>75.02</v>
      </c>
      <c r="J39" s="34" t="str">
        <f t="shared" si="11"/>
        <v/>
      </c>
      <c r="K39" s="32">
        <f t="shared" si="12"/>
        <v>-2</v>
      </c>
      <c r="L39" s="32">
        <f t="shared" si="13"/>
        <v>-150.04</v>
      </c>
      <c r="M39" s="35" t="str">
        <f t="shared" si="14"/>
        <v/>
      </c>
      <c r="N39" s="32" t="str">
        <f t="shared" si="15"/>
        <v/>
      </c>
      <c r="O39" s="32" t="str">
        <f t="shared" si="16"/>
        <v/>
      </c>
      <c r="P39" s="32" t="str">
        <f t="shared" si="17"/>
        <v/>
      </c>
      <c r="Q39" s="33">
        <f t="shared" si="18"/>
        <v>-150.04</v>
      </c>
    </row>
    <row r="40" spans="1:17" x14ac:dyDescent="0.2">
      <c r="A40" t="s">
        <v>456</v>
      </c>
      <c r="B40" t="s">
        <v>457</v>
      </c>
      <c r="C40" s="5">
        <v>1</v>
      </c>
      <c r="D40" s="5">
        <v>75.02</v>
      </c>
      <c r="E40" s="5">
        <v>75.02</v>
      </c>
      <c r="F40" s="5"/>
      <c r="G40" s="5"/>
      <c r="H40" s="5"/>
      <c r="I40" s="34">
        <f t="shared" si="10"/>
        <v>75.02</v>
      </c>
      <c r="J40" s="34" t="str">
        <f t="shared" si="11"/>
        <v/>
      </c>
      <c r="K40" s="32">
        <f t="shared" si="12"/>
        <v>-1</v>
      </c>
      <c r="L40" s="32">
        <f t="shared" si="13"/>
        <v>-75.02</v>
      </c>
      <c r="M40" s="35" t="str">
        <f t="shared" si="14"/>
        <v/>
      </c>
      <c r="N40" s="32" t="str">
        <f t="shared" si="15"/>
        <v/>
      </c>
      <c r="O40" s="32" t="str">
        <f t="shared" si="16"/>
        <v/>
      </c>
      <c r="P40" s="32" t="str">
        <f t="shared" si="17"/>
        <v/>
      </c>
      <c r="Q40" s="33">
        <f t="shared" si="18"/>
        <v>-75.02</v>
      </c>
    </row>
    <row r="41" spans="1:17" x14ac:dyDescent="0.2">
      <c r="A41" t="s">
        <v>385</v>
      </c>
      <c r="B41" t="s">
        <v>386</v>
      </c>
      <c r="C41" s="5">
        <v>3</v>
      </c>
      <c r="D41" s="5">
        <v>75.02</v>
      </c>
      <c r="E41" s="5">
        <v>225.06</v>
      </c>
      <c r="F41" s="5"/>
      <c r="G41" s="5"/>
      <c r="H41" s="5"/>
      <c r="I41" s="34">
        <f t="shared" si="10"/>
        <v>75.02</v>
      </c>
      <c r="J41" s="34" t="str">
        <f t="shared" si="11"/>
        <v/>
      </c>
      <c r="K41" s="32">
        <f t="shared" si="12"/>
        <v>-3</v>
      </c>
      <c r="L41" s="32">
        <f t="shared" si="13"/>
        <v>-225.06</v>
      </c>
      <c r="M41" s="35" t="str">
        <f t="shared" si="14"/>
        <v/>
      </c>
      <c r="N41" s="32" t="str">
        <f t="shared" si="15"/>
        <v/>
      </c>
      <c r="O41" s="32" t="str">
        <f t="shared" si="16"/>
        <v/>
      </c>
      <c r="P41" s="32" t="str">
        <f t="shared" si="17"/>
        <v/>
      </c>
      <c r="Q41" s="33">
        <f t="shared" si="18"/>
        <v>-225.06</v>
      </c>
    </row>
    <row r="42" spans="1:17" x14ac:dyDescent="0.2">
      <c r="A42" t="s">
        <v>318</v>
      </c>
      <c r="B42" t="s">
        <v>319</v>
      </c>
      <c r="C42" s="5">
        <v>20</v>
      </c>
      <c r="D42" s="5">
        <v>1.8</v>
      </c>
      <c r="E42" s="5">
        <v>36</v>
      </c>
      <c r="F42" s="5"/>
      <c r="G42" s="5"/>
      <c r="H42" s="5"/>
      <c r="I42" s="34">
        <f t="shared" si="10"/>
        <v>1.8</v>
      </c>
      <c r="J42" s="34" t="str">
        <f t="shared" si="11"/>
        <v/>
      </c>
      <c r="K42" s="32">
        <f t="shared" si="12"/>
        <v>-20</v>
      </c>
      <c r="L42" s="32">
        <f t="shared" si="13"/>
        <v>-36</v>
      </c>
      <c r="M42" s="35" t="str">
        <f t="shared" si="14"/>
        <v/>
      </c>
      <c r="N42" s="32" t="str">
        <f t="shared" si="15"/>
        <v/>
      </c>
      <c r="O42" s="32" t="str">
        <f t="shared" si="16"/>
        <v/>
      </c>
      <c r="P42" s="32" t="str">
        <f t="shared" si="17"/>
        <v/>
      </c>
      <c r="Q42" s="33">
        <f t="shared" si="18"/>
        <v>-36</v>
      </c>
    </row>
    <row r="43" spans="1:17" x14ac:dyDescent="0.2">
      <c r="A43" t="s">
        <v>872</v>
      </c>
      <c r="B43" t="s">
        <v>873</v>
      </c>
      <c r="C43" s="5">
        <v>10</v>
      </c>
      <c r="D43" s="5">
        <v>42.9</v>
      </c>
      <c r="E43" s="5">
        <v>429.03</v>
      </c>
      <c r="F43" s="5"/>
      <c r="G43" s="5"/>
      <c r="H43" s="5"/>
      <c r="I43" s="34">
        <f t="shared" si="10"/>
        <v>42.902999999999999</v>
      </c>
      <c r="J43" s="34" t="str">
        <f t="shared" si="11"/>
        <v/>
      </c>
      <c r="K43" s="32">
        <f t="shared" si="12"/>
        <v>-10</v>
      </c>
      <c r="L43" s="32">
        <f t="shared" si="13"/>
        <v>-429.03</v>
      </c>
      <c r="M43" s="35" t="str">
        <f t="shared" si="14"/>
        <v/>
      </c>
      <c r="N43" s="32" t="str">
        <f t="shared" si="15"/>
        <v/>
      </c>
      <c r="O43" s="32" t="str">
        <f t="shared" si="16"/>
        <v/>
      </c>
      <c r="P43" s="32" t="str">
        <f t="shared" si="17"/>
        <v/>
      </c>
      <c r="Q43" s="33">
        <f t="shared" si="18"/>
        <v>-429.03</v>
      </c>
    </row>
    <row r="44" spans="1:17" x14ac:dyDescent="0.2">
      <c r="A44" t="s">
        <v>227</v>
      </c>
      <c r="B44" t="s">
        <v>228</v>
      </c>
      <c r="C44" s="5">
        <v>26</v>
      </c>
      <c r="D44" s="5">
        <v>1.8966666666666665</v>
      </c>
      <c r="E44" s="5">
        <v>49.3</v>
      </c>
      <c r="F44" s="5">
        <v>74</v>
      </c>
      <c r="G44" s="5">
        <v>1.8999999999999997</v>
      </c>
      <c r="H44" s="5">
        <v>140.6</v>
      </c>
      <c r="I44" s="34">
        <f t="shared" si="10"/>
        <v>1.8961538461538461</v>
      </c>
      <c r="J44" s="34">
        <f t="shared" si="11"/>
        <v>1.9</v>
      </c>
      <c r="K44" s="32">
        <f t="shared" si="12"/>
        <v>48</v>
      </c>
      <c r="L44" s="32">
        <f t="shared" si="13"/>
        <v>91.3</v>
      </c>
      <c r="M44" s="35">
        <f t="shared" si="14"/>
        <v>3.8461538461538325E-3</v>
      </c>
      <c r="N44" s="32">
        <f t="shared" si="15"/>
        <v>0.2846153846153836</v>
      </c>
      <c r="O44" s="32">
        <f t="shared" si="16"/>
        <v>48</v>
      </c>
      <c r="P44" s="32">
        <f t="shared" si="17"/>
        <v>91.015384615384619</v>
      </c>
      <c r="Q44" s="33" t="str">
        <f t="shared" si="18"/>
        <v/>
      </c>
    </row>
    <row r="45" spans="1:17" x14ac:dyDescent="0.2">
      <c r="A45" t="s">
        <v>230</v>
      </c>
      <c r="B45" t="s">
        <v>231</v>
      </c>
      <c r="C45" s="5">
        <v>300</v>
      </c>
      <c r="D45" s="5">
        <v>1.9849999999999999</v>
      </c>
      <c r="E45" s="5">
        <v>595.5</v>
      </c>
      <c r="F45" s="5">
        <v>300</v>
      </c>
      <c r="G45" s="5">
        <v>1.988</v>
      </c>
      <c r="H45" s="5">
        <v>596.5</v>
      </c>
      <c r="I45" s="34">
        <f t="shared" si="10"/>
        <v>1.9850000000000001</v>
      </c>
      <c r="J45" s="34">
        <f t="shared" si="11"/>
        <v>1.9883333333333333</v>
      </c>
      <c r="K45" s="32">
        <f t="shared" si="12"/>
        <v>0</v>
      </c>
      <c r="L45" s="32">
        <f t="shared" si="13"/>
        <v>1</v>
      </c>
      <c r="M45" s="35">
        <f t="shared" si="14"/>
        <v>3.3333333333331883E-3</v>
      </c>
      <c r="N45" s="32">
        <f t="shared" si="15"/>
        <v>0.99999999999995648</v>
      </c>
      <c r="O45" s="32">
        <f t="shared" si="16"/>
        <v>0</v>
      </c>
      <c r="P45" s="32">
        <f t="shared" si="17"/>
        <v>0</v>
      </c>
      <c r="Q45" s="33" t="str">
        <f t="shared" si="18"/>
        <v/>
      </c>
    </row>
    <row r="46" spans="1:17" x14ac:dyDescent="0.2">
      <c r="A46" t="s">
        <v>957</v>
      </c>
      <c r="B46" t="s">
        <v>958</v>
      </c>
      <c r="C46" s="5"/>
      <c r="D46" s="5"/>
      <c r="E46" s="5"/>
      <c r="F46" s="5">
        <v>14</v>
      </c>
      <c r="G46" s="5">
        <v>2.0649999999999999</v>
      </c>
      <c r="H46" s="5">
        <v>29.06</v>
      </c>
      <c r="I46" s="34" t="str">
        <f t="shared" si="10"/>
        <v/>
      </c>
      <c r="J46" s="34">
        <f t="shared" si="11"/>
        <v>2.0757142857142856</v>
      </c>
      <c r="K46" s="32">
        <f t="shared" si="12"/>
        <v>14</v>
      </c>
      <c r="L46" s="32">
        <f t="shared" si="13"/>
        <v>29.06</v>
      </c>
      <c r="M46" s="35" t="str">
        <f t="shared" si="14"/>
        <v/>
      </c>
      <c r="N46" s="32" t="str">
        <f t="shared" si="15"/>
        <v/>
      </c>
      <c r="O46" s="32" t="str">
        <f t="shared" si="16"/>
        <v/>
      </c>
      <c r="P46" s="32" t="str">
        <f t="shared" si="17"/>
        <v/>
      </c>
      <c r="Q46" s="33">
        <f t="shared" si="18"/>
        <v>29.06</v>
      </c>
    </row>
    <row r="47" spans="1:17" x14ac:dyDescent="0.2">
      <c r="A47" t="s">
        <v>954</v>
      </c>
      <c r="B47" t="s">
        <v>955</v>
      </c>
      <c r="C47" s="5"/>
      <c r="D47" s="5"/>
      <c r="E47" s="5"/>
      <c r="F47" s="5">
        <v>6</v>
      </c>
      <c r="G47" s="5">
        <v>2.0299999999999998</v>
      </c>
      <c r="H47" s="5">
        <v>12.18</v>
      </c>
      <c r="I47" s="34" t="str">
        <f t="shared" si="10"/>
        <v/>
      </c>
      <c r="J47" s="34">
        <f t="shared" si="11"/>
        <v>2.0299999999999998</v>
      </c>
      <c r="K47" s="32">
        <f t="shared" si="12"/>
        <v>6</v>
      </c>
      <c r="L47" s="32">
        <f t="shared" si="13"/>
        <v>12.18</v>
      </c>
      <c r="M47" s="35" t="str">
        <f t="shared" si="14"/>
        <v/>
      </c>
      <c r="N47" s="32" t="str">
        <f t="shared" si="15"/>
        <v/>
      </c>
      <c r="O47" s="32" t="str">
        <f t="shared" si="16"/>
        <v/>
      </c>
      <c r="P47" s="32" t="str">
        <f t="shared" si="17"/>
        <v/>
      </c>
      <c r="Q47" s="33">
        <f t="shared" si="18"/>
        <v>12.18</v>
      </c>
    </row>
    <row r="48" spans="1:17" x14ac:dyDescent="0.2">
      <c r="A48" t="s">
        <v>97</v>
      </c>
      <c r="B48" t="s">
        <v>98</v>
      </c>
      <c r="C48" s="5">
        <v>200</v>
      </c>
      <c r="D48" s="5">
        <v>3.0966666666666662</v>
      </c>
      <c r="E48" s="5">
        <v>619</v>
      </c>
      <c r="F48" s="5">
        <v>250</v>
      </c>
      <c r="G48" s="5">
        <v>3.1</v>
      </c>
      <c r="H48" s="5">
        <v>775</v>
      </c>
      <c r="I48" s="34">
        <f t="shared" si="10"/>
        <v>3.0950000000000002</v>
      </c>
      <c r="J48" s="34">
        <f t="shared" si="11"/>
        <v>3.1</v>
      </c>
      <c r="K48" s="32">
        <f t="shared" si="12"/>
        <v>50</v>
      </c>
      <c r="L48" s="32">
        <f t="shared" si="13"/>
        <v>156</v>
      </c>
      <c r="M48" s="35">
        <f t="shared" si="14"/>
        <v>4.9999999999998934E-3</v>
      </c>
      <c r="N48" s="32">
        <f t="shared" si="15"/>
        <v>1.2499999999999734</v>
      </c>
      <c r="O48" s="32">
        <f t="shared" si="16"/>
        <v>50</v>
      </c>
      <c r="P48" s="32">
        <f t="shared" si="17"/>
        <v>154.75</v>
      </c>
      <c r="Q48" s="33" t="str">
        <f t="shared" si="18"/>
        <v/>
      </c>
    </row>
    <row r="49" spans="1:17" x14ac:dyDescent="0.2">
      <c r="A49" t="s">
        <v>1304</v>
      </c>
      <c r="B49" t="s">
        <v>1305</v>
      </c>
      <c r="C49" s="5"/>
      <c r="D49" s="5"/>
      <c r="E49" s="5"/>
      <c r="F49" s="5">
        <v>50</v>
      </c>
      <c r="G49" s="5">
        <v>1.92</v>
      </c>
      <c r="H49" s="5">
        <v>96</v>
      </c>
      <c r="I49" s="34" t="str">
        <f t="shared" si="10"/>
        <v/>
      </c>
      <c r="J49" s="34">
        <f t="shared" si="11"/>
        <v>1.92</v>
      </c>
      <c r="K49" s="32">
        <f t="shared" si="12"/>
        <v>50</v>
      </c>
      <c r="L49" s="32">
        <f t="shared" si="13"/>
        <v>96</v>
      </c>
      <c r="M49" s="35" t="str">
        <f t="shared" si="14"/>
        <v/>
      </c>
      <c r="N49" s="32" t="str">
        <f t="shared" si="15"/>
        <v/>
      </c>
      <c r="O49" s="32" t="str">
        <f t="shared" si="16"/>
        <v/>
      </c>
      <c r="P49" s="32" t="str">
        <f t="shared" si="17"/>
        <v/>
      </c>
      <c r="Q49" s="33">
        <f t="shared" si="18"/>
        <v>96</v>
      </c>
    </row>
    <row r="50" spans="1:17" x14ac:dyDescent="0.2">
      <c r="A50" t="s">
        <v>755</v>
      </c>
      <c r="B50" t="s">
        <v>756</v>
      </c>
      <c r="C50" s="5">
        <v>50</v>
      </c>
      <c r="D50" s="5">
        <v>1.93</v>
      </c>
      <c r="E50" s="5">
        <v>96.5</v>
      </c>
      <c r="F50" s="5"/>
      <c r="G50" s="5"/>
      <c r="H50" s="5"/>
      <c r="I50" s="34">
        <f t="shared" si="10"/>
        <v>1.93</v>
      </c>
      <c r="J50" s="34" t="str">
        <f t="shared" si="11"/>
        <v/>
      </c>
      <c r="K50" s="32">
        <f t="shared" si="12"/>
        <v>-50</v>
      </c>
      <c r="L50" s="32">
        <f t="shared" si="13"/>
        <v>-96.5</v>
      </c>
      <c r="M50" s="35" t="str">
        <f t="shared" si="14"/>
        <v/>
      </c>
      <c r="N50" s="32" t="str">
        <f t="shared" si="15"/>
        <v/>
      </c>
      <c r="O50" s="32" t="str">
        <f t="shared" si="16"/>
        <v/>
      </c>
      <c r="P50" s="32" t="str">
        <f t="shared" si="17"/>
        <v/>
      </c>
      <c r="Q50" s="33">
        <f t="shared" si="18"/>
        <v>-96.5</v>
      </c>
    </row>
    <row r="51" spans="1:17" x14ac:dyDescent="0.2">
      <c r="A51" t="s">
        <v>85</v>
      </c>
      <c r="B51" t="s">
        <v>86</v>
      </c>
      <c r="C51" s="5">
        <v>150</v>
      </c>
      <c r="D51" s="5">
        <v>1.9266666666666665</v>
      </c>
      <c r="E51" s="5">
        <v>289</v>
      </c>
      <c r="F51" s="5">
        <v>100</v>
      </c>
      <c r="G51" s="5">
        <v>1.93</v>
      </c>
      <c r="H51" s="5">
        <v>193</v>
      </c>
      <c r="I51" s="34">
        <f t="shared" si="10"/>
        <v>1.9266666666666667</v>
      </c>
      <c r="J51" s="34">
        <f t="shared" si="11"/>
        <v>1.93</v>
      </c>
      <c r="K51" s="32">
        <f t="shared" si="12"/>
        <v>-50</v>
      </c>
      <c r="L51" s="32">
        <f t="shared" si="13"/>
        <v>-96</v>
      </c>
      <c r="M51" s="35">
        <f t="shared" si="14"/>
        <v>3.3333333333331883E-3</v>
      </c>
      <c r="N51" s="32">
        <f t="shared" si="15"/>
        <v>0.33333333333331883</v>
      </c>
      <c r="O51" s="32">
        <f t="shared" si="16"/>
        <v>-50</v>
      </c>
      <c r="P51" s="32">
        <f t="shared" si="17"/>
        <v>-96.333333333333343</v>
      </c>
      <c r="Q51" s="33" t="str">
        <f t="shared" si="18"/>
        <v/>
      </c>
    </row>
    <row r="52" spans="1:17" x14ac:dyDescent="0.2">
      <c r="A52" t="s">
        <v>94</v>
      </c>
      <c r="B52" t="s">
        <v>95</v>
      </c>
      <c r="C52" s="5">
        <v>8</v>
      </c>
      <c r="D52" s="5">
        <v>2.5249999999999999</v>
      </c>
      <c r="E52" s="5">
        <v>20.21</v>
      </c>
      <c r="F52" s="5">
        <v>5</v>
      </c>
      <c r="G52" s="5">
        <v>2.52</v>
      </c>
      <c r="H52" s="5">
        <v>12.6</v>
      </c>
      <c r="I52" s="34">
        <f t="shared" si="10"/>
        <v>2.5262500000000001</v>
      </c>
      <c r="J52" s="34">
        <f t="shared" si="11"/>
        <v>2.52</v>
      </c>
      <c r="K52" s="32">
        <f t="shared" si="12"/>
        <v>-3</v>
      </c>
      <c r="L52" s="32">
        <f t="shared" si="13"/>
        <v>-7.6100000000000012</v>
      </c>
      <c r="M52" s="35">
        <f t="shared" si="14"/>
        <v>-6.2500000000000888E-3</v>
      </c>
      <c r="N52" s="32">
        <f t="shared" si="15"/>
        <v>-3.1250000000000444E-2</v>
      </c>
      <c r="O52" s="32">
        <f t="shared" si="16"/>
        <v>-3</v>
      </c>
      <c r="P52" s="32">
        <f t="shared" si="17"/>
        <v>-7.5787500000000003</v>
      </c>
      <c r="Q52" s="33" t="str">
        <f t="shared" si="18"/>
        <v/>
      </c>
    </row>
    <row r="53" spans="1:17" x14ac:dyDescent="0.2">
      <c r="A53" t="s">
        <v>117</v>
      </c>
      <c r="B53" t="s">
        <v>118</v>
      </c>
      <c r="C53" s="5">
        <v>3</v>
      </c>
      <c r="D53" s="5">
        <v>2.69</v>
      </c>
      <c r="E53" s="5">
        <v>8.07</v>
      </c>
      <c r="F53" s="5"/>
      <c r="G53" s="5"/>
      <c r="H53" s="5"/>
      <c r="I53" s="34">
        <f t="shared" si="10"/>
        <v>2.69</v>
      </c>
      <c r="J53" s="34" t="str">
        <f t="shared" si="11"/>
        <v/>
      </c>
      <c r="K53" s="32">
        <f t="shared" si="12"/>
        <v>-3</v>
      </c>
      <c r="L53" s="32">
        <f t="shared" si="13"/>
        <v>-8.07</v>
      </c>
      <c r="M53" s="35" t="str">
        <f t="shared" si="14"/>
        <v/>
      </c>
      <c r="N53" s="32" t="str">
        <f t="shared" si="15"/>
        <v/>
      </c>
      <c r="O53" s="32" t="str">
        <f t="shared" si="16"/>
        <v/>
      </c>
      <c r="P53" s="32" t="str">
        <f t="shared" si="17"/>
        <v/>
      </c>
      <c r="Q53" s="33">
        <f t="shared" si="18"/>
        <v>-8.07</v>
      </c>
    </row>
    <row r="54" spans="1:17" x14ac:dyDescent="0.2">
      <c r="A54" t="s">
        <v>321</v>
      </c>
      <c r="B54" t="s">
        <v>322</v>
      </c>
      <c r="C54" s="5">
        <v>5</v>
      </c>
      <c r="D54" s="5">
        <v>2.81</v>
      </c>
      <c r="E54" s="5">
        <v>14.05</v>
      </c>
      <c r="F54" s="5"/>
      <c r="G54" s="5"/>
      <c r="H54" s="5"/>
      <c r="I54" s="34">
        <f t="shared" si="10"/>
        <v>2.81</v>
      </c>
      <c r="J54" s="34" t="str">
        <f t="shared" si="11"/>
        <v/>
      </c>
      <c r="K54" s="32">
        <f t="shared" si="12"/>
        <v>-5</v>
      </c>
      <c r="L54" s="32">
        <f t="shared" si="13"/>
        <v>-14.05</v>
      </c>
      <c r="M54" s="35" t="str">
        <f t="shared" si="14"/>
        <v/>
      </c>
      <c r="N54" s="32" t="str">
        <f t="shared" si="15"/>
        <v/>
      </c>
      <c r="O54" s="32" t="str">
        <f t="shared" si="16"/>
        <v/>
      </c>
      <c r="P54" s="32" t="str">
        <f t="shared" si="17"/>
        <v/>
      </c>
      <c r="Q54" s="33">
        <f t="shared" si="18"/>
        <v>-14.05</v>
      </c>
    </row>
    <row r="55" spans="1:17" x14ac:dyDescent="0.2">
      <c r="A55" t="s">
        <v>295</v>
      </c>
      <c r="B55" t="s">
        <v>296</v>
      </c>
      <c r="C55" s="5">
        <v>550</v>
      </c>
      <c r="D55" s="5">
        <v>1.1666666666666665E-2</v>
      </c>
      <c r="E55" s="5">
        <v>6.5</v>
      </c>
      <c r="F55" s="5">
        <v>550</v>
      </c>
      <c r="G55" s="5">
        <v>1.3333333333333334E-2</v>
      </c>
      <c r="H55" s="5">
        <v>6</v>
      </c>
      <c r="I55" s="34">
        <f t="shared" si="10"/>
        <v>1.1818181818181818E-2</v>
      </c>
      <c r="J55" s="34">
        <f t="shared" si="11"/>
        <v>1.090909090909091E-2</v>
      </c>
      <c r="K55" s="32">
        <f t="shared" si="12"/>
        <v>0</v>
      </c>
      <c r="L55" s="32">
        <f t="shared" si="13"/>
        <v>-0.5</v>
      </c>
      <c r="M55" s="35">
        <f t="shared" si="14"/>
        <v>-9.0909090909090801E-4</v>
      </c>
      <c r="N55" s="32">
        <f t="shared" si="15"/>
        <v>-0.49999999999999939</v>
      </c>
      <c r="O55" s="32">
        <f t="shared" si="16"/>
        <v>0</v>
      </c>
      <c r="P55" s="32">
        <f t="shared" si="17"/>
        <v>0</v>
      </c>
      <c r="Q55" s="33" t="str">
        <f t="shared" si="18"/>
        <v/>
      </c>
    </row>
    <row r="56" spans="1:17" x14ac:dyDescent="0.2">
      <c r="A56" t="s">
        <v>758</v>
      </c>
      <c r="B56" t="s">
        <v>759</v>
      </c>
      <c r="C56" s="5">
        <v>50</v>
      </c>
      <c r="D56" s="5">
        <v>3.07</v>
      </c>
      <c r="E56" s="5">
        <v>153.5</v>
      </c>
      <c r="F56" s="5">
        <v>150</v>
      </c>
      <c r="G56" s="5">
        <v>3.0733333333333328</v>
      </c>
      <c r="H56" s="5">
        <v>461</v>
      </c>
      <c r="I56" s="34">
        <f t="shared" si="10"/>
        <v>3.07</v>
      </c>
      <c r="J56" s="34">
        <f t="shared" si="11"/>
        <v>3.0733333333333333</v>
      </c>
      <c r="K56" s="32">
        <f t="shared" si="12"/>
        <v>100</v>
      </c>
      <c r="L56" s="32">
        <f t="shared" si="13"/>
        <v>307.5</v>
      </c>
      <c r="M56" s="35">
        <f t="shared" si="14"/>
        <v>3.3333333333334103E-3</v>
      </c>
      <c r="N56" s="32">
        <f t="shared" si="15"/>
        <v>0.50000000000001155</v>
      </c>
      <c r="O56" s="32">
        <f t="shared" si="16"/>
        <v>100</v>
      </c>
      <c r="P56" s="32">
        <f t="shared" si="17"/>
        <v>307</v>
      </c>
      <c r="Q56" s="33" t="str">
        <f t="shared" si="18"/>
        <v/>
      </c>
    </row>
    <row r="57" spans="1:17" x14ac:dyDescent="0.2">
      <c r="A57" t="s">
        <v>91</v>
      </c>
      <c r="B57" t="s">
        <v>92</v>
      </c>
      <c r="C57" s="5">
        <v>450</v>
      </c>
      <c r="D57" s="5">
        <v>2.1628571428571428</v>
      </c>
      <c r="E57" s="5">
        <v>973</v>
      </c>
      <c r="F57" s="5">
        <v>550</v>
      </c>
      <c r="G57" s="5">
        <v>2.1633333333333336</v>
      </c>
      <c r="H57" s="5">
        <v>1190</v>
      </c>
      <c r="I57" s="34">
        <f t="shared" si="10"/>
        <v>2.1622222222222223</v>
      </c>
      <c r="J57" s="34">
        <f t="shared" si="11"/>
        <v>2.1636363636363636</v>
      </c>
      <c r="K57" s="32">
        <f t="shared" si="12"/>
        <v>100</v>
      </c>
      <c r="L57" s="32">
        <f t="shared" si="13"/>
        <v>217</v>
      </c>
      <c r="M57" s="35">
        <f t="shared" si="14"/>
        <v>1.4141414141413122E-3</v>
      </c>
      <c r="N57" s="32">
        <f t="shared" si="15"/>
        <v>0.77777777777772172</v>
      </c>
      <c r="O57" s="32">
        <f t="shared" si="16"/>
        <v>100</v>
      </c>
      <c r="P57" s="32">
        <f t="shared" si="17"/>
        <v>216.22222222222223</v>
      </c>
      <c r="Q57" s="33" t="str">
        <f t="shared" si="18"/>
        <v/>
      </c>
    </row>
    <row r="58" spans="1:17" x14ac:dyDescent="0.2">
      <c r="A58" t="s">
        <v>327</v>
      </c>
      <c r="B58" t="s">
        <v>328</v>
      </c>
      <c r="C58" s="5">
        <v>5</v>
      </c>
      <c r="D58" s="5">
        <v>3.15</v>
      </c>
      <c r="E58" s="5">
        <v>15.75</v>
      </c>
      <c r="F58" s="5">
        <v>5</v>
      </c>
      <c r="G58" s="5">
        <v>3.15</v>
      </c>
      <c r="H58" s="5">
        <v>15.75</v>
      </c>
      <c r="I58" s="34">
        <f t="shared" si="10"/>
        <v>3.15</v>
      </c>
      <c r="J58" s="34">
        <f t="shared" si="11"/>
        <v>3.15</v>
      </c>
      <c r="K58" s="32">
        <f t="shared" si="12"/>
        <v>0</v>
      </c>
      <c r="L58" s="32">
        <f t="shared" si="13"/>
        <v>0</v>
      </c>
      <c r="M58" s="35">
        <f t="shared" si="14"/>
        <v>0</v>
      </c>
      <c r="N58" s="32">
        <f t="shared" si="15"/>
        <v>0</v>
      </c>
      <c r="O58" s="32">
        <f t="shared" si="16"/>
        <v>0</v>
      </c>
      <c r="P58" s="32">
        <f t="shared" si="17"/>
        <v>0</v>
      </c>
      <c r="Q58" s="33" t="str">
        <f t="shared" si="18"/>
        <v/>
      </c>
    </row>
    <row r="59" spans="1:17" x14ac:dyDescent="0.2">
      <c r="A59" t="s">
        <v>408</v>
      </c>
      <c r="B59" t="s">
        <v>409</v>
      </c>
      <c r="C59" s="5">
        <v>250</v>
      </c>
      <c r="D59" s="5">
        <v>2.6933333333333334</v>
      </c>
      <c r="E59" s="5">
        <v>673.5</v>
      </c>
      <c r="F59" s="5">
        <v>150</v>
      </c>
      <c r="G59" s="5">
        <v>2.7000000000000006</v>
      </c>
      <c r="H59" s="5">
        <v>405</v>
      </c>
      <c r="I59" s="34">
        <f t="shared" si="10"/>
        <v>2.694</v>
      </c>
      <c r="J59" s="34">
        <f t="shared" si="11"/>
        <v>2.7</v>
      </c>
      <c r="K59" s="32">
        <f t="shared" si="12"/>
        <v>-100</v>
      </c>
      <c r="L59" s="32">
        <f t="shared" si="13"/>
        <v>-268.5</v>
      </c>
      <c r="M59" s="35">
        <f t="shared" si="14"/>
        <v>6.0000000000002274E-3</v>
      </c>
      <c r="N59" s="32">
        <f t="shared" si="15"/>
        <v>0.90000000000003411</v>
      </c>
      <c r="O59" s="32">
        <f t="shared" si="16"/>
        <v>-100</v>
      </c>
      <c r="P59" s="32">
        <f t="shared" si="17"/>
        <v>-269.39999999999998</v>
      </c>
      <c r="Q59" s="33" t="str">
        <f t="shared" si="18"/>
        <v/>
      </c>
    </row>
    <row r="60" spans="1:17" x14ac:dyDescent="0.2">
      <c r="A60" t="s">
        <v>612</v>
      </c>
      <c r="B60" t="s">
        <v>613</v>
      </c>
      <c r="C60" s="5">
        <v>4</v>
      </c>
      <c r="D60" s="5">
        <v>33.880000000000003</v>
      </c>
      <c r="E60" s="5">
        <v>135.52000000000001</v>
      </c>
      <c r="F60" s="5"/>
      <c r="G60" s="5"/>
      <c r="H60" s="5"/>
      <c r="I60" s="34">
        <f t="shared" si="10"/>
        <v>33.880000000000003</v>
      </c>
      <c r="J60" s="34" t="str">
        <f t="shared" si="11"/>
        <v/>
      </c>
      <c r="K60" s="32">
        <f t="shared" si="12"/>
        <v>-4</v>
      </c>
      <c r="L60" s="32">
        <f t="shared" si="13"/>
        <v>-135.52000000000001</v>
      </c>
      <c r="M60" s="35" t="str">
        <f t="shared" si="14"/>
        <v/>
      </c>
      <c r="N60" s="32" t="str">
        <f t="shared" si="15"/>
        <v/>
      </c>
      <c r="O60" s="32" t="str">
        <f t="shared" si="16"/>
        <v/>
      </c>
      <c r="P60" s="32" t="str">
        <f t="shared" si="17"/>
        <v/>
      </c>
      <c r="Q60" s="33">
        <f t="shared" si="18"/>
        <v>-135.52000000000001</v>
      </c>
    </row>
    <row r="61" spans="1:17" x14ac:dyDescent="0.2">
      <c r="A61" t="s">
        <v>1276</v>
      </c>
      <c r="B61" t="s">
        <v>1277</v>
      </c>
      <c r="C61" s="5"/>
      <c r="D61" s="5"/>
      <c r="E61" s="5"/>
      <c r="F61" s="5">
        <v>20</v>
      </c>
      <c r="G61" s="5">
        <v>6.05</v>
      </c>
      <c r="H61" s="5">
        <v>121</v>
      </c>
      <c r="I61" s="34" t="str">
        <f t="shared" si="10"/>
        <v/>
      </c>
      <c r="J61" s="34">
        <f t="shared" si="11"/>
        <v>6.05</v>
      </c>
      <c r="K61" s="32">
        <f t="shared" si="12"/>
        <v>20</v>
      </c>
      <c r="L61" s="32">
        <f t="shared" si="13"/>
        <v>121</v>
      </c>
      <c r="M61" s="35" t="str">
        <f t="shared" si="14"/>
        <v/>
      </c>
      <c r="N61" s="32" t="str">
        <f t="shared" si="15"/>
        <v/>
      </c>
      <c r="O61" s="32" t="str">
        <f t="shared" si="16"/>
        <v/>
      </c>
      <c r="P61" s="32" t="str">
        <f t="shared" si="17"/>
        <v/>
      </c>
      <c r="Q61" s="33">
        <f t="shared" si="18"/>
        <v>121</v>
      </c>
    </row>
    <row r="62" spans="1:17" x14ac:dyDescent="0.2">
      <c r="A62" t="s">
        <v>944</v>
      </c>
      <c r="B62" t="s">
        <v>945</v>
      </c>
      <c r="C62" s="5"/>
      <c r="D62" s="5"/>
      <c r="E62" s="5"/>
      <c r="F62" s="5">
        <v>2</v>
      </c>
      <c r="G62" s="5">
        <v>12.1</v>
      </c>
      <c r="H62" s="5">
        <v>24.2</v>
      </c>
      <c r="I62" s="34" t="str">
        <f t="shared" si="10"/>
        <v/>
      </c>
      <c r="J62" s="34">
        <f t="shared" si="11"/>
        <v>12.1</v>
      </c>
      <c r="K62" s="32">
        <f t="shared" si="12"/>
        <v>2</v>
      </c>
      <c r="L62" s="32">
        <f t="shared" si="13"/>
        <v>24.2</v>
      </c>
      <c r="M62" s="35" t="str">
        <f t="shared" si="14"/>
        <v/>
      </c>
      <c r="N62" s="32" t="str">
        <f t="shared" si="15"/>
        <v/>
      </c>
      <c r="O62" s="32" t="str">
        <f t="shared" si="16"/>
        <v/>
      </c>
      <c r="P62" s="32" t="str">
        <f t="shared" si="17"/>
        <v/>
      </c>
      <c r="Q62" s="33">
        <f t="shared" si="18"/>
        <v>24.2</v>
      </c>
    </row>
    <row r="63" spans="1:17" x14ac:dyDescent="0.2">
      <c r="A63" t="s">
        <v>366</v>
      </c>
      <c r="B63" t="s">
        <v>367</v>
      </c>
      <c r="C63" s="5">
        <v>1</v>
      </c>
      <c r="D63" s="5">
        <v>12.1</v>
      </c>
      <c r="E63" s="5">
        <v>12.1</v>
      </c>
      <c r="F63" s="5"/>
      <c r="G63" s="5"/>
      <c r="H63" s="5"/>
      <c r="I63" s="34">
        <f t="shared" si="10"/>
        <v>12.1</v>
      </c>
      <c r="J63" s="34" t="str">
        <f t="shared" si="11"/>
        <v/>
      </c>
      <c r="K63" s="32">
        <f t="shared" si="12"/>
        <v>-1</v>
      </c>
      <c r="L63" s="32">
        <f t="shared" si="13"/>
        <v>-12.1</v>
      </c>
      <c r="M63" s="35" t="str">
        <f t="shared" si="14"/>
        <v/>
      </c>
      <c r="N63" s="32" t="str">
        <f t="shared" si="15"/>
        <v/>
      </c>
      <c r="O63" s="32" t="str">
        <f t="shared" si="16"/>
        <v/>
      </c>
      <c r="P63" s="32" t="str">
        <f t="shared" si="17"/>
        <v/>
      </c>
      <c r="Q63" s="33">
        <f t="shared" si="18"/>
        <v>-12.1</v>
      </c>
    </row>
    <row r="64" spans="1:17" x14ac:dyDescent="0.2">
      <c r="A64" t="s">
        <v>370</v>
      </c>
      <c r="B64" t="s">
        <v>371</v>
      </c>
      <c r="C64" s="5">
        <v>1</v>
      </c>
      <c r="D64" s="5">
        <v>12.1</v>
      </c>
      <c r="E64" s="5">
        <v>12.1</v>
      </c>
      <c r="F64" s="5"/>
      <c r="G64" s="5"/>
      <c r="H64" s="5"/>
      <c r="I64" s="34">
        <f t="shared" si="10"/>
        <v>12.1</v>
      </c>
      <c r="J64" s="34" t="str">
        <f t="shared" si="11"/>
        <v/>
      </c>
      <c r="K64" s="32">
        <f t="shared" si="12"/>
        <v>-1</v>
      </c>
      <c r="L64" s="32">
        <f t="shared" si="13"/>
        <v>-12.1</v>
      </c>
      <c r="M64" s="35" t="str">
        <f t="shared" si="14"/>
        <v/>
      </c>
      <c r="N64" s="32" t="str">
        <f t="shared" si="15"/>
        <v/>
      </c>
      <c r="O64" s="32" t="str">
        <f t="shared" si="16"/>
        <v/>
      </c>
      <c r="P64" s="32" t="str">
        <f t="shared" si="17"/>
        <v/>
      </c>
      <c r="Q64" s="33">
        <f t="shared" si="18"/>
        <v>-12.1</v>
      </c>
    </row>
    <row r="65" spans="1:17" x14ac:dyDescent="0.2">
      <c r="A65" t="s">
        <v>373</v>
      </c>
      <c r="B65" t="s">
        <v>374</v>
      </c>
      <c r="C65" s="5">
        <v>3</v>
      </c>
      <c r="D65" s="5">
        <v>12.1</v>
      </c>
      <c r="E65" s="5">
        <v>36.299999999999997</v>
      </c>
      <c r="F65" s="5"/>
      <c r="G65" s="5"/>
      <c r="H65" s="5"/>
      <c r="I65" s="34">
        <f t="shared" si="10"/>
        <v>12.1</v>
      </c>
      <c r="J65" s="34" t="str">
        <f t="shared" si="11"/>
        <v/>
      </c>
      <c r="K65" s="32">
        <f t="shared" si="12"/>
        <v>-3</v>
      </c>
      <c r="L65" s="32">
        <f t="shared" si="13"/>
        <v>-36.299999999999997</v>
      </c>
      <c r="M65" s="35" t="str">
        <f t="shared" si="14"/>
        <v/>
      </c>
      <c r="N65" s="32" t="str">
        <f t="shared" si="15"/>
        <v/>
      </c>
      <c r="O65" s="32" t="str">
        <f t="shared" si="16"/>
        <v/>
      </c>
      <c r="P65" s="32" t="str">
        <f t="shared" si="17"/>
        <v/>
      </c>
      <c r="Q65" s="33">
        <f t="shared" si="18"/>
        <v>-36.299999999999997</v>
      </c>
    </row>
    <row r="66" spans="1:17" x14ac:dyDescent="0.2">
      <c r="A66" t="s">
        <v>675</v>
      </c>
      <c r="B66" t="s">
        <v>676</v>
      </c>
      <c r="C66" s="5">
        <v>2</v>
      </c>
      <c r="D66" s="5">
        <v>12.1</v>
      </c>
      <c r="E66" s="5">
        <v>24.2</v>
      </c>
      <c r="F66" s="5"/>
      <c r="G66" s="5"/>
      <c r="H66" s="5"/>
      <c r="I66" s="34">
        <f t="shared" si="10"/>
        <v>12.1</v>
      </c>
      <c r="J66" s="34" t="str">
        <f t="shared" si="11"/>
        <v/>
      </c>
      <c r="K66" s="32">
        <f t="shared" si="12"/>
        <v>-2</v>
      </c>
      <c r="L66" s="32">
        <f t="shared" si="13"/>
        <v>-24.2</v>
      </c>
      <c r="M66" s="35" t="str">
        <f t="shared" si="14"/>
        <v/>
      </c>
      <c r="N66" s="32" t="str">
        <f t="shared" si="15"/>
        <v/>
      </c>
      <c r="O66" s="32" t="str">
        <f t="shared" si="16"/>
        <v/>
      </c>
      <c r="P66" s="32" t="str">
        <f t="shared" si="17"/>
        <v/>
      </c>
      <c r="Q66" s="33">
        <f t="shared" si="18"/>
        <v>-24.2</v>
      </c>
    </row>
    <row r="67" spans="1:17" x14ac:dyDescent="0.2">
      <c r="A67" t="s">
        <v>376</v>
      </c>
      <c r="B67" t="s">
        <v>377</v>
      </c>
      <c r="C67" s="5">
        <v>3</v>
      </c>
      <c r="D67" s="5">
        <v>12.11</v>
      </c>
      <c r="E67" s="5">
        <v>36.340000000000003</v>
      </c>
      <c r="F67" s="5">
        <v>2</v>
      </c>
      <c r="G67" s="5">
        <v>12.1</v>
      </c>
      <c r="H67" s="5">
        <v>24.2</v>
      </c>
      <c r="I67" s="34">
        <f t="shared" si="10"/>
        <v>12.113333333333335</v>
      </c>
      <c r="J67" s="34">
        <f t="shared" si="11"/>
        <v>12.1</v>
      </c>
      <c r="K67" s="32">
        <f t="shared" si="12"/>
        <v>-1</v>
      </c>
      <c r="L67" s="32">
        <f t="shared" si="13"/>
        <v>-12.140000000000004</v>
      </c>
      <c r="M67" s="35">
        <f t="shared" si="14"/>
        <v>-1.3333333333335418E-2</v>
      </c>
      <c r="N67" s="32">
        <f t="shared" si="15"/>
        <v>-2.6666666666670835E-2</v>
      </c>
      <c r="O67" s="32">
        <f t="shared" si="16"/>
        <v>-1</v>
      </c>
      <c r="P67" s="32">
        <f t="shared" si="17"/>
        <v>-12.113333333333335</v>
      </c>
      <c r="Q67" s="33" t="str">
        <f t="shared" si="18"/>
        <v/>
      </c>
    </row>
    <row r="68" spans="1:17" x14ac:dyDescent="0.2">
      <c r="A68" t="s">
        <v>597</v>
      </c>
      <c r="B68" t="s">
        <v>598</v>
      </c>
      <c r="C68" s="5">
        <v>100</v>
      </c>
      <c r="D68" s="5">
        <v>2.91</v>
      </c>
      <c r="E68" s="5">
        <v>291.2</v>
      </c>
      <c r="F68" s="5"/>
      <c r="G68" s="5"/>
      <c r="H68" s="5"/>
      <c r="I68" s="34">
        <f t="shared" si="10"/>
        <v>2.9119999999999999</v>
      </c>
      <c r="J68" s="34" t="str">
        <f t="shared" si="11"/>
        <v/>
      </c>
      <c r="K68" s="32">
        <f t="shared" si="12"/>
        <v>-100</v>
      </c>
      <c r="L68" s="32">
        <f t="shared" si="13"/>
        <v>-291.2</v>
      </c>
      <c r="M68" s="35" t="str">
        <f t="shared" si="14"/>
        <v/>
      </c>
      <c r="N68" s="32" t="str">
        <f t="shared" si="15"/>
        <v/>
      </c>
      <c r="O68" s="32" t="str">
        <f t="shared" si="16"/>
        <v/>
      </c>
      <c r="P68" s="32" t="str">
        <f t="shared" si="17"/>
        <v/>
      </c>
      <c r="Q68" s="33">
        <f t="shared" si="18"/>
        <v>-291.2</v>
      </c>
    </row>
    <row r="69" spans="1:17" x14ac:dyDescent="0.2">
      <c r="A69" t="s">
        <v>895</v>
      </c>
      <c r="B69" t="s">
        <v>896</v>
      </c>
      <c r="C69" s="5"/>
      <c r="D69" s="5"/>
      <c r="E69" s="5"/>
      <c r="F69" s="5">
        <v>20</v>
      </c>
      <c r="G69" s="5">
        <v>32.299999999999997</v>
      </c>
      <c r="H69" s="5">
        <v>646</v>
      </c>
      <c r="I69" s="34" t="str">
        <f t="shared" si="10"/>
        <v/>
      </c>
      <c r="J69" s="34">
        <f t="shared" si="11"/>
        <v>32.299999999999997</v>
      </c>
      <c r="K69" s="32">
        <f t="shared" si="12"/>
        <v>20</v>
      </c>
      <c r="L69" s="32">
        <f t="shared" si="13"/>
        <v>646</v>
      </c>
      <c r="M69" s="35" t="str">
        <f t="shared" si="14"/>
        <v/>
      </c>
      <c r="N69" s="32" t="str">
        <f t="shared" si="15"/>
        <v/>
      </c>
      <c r="O69" s="32" t="str">
        <f t="shared" si="16"/>
        <v/>
      </c>
      <c r="P69" s="32" t="str">
        <f t="shared" si="17"/>
        <v/>
      </c>
      <c r="Q69" s="33">
        <f t="shared" si="18"/>
        <v>646</v>
      </c>
    </row>
    <row r="70" spans="1:17" x14ac:dyDescent="0.2">
      <c r="A70" t="s">
        <v>1026</v>
      </c>
      <c r="B70" t="s">
        <v>1027</v>
      </c>
      <c r="C70" s="5"/>
      <c r="D70" s="5"/>
      <c r="E70" s="5"/>
      <c r="F70" s="5">
        <v>10</v>
      </c>
      <c r="G70" s="5">
        <v>17.059999999999999</v>
      </c>
      <c r="H70" s="5">
        <v>170.61</v>
      </c>
      <c r="I70" s="34" t="str">
        <f t="shared" si="10"/>
        <v/>
      </c>
      <c r="J70" s="34">
        <f t="shared" si="11"/>
        <v>17.061</v>
      </c>
      <c r="K70" s="32">
        <f t="shared" si="12"/>
        <v>10</v>
      </c>
      <c r="L70" s="32">
        <f t="shared" si="13"/>
        <v>170.61</v>
      </c>
      <c r="M70" s="35" t="str">
        <f t="shared" si="14"/>
        <v/>
      </c>
      <c r="N70" s="32" t="str">
        <f t="shared" si="15"/>
        <v/>
      </c>
      <c r="O70" s="32" t="str">
        <f t="shared" si="16"/>
        <v/>
      </c>
      <c r="P70" s="32" t="str">
        <f t="shared" si="17"/>
        <v/>
      </c>
      <c r="Q70" s="33">
        <f t="shared" si="18"/>
        <v>170.61</v>
      </c>
    </row>
    <row r="71" spans="1:17" x14ac:dyDescent="0.2">
      <c r="A71" t="s">
        <v>815</v>
      </c>
      <c r="B71" t="s">
        <v>816</v>
      </c>
      <c r="C71" s="5">
        <v>4</v>
      </c>
      <c r="D71" s="5">
        <v>650.33000000000004</v>
      </c>
      <c r="E71" s="5">
        <v>2601.31</v>
      </c>
      <c r="F71" s="5"/>
      <c r="G71" s="5"/>
      <c r="H71" s="5"/>
      <c r="I71" s="34">
        <f t="shared" si="10"/>
        <v>650.32749999999999</v>
      </c>
      <c r="J71" s="34" t="str">
        <f t="shared" si="11"/>
        <v/>
      </c>
      <c r="K71" s="32">
        <f t="shared" si="12"/>
        <v>-4</v>
      </c>
      <c r="L71" s="32">
        <f t="shared" si="13"/>
        <v>-2601.31</v>
      </c>
      <c r="M71" s="35" t="str">
        <f t="shared" si="14"/>
        <v/>
      </c>
      <c r="N71" s="32" t="str">
        <f t="shared" si="15"/>
        <v/>
      </c>
      <c r="O71" s="32" t="str">
        <f t="shared" si="16"/>
        <v/>
      </c>
      <c r="P71" s="32" t="str">
        <f t="shared" si="17"/>
        <v/>
      </c>
      <c r="Q71" s="33">
        <f t="shared" si="18"/>
        <v>-2601.31</v>
      </c>
    </row>
    <row r="72" spans="1:17" x14ac:dyDescent="0.2">
      <c r="A72" t="s">
        <v>1133</v>
      </c>
      <c r="B72" t="s">
        <v>1134</v>
      </c>
      <c r="C72" s="5"/>
      <c r="D72" s="5"/>
      <c r="E72" s="5"/>
      <c r="F72" s="5">
        <v>6</v>
      </c>
      <c r="G72" s="5">
        <v>1316.48</v>
      </c>
      <c r="H72" s="5">
        <v>7898.88</v>
      </c>
      <c r="I72" s="34" t="str">
        <f t="shared" si="10"/>
        <v/>
      </c>
      <c r="J72" s="34">
        <f t="shared" si="11"/>
        <v>1316.48</v>
      </c>
      <c r="K72" s="32">
        <f t="shared" si="12"/>
        <v>6</v>
      </c>
      <c r="L72" s="32">
        <f t="shared" si="13"/>
        <v>7898.88</v>
      </c>
      <c r="M72" s="35" t="str">
        <f t="shared" si="14"/>
        <v/>
      </c>
      <c r="N72" s="32" t="str">
        <f t="shared" si="15"/>
        <v/>
      </c>
      <c r="O72" s="32" t="str">
        <f t="shared" si="16"/>
        <v/>
      </c>
      <c r="P72" s="32" t="str">
        <f t="shared" si="17"/>
        <v/>
      </c>
      <c r="Q72" s="33">
        <f t="shared" si="18"/>
        <v>7898.88</v>
      </c>
    </row>
    <row r="73" spans="1:17" x14ac:dyDescent="0.2">
      <c r="A73" t="s">
        <v>534</v>
      </c>
      <c r="B73" t="s">
        <v>535</v>
      </c>
      <c r="C73" s="5">
        <v>100</v>
      </c>
      <c r="D73" s="5">
        <v>17.98</v>
      </c>
      <c r="E73" s="5">
        <v>1798</v>
      </c>
      <c r="F73" s="5">
        <v>150</v>
      </c>
      <c r="G73" s="5">
        <v>17.98</v>
      </c>
      <c r="H73" s="5">
        <v>2697</v>
      </c>
      <c r="I73" s="34">
        <f t="shared" si="10"/>
        <v>17.98</v>
      </c>
      <c r="J73" s="34">
        <f t="shared" si="11"/>
        <v>17.98</v>
      </c>
      <c r="K73" s="32">
        <f t="shared" si="12"/>
        <v>50</v>
      </c>
      <c r="L73" s="32">
        <f t="shared" si="13"/>
        <v>899</v>
      </c>
      <c r="M73" s="35">
        <f t="shared" si="14"/>
        <v>0</v>
      </c>
      <c r="N73" s="32">
        <f t="shared" si="15"/>
        <v>0</v>
      </c>
      <c r="O73" s="32">
        <f t="shared" si="16"/>
        <v>50</v>
      </c>
      <c r="P73" s="32">
        <f t="shared" si="17"/>
        <v>899</v>
      </c>
      <c r="Q73" s="33" t="str">
        <f t="shared" si="18"/>
        <v/>
      </c>
    </row>
    <row r="74" spans="1:17" x14ac:dyDescent="0.2">
      <c r="A74" t="s">
        <v>924</v>
      </c>
      <c r="B74" t="s">
        <v>925</v>
      </c>
      <c r="C74" s="5"/>
      <c r="D74" s="5"/>
      <c r="E74" s="5"/>
      <c r="F74" s="5">
        <v>100</v>
      </c>
      <c r="G74" s="5">
        <v>17.98</v>
      </c>
      <c r="H74" s="5">
        <v>1798</v>
      </c>
      <c r="I74" s="34" t="str">
        <f t="shared" si="10"/>
        <v/>
      </c>
      <c r="J74" s="34">
        <f t="shared" si="11"/>
        <v>17.98</v>
      </c>
      <c r="K74" s="32">
        <f t="shared" si="12"/>
        <v>100</v>
      </c>
      <c r="L74" s="32">
        <f t="shared" si="13"/>
        <v>1798</v>
      </c>
      <c r="M74" s="35" t="str">
        <f t="shared" si="14"/>
        <v/>
      </c>
      <c r="N74" s="32" t="str">
        <f t="shared" si="15"/>
        <v/>
      </c>
      <c r="O74" s="32" t="str">
        <f t="shared" si="16"/>
        <v/>
      </c>
      <c r="P74" s="32" t="str">
        <f t="shared" si="17"/>
        <v/>
      </c>
      <c r="Q74" s="33">
        <f t="shared" si="18"/>
        <v>1798</v>
      </c>
    </row>
    <row r="75" spans="1:17" x14ac:dyDescent="0.2">
      <c r="A75" t="s">
        <v>270</v>
      </c>
      <c r="B75" t="s">
        <v>271</v>
      </c>
      <c r="C75" s="5">
        <v>125</v>
      </c>
      <c r="D75" s="5">
        <v>13.309999999999999</v>
      </c>
      <c r="E75" s="5">
        <v>1663.75</v>
      </c>
      <c r="F75" s="5">
        <v>180</v>
      </c>
      <c r="G75" s="5">
        <v>13.31</v>
      </c>
      <c r="H75" s="5">
        <v>2395.8000000000002</v>
      </c>
      <c r="I75" s="34">
        <f t="shared" si="10"/>
        <v>13.31</v>
      </c>
      <c r="J75" s="34">
        <f t="shared" si="11"/>
        <v>13.31</v>
      </c>
      <c r="K75" s="32">
        <f t="shared" si="12"/>
        <v>55</v>
      </c>
      <c r="L75" s="32">
        <f t="shared" si="13"/>
        <v>732.05000000000018</v>
      </c>
      <c r="M75" s="35">
        <f t="shared" si="14"/>
        <v>0</v>
      </c>
      <c r="N75" s="32">
        <f t="shared" si="15"/>
        <v>0</v>
      </c>
      <c r="O75" s="32">
        <f t="shared" si="16"/>
        <v>55</v>
      </c>
      <c r="P75" s="32">
        <f t="shared" si="17"/>
        <v>732.05000000000007</v>
      </c>
      <c r="Q75" s="33" t="str">
        <f t="shared" si="18"/>
        <v/>
      </c>
    </row>
    <row r="76" spans="1:17" x14ac:dyDescent="0.2">
      <c r="A76" t="s">
        <v>918</v>
      </c>
      <c r="B76" t="s">
        <v>919</v>
      </c>
      <c r="C76" s="5"/>
      <c r="D76" s="5"/>
      <c r="E76" s="5"/>
      <c r="F76" s="5">
        <v>50</v>
      </c>
      <c r="G76" s="5">
        <v>4.43</v>
      </c>
      <c r="H76" s="5">
        <v>221.5</v>
      </c>
      <c r="I76" s="34" t="str">
        <f t="shared" si="10"/>
        <v/>
      </c>
      <c r="J76" s="34">
        <f t="shared" si="11"/>
        <v>4.43</v>
      </c>
      <c r="K76" s="32">
        <f t="shared" si="12"/>
        <v>50</v>
      </c>
      <c r="L76" s="32">
        <f t="shared" si="13"/>
        <v>221.5</v>
      </c>
      <c r="M76" s="35" t="str">
        <f t="shared" si="14"/>
        <v/>
      </c>
      <c r="N76" s="32" t="str">
        <f t="shared" si="15"/>
        <v/>
      </c>
      <c r="O76" s="32" t="str">
        <f t="shared" si="16"/>
        <v/>
      </c>
      <c r="P76" s="32" t="str">
        <f t="shared" si="17"/>
        <v/>
      </c>
      <c r="Q76" s="33">
        <f t="shared" si="18"/>
        <v>221.5</v>
      </c>
    </row>
    <row r="77" spans="1:17" x14ac:dyDescent="0.2">
      <c r="A77" t="s">
        <v>264</v>
      </c>
      <c r="B77" t="s">
        <v>265</v>
      </c>
      <c r="C77" s="5">
        <v>110</v>
      </c>
      <c r="D77" s="5">
        <v>11.737500000000001</v>
      </c>
      <c r="E77" s="5">
        <v>1291.1999999999998</v>
      </c>
      <c r="F77" s="5">
        <v>110</v>
      </c>
      <c r="G77" s="5">
        <v>11.735714285714286</v>
      </c>
      <c r="H77" s="5">
        <v>1290.8499999999999</v>
      </c>
      <c r="I77" s="34">
        <f t="shared" si="10"/>
        <v>11.738181818181816</v>
      </c>
      <c r="J77" s="34">
        <f t="shared" si="11"/>
        <v>11.734999999999999</v>
      </c>
      <c r="K77" s="32">
        <f t="shared" si="12"/>
        <v>0</v>
      </c>
      <c r="L77" s="32">
        <f t="shared" si="13"/>
        <v>-0.34999999999990905</v>
      </c>
      <c r="M77" s="35">
        <f t="shared" si="14"/>
        <v>-3.1818181818170643E-3</v>
      </c>
      <c r="N77" s="32">
        <f t="shared" si="15"/>
        <v>-0.34999999999987708</v>
      </c>
      <c r="O77" s="32">
        <f t="shared" si="16"/>
        <v>0</v>
      </c>
      <c r="P77" s="32">
        <f t="shared" si="17"/>
        <v>0</v>
      </c>
      <c r="Q77" s="33" t="str">
        <f t="shared" si="18"/>
        <v/>
      </c>
    </row>
    <row r="78" spans="1:17" x14ac:dyDescent="0.2">
      <c r="A78" t="s">
        <v>197</v>
      </c>
      <c r="B78" t="s">
        <v>198</v>
      </c>
      <c r="C78" s="5">
        <v>15</v>
      </c>
      <c r="D78" s="5">
        <v>229.9</v>
      </c>
      <c r="E78" s="5">
        <v>3448.5</v>
      </c>
      <c r="F78" s="5">
        <v>15</v>
      </c>
      <c r="G78" s="5">
        <v>229.9</v>
      </c>
      <c r="H78" s="5">
        <v>3448.5</v>
      </c>
      <c r="I78" s="34">
        <f t="shared" si="10"/>
        <v>229.9</v>
      </c>
      <c r="J78" s="34">
        <f t="shared" si="11"/>
        <v>229.9</v>
      </c>
      <c r="K78" s="32">
        <f t="shared" si="12"/>
        <v>0</v>
      </c>
      <c r="L78" s="32">
        <f t="shared" si="13"/>
        <v>0</v>
      </c>
      <c r="M78" s="35">
        <f t="shared" si="14"/>
        <v>0</v>
      </c>
      <c r="N78" s="32">
        <f t="shared" si="15"/>
        <v>0</v>
      </c>
      <c r="O78" s="32">
        <f t="shared" si="16"/>
        <v>0</v>
      </c>
      <c r="P78" s="32">
        <f t="shared" si="17"/>
        <v>0</v>
      </c>
      <c r="Q78" s="33" t="str">
        <f t="shared" si="18"/>
        <v/>
      </c>
    </row>
    <row r="79" spans="1:17" x14ac:dyDescent="0.2">
      <c r="A79" t="s">
        <v>977</v>
      </c>
      <c r="B79" t="s">
        <v>978</v>
      </c>
      <c r="C79" s="5"/>
      <c r="D79" s="5"/>
      <c r="E79" s="5"/>
      <c r="F79" s="5">
        <v>3</v>
      </c>
      <c r="G79" s="5">
        <v>77.45</v>
      </c>
      <c r="H79" s="5">
        <v>232.35000000000002</v>
      </c>
      <c r="I79" s="34" t="str">
        <f t="shared" si="10"/>
        <v/>
      </c>
      <c r="J79" s="34">
        <f t="shared" si="11"/>
        <v>77.45</v>
      </c>
      <c r="K79" s="32">
        <f t="shared" si="12"/>
        <v>3</v>
      </c>
      <c r="L79" s="32">
        <f t="shared" si="13"/>
        <v>232.35000000000002</v>
      </c>
      <c r="M79" s="35" t="str">
        <f t="shared" si="14"/>
        <v/>
      </c>
      <c r="N79" s="32" t="str">
        <f t="shared" si="15"/>
        <v/>
      </c>
      <c r="O79" s="32" t="str">
        <f t="shared" si="16"/>
        <v/>
      </c>
      <c r="P79" s="32" t="str">
        <f t="shared" si="17"/>
        <v/>
      </c>
      <c r="Q79" s="33">
        <f t="shared" si="18"/>
        <v>232.35000000000002</v>
      </c>
    </row>
    <row r="80" spans="1:17" x14ac:dyDescent="0.2">
      <c r="A80" t="s">
        <v>522</v>
      </c>
      <c r="B80" t="s">
        <v>523</v>
      </c>
      <c r="C80" s="5">
        <v>100</v>
      </c>
      <c r="D80" s="5">
        <v>2.5099999999999998</v>
      </c>
      <c r="E80" s="5">
        <v>251</v>
      </c>
      <c r="F80" s="5">
        <v>100</v>
      </c>
      <c r="G80" s="5">
        <v>2.5149999999999997</v>
      </c>
      <c r="H80" s="5">
        <v>251.5</v>
      </c>
      <c r="I80" s="34">
        <f t="shared" si="10"/>
        <v>2.5099999999999998</v>
      </c>
      <c r="J80" s="34">
        <f t="shared" si="11"/>
        <v>2.5150000000000001</v>
      </c>
      <c r="K80" s="32">
        <f t="shared" si="12"/>
        <v>0</v>
      </c>
      <c r="L80" s="32">
        <f t="shared" si="13"/>
        <v>0.5</v>
      </c>
      <c r="M80" s="35">
        <f t="shared" si="14"/>
        <v>5.0000000000003375E-3</v>
      </c>
      <c r="N80" s="32">
        <f t="shared" si="15"/>
        <v>0.50000000000003375</v>
      </c>
      <c r="O80" s="32">
        <f t="shared" si="16"/>
        <v>0</v>
      </c>
      <c r="P80" s="32">
        <f t="shared" si="17"/>
        <v>0</v>
      </c>
      <c r="Q80" s="33" t="str">
        <f t="shared" si="18"/>
        <v/>
      </c>
    </row>
    <row r="81" spans="1:17" x14ac:dyDescent="0.2">
      <c r="A81" t="s">
        <v>78</v>
      </c>
      <c r="B81" t="s">
        <v>79</v>
      </c>
      <c r="C81" s="5">
        <v>3800</v>
      </c>
      <c r="D81" s="5">
        <v>1.5</v>
      </c>
      <c r="E81" s="5">
        <v>5700</v>
      </c>
      <c r="F81" s="5">
        <v>2700</v>
      </c>
      <c r="G81" s="5">
        <v>1.5</v>
      </c>
      <c r="H81" s="5">
        <v>4050</v>
      </c>
      <c r="I81" s="34">
        <f t="shared" si="10"/>
        <v>1.5</v>
      </c>
      <c r="J81" s="34">
        <f t="shared" si="11"/>
        <v>1.5</v>
      </c>
      <c r="K81" s="32">
        <f t="shared" si="12"/>
        <v>-1100</v>
      </c>
      <c r="L81" s="32">
        <f t="shared" si="13"/>
        <v>-1650</v>
      </c>
      <c r="M81" s="35">
        <f t="shared" si="14"/>
        <v>0</v>
      </c>
      <c r="N81" s="32">
        <f t="shared" si="15"/>
        <v>0</v>
      </c>
      <c r="O81" s="32">
        <f t="shared" si="16"/>
        <v>-1100</v>
      </c>
      <c r="P81" s="32">
        <f t="shared" si="17"/>
        <v>-1650</v>
      </c>
      <c r="Q81" s="33" t="str">
        <f t="shared" si="18"/>
        <v/>
      </c>
    </row>
    <row r="82" spans="1:17" x14ac:dyDescent="0.2">
      <c r="A82" t="s">
        <v>820</v>
      </c>
      <c r="B82" t="s">
        <v>821</v>
      </c>
      <c r="C82" s="5">
        <v>2</v>
      </c>
      <c r="D82" s="5">
        <v>156.41999999999999</v>
      </c>
      <c r="E82" s="5">
        <v>312.83</v>
      </c>
      <c r="F82" s="5"/>
      <c r="G82" s="5"/>
      <c r="H82" s="5"/>
      <c r="I82" s="34">
        <f t="shared" si="10"/>
        <v>156.41499999999999</v>
      </c>
      <c r="J82" s="34" t="str">
        <f t="shared" si="11"/>
        <v/>
      </c>
      <c r="K82" s="32">
        <f t="shared" si="12"/>
        <v>-2</v>
      </c>
      <c r="L82" s="32">
        <f t="shared" si="13"/>
        <v>-312.83</v>
      </c>
      <c r="M82" s="35" t="str">
        <f t="shared" si="14"/>
        <v/>
      </c>
      <c r="N82" s="32" t="str">
        <f t="shared" si="15"/>
        <v/>
      </c>
      <c r="O82" s="32" t="str">
        <f t="shared" si="16"/>
        <v/>
      </c>
      <c r="P82" s="32" t="str">
        <f t="shared" si="17"/>
        <v/>
      </c>
      <c r="Q82" s="33">
        <f t="shared" si="18"/>
        <v>-312.83</v>
      </c>
    </row>
    <row r="83" spans="1:17" x14ac:dyDescent="0.2">
      <c r="A83" t="s">
        <v>1100</v>
      </c>
      <c r="B83" t="s">
        <v>1101</v>
      </c>
      <c r="C83" s="5"/>
      <c r="D83" s="5"/>
      <c r="E83" s="5"/>
      <c r="F83" s="5">
        <v>10</v>
      </c>
      <c r="G83" s="5">
        <v>631.62</v>
      </c>
      <c r="H83" s="5">
        <v>6316.2</v>
      </c>
      <c r="I83" s="34" t="str">
        <f t="shared" si="10"/>
        <v/>
      </c>
      <c r="J83" s="34">
        <f t="shared" si="11"/>
        <v>631.62</v>
      </c>
      <c r="K83" s="32">
        <f t="shared" si="12"/>
        <v>10</v>
      </c>
      <c r="L83" s="32">
        <f t="shared" si="13"/>
        <v>6316.2</v>
      </c>
      <c r="M83" s="35" t="str">
        <f t="shared" si="14"/>
        <v/>
      </c>
      <c r="N83" s="32" t="str">
        <f t="shared" si="15"/>
        <v/>
      </c>
      <c r="O83" s="32" t="str">
        <f t="shared" si="16"/>
        <v/>
      </c>
      <c r="P83" s="32" t="str">
        <f t="shared" si="17"/>
        <v/>
      </c>
      <c r="Q83" s="33">
        <f t="shared" si="18"/>
        <v>6316.2</v>
      </c>
    </row>
    <row r="84" spans="1:17" x14ac:dyDescent="0.2">
      <c r="A84" t="s">
        <v>1109</v>
      </c>
      <c r="B84" t="s">
        <v>1110</v>
      </c>
      <c r="C84" s="5"/>
      <c r="D84" s="5"/>
      <c r="E84" s="5"/>
      <c r="F84" s="5">
        <v>6</v>
      </c>
      <c r="G84" s="5">
        <v>814.33</v>
      </c>
      <c r="H84" s="5">
        <v>4885.9799999999996</v>
      </c>
      <c r="I84" s="34" t="str">
        <f t="shared" si="10"/>
        <v/>
      </c>
      <c r="J84" s="34">
        <f t="shared" si="11"/>
        <v>814.32999999999993</v>
      </c>
      <c r="K84" s="32">
        <f t="shared" si="12"/>
        <v>6</v>
      </c>
      <c r="L84" s="32">
        <f t="shared" si="13"/>
        <v>4885.9799999999996</v>
      </c>
      <c r="M84" s="35" t="str">
        <f t="shared" si="14"/>
        <v/>
      </c>
      <c r="N84" s="32" t="str">
        <f t="shared" si="15"/>
        <v/>
      </c>
      <c r="O84" s="32" t="str">
        <f t="shared" si="16"/>
        <v/>
      </c>
      <c r="P84" s="32" t="str">
        <f t="shared" si="17"/>
        <v/>
      </c>
      <c r="Q84" s="33">
        <f t="shared" si="18"/>
        <v>4885.9799999999996</v>
      </c>
    </row>
    <row r="85" spans="1:17" x14ac:dyDescent="0.2">
      <c r="A85" t="s">
        <v>1121</v>
      </c>
      <c r="B85" t="s">
        <v>1122</v>
      </c>
      <c r="C85" s="5"/>
      <c r="D85" s="5"/>
      <c r="E85" s="5"/>
      <c r="F85" s="5">
        <v>6</v>
      </c>
      <c r="G85" s="5">
        <v>975.26</v>
      </c>
      <c r="H85" s="5">
        <v>5851.56</v>
      </c>
      <c r="I85" s="34" t="str">
        <f t="shared" si="10"/>
        <v/>
      </c>
      <c r="J85" s="34">
        <f t="shared" si="11"/>
        <v>975.2600000000001</v>
      </c>
      <c r="K85" s="32">
        <f t="shared" si="12"/>
        <v>6</v>
      </c>
      <c r="L85" s="32">
        <f t="shared" si="13"/>
        <v>5851.56</v>
      </c>
      <c r="M85" s="35" t="str">
        <f t="shared" si="14"/>
        <v/>
      </c>
      <c r="N85" s="32" t="str">
        <f t="shared" si="15"/>
        <v/>
      </c>
      <c r="O85" s="32" t="str">
        <f t="shared" si="16"/>
        <v/>
      </c>
      <c r="P85" s="32" t="str">
        <f t="shared" si="17"/>
        <v/>
      </c>
      <c r="Q85" s="33">
        <f t="shared" si="18"/>
        <v>5851.56</v>
      </c>
    </row>
    <row r="86" spans="1:17" x14ac:dyDescent="0.2">
      <c r="A86" t="s">
        <v>691</v>
      </c>
      <c r="B86" t="s">
        <v>692</v>
      </c>
      <c r="C86" s="5">
        <v>10</v>
      </c>
      <c r="D86" s="5">
        <v>13.2</v>
      </c>
      <c r="E86" s="5">
        <v>132</v>
      </c>
      <c r="F86" s="5"/>
      <c r="G86" s="5"/>
      <c r="H86" s="5"/>
      <c r="I86" s="34">
        <f t="shared" si="10"/>
        <v>13.2</v>
      </c>
      <c r="J86" s="34" t="str">
        <f t="shared" si="11"/>
        <v/>
      </c>
      <c r="K86" s="32">
        <f t="shared" si="12"/>
        <v>-10</v>
      </c>
      <c r="L86" s="32">
        <f t="shared" si="13"/>
        <v>-132</v>
      </c>
      <c r="M86" s="35" t="str">
        <f t="shared" si="14"/>
        <v/>
      </c>
      <c r="N86" s="32" t="str">
        <f t="shared" si="15"/>
        <v/>
      </c>
      <c r="O86" s="32" t="str">
        <f t="shared" si="16"/>
        <v/>
      </c>
      <c r="P86" s="32" t="str">
        <f t="shared" si="17"/>
        <v/>
      </c>
      <c r="Q86" s="33">
        <f t="shared" si="18"/>
        <v>-132</v>
      </c>
    </row>
    <row r="87" spans="1:17" x14ac:dyDescent="0.2">
      <c r="A87" t="s">
        <v>698</v>
      </c>
      <c r="B87" t="s">
        <v>699</v>
      </c>
      <c r="C87" s="5">
        <v>10</v>
      </c>
      <c r="D87" s="5">
        <v>13.21</v>
      </c>
      <c r="E87" s="5">
        <v>132.1</v>
      </c>
      <c r="F87" s="5"/>
      <c r="G87" s="5"/>
      <c r="H87" s="5"/>
      <c r="I87" s="34">
        <f t="shared" ref="I87:I150" si="19">IF(E87=0,"",E87/C87)</f>
        <v>13.209999999999999</v>
      </c>
      <c r="J87" s="34" t="str">
        <f t="shared" ref="J87:J150" si="20">IF(F87=0,"",H87/F87)</f>
        <v/>
      </c>
      <c r="K87" s="32">
        <f t="shared" ref="K87:K150" si="21">F87-C87</f>
        <v>-10</v>
      </c>
      <c r="L87" s="32">
        <f t="shared" ref="L87:L150" si="22">H87-E87</f>
        <v>-132.1</v>
      </c>
      <c r="M87" s="35" t="str">
        <f t="shared" ref="M87:M150" si="23">IF(OR(C87=0,F87=0),"",J87-I87)</f>
        <v/>
      </c>
      <c r="N87" s="32" t="str">
        <f t="shared" ref="N87:N150" si="24">IF(M87="","",F87*M87)</f>
        <v/>
      </c>
      <c r="O87" s="32" t="str">
        <f t="shared" ref="O87:O150" si="25">IF(M87="","",F87-C87)</f>
        <v/>
      </c>
      <c r="P87" s="32" t="str">
        <f t="shared" ref="P87:P150" si="26">IF(M87="","",(F87-C87)*I87)</f>
        <v/>
      </c>
      <c r="Q87" s="33">
        <f t="shared" ref="Q87:Q150" si="27">IF(M87="",H87-E87,"")</f>
        <v>-132.1</v>
      </c>
    </row>
    <row r="88" spans="1:17" x14ac:dyDescent="0.2">
      <c r="A88" t="s">
        <v>695</v>
      </c>
      <c r="B88" t="s">
        <v>696</v>
      </c>
      <c r="C88" s="5">
        <v>10</v>
      </c>
      <c r="D88" s="5">
        <v>13.2</v>
      </c>
      <c r="E88" s="5">
        <v>132</v>
      </c>
      <c r="F88" s="5"/>
      <c r="G88" s="5"/>
      <c r="H88" s="5"/>
      <c r="I88" s="34">
        <f t="shared" si="19"/>
        <v>13.2</v>
      </c>
      <c r="J88" s="34" t="str">
        <f t="shared" si="20"/>
        <v/>
      </c>
      <c r="K88" s="32">
        <f t="shared" si="21"/>
        <v>-10</v>
      </c>
      <c r="L88" s="32">
        <f t="shared" si="22"/>
        <v>-132</v>
      </c>
      <c r="M88" s="35" t="str">
        <f t="shared" si="23"/>
        <v/>
      </c>
      <c r="N88" s="32" t="str">
        <f t="shared" si="24"/>
        <v/>
      </c>
      <c r="O88" s="32" t="str">
        <f t="shared" si="25"/>
        <v/>
      </c>
      <c r="P88" s="32" t="str">
        <f t="shared" si="26"/>
        <v/>
      </c>
      <c r="Q88" s="33">
        <f t="shared" si="27"/>
        <v>-132</v>
      </c>
    </row>
    <row r="89" spans="1:17" x14ac:dyDescent="0.2">
      <c r="A89" s="10" t="s">
        <v>1140</v>
      </c>
      <c r="B89" s="10" t="s">
        <v>1141</v>
      </c>
      <c r="C89" s="11"/>
      <c r="D89" s="11"/>
      <c r="E89" s="11"/>
      <c r="F89" s="11">
        <v>2</v>
      </c>
      <c r="G89" s="11">
        <v>1217.26</v>
      </c>
      <c r="H89" s="11">
        <v>2434.52</v>
      </c>
      <c r="I89" s="37" t="str">
        <f t="shared" si="19"/>
        <v/>
      </c>
      <c r="J89" s="37">
        <f t="shared" si="20"/>
        <v>1217.26</v>
      </c>
      <c r="K89" s="38">
        <f t="shared" si="21"/>
        <v>2</v>
      </c>
      <c r="L89" s="38">
        <f t="shared" si="22"/>
        <v>2434.52</v>
      </c>
      <c r="M89" s="39" t="str">
        <f t="shared" si="23"/>
        <v/>
      </c>
      <c r="N89" s="38" t="str">
        <f t="shared" si="24"/>
        <v/>
      </c>
      <c r="O89" s="38" t="str">
        <f t="shared" si="25"/>
        <v/>
      </c>
      <c r="P89" s="38" t="str">
        <f t="shared" si="26"/>
        <v/>
      </c>
      <c r="Q89" s="40">
        <f t="shared" si="27"/>
        <v>2434.52</v>
      </c>
    </row>
    <row r="90" spans="1:17" x14ac:dyDescent="0.2">
      <c r="A90" s="10" t="s">
        <v>1103</v>
      </c>
      <c r="B90" s="10" t="s">
        <v>1104</v>
      </c>
      <c r="C90" s="11"/>
      <c r="D90" s="11"/>
      <c r="E90" s="11"/>
      <c r="F90" s="11">
        <v>2</v>
      </c>
      <c r="G90" s="11">
        <v>641.29999999999995</v>
      </c>
      <c r="H90" s="11">
        <v>1282.5999999999999</v>
      </c>
      <c r="I90" s="37" t="str">
        <f t="shared" si="19"/>
        <v/>
      </c>
      <c r="J90" s="37">
        <f t="shared" si="20"/>
        <v>641.29999999999995</v>
      </c>
      <c r="K90" s="38">
        <f t="shared" si="21"/>
        <v>2</v>
      </c>
      <c r="L90" s="38">
        <f t="shared" si="22"/>
        <v>1282.5999999999999</v>
      </c>
      <c r="M90" s="39" t="str">
        <f t="shared" si="23"/>
        <v/>
      </c>
      <c r="N90" s="38" t="str">
        <f t="shared" si="24"/>
        <v/>
      </c>
      <c r="O90" s="38" t="str">
        <f t="shared" si="25"/>
        <v/>
      </c>
      <c r="P90" s="38" t="str">
        <f t="shared" si="26"/>
        <v/>
      </c>
      <c r="Q90" s="40">
        <f t="shared" si="27"/>
        <v>1282.5999999999999</v>
      </c>
    </row>
    <row r="91" spans="1:17" x14ac:dyDescent="0.2">
      <c r="A91" s="10" t="s">
        <v>1115</v>
      </c>
      <c r="B91" s="10" t="s">
        <v>1116</v>
      </c>
      <c r="C91" s="11"/>
      <c r="D91" s="11"/>
      <c r="E91" s="11"/>
      <c r="F91" s="11">
        <v>2</v>
      </c>
      <c r="G91" s="11">
        <v>872.41</v>
      </c>
      <c r="H91" s="11">
        <v>1744.82</v>
      </c>
      <c r="I91" s="37" t="str">
        <f t="shared" si="19"/>
        <v/>
      </c>
      <c r="J91" s="37">
        <f t="shared" si="20"/>
        <v>872.41</v>
      </c>
      <c r="K91" s="38">
        <f t="shared" si="21"/>
        <v>2</v>
      </c>
      <c r="L91" s="38">
        <f t="shared" si="22"/>
        <v>1744.82</v>
      </c>
      <c r="M91" s="39" t="str">
        <f t="shared" si="23"/>
        <v/>
      </c>
      <c r="N91" s="38" t="str">
        <f t="shared" si="24"/>
        <v/>
      </c>
      <c r="O91" s="38" t="str">
        <f t="shared" si="25"/>
        <v/>
      </c>
      <c r="P91" s="38" t="str">
        <f t="shared" si="26"/>
        <v/>
      </c>
      <c r="Q91" s="40">
        <f t="shared" si="27"/>
        <v>1744.82</v>
      </c>
    </row>
    <row r="92" spans="1:17" x14ac:dyDescent="0.2">
      <c r="A92" s="10" t="s">
        <v>1091</v>
      </c>
      <c r="B92" s="10" t="s">
        <v>1092</v>
      </c>
      <c r="C92" s="11"/>
      <c r="D92" s="11"/>
      <c r="E92" s="11"/>
      <c r="F92" s="11">
        <v>2</v>
      </c>
      <c r="G92" s="11">
        <v>582.01</v>
      </c>
      <c r="H92" s="11">
        <v>1164.02</v>
      </c>
      <c r="I92" s="37" t="str">
        <f t="shared" si="19"/>
        <v/>
      </c>
      <c r="J92" s="37">
        <f t="shared" si="20"/>
        <v>582.01</v>
      </c>
      <c r="K92" s="38">
        <f t="shared" si="21"/>
        <v>2</v>
      </c>
      <c r="L92" s="38">
        <f t="shared" si="22"/>
        <v>1164.02</v>
      </c>
      <c r="M92" s="39" t="str">
        <f t="shared" si="23"/>
        <v/>
      </c>
      <c r="N92" s="38" t="str">
        <f t="shared" si="24"/>
        <v/>
      </c>
      <c r="O92" s="38" t="str">
        <f t="shared" si="25"/>
        <v/>
      </c>
      <c r="P92" s="38" t="str">
        <f t="shared" si="26"/>
        <v/>
      </c>
      <c r="Q92" s="40">
        <f t="shared" si="27"/>
        <v>1164.02</v>
      </c>
    </row>
    <row r="93" spans="1:17" x14ac:dyDescent="0.2">
      <c r="A93" s="10" t="s">
        <v>1124</v>
      </c>
      <c r="B93" s="10" t="s">
        <v>1125</v>
      </c>
      <c r="C93" s="11"/>
      <c r="D93" s="11"/>
      <c r="E93" s="11"/>
      <c r="F93" s="11">
        <v>6</v>
      </c>
      <c r="G93" s="11">
        <v>982.52</v>
      </c>
      <c r="H93" s="11">
        <v>5895.12</v>
      </c>
      <c r="I93" s="37" t="str">
        <f t="shared" si="19"/>
        <v/>
      </c>
      <c r="J93" s="37">
        <f t="shared" si="20"/>
        <v>982.52</v>
      </c>
      <c r="K93" s="38">
        <f t="shared" si="21"/>
        <v>6</v>
      </c>
      <c r="L93" s="38">
        <f t="shared" si="22"/>
        <v>5895.12</v>
      </c>
      <c r="M93" s="39" t="str">
        <f t="shared" si="23"/>
        <v/>
      </c>
      <c r="N93" s="38" t="str">
        <f t="shared" si="24"/>
        <v/>
      </c>
      <c r="O93" s="38" t="str">
        <f t="shared" si="25"/>
        <v/>
      </c>
      <c r="P93" s="38" t="str">
        <f t="shared" si="26"/>
        <v/>
      </c>
      <c r="Q93" s="40">
        <f t="shared" si="27"/>
        <v>5895.12</v>
      </c>
    </row>
    <row r="94" spans="1:17" x14ac:dyDescent="0.2">
      <c r="A94" s="10" t="s">
        <v>1088</v>
      </c>
      <c r="B94" s="10" t="s">
        <v>1089</v>
      </c>
      <c r="C94" s="11"/>
      <c r="D94" s="11"/>
      <c r="E94" s="11"/>
      <c r="F94" s="11">
        <v>6</v>
      </c>
      <c r="G94" s="11">
        <v>493.68</v>
      </c>
      <c r="H94" s="11">
        <v>2962.08</v>
      </c>
      <c r="I94" s="37" t="str">
        <f t="shared" si="19"/>
        <v/>
      </c>
      <c r="J94" s="37">
        <f t="shared" si="20"/>
        <v>493.68</v>
      </c>
      <c r="K94" s="38">
        <f t="shared" si="21"/>
        <v>6</v>
      </c>
      <c r="L94" s="38">
        <f t="shared" si="22"/>
        <v>2962.08</v>
      </c>
      <c r="M94" s="39" t="str">
        <f t="shared" si="23"/>
        <v/>
      </c>
      <c r="N94" s="38" t="str">
        <f t="shared" si="24"/>
        <v/>
      </c>
      <c r="O94" s="38" t="str">
        <f t="shared" si="25"/>
        <v/>
      </c>
      <c r="P94" s="38" t="str">
        <f t="shared" si="26"/>
        <v/>
      </c>
      <c r="Q94" s="40">
        <f t="shared" si="27"/>
        <v>2962.08</v>
      </c>
    </row>
    <row r="95" spans="1:17" x14ac:dyDescent="0.2">
      <c r="A95" s="10" t="s">
        <v>1106</v>
      </c>
      <c r="B95" s="10" t="s">
        <v>1107</v>
      </c>
      <c r="C95" s="11"/>
      <c r="D95" s="11"/>
      <c r="E95" s="11"/>
      <c r="F95" s="11">
        <v>25</v>
      </c>
      <c r="G95" s="11">
        <v>644.92999999999995</v>
      </c>
      <c r="H95" s="11">
        <v>16123.25</v>
      </c>
      <c r="I95" s="37" t="str">
        <f t="shared" si="19"/>
        <v/>
      </c>
      <c r="J95" s="37">
        <f t="shared" si="20"/>
        <v>644.92999999999995</v>
      </c>
      <c r="K95" s="38">
        <f t="shared" si="21"/>
        <v>25</v>
      </c>
      <c r="L95" s="38">
        <f t="shared" si="22"/>
        <v>16123.25</v>
      </c>
      <c r="M95" s="39" t="str">
        <f t="shared" si="23"/>
        <v/>
      </c>
      <c r="N95" s="38" t="str">
        <f t="shared" si="24"/>
        <v/>
      </c>
      <c r="O95" s="38" t="str">
        <f t="shared" si="25"/>
        <v/>
      </c>
      <c r="P95" s="38" t="str">
        <f t="shared" si="26"/>
        <v/>
      </c>
      <c r="Q95" s="40">
        <f t="shared" si="27"/>
        <v>16123.25</v>
      </c>
    </row>
    <row r="96" spans="1:17" x14ac:dyDescent="0.2">
      <c r="A96" s="10" t="s">
        <v>1097</v>
      </c>
      <c r="B96" s="10" t="s">
        <v>1098</v>
      </c>
      <c r="C96" s="11"/>
      <c r="D96" s="11"/>
      <c r="E96" s="11"/>
      <c r="F96" s="11">
        <v>6</v>
      </c>
      <c r="G96" s="11">
        <v>618.30999999999995</v>
      </c>
      <c r="H96" s="11">
        <v>3709.86</v>
      </c>
      <c r="I96" s="37" t="str">
        <f t="shared" si="19"/>
        <v/>
      </c>
      <c r="J96" s="37">
        <f t="shared" si="20"/>
        <v>618.31000000000006</v>
      </c>
      <c r="K96" s="38">
        <f t="shared" si="21"/>
        <v>6</v>
      </c>
      <c r="L96" s="38">
        <f t="shared" si="22"/>
        <v>3709.86</v>
      </c>
      <c r="M96" s="39" t="str">
        <f t="shared" si="23"/>
        <v/>
      </c>
      <c r="N96" s="38" t="str">
        <f t="shared" si="24"/>
        <v/>
      </c>
      <c r="O96" s="38" t="str">
        <f t="shared" si="25"/>
        <v/>
      </c>
      <c r="P96" s="38" t="str">
        <f t="shared" si="26"/>
        <v/>
      </c>
      <c r="Q96" s="40">
        <f t="shared" si="27"/>
        <v>3709.86</v>
      </c>
    </row>
    <row r="97" spans="1:17" x14ac:dyDescent="0.2">
      <c r="A97" s="10" t="s">
        <v>1127</v>
      </c>
      <c r="B97" s="10" t="s">
        <v>1128</v>
      </c>
      <c r="C97" s="11"/>
      <c r="D97" s="11"/>
      <c r="E97" s="11"/>
      <c r="F97" s="11">
        <v>6</v>
      </c>
      <c r="G97" s="11">
        <v>992.2</v>
      </c>
      <c r="H97" s="11">
        <v>5953.2</v>
      </c>
      <c r="I97" s="37" t="str">
        <f t="shared" si="19"/>
        <v/>
      </c>
      <c r="J97" s="37">
        <f t="shared" si="20"/>
        <v>992.19999999999993</v>
      </c>
      <c r="K97" s="38">
        <f t="shared" si="21"/>
        <v>6</v>
      </c>
      <c r="L97" s="38">
        <f t="shared" si="22"/>
        <v>5953.2</v>
      </c>
      <c r="M97" s="39" t="str">
        <f t="shared" si="23"/>
        <v/>
      </c>
      <c r="N97" s="38" t="str">
        <f t="shared" si="24"/>
        <v/>
      </c>
      <c r="O97" s="38" t="str">
        <f t="shared" si="25"/>
        <v/>
      </c>
      <c r="P97" s="38" t="str">
        <f t="shared" si="26"/>
        <v/>
      </c>
      <c r="Q97" s="40">
        <f t="shared" si="27"/>
        <v>5953.2</v>
      </c>
    </row>
    <row r="98" spans="1:17" x14ac:dyDescent="0.2">
      <c r="A98" t="s">
        <v>418</v>
      </c>
      <c r="B98" t="s">
        <v>419</v>
      </c>
      <c r="C98" s="5">
        <v>30</v>
      </c>
      <c r="D98" s="5">
        <v>21.236666666666665</v>
      </c>
      <c r="E98" s="5">
        <v>637.1</v>
      </c>
      <c r="F98" s="5">
        <v>35</v>
      </c>
      <c r="G98" s="5">
        <v>21.234999999999999</v>
      </c>
      <c r="H98" s="5">
        <v>743.25</v>
      </c>
      <c r="I98" s="34">
        <f t="shared" si="19"/>
        <v>21.236666666666668</v>
      </c>
      <c r="J98" s="34">
        <f t="shared" si="20"/>
        <v>21.235714285714284</v>
      </c>
      <c r="K98" s="32">
        <f t="shared" si="21"/>
        <v>5</v>
      </c>
      <c r="L98" s="32">
        <f t="shared" si="22"/>
        <v>106.14999999999998</v>
      </c>
      <c r="M98" s="35">
        <f t="shared" si="23"/>
        <v>-9.5238095238414644E-4</v>
      </c>
      <c r="N98" s="32">
        <f t="shared" si="24"/>
        <v>-3.3333333333445125E-2</v>
      </c>
      <c r="O98" s="32">
        <f t="shared" si="25"/>
        <v>5</v>
      </c>
      <c r="P98" s="32">
        <f t="shared" si="26"/>
        <v>106.18333333333334</v>
      </c>
      <c r="Q98" s="33" t="str">
        <f t="shared" si="27"/>
        <v/>
      </c>
    </row>
    <row r="99" spans="1:17" x14ac:dyDescent="0.2">
      <c r="A99" t="s">
        <v>474</v>
      </c>
      <c r="B99" t="s">
        <v>475</v>
      </c>
      <c r="C99" s="5">
        <v>70</v>
      </c>
      <c r="D99" s="5">
        <v>21.234999999999999</v>
      </c>
      <c r="E99" s="5">
        <v>1486.6</v>
      </c>
      <c r="F99" s="5">
        <v>55</v>
      </c>
      <c r="G99" s="5">
        <v>21.235999999999997</v>
      </c>
      <c r="H99" s="5">
        <v>1168</v>
      </c>
      <c r="I99" s="34">
        <f t="shared" si="19"/>
        <v>21.237142857142857</v>
      </c>
      <c r="J99" s="34">
        <f t="shared" si="20"/>
        <v>21.236363636363638</v>
      </c>
      <c r="K99" s="32">
        <f t="shared" si="21"/>
        <v>-15</v>
      </c>
      <c r="L99" s="32">
        <f t="shared" si="22"/>
        <v>-318.59999999999991</v>
      </c>
      <c r="M99" s="35">
        <f t="shared" si="23"/>
        <v>-7.7922077921854793E-4</v>
      </c>
      <c r="N99" s="32">
        <f t="shared" si="24"/>
        <v>-4.2857142857020136E-2</v>
      </c>
      <c r="O99" s="32">
        <f t="shared" si="25"/>
        <v>-15</v>
      </c>
      <c r="P99" s="32">
        <f t="shared" si="26"/>
        <v>-318.55714285714282</v>
      </c>
      <c r="Q99" s="33" t="str">
        <f t="shared" si="27"/>
        <v/>
      </c>
    </row>
    <row r="100" spans="1:17" x14ac:dyDescent="0.2">
      <c r="A100" t="s">
        <v>484</v>
      </c>
      <c r="B100" t="s">
        <v>485</v>
      </c>
      <c r="C100" s="5">
        <v>80</v>
      </c>
      <c r="D100" s="5">
        <v>34.993333333333339</v>
      </c>
      <c r="E100" s="5">
        <v>2799.52</v>
      </c>
      <c r="F100" s="5"/>
      <c r="G100" s="5"/>
      <c r="H100" s="5"/>
      <c r="I100" s="34">
        <f t="shared" si="19"/>
        <v>34.994</v>
      </c>
      <c r="J100" s="34" t="str">
        <f t="shared" si="20"/>
        <v/>
      </c>
      <c r="K100" s="32">
        <f t="shared" si="21"/>
        <v>-80</v>
      </c>
      <c r="L100" s="32">
        <f t="shared" si="22"/>
        <v>-2799.52</v>
      </c>
      <c r="M100" s="35" t="str">
        <f t="shared" si="23"/>
        <v/>
      </c>
      <c r="N100" s="32" t="str">
        <f t="shared" si="24"/>
        <v/>
      </c>
      <c r="O100" s="32" t="str">
        <f t="shared" si="25"/>
        <v/>
      </c>
      <c r="P100" s="32" t="str">
        <f t="shared" si="26"/>
        <v/>
      </c>
      <c r="Q100" s="33">
        <f t="shared" si="27"/>
        <v>-2799.52</v>
      </c>
    </row>
    <row r="101" spans="1:17" x14ac:dyDescent="0.2">
      <c r="A101" t="s">
        <v>1349</v>
      </c>
      <c r="B101" t="s">
        <v>1350</v>
      </c>
      <c r="C101" s="5"/>
      <c r="D101" s="5"/>
      <c r="E101" s="5"/>
      <c r="F101" s="5">
        <v>30</v>
      </c>
      <c r="G101" s="5">
        <v>5.81</v>
      </c>
      <c r="H101" s="5">
        <v>174.3</v>
      </c>
      <c r="I101" s="34" t="str">
        <f t="shared" si="19"/>
        <v/>
      </c>
      <c r="J101" s="34">
        <f t="shared" si="20"/>
        <v>5.8100000000000005</v>
      </c>
      <c r="K101" s="32">
        <f t="shared" si="21"/>
        <v>30</v>
      </c>
      <c r="L101" s="32">
        <f t="shared" si="22"/>
        <v>174.3</v>
      </c>
      <c r="M101" s="35" t="str">
        <f t="shared" si="23"/>
        <v/>
      </c>
      <c r="N101" s="32" t="str">
        <f t="shared" si="24"/>
        <v/>
      </c>
      <c r="O101" s="32" t="str">
        <f t="shared" si="25"/>
        <v/>
      </c>
      <c r="P101" s="32" t="str">
        <f t="shared" si="26"/>
        <v/>
      </c>
      <c r="Q101" s="33">
        <f t="shared" si="27"/>
        <v>174.3</v>
      </c>
    </row>
    <row r="102" spans="1:17" x14ac:dyDescent="0.2">
      <c r="A102" t="s">
        <v>477</v>
      </c>
      <c r="B102" t="s">
        <v>478</v>
      </c>
      <c r="C102" s="5">
        <v>14</v>
      </c>
      <c r="D102" s="5">
        <v>24.813333333333333</v>
      </c>
      <c r="E102" s="5">
        <v>348.92</v>
      </c>
      <c r="F102" s="5"/>
      <c r="G102" s="5"/>
      <c r="H102" s="5"/>
      <c r="I102" s="34">
        <f t="shared" si="19"/>
        <v>24.922857142857143</v>
      </c>
      <c r="J102" s="34" t="str">
        <f t="shared" si="20"/>
        <v/>
      </c>
      <c r="K102" s="32">
        <f t="shared" si="21"/>
        <v>-14</v>
      </c>
      <c r="L102" s="32">
        <f t="shared" si="22"/>
        <v>-348.92</v>
      </c>
      <c r="M102" s="35" t="str">
        <f t="shared" si="23"/>
        <v/>
      </c>
      <c r="N102" s="32" t="str">
        <f t="shared" si="24"/>
        <v/>
      </c>
      <c r="O102" s="32" t="str">
        <f t="shared" si="25"/>
        <v/>
      </c>
      <c r="P102" s="32" t="str">
        <f t="shared" si="26"/>
        <v/>
      </c>
      <c r="Q102" s="33">
        <f t="shared" si="27"/>
        <v>-348.92</v>
      </c>
    </row>
    <row r="103" spans="1:17" x14ac:dyDescent="0.2">
      <c r="A103" t="s">
        <v>876</v>
      </c>
      <c r="B103" t="s">
        <v>877</v>
      </c>
      <c r="C103" s="5">
        <v>2</v>
      </c>
      <c r="D103" s="5">
        <v>387.2</v>
      </c>
      <c r="E103" s="5">
        <v>774.4</v>
      </c>
      <c r="F103" s="5"/>
      <c r="G103" s="5"/>
      <c r="H103" s="5"/>
      <c r="I103" s="34">
        <f t="shared" si="19"/>
        <v>387.2</v>
      </c>
      <c r="J103" s="34" t="str">
        <f t="shared" si="20"/>
        <v/>
      </c>
      <c r="K103" s="32">
        <f t="shared" si="21"/>
        <v>-2</v>
      </c>
      <c r="L103" s="32">
        <f t="shared" si="22"/>
        <v>-774.4</v>
      </c>
      <c r="M103" s="35" t="str">
        <f t="shared" si="23"/>
        <v/>
      </c>
      <c r="N103" s="32" t="str">
        <f t="shared" si="24"/>
        <v/>
      </c>
      <c r="O103" s="32" t="str">
        <f t="shared" si="25"/>
        <v/>
      </c>
      <c r="P103" s="32" t="str">
        <f t="shared" si="26"/>
        <v/>
      </c>
      <c r="Q103" s="33">
        <f t="shared" si="27"/>
        <v>-774.4</v>
      </c>
    </row>
    <row r="104" spans="1:17" x14ac:dyDescent="0.2">
      <c r="A104" t="s">
        <v>836</v>
      </c>
      <c r="B104" t="s">
        <v>837</v>
      </c>
      <c r="C104" s="5">
        <v>100</v>
      </c>
      <c r="D104" s="5">
        <v>12.1</v>
      </c>
      <c r="E104" s="5">
        <v>1210</v>
      </c>
      <c r="F104" s="5"/>
      <c r="G104" s="5"/>
      <c r="H104" s="5"/>
      <c r="I104" s="34">
        <f t="shared" si="19"/>
        <v>12.1</v>
      </c>
      <c r="J104" s="34" t="str">
        <f t="shared" si="20"/>
        <v/>
      </c>
      <c r="K104" s="32">
        <f t="shared" si="21"/>
        <v>-100</v>
      </c>
      <c r="L104" s="32">
        <f t="shared" si="22"/>
        <v>-1210</v>
      </c>
      <c r="M104" s="35" t="str">
        <f t="shared" si="23"/>
        <v/>
      </c>
      <c r="N104" s="32" t="str">
        <f t="shared" si="24"/>
        <v/>
      </c>
      <c r="O104" s="32" t="str">
        <f t="shared" si="25"/>
        <v/>
      </c>
      <c r="P104" s="32" t="str">
        <f t="shared" si="26"/>
        <v/>
      </c>
      <c r="Q104" s="33">
        <f t="shared" si="27"/>
        <v>-1210</v>
      </c>
    </row>
    <row r="105" spans="1:17" x14ac:dyDescent="0.2">
      <c r="A105" t="s">
        <v>519</v>
      </c>
      <c r="B105" t="s">
        <v>520</v>
      </c>
      <c r="C105" s="5">
        <v>100</v>
      </c>
      <c r="D105" s="5">
        <v>2.29</v>
      </c>
      <c r="E105" s="5">
        <v>229</v>
      </c>
      <c r="F105" s="5"/>
      <c r="G105" s="5"/>
      <c r="H105" s="5"/>
      <c r="I105" s="34">
        <f t="shared" si="19"/>
        <v>2.29</v>
      </c>
      <c r="J105" s="34" t="str">
        <f t="shared" si="20"/>
        <v/>
      </c>
      <c r="K105" s="32">
        <f t="shared" si="21"/>
        <v>-100</v>
      </c>
      <c r="L105" s="32">
        <f t="shared" si="22"/>
        <v>-229</v>
      </c>
      <c r="M105" s="35" t="str">
        <f t="shared" si="23"/>
        <v/>
      </c>
      <c r="N105" s="32" t="str">
        <f t="shared" si="24"/>
        <v/>
      </c>
      <c r="O105" s="32" t="str">
        <f t="shared" si="25"/>
        <v/>
      </c>
      <c r="P105" s="32" t="str">
        <f t="shared" si="26"/>
        <v/>
      </c>
      <c r="Q105" s="33">
        <f t="shared" si="27"/>
        <v>-229</v>
      </c>
    </row>
    <row r="106" spans="1:17" x14ac:dyDescent="0.2">
      <c r="A106" t="s">
        <v>411</v>
      </c>
      <c r="B106" t="s">
        <v>412</v>
      </c>
      <c r="C106" s="5">
        <v>800</v>
      </c>
      <c r="D106" s="5">
        <v>9.2000000000000011</v>
      </c>
      <c r="E106" s="5">
        <v>7360</v>
      </c>
      <c r="F106" s="5">
        <v>1400</v>
      </c>
      <c r="G106" s="5">
        <v>9.2000000000000011</v>
      </c>
      <c r="H106" s="5">
        <v>12880</v>
      </c>
      <c r="I106" s="34">
        <f t="shared" si="19"/>
        <v>9.1999999999999993</v>
      </c>
      <c r="J106" s="34">
        <f t="shared" si="20"/>
        <v>9.1999999999999993</v>
      </c>
      <c r="K106" s="32">
        <f t="shared" si="21"/>
        <v>600</v>
      </c>
      <c r="L106" s="32">
        <f t="shared" si="22"/>
        <v>5520</v>
      </c>
      <c r="M106" s="35">
        <f t="shared" si="23"/>
        <v>0</v>
      </c>
      <c r="N106" s="32">
        <f t="shared" si="24"/>
        <v>0</v>
      </c>
      <c r="O106" s="32">
        <f t="shared" si="25"/>
        <v>600</v>
      </c>
      <c r="P106" s="32">
        <f t="shared" si="26"/>
        <v>5520</v>
      </c>
      <c r="Q106" s="33" t="str">
        <f t="shared" si="27"/>
        <v/>
      </c>
    </row>
    <row r="107" spans="1:17" x14ac:dyDescent="0.2">
      <c r="A107" t="s">
        <v>427</v>
      </c>
      <c r="B107" t="s">
        <v>428</v>
      </c>
      <c r="C107" s="5">
        <v>7</v>
      </c>
      <c r="D107" s="5">
        <v>172.5</v>
      </c>
      <c r="E107" s="5">
        <v>1207.5</v>
      </c>
      <c r="F107" s="5">
        <v>8</v>
      </c>
      <c r="G107" s="5">
        <v>172.5</v>
      </c>
      <c r="H107" s="5">
        <v>1380</v>
      </c>
      <c r="I107" s="34">
        <f t="shared" si="19"/>
        <v>172.5</v>
      </c>
      <c r="J107" s="34">
        <f t="shared" si="20"/>
        <v>172.5</v>
      </c>
      <c r="K107" s="32">
        <f t="shared" si="21"/>
        <v>1</v>
      </c>
      <c r="L107" s="32">
        <f t="shared" si="22"/>
        <v>172.5</v>
      </c>
      <c r="M107" s="35">
        <f t="shared" si="23"/>
        <v>0</v>
      </c>
      <c r="N107" s="32">
        <f t="shared" si="24"/>
        <v>0</v>
      </c>
      <c r="O107" s="32">
        <f t="shared" si="25"/>
        <v>1</v>
      </c>
      <c r="P107" s="32">
        <f t="shared" si="26"/>
        <v>172.5</v>
      </c>
      <c r="Q107" s="33" t="str">
        <f t="shared" si="27"/>
        <v/>
      </c>
    </row>
    <row r="108" spans="1:17" x14ac:dyDescent="0.2">
      <c r="A108" t="s">
        <v>240</v>
      </c>
      <c r="B108" t="s">
        <v>241</v>
      </c>
      <c r="C108" s="5">
        <v>40</v>
      </c>
      <c r="D108" s="5">
        <v>3.44</v>
      </c>
      <c r="E108" s="5">
        <v>137.6</v>
      </c>
      <c r="F108" s="5"/>
      <c r="G108" s="5"/>
      <c r="H108" s="5"/>
      <c r="I108" s="34">
        <f t="shared" si="19"/>
        <v>3.44</v>
      </c>
      <c r="J108" s="34" t="str">
        <f t="shared" si="20"/>
        <v/>
      </c>
      <c r="K108" s="32">
        <f t="shared" si="21"/>
        <v>-40</v>
      </c>
      <c r="L108" s="32">
        <f t="shared" si="22"/>
        <v>-137.6</v>
      </c>
      <c r="M108" s="35" t="str">
        <f t="shared" si="23"/>
        <v/>
      </c>
      <c r="N108" s="32" t="str">
        <f t="shared" si="24"/>
        <v/>
      </c>
      <c r="O108" s="32" t="str">
        <f t="shared" si="25"/>
        <v/>
      </c>
      <c r="P108" s="32" t="str">
        <f t="shared" si="26"/>
        <v/>
      </c>
      <c r="Q108" s="33">
        <f t="shared" si="27"/>
        <v>-137.6</v>
      </c>
    </row>
    <row r="109" spans="1:17" x14ac:dyDescent="0.2">
      <c r="A109" t="s">
        <v>933</v>
      </c>
      <c r="B109" t="s">
        <v>934</v>
      </c>
      <c r="C109" s="5"/>
      <c r="D109" s="5"/>
      <c r="E109" s="5"/>
      <c r="F109" s="5">
        <v>1</v>
      </c>
      <c r="G109" s="5">
        <v>1487.09</v>
      </c>
      <c r="H109" s="5">
        <v>1487.09</v>
      </c>
      <c r="I109" s="34" t="str">
        <f t="shared" si="19"/>
        <v/>
      </c>
      <c r="J109" s="34">
        <f t="shared" si="20"/>
        <v>1487.09</v>
      </c>
      <c r="K109" s="32">
        <f t="shared" si="21"/>
        <v>1</v>
      </c>
      <c r="L109" s="32">
        <f t="shared" si="22"/>
        <v>1487.09</v>
      </c>
      <c r="M109" s="35" t="str">
        <f t="shared" si="23"/>
        <v/>
      </c>
      <c r="N109" s="32" t="str">
        <f t="shared" si="24"/>
        <v/>
      </c>
      <c r="O109" s="32" t="str">
        <f t="shared" si="25"/>
        <v/>
      </c>
      <c r="P109" s="32" t="str">
        <f t="shared" si="26"/>
        <v/>
      </c>
      <c r="Q109" s="33">
        <f t="shared" si="27"/>
        <v>1487.09</v>
      </c>
    </row>
    <row r="110" spans="1:17" x14ac:dyDescent="0.2">
      <c r="A110" t="s">
        <v>717</v>
      </c>
      <c r="B110" t="s">
        <v>718</v>
      </c>
      <c r="C110" s="5">
        <v>10</v>
      </c>
      <c r="D110" s="5">
        <v>22.99</v>
      </c>
      <c r="E110" s="5">
        <v>229.9</v>
      </c>
      <c r="F110" s="5">
        <v>10</v>
      </c>
      <c r="G110" s="5">
        <v>22.99</v>
      </c>
      <c r="H110" s="5">
        <v>229.9</v>
      </c>
      <c r="I110" s="34">
        <f t="shared" si="19"/>
        <v>22.990000000000002</v>
      </c>
      <c r="J110" s="34">
        <f t="shared" si="20"/>
        <v>22.990000000000002</v>
      </c>
      <c r="K110" s="32">
        <f t="shared" si="21"/>
        <v>0</v>
      </c>
      <c r="L110" s="32">
        <f t="shared" si="22"/>
        <v>0</v>
      </c>
      <c r="M110" s="35">
        <f t="shared" si="23"/>
        <v>0</v>
      </c>
      <c r="N110" s="32">
        <f t="shared" si="24"/>
        <v>0</v>
      </c>
      <c r="O110" s="32">
        <f t="shared" si="25"/>
        <v>0</v>
      </c>
      <c r="P110" s="32">
        <f t="shared" si="26"/>
        <v>0</v>
      </c>
      <c r="Q110" s="33" t="str">
        <f t="shared" si="27"/>
        <v/>
      </c>
    </row>
    <row r="111" spans="1:17" x14ac:dyDescent="0.2">
      <c r="A111" t="s">
        <v>720</v>
      </c>
      <c r="B111" t="s">
        <v>721</v>
      </c>
      <c r="C111" s="5">
        <v>10</v>
      </c>
      <c r="D111" s="5">
        <v>22.99</v>
      </c>
      <c r="E111" s="5">
        <v>229.9</v>
      </c>
      <c r="F111" s="5"/>
      <c r="G111" s="5"/>
      <c r="H111" s="5"/>
      <c r="I111" s="34">
        <f t="shared" si="19"/>
        <v>22.990000000000002</v>
      </c>
      <c r="J111" s="34" t="str">
        <f t="shared" si="20"/>
        <v/>
      </c>
      <c r="K111" s="32">
        <f t="shared" si="21"/>
        <v>-10</v>
      </c>
      <c r="L111" s="32">
        <f t="shared" si="22"/>
        <v>-229.9</v>
      </c>
      <c r="M111" s="35" t="str">
        <f t="shared" si="23"/>
        <v/>
      </c>
      <c r="N111" s="32" t="str">
        <f t="shared" si="24"/>
        <v/>
      </c>
      <c r="O111" s="32" t="str">
        <f t="shared" si="25"/>
        <v/>
      </c>
      <c r="P111" s="32" t="str">
        <f t="shared" si="26"/>
        <v/>
      </c>
      <c r="Q111" s="33">
        <f t="shared" si="27"/>
        <v>-229.9</v>
      </c>
    </row>
    <row r="112" spans="1:17" x14ac:dyDescent="0.2">
      <c r="A112" t="s">
        <v>779</v>
      </c>
      <c r="B112" t="s">
        <v>780</v>
      </c>
      <c r="C112" s="5">
        <v>4</v>
      </c>
      <c r="D112" s="5">
        <v>60.905000000000001</v>
      </c>
      <c r="E112" s="5">
        <v>243.62</v>
      </c>
      <c r="F112" s="5"/>
      <c r="G112" s="5"/>
      <c r="H112" s="5"/>
      <c r="I112" s="34">
        <f t="shared" si="19"/>
        <v>60.905000000000001</v>
      </c>
      <c r="J112" s="34" t="str">
        <f t="shared" si="20"/>
        <v/>
      </c>
      <c r="K112" s="32">
        <f t="shared" si="21"/>
        <v>-4</v>
      </c>
      <c r="L112" s="32">
        <f t="shared" si="22"/>
        <v>-243.62</v>
      </c>
      <c r="M112" s="35" t="str">
        <f t="shared" si="23"/>
        <v/>
      </c>
      <c r="N112" s="32" t="str">
        <f t="shared" si="24"/>
        <v/>
      </c>
      <c r="O112" s="32" t="str">
        <f t="shared" si="25"/>
        <v/>
      </c>
      <c r="P112" s="32" t="str">
        <f t="shared" si="26"/>
        <v/>
      </c>
      <c r="Q112" s="33">
        <f t="shared" si="27"/>
        <v>-243.62</v>
      </c>
    </row>
    <row r="113" spans="1:17" x14ac:dyDescent="0.2">
      <c r="A113" t="s">
        <v>300</v>
      </c>
      <c r="B113" t="s">
        <v>301</v>
      </c>
      <c r="C113" s="5">
        <v>2</v>
      </c>
      <c r="D113" s="5">
        <v>447.7</v>
      </c>
      <c r="E113" s="5">
        <v>895.4</v>
      </c>
      <c r="F113" s="5"/>
      <c r="G113" s="5"/>
      <c r="H113" s="5"/>
      <c r="I113" s="34">
        <f t="shared" si="19"/>
        <v>447.7</v>
      </c>
      <c r="J113" s="34" t="str">
        <f t="shared" si="20"/>
        <v/>
      </c>
      <c r="K113" s="32">
        <f t="shared" si="21"/>
        <v>-2</v>
      </c>
      <c r="L113" s="32">
        <f t="shared" si="22"/>
        <v>-895.4</v>
      </c>
      <c r="M113" s="35" t="str">
        <f t="shared" si="23"/>
        <v/>
      </c>
      <c r="N113" s="32" t="str">
        <f t="shared" si="24"/>
        <v/>
      </c>
      <c r="O113" s="32" t="str">
        <f t="shared" si="25"/>
        <v/>
      </c>
      <c r="P113" s="32" t="str">
        <f t="shared" si="26"/>
        <v/>
      </c>
      <c r="Q113" s="33">
        <f t="shared" si="27"/>
        <v>-895.4</v>
      </c>
    </row>
    <row r="114" spans="1:17" x14ac:dyDescent="0.2">
      <c r="A114" t="s">
        <v>631</v>
      </c>
      <c r="B114" t="s">
        <v>632</v>
      </c>
      <c r="C114" s="5">
        <v>150</v>
      </c>
      <c r="D114" s="5">
        <v>8.4700000000000006</v>
      </c>
      <c r="E114" s="5">
        <v>1270.5</v>
      </c>
      <c r="F114" s="5">
        <v>480</v>
      </c>
      <c r="G114" s="5">
        <v>8.4700000000000006</v>
      </c>
      <c r="H114" s="5">
        <v>4065.5999999999995</v>
      </c>
      <c r="I114" s="34">
        <f t="shared" si="19"/>
        <v>8.4700000000000006</v>
      </c>
      <c r="J114" s="34">
        <f t="shared" si="20"/>
        <v>8.4699999999999989</v>
      </c>
      <c r="K114" s="32">
        <f t="shared" si="21"/>
        <v>330</v>
      </c>
      <c r="L114" s="32">
        <f t="shared" si="22"/>
        <v>2795.0999999999995</v>
      </c>
      <c r="M114" s="35">
        <f t="shared" si="23"/>
        <v>-1.7763568394002505E-15</v>
      </c>
      <c r="N114" s="32">
        <f t="shared" si="24"/>
        <v>-8.5265128291212022E-13</v>
      </c>
      <c r="O114" s="32">
        <f t="shared" si="25"/>
        <v>330</v>
      </c>
      <c r="P114" s="32">
        <f t="shared" si="26"/>
        <v>2795.1000000000004</v>
      </c>
      <c r="Q114" s="33" t="str">
        <f t="shared" si="27"/>
        <v/>
      </c>
    </row>
    <row r="115" spans="1:17" x14ac:dyDescent="0.2">
      <c r="A115" t="s">
        <v>860</v>
      </c>
      <c r="B115" t="s">
        <v>861</v>
      </c>
      <c r="C115" s="5">
        <v>200</v>
      </c>
      <c r="D115" s="5">
        <v>9.44</v>
      </c>
      <c r="E115" s="5">
        <v>1888</v>
      </c>
      <c r="F115" s="5"/>
      <c r="G115" s="5"/>
      <c r="H115" s="5"/>
      <c r="I115" s="34">
        <f t="shared" si="19"/>
        <v>9.44</v>
      </c>
      <c r="J115" s="34" t="str">
        <f t="shared" si="20"/>
        <v/>
      </c>
      <c r="K115" s="32">
        <f t="shared" si="21"/>
        <v>-200</v>
      </c>
      <c r="L115" s="32">
        <f t="shared" si="22"/>
        <v>-1888</v>
      </c>
      <c r="M115" s="35" t="str">
        <f t="shared" si="23"/>
        <v/>
      </c>
      <c r="N115" s="32" t="str">
        <f t="shared" si="24"/>
        <v/>
      </c>
      <c r="O115" s="32" t="str">
        <f t="shared" si="25"/>
        <v/>
      </c>
      <c r="P115" s="32" t="str">
        <f t="shared" si="26"/>
        <v/>
      </c>
      <c r="Q115" s="33">
        <f t="shared" si="27"/>
        <v>-1888</v>
      </c>
    </row>
    <row r="116" spans="1:17" x14ac:dyDescent="0.2">
      <c r="A116" t="s">
        <v>1022</v>
      </c>
      <c r="B116" t="s">
        <v>1023</v>
      </c>
      <c r="C116" s="5"/>
      <c r="D116" s="5"/>
      <c r="E116" s="5"/>
      <c r="F116" s="5">
        <v>200</v>
      </c>
      <c r="G116" s="5">
        <v>17.91</v>
      </c>
      <c r="H116" s="5">
        <v>3581.6</v>
      </c>
      <c r="I116" s="34" t="str">
        <f t="shared" si="19"/>
        <v/>
      </c>
      <c r="J116" s="34">
        <f t="shared" si="20"/>
        <v>17.908000000000001</v>
      </c>
      <c r="K116" s="32">
        <f t="shared" si="21"/>
        <v>200</v>
      </c>
      <c r="L116" s="32">
        <f t="shared" si="22"/>
        <v>3581.6</v>
      </c>
      <c r="M116" s="35" t="str">
        <f t="shared" si="23"/>
        <v/>
      </c>
      <c r="N116" s="32" t="str">
        <f t="shared" si="24"/>
        <v/>
      </c>
      <c r="O116" s="32" t="str">
        <f t="shared" si="25"/>
        <v/>
      </c>
      <c r="P116" s="32" t="str">
        <f t="shared" si="26"/>
        <v/>
      </c>
      <c r="Q116" s="33">
        <f t="shared" si="27"/>
        <v>3581.6</v>
      </c>
    </row>
    <row r="117" spans="1:17" x14ac:dyDescent="0.2">
      <c r="A117" t="s">
        <v>1324</v>
      </c>
      <c r="B117" t="s">
        <v>1325</v>
      </c>
      <c r="C117" s="5"/>
      <c r="D117" s="5"/>
      <c r="E117" s="5"/>
      <c r="F117" s="5">
        <v>10</v>
      </c>
      <c r="G117" s="5">
        <v>4.97</v>
      </c>
      <c r="H117" s="5">
        <v>49.7</v>
      </c>
      <c r="I117" s="34" t="str">
        <f t="shared" si="19"/>
        <v/>
      </c>
      <c r="J117" s="34">
        <f t="shared" si="20"/>
        <v>4.9700000000000006</v>
      </c>
      <c r="K117" s="32">
        <f t="shared" si="21"/>
        <v>10</v>
      </c>
      <c r="L117" s="32">
        <f t="shared" si="22"/>
        <v>49.7</v>
      </c>
      <c r="M117" s="35" t="str">
        <f t="shared" si="23"/>
        <v/>
      </c>
      <c r="N117" s="32" t="str">
        <f t="shared" si="24"/>
        <v/>
      </c>
      <c r="O117" s="32" t="str">
        <f t="shared" si="25"/>
        <v/>
      </c>
      <c r="P117" s="32" t="str">
        <f t="shared" si="26"/>
        <v/>
      </c>
      <c r="Q117" s="33">
        <f t="shared" si="27"/>
        <v>49.7</v>
      </c>
    </row>
    <row r="118" spans="1:17" x14ac:dyDescent="0.2">
      <c r="A118" t="s">
        <v>1151</v>
      </c>
      <c r="B118" t="s">
        <v>1152</v>
      </c>
      <c r="C118" s="5"/>
      <c r="D118" s="5"/>
      <c r="E118" s="5"/>
      <c r="F118" s="5">
        <v>30</v>
      </c>
      <c r="G118" s="5">
        <v>4.78</v>
      </c>
      <c r="H118" s="5">
        <v>143.4</v>
      </c>
      <c r="I118" s="34" t="str">
        <f t="shared" si="19"/>
        <v/>
      </c>
      <c r="J118" s="34">
        <f t="shared" si="20"/>
        <v>4.78</v>
      </c>
      <c r="K118" s="32">
        <f t="shared" si="21"/>
        <v>30</v>
      </c>
      <c r="L118" s="32">
        <f t="shared" si="22"/>
        <v>143.4</v>
      </c>
      <c r="M118" s="35" t="str">
        <f t="shared" si="23"/>
        <v/>
      </c>
      <c r="N118" s="32" t="str">
        <f t="shared" si="24"/>
        <v/>
      </c>
      <c r="O118" s="32" t="str">
        <f t="shared" si="25"/>
        <v/>
      </c>
      <c r="P118" s="32" t="str">
        <f t="shared" si="26"/>
        <v/>
      </c>
      <c r="Q118" s="33">
        <f t="shared" si="27"/>
        <v>143.4</v>
      </c>
    </row>
    <row r="119" spans="1:17" x14ac:dyDescent="0.2">
      <c r="A119" t="s">
        <v>915</v>
      </c>
      <c r="B119" t="s">
        <v>916</v>
      </c>
      <c r="C119" s="5"/>
      <c r="D119" s="5"/>
      <c r="E119" s="5"/>
      <c r="F119" s="5">
        <v>50</v>
      </c>
      <c r="G119" s="5">
        <v>3.15</v>
      </c>
      <c r="H119" s="5">
        <v>157.5</v>
      </c>
      <c r="I119" s="34" t="str">
        <f t="shared" si="19"/>
        <v/>
      </c>
      <c r="J119" s="34">
        <f t="shared" si="20"/>
        <v>3.15</v>
      </c>
      <c r="K119" s="32">
        <f t="shared" si="21"/>
        <v>50</v>
      </c>
      <c r="L119" s="32">
        <f t="shared" si="22"/>
        <v>157.5</v>
      </c>
      <c r="M119" s="35" t="str">
        <f t="shared" si="23"/>
        <v/>
      </c>
      <c r="N119" s="32" t="str">
        <f t="shared" si="24"/>
        <v/>
      </c>
      <c r="O119" s="32" t="str">
        <f t="shared" si="25"/>
        <v/>
      </c>
      <c r="P119" s="32" t="str">
        <f t="shared" si="26"/>
        <v/>
      </c>
      <c r="Q119" s="33">
        <f t="shared" si="27"/>
        <v>157.5</v>
      </c>
    </row>
    <row r="120" spans="1:17" x14ac:dyDescent="0.2">
      <c r="A120" t="s">
        <v>467</v>
      </c>
      <c r="B120" t="s">
        <v>468</v>
      </c>
      <c r="C120" s="5">
        <v>75</v>
      </c>
      <c r="D120" s="5">
        <v>1.03</v>
      </c>
      <c r="E120" s="5">
        <v>77.25</v>
      </c>
      <c r="F120" s="5">
        <v>75</v>
      </c>
      <c r="G120" s="5">
        <v>1.03</v>
      </c>
      <c r="H120" s="5">
        <v>77.25</v>
      </c>
      <c r="I120" s="34">
        <f t="shared" si="19"/>
        <v>1.03</v>
      </c>
      <c r="J120" s="34">
        <f t="shared" si="20"/>
        <v>1.03</v>
      </c>
      <c r="K120" s="32">
        <f t="shared" si="21"/>
        <v>0</v>
      </c>
      <c r="L120" s="32">
        <f t="shared" si="22"/>
        <v>0</v>
      </c>
      <c r="M120" s="35">
        <f t="shared" si="23"/>
        <v>0</v>
      </c>
      <c r="N120" s="32">
        <f t="shared" si="24"/>
        <v>0</v>
      </c>
      <c r="O120" s="32">
        <f t="shared" si="25"/>
        <v>0</v>
      </c>
      <c r="P120" s="32">
        <f t="shared" si="26"/>
        <v>0</v>
      </c>
      <c r="Q120" s="33" t="str">
        <f t="shared" si="27"/>
        <v/>
      </c>
    </row>
    <row r="121" spans="1:17" x14ac:dyDescent="0.2">
      <c r="A121" t="s">
        <v>1267</v>
      </c>
      <c r="B121" t="s">
        <v>1268</v>
      </c>
      <c r="C121" s="5"/>
      <c r="D121" s="5"/>
      <c r="E121" s="5"/>
      <c r="F121" s="5">
        <v>200</v>
      </c>
      <c r="G121" s="5">
        <v>1.55</v>
      </c>
      <c r="H121" s="5">
        <v>309.5</v>
      </c>
      <c r="I121" s="34" t="str">
        <f t="shared" si="19"/>
        <v/>
      </c>
      <c r="J121" s="34">
        <f t="shared" si="20"/>
        <v>1.5475000000000001</v>
      </c>
      <c r="K121" s="32">
        <f t="shared" si="21"/>
        <v>200</v>
      </c>
      <c r="L121" s="32">
        <f t="shared" si="22"/>
        <v>309.5</v>
      </c>
      <c r="M121" s="35" t="str">
        <f t="shared" si="23"/>
        <v/>
      </c>
      <c r="N121" s="32" t="str">
        <f t="shared" si="24"/>
        <v/>
      </c>
      <c r="O121" s="32" t="str">
        <f t="shared" si="25"/>
        <v/>
      </c>
      <c r="P121" s="32" t="str">
        <f t="shared" si="26"/>
        <v/>
      </c>
      <c r="Q121" s="33">
        <f t="shared" si="27"/>
        <v>309.5</v>
      </c>
    </row>
    <row r="122" spans="1:17" x14ac:dyDescent="0.2">
      <c r="A122" t="s">
        <v>219</v>
      </c>
      <c r="B122" t="s">
        <v>220</v>
      </c>
      <c r="C122" s="5">
        <v>1</v>
      </c>
      <c r="D122" s="5">
        <v>4356</v>
      </c>
      <c r="E122" s="5">
        <v>4356</v>
      </c>
      <c r="F122" s="5"/>
      <c r="G122" s="5"/>
      <c r="H122" s="5"/>
      <c r="I122" s="34">
        <f t="shared" si="19"/>
        <v>4356</v>
      </c>
      <c r="J122" s="34" t="str">
        <f t="shared" si="20"/>
        <v/>
      </c>
      <c r="K122" s="32">
        <f t="shared" si="21"/>
        <v>-1</v>
      </c>
      <c r="L122" s="32">
        <f t="shared" si="22"/>
        <v>-4356</v>
      </c>
      <c r="M122" s="35" t="str">
        <f t="shared" si="23"/>
        <v/>
      </c>
      <c r="N122" s="32" t="str">
        <f t="shared" si="24"/>
        <v/>
      </c>
      <c r="O122" s="32" t="str">
        <f t="shared" si="25"/>
        <v/>
      </c>
      <c r="P122" s="32" t="str">
        <f t="shared" si="26"/>
        <v/>
      </c>
      <c r="Q122" s="33">
        <f t="shared" si="27"/>
        <v>-4356</v>
      </c>
    </row>
    <row r="123" spans="1:17" x14ac:dyDescent="0.2">
      <c r="A123" t="s">
        <v>209</v>
      </c>
      <c r="B123" t="s">
        <v>210</v>
      </c>
      <c r="C123" s="5">
        <v>1</v>
      </c>
      <c r="D123" s="5">
        <v>484</v>
      </c>
      <c r="E123" s="5">
        <v>484</v>
      </c>
      <c r="F123" s="5"/>
      <c r="G123" s="5"/>
      <c r="H123" s="5"/>
      <c r="I123" s="34">
        <f t="shared" si="19"/>
        <v>484</v>
      </c>
      <c r="J123" s="34" t="str">
        <f t="shared" si="20"/>
        <v/>
      </c>
      <c r="K123" s="32">
        <f t="shared" si="21"/>
        <v>-1</v>
      </c>
      <c r="L123" s="32">
        <f t="shared" si="22"/>
        <v>-484</v>
      </c>
      <c r="M123" s="35" t="str">
        <f t="shared" si="23"/>
        <v/>
      </c>
      <c r="N123" s="32" t="str">
        <f t="shared" si="24"/>
        <v/>
      </c>
      <c r="O123" s="32" t="str">
        <f t="shared" si="25"/>
        <v/>
      </c>
      <c r="P123" s="32" t="str">
        <f t="shared" si="26"/>
        <v/>
      </c>
      <c r="Q123" s="33">
        <f t="shared" si="27"/>
        <v>-484</v>
      </c>
    </row>
    <row r="124" spans="1:17" x14ac:dyDescent="0.2">
      <c r="A124" t="s">
        <v>212</v>
      </c>
      <c r="B124" t="s">
        <v>213</v>
      </c>
      <c r="C124" s="5">
        <v>1</v>
      </c>
      <c r="D124" s="5">
        <v>2178</v>
      </c>
      <c r="E124" s="5">
        <v>2178</v>
      </c>
      <c r="F124" s="5"/>
      <c r="G124" s="5"/>
      <c r="H124" s="5"/>
      <c r="I124" s="34">
        <f t="shared" si="19"/>
        <v>2178</v>
      </c>
      <c r="J124" s="34" t="str">
        <f t="shared" si="20"/>
        <v/>
      </c>
      <c r="K124" s="32">
        <f t="shared" si="21"/>
        <v>-1</v>
      </c>
      <c r="L124" s="32">
        <f t="shared" si="22"/>
        <v>-2178</v>
      </c>
      <c r="M124" s="35" t="str">
        <f t="shared" si="23"/>
        <v/>
      </c>
      <c r="N124" s="32" t="str">
        <f t="shared" si="24"/>
        <v/>
      </c>
      <c r="O124" s="32" t="str">
        <f t="shared" si="25"/>
        <v/>
      </c>
      <c r="P124" s="32" t="str">
        <f t="shared" si="26"/>
        <v/>
      </c>
      <c r="Q124" s="33">
        <f t="shared" si="27"/>
        <v>-2178</v>
      </c>
    </row>
    <row r="125" spans="1:17" x14ac:dyDescent="0.2">
      <c r="A125" t="s">
        <v>215</v>
      </c>
      <c r="B125" t="s">
        <v>216</v>
      </c>
      <c r="C125" s="5">
        <v>1</v>
      </c>
      <c r="D125" s="5">
        <v>2178</v>
      </c>
      <c r="E125" s="5">
        <v>2178</v>
      </c>
      <c r="F125" s="5"/>
      <c r="G125" s="5"/>
      <c r="H125" s="5"/>
      <c r="I125" s="34">
        <f t="shared" si="19"/>
        <v>2178</v>
      </c>
      <c r="J125" s="34" t="str">
        <f t="shared" si="20"/>
        <v/>
      </c>
      <c r="K125" s="32">
        <f t="shared" si="21"/>
        <v>-1</v>
      </c>
      <c r="L125" s="32">
        <f t="shared" si="22"/>
        <v>-2178</v>
      </c>
      <c r="M125" s="35" t="str">
        <f t="shared" si="23"/>
        <v/>
      </c>
      <c r="N125" s="32" t="str">
        <f t="shared" si="24"/>
        <v/>
      </c>
      <c r="O125" s="32" t="str">
        <f t="shared" si="25"/>
        <v/>
      </c>
      <c r="P125" s="32" t="str">
        <f t="shared" si="26"/>
        <v/>
      </c>
      <c r="Q125" s="33">
        <f t="shared" si="27"/>
        <v>-2178</v>
      </c>
    </row>
    <row r="126" spans="1:17" x14ac:dyDescent="0.2">
      <c r="A126" t="s">
        <v>981</v>
      </c>
      <c r="B126" t="s">
        <v>982</v>
      </c>
      <c r="C126" s="5"/>
      <c r="D126" s="5"/>
      <c r="E126" s="5"/>
      <c r="F126" s="5">
        <v>5</v>
      </c>
      <c r="G126" s="5">
        <v>184.58333333333334</v>
      </c>
      <c r="H126" s="5">
        <v>922.91000000000008</v>
      </c>
      <c r="I126" s="34" t="str">
        <f t="shared" si="19"/>
        <v/>
      </c>
      <c r="J126" s="34">
        <f t="shared" si="20"/>
        <v>184.58200000000002</v>
      </c>
      <c r="K126" s="32">
        <f t="shared" si="21"/>
        <v>5</v>
      </c>
      <c r="L126" s="32">
        <f t="shared" si="22"/>
        <v>922.91000000000008</v>
      </c>
      <c r="M126" s="35" t="str">
        <f t="shared" si="23"/>
        <v/>
      </c>
      <c r="N126" s="32" t="str">
        <f t="shared" si="24"/>
        <v/>
      </c>
      <c r="O126" s="32" t="str">
        <f t="shared" si="25"/>
        <v/>
      </c>
      <c r="P126" s="32" t="str">
        <f t="shared" si="26"/>
        <v/>
      </c>
      <c r="Q126" s="33">
        <f t="shared" si="27"/>
        <v>922.91000000000008</v>
      </c>
    </row>
    <row r="127" spans="1:17" x14ac:dyDescent="0.2">
      <c r="A127" t="s">
        <v>637</v>
      </c>
      <c r="B127" t="s">
        <v>638</v>
      </c>
      <c r="C127" s="5">
        <v>4</v>
      </c>
      <c r="D127" s="5">
        <v>311.7</v>
      </c>
      <c r="E127" s="5">
        <v>1246.8</v>
      </c>
      <c r="F127" s="5"/>
      <c r="G127" s="5"/>
      <c r="H127" s="5"/>
      <c r="I127" s="34">
        <f t="shared" si="19"/>
        <v>311.7</v>
      </c>
      <c r="J127" s="34" t="str">
        <f t="shared" si="20"/>
        <v/>
      </c>
      <c r="K127" s="32">
        <f t="shared" si="21"/>
        <v>-4</v>
      </c>
      <c r="L127" s="32">
        <f t="shared" si="22"/>
        <v>-1246.8</v>
      </c>
      <c r="M127" s="35" t="str">
        <f t="shared" si="23"/>
        <v/>
      </c>
      <c r="N127" s="32" t="str">
        <f t="shared" si="24"/>
        <v/>
      </c>
      <c r="O127" s="32" t="str">
        <f t="shared" si="25"/>
        <v/>
      </c>
      <c r="P127" s="32" t="str">
        <f t="shared" si="26"/>
        <v/>
      </c>
      <c r="Q127" s="33">
        <f t="shared" si="27"/>
        <v>-1246.8</v>
      </c>
    </row>
    <row r="128" spans="1:17" x14ac:dyDescent="0.2">
      <c r="A128" t="s">
        <v>1010</v>
      </c>
      <c r="B128" t="s">
        <v>1011</v>
      </c>
      <c r="C128" s="5"/>
      <c r="D128" s="5"/>
      <c r="E128" s="5"/>
      <c r="F128" s="5">
        <v>1</v>
      </c>
      <c r="G128" s="5">
        <v>318.58999999999997</v>
      </c>
      <c r="H128" s="5">
        <v>318.58999999999997</v>
      </c>
      <c r="I128" s="34" t="str">
        <f t="shared" si="19"/>
        <v/>
      </c>
      <c r="J128" s="34">
        <f t="shared" si="20"/>
        <v>318.58999999999997</v>
      </c>
      <c r="K128" s="32">
        <f t="shared" si="21"/>
        <v>1</v>
      </c>
      <c r="L128" s="32">
        <f t="shared" si="22"/>
        <v>318.58999999999997</v>
      </c>
      <c r="M128" s="35" t="str">
        <f t="shared" si="23"/>
        <v/>
      </c>
      <c r="N128" s="32" t="str">
        <f t="shared" si="24"/>
        <v/>
      </c>
      <c r="O128" s="32" t="str">
        <f t="shared" si="25"/>
        <v/>
      </c>
      <c r="P128" s="32" t="str">
        <f t="shared" si="26"/>
        <v/>
      </c>
      <c r="Q128" s="33">
        <f t="shared" si="27"/>
        <v>318.58999999999997</v>
      </c>
    </row>
    <row r="129" spans="1:17" x14ac:dyDescent="0.2">
      <c r="A129" t="s">
        <v>1007</v>
      </c>
      <c r="B129" t="s">
        <v>1008</v>
      </c>
      <c r="C129" s="5"/>
      <c r="D129" s="5"/>
      <c r="E129" s="5"/>
      <c r="F129" s="5">
        <v>5</v>
      </c>
      <c r="G129" s="5">
        <v>214.01499999999999</v>
      </c>
      <c r="H129" s="5">
        <v>1070.07</v>
      </c>
      <c r="I129" s="34" t="str">
        <f t="shared" si="19"/>
        <v/>
      </c>
      <c r="J129" s="34">
        <f t="shared" si="20"/>
        <v>214.01399999999998</v>
      </c>
      <c r="K129" s="32">
        <f t="shared" si="21"/>
        <v>5</v>
      </c>
      <c r="L129" s="32">
        <f t="shared" si="22"/>
        <v>1070.07</v>
      </c>
      <c r="M129" s="35" t="str">
        <f t="shared" si="23"/>
        <v/>
      </c>
      <c r="N129" s="32" t="str">
        <f t="shared" si="24"/>
        <v/>
      </c>
      <c r="O129" s="32" t="str">
        <f t="shared" si="25"/>
        <v/>
      </c>
      <c r="P129" s="32" t="str">
        <f t="shared" si="26"/>
        <v/>
      </c>
      <c r="Q129" s="33">
        <f t="shared" si="27"/>
        <v>1070.07</v>
      </c>
    </row>
    <row r="130" spans="1:17" x14ac:dyDescent="0.2">
      <c r="A130" t="s">
        <v>1004</v>
      </c>
      <c r="B130" t="s">
        <v>1005</v>
      </c>
      <c r="C130" s="5"/>
      <c r="D130" s="5"/>
      <c r="E130" s="5"/>
      <c r="F130" s="5">
        <v>2</v>
      </c>
      <c r="G130" s="5">
        <v>148.22999999999999</v>
      </c>
      <c r="H130" s="5">
        <v>296.45999999999998</v>
      </c>
      <c r="I130" s="34" t="str">
        <f t="shared" si="19"/>
        <v/>
      </c>
      <c r="J130" s="34">
        <f t="shared" si="20"/>
        <v>148.22999999999999</v>
      </c>
      <c r="K130" s="32">
        <f t="shared" si="21"/>
        <v>2</v>
      </c>
      <c r="L130" s="32">
        <f t="shared" si="22"/>
        <v>296.45999999999998</v>
      </c>
      <c r="M130" s="35" t="str">
        <f t="shared" si="23"/>
        <v/>
      </c>
      <c r="N130" s="32" t="str">
        <f t="shared" si="24"/>
        <v/>
      </c>
      <c r="O130" s="32" t="str">
        <f t="shared" si="25"/>
        <v/>
      </c>
      <c r="P130" s="32" t="str">
        <f t="shared" si="26"/>
        <v/>
      </c>
      <c r="Q130" s="33">
        <f t="shared" si="27"/>
        <v>296.45999999999998</v>
      </c>
    </row>
    <row r="131" spans="1:17" x14ac:dyDescent="0.2">
      <c r="A131" t="s">
        <v>761</v>
      </c>
      <c r="B131" t="s">
        <v>762</v>
      </c>
      <c r="C131" s="5">
        <v>200</v>
      </c>
      <c r="D131" s="5">
        <v>3.39</v>
      </c>
      <c r="E131" s="5">
        <v>678</v>
      </c>
      <c r="F131" s="5">
        <v>50</v>
      </c>
      <c r="G131" s="5">
        <v>3.48</v>
      </c>
      <c r="H131" s="5">
        <v>174</v>
      </c>
      <c r="I131" s="34">
        <f t="shared" si="19"/>
        <v>3.39</v>
      </c>
      <c r="J131" s="34">
        <f t="shared" si="20"/>
        <v>3.48</v>
      </c>
      <c r="K131" s="32">
        <f t="shared" si="21"/>
        <v>-150</v>
      </c>
      <c r="L131" s="32">
        <f t="shared" si="22"/>
        <v>-504</v>
      </c>
      <c r="M131" s="35">
        <f t="shared" si="23"/>
        <v>8.9999999999999858E-2</v>
      </c>
      <c r="N131" s="32">
        <f t="shared" si="24"/>
        <v>4.4999999999999929</v>
      </c>
      <c r="O131" s="32">
        <f t="shared" si="25"/>
        <v>-150</v>
      </c>
      <c r="P131" s="32">
        <f t="shared" si="26"/>
        <v>-508.5</v>
      </c>
      <c r="Q131" s="33" t="str">
        <f t="shared" si="27"/>
        <v/>
      </c>
    </row>
    <row r="132" spans="1:17" x14ac:dyDescent="0.2">
      <c r="A132" t="s">
        <v>921</v>
      </c>
      <c r="B132" t="s">
        <v>922</v>
      </c>
      <c r="C132" s="5"/>
      <c r="D132" s="5"/>
      <c r="E132" s="5"/>
      <c r="F132" s="5">
        <v>100</v>
      </c>
      <c r="G132" s="5">
        <v>5.44</v>
      </c>
      <c r="H132" s="5">
        <v>544</v>
      </c>
      <c r="I132" s="34" t="str">
        <f t="shared" si="19"/>
        <v/>
      </c>
      <c r="J132" s="34">
        <f t="shared" si="20"/>
        <v>5.44</v>
      </c>
      <c r="K132" s="32">
        <f t="shared" si="21"/>
        <v>100</v>
      </c>
      <c r="L132" s="32">
        <f t="shared" si="22"/>
        <v>544</v>
      </c>
      <c r="M132" s="35" t="str">
        <f t="shared" si="23"/>
        <v/>
      </c>
      <c r="N132" s="32" t="str">
        <f t="shared" si="24"/>
        <v/>
      </c>
      <c r="O132" s="32" t="str">
        <f t="shared" si="25"/>
        <v/>
      </c>
      <c r="P132" s="32" t="str">
        <f t="shared" si="26"/>
        <v/>
      </c>
      <c r="Q132" s="33">
        <f t="shared" si="27"/>
        <v>544</v>
      </c>
    </row>
    <row r="133" spans="1:17" x14ac:dyDescent="0.2">
      <c r="A133" t="s">
        <v>1074</v>
      </c>
      <c r="B133" t="s">
        <v>1075</v>
      </c>
      <c r="C133" s="5"/>
      <c r="D133" s="5"/>
      <c r="E133" s="5"/>
      <c r="F133" s="5">
        <v>100</v>
      </c>
      <c r="G133" s="5">
        <v>3.96</v>
      </c>
      <c r="H133" s="5">
        <v>396</v>
      </c>
      <c r="I133" s="34" t="str">
        <f t="shared" si="19"/>
        <v/>
      </c>
      <c r="J133" s="34">
        <f t="shared" si="20"/>
        <v>3.96</v>
      </c>
      <c r="K133" s="32">
        <f t="shared" si="21"/>
        <v>100</v>
      </c>
      <c r="L133" s="32">
        <f t="shared" si="22"/>
        <v>396</v>
      </c>
      <c r="M133" s="35" t="str">
        <f t="shared" si="23"/>
        <v/>
      </c>
      <c r="N133" s="32" t="str">
        <f t="shared" si="24"/>
        <v/>
      </c>
      <c r="O133" s="32" t="str">
        <f t="shared" si="25"/>
        <v/>
      </c>
      <c r="P133" s="32" t="str">
        <f t="shared" si="26"/>
        <v/>
      </c>
      <c r="Q133" s="33">
        <f t="shared" si="27"/>
        <v>396</v>
      </c>
    </row>
    <row r="134" spans="1:17" x14ac:dyDescent="0.2">
      <c r="A134" t="s">
        <v>854</v>
      </c>
      <c r="B134" t="s">
        <v>855</v>
      </c>
      <c r="C134" s="5">
        <v>150</v>
      </c>
      <c r="D134" s="5">
        <v>5.29</v>
      </c>
      <c r="E134" s="5">
        <v>793.31</v>
      </c>
      <c r="F134" s="5"/>
      <c r="G134" s="5"/>
      <c r="H134" s="5"/>
      <c r="I134" s="34">
        <f t="shared" si="19"/>
        <v>5.2887333333333331</v>
      </c>
      <c r="J134" s="34" t="str">
        <f t="shared" si="20"/>
        <v/>
      </c>
      <c r="K134" s="32">
        <f t="shared" si="21"/>
        <v>-150</v>
      </c>
      <c r="L134" s="32">
        <f t="shared" si="22"/>
        <v>-793.31</v>
      </c>
      <c r="M134" s="35" t="str">
        <f t="shared" si="23"/>
        <v/>
      </c>
      <c r="N134" s="32" t="str">
        <f t="shared" si="24"/>
        <v/>
      </c>
      <c r="O134" s="32" t="str">
        <f t="shared" si="25"/>
        <v/>
      </c>
      <c r="P134" s="32" t="str">
        <f t="shared" si="26"/>
        <v/>
      </c>
      <c r="Q134" s="33">
        <f t="shared" si="27"/>
        <v>-793.31</v>
      </c>
    </row>
    <row r="135" spans="1:17" x14ac:dyDescent="0.2">
      <c r="A135" t="s">
        <v>1014</v>
      </c>
      <c r="B135" t="s">
        <v>1015</v>
      </c>
      <c r="C135" s="5"/>
      <c r="D135" s="5"/>
      <c r="E135" s="5"/>
      <c r="F135" s="5">
        <v>200</v>
      </c>
      <c r="G135" s="5">
        <v>1.5550000000000002</v>
      </c>
      <c r="H135" s="5">
        <v>311</v>
      </c>
      <c r="I135" s="34" t="str">
        <f t="shared" si="19"/>
        <v/>
      </c>
      <c r="J135" s="34">
        <f t="shared" si="20"/>
        <v>1.5549999999999999</v>
      </c>
      <c r="K135" s="32">
        <f t="shared" si="21"/>
        <v>200</v>
      </c>
      <c r="L135" s="32">
        <f t="shared" si="22"/>
        <v>311</v>
      </c>
      <c r="M135" s="35" t="str">
        <f t="shared" si="23"/>
        <v/>
      </c>
      <c r="N135" s="32" t="str">
        <f t="shared" si="24"/>
        <v/>
      </c>
      <c r="O135" s="32" t="str">
        <f t="shared" si="25"/>
        <v/>
      </c>
      <c r="P135" s="32" t="str">
        <f t="shared" si="26"/>
        <v/>
      </c>
      <c r="Q135" s="33">
        <f t="shared" si="27"/>
        <v>311</v>
      </c>
    </row>
    <row r="136" spans="1:17" x14ac:dyDescent="0.2">
      <c r="A136" s="10" t="s">
        <v>1035</v>
      </c>
      <c r="B136" s="10" t="s">
        <v>1036</v>
      </c>
      <c r="C136" s="11"/>
      <c r="D136" s="11"/>
      <c r="E136" s="11"/>
      <c r="F136" s="11">
        <v>2</v>
      </c>
      <c r="G136" s="11">
        <v>5631.34</v>
      </c>
      <c r="H136" s="11">
        <v>11262.68</v>
      </c>
      <c r="I136" s="37" t="str">
        <f t="shared" si="19"/>
        <v/>
      </c>
      <c r="J136" s="37">
        <f t="shared" si="20"/>
        <v>5631.34</v>
      </c>
      <c r="K136" s="38">
        <f t="shared" si="21"/>
        <v>2</v>
      </c>
      <c r="L136" s="38">
        <f t="shared" si="22"/>
        <v>11262.68</v>
      </c>
      <c r="M136" s="39" t="str">
        <f t="shared" si="23"/>
        <v/>
      </c>
      <c r="N136" s="38" t="str">
        <f t="shared" si="24"/>
        <v/>
      </c>
      <c r="O136" s="38" t="str">
        <f t="shared" si="25"/>
        <v/>
      </c>
      <c r="P136" s="38" t="str">
        <f t="shared" si="26"/>
        <v/>
      </c>
      <c r="Q136" s="40">
        <f t="shared" si="27"/>
        <v>11262.68</v>
      </c>
    </row>
    <row r="137" spans="1:17" x14ac:dyDescent="0.2">
      <c r="A137" s="10" t="s">
        <v>1030</v>
      </c>
      <c r="B137" s="10" t="s">
        <v>1031</v>
      </c>
      <c r="C137" s="11"/>
      <c r="D137" s="11"/>
      <c r="E137" s="11"/>
      <c r="F137" s="11">
        <v>2</v>
      </c>
      <c r="G137" s="11">
        <v>1328.58</v>
      </c>
      <c r="H137" s="11">
        <v>2657.16</v>
      </c>
      <c r="I137" s="37" t="str">
        <f t="shared" si="19"/>
        <v/>
      </c>
      <c r="J137" s="37">
        <f t="shared" si="20"/>
        <v>1328.58</v>
      </c>
      <c r="K137" s="38">
        <f t="shared" si="21"/>
        <v>2</v>
      </c>
      <c r="L137" s="38">
        <f t="shared" si="22"/>
        <v>2657.16</v>
      </c>
      <c r="M137" s="39" t="str">
        <f t="shared" si="23"/>
        <v/>
      </c>
      <c r="N137" s="38" t="str">
        <f t="shared" si="24"/>
        <v/>
      </c>
      <c r="O137" s="38" t="str">
        <f t="shared" si="25"/>
        <v/>
      </c>
      <c r="P137" s="38" t="str">
        <f t="shared" si="26"/>
        <v/>
      </c>
      <c r="Q137" s="40">
        <f t="shared" si="27"/>
        <v>2657.16</v>
      </c>
    </row>
    <row r="138" spans="1:17" x14ac:dyDescent="0.2">
      <c r="A138" s="10" t="s">
        <v>1118</v>
      </c>
      <c r="B138" s="10" t="s">
        <v>1119</v>
      </c>
      <c r="C138" s="11"/>
      <c r="D138" s="11"/>
      <c r="E138" s="11"/>
      <c r="F138" s="11">
        <v>2</v>
      </c>
      <c r="G138" s="11">
        <v>905.08</v>
      </c>
      <c r="H138" s="11">
        <v>1810.16</v>
      </c>
      <c r="I138" s="37" t="str">
        <f t="shared" si="19"/>
        <v/>
      </c>
      <c r="J138" s="37">
        <f t="shared" si="20"/>
        <v>905.08</v>
      </c>
      <c r="K138" s="38">
        <f t="shared" si="21"/>
        <v>2</v>
      </c>
      <c r="L138" s="38">
        <f t="shared" si="22"/>
        <v>1810.16</v>
      </c>
      <c r="M138" s="39" t="str">
        <f t="shared" si="23"/>
        <v/>
      </c>
      <c r="N138" s="38" t="str">
        <f t="shared" si="24"/>
        <v/>
      </c>
      <c r="O138" s="38" t="str">
        <f t="shared" si="25"/>
        <v/>
      </c>
      <c r="P138" s="38" t="str">
        <f t="shared" si="26"/>
        <v/>
      </c>
      <c r="Q138" s="40">
        <f t="shared" si="27"/>
        <v>1810.16</v>
      </c>
    </row>
    <row r="139" spans="1:17" x14ac:dyDescent="0.2">
      <c r="A139" s="10" t="s">
        <v>1136</v>
      </c>
      <c r="B139" s="10" t="s">
        <v>1137</v>
      </c>
      <c r="C139" s="11"/>
      <c r="D139" s="11"/>
      <c r="E139" s="11"/>
      <c r="F139" s="11">
        <v>6</v>
      </c>
      <c r="G139" s="11">
        <v>2573.67</v>
      </c>
      <c r="H139" s="11">
        <v>15442.02</v>
      </c>
      <c r="I139" s="37" t="str">
        <f t="shared" si="19"/>
        <v/>
      </c>
      <c r="J139" s="37">
        <f t="shared" si="20"/>
        <v>2573.67</v>
      </c>
      <c r="K139" s="38">
        <f t="shared" si="21"/>
        <v>6</v>
      </c>
      <c r="L139" s="38">
        <f t="shared" si="22"/>
        <v>15442.02</v>
      </c>
      <c r="M139" s="39" t="str">
        <f t="shared" si="23"/>
        <v/>
      </c>
      <c r="N139" s="38" t="str">
        <f t="shared" si="24"/>
        <v/>
      </c>
      <c r="O139" s="38" t="str">
        <f t="shared" si="25"/>
        <v/>
      </c>
      <c r="P139" s="38" t="str">
        <f t="shared" si="26"/>
        <v/>
      </c>
      <c r="Q139" s="40">
        <f t="shared" si="27"/>
        <v>15442.02</v>
      </c>
    </row>
    <row r="140" spans="1:17" x14ac:dyDescent="0.2">
      <c r="A140" s="10" t="s">
        <v>1143</v>
      </c>
      <c r="B140" s="10" t="s">
        <v>1144</v>
      </c>
      <c r="C140" s="11"/>
      <c r="D140" s="11"/>
      <c r="E140" s="11"/>
      <c r="F140" s="11">
        <v>5</v>
      </c>
      <c r="G140" s="11">
        <v>1491.93</v>
      </c>
      <c r="H140" s="11">
        <v>7459.65</v>
      </c>
      <c r="I140" s="37" t="str">
        <f t="shared" si="19"/>
        <v/>
      </c>
      <c r="J140" s="37">
        <f t="shared" si="20"/>
        <v>1491.9299999999998</v>
      </c>
      <c r="K140" s="38">
        <f t="shared" si="21"/>
        <v>5</v>
      </c>
      <c r="L140" s="38">
        <f t="shared" si="22"/>
        <v>7459.65</v>
      </c>
      <c r="M140" s="39" t="str">
        <f t="shared" si="23"/>
        <v/>
      </c>
      <c r="N140" s="38" t="str">
        <f t="shared" si="24"/>
        <v/>
      </c>
      <c r="O140" s="38" t="str">
        <f t="shared" si="25"/>
        <v/>
      </c>
      <c r="P140" s="38" t="str">
        <f t="shared" si="26"/>
        <v/>
      </c>
      <c r="Q140" s="40">
        <f t="shared" si="27"/>
        <v>7459.65</v>
      </c>
    </row>
    <row r="141" spans="1:17" x14ac:dyDescent="0.2">
      <c r="A141" s="10" t="s">
        <v>1130</v>
      </c>
      <c r="B141" s="10" t="s">
        <v>1131</v>
      </c>
      <c r="C141" s="11"/>
      <c r="D141" s="11"/>
      <c r="E141" s="11"/>
      <c r="F141" s="11">
        <v>2</v>
      </c>
      <c r="G141" s="11">
        <v>1289.8599999999999</v>
      </c>
      <c r="H141" s="11">
        <v>2579.7199999999998</v>
      </c>
      <c r="I141" s="37" t="str">
        <f t="shared" si="19"/>
        <v/>
      </c>
      <c r="J141" s="37">
        <f t="shared" si="20"/>
        <v>1289.8599999999999</v>
      </c>
      <c r="K141" s="38">
        <f t="shared" si="21"/>
        <v>2</v>
      </c>
      <c r="L141" s="38">
        <f t="shared" si="22"/>
        <v>2579.7199999999998</v>
      </c>
      <c r="M141" s="39" t="str">
        <f t="shared" si="23"/>
        <v/>
      </c>
      <c r="N141" s="38" t="str">
        <f t="shared" si="24"/>
        <v/>
      </c>
      <c r="O141" s="38" t="str">
        <f t="shared" si="25"/>
        <v/>
      </c>
      <c r="P141" s="38" t="str">
        <f t="shared" si="26"/>
        <v/>
      </c>
      <c r="Q141" s="40">
        <f t="shared" si="27"/>
        <v>2579.7199999999998</v>
      </c>
    </row>
    <row r="142" spans="1:17" x14ac:dyDescent="0.2">
      <c r="A142" s="10" t="s">
        <v>1094</v>
      </c>
      <c r="B142" s="10" t="s">
        <v>1095</v>
      </c>
      <c r="C142" s="11"/>
      <c r="D142" s="11"/>
      <c r="E142" s="11"/>
      <c r="F142" s="11">
        <v>4</v>
      </c>
      <c r="G142" s="11">
        <v>590.48</v>
      </c>
      <c r="H142" s="11">
        <v>2361.92</v>
      </c>
      <c r="I142" s="37" t="str">
        <f t="shared" si="19"/>
        <v/>
      </c>
      <c r="J142" s="37">
        <f t="shared" si="20"/>
        <v>590.48</v>
      </c>
      <c r="K142" s="38">
        <f t="shared" si="21"/>
        <v>4</v>
      </c>
      <c r="L142" s="38">
        <f t="shared" si="22"/>
        <v>2361.92</v>
      </c>
      <c r="M142" s="39" t="str">
        <f t="shared" si="23"/>
        <v/>
      </c>
      <c r="N142" s="38" t="str">
        <f t="shared" si="24"/>
        <v/>
      </c>
      <c r="O142" s="38" t="str">
        <f t="shared" si="25"/>
        <v/>
      </c>
      <c r="P142" s="38" t="str">
        <f t="shared" si="26"/>
        <v/>
      </c>
      <c r="Q142" s="40">
        <f t="shared" si="27"/>
        <v>2361.92</v>
      </c>
    </row>
    <row r="143" spans="1:17" x14ac:dyDescent="0.2">
      <c r="A143" s="10" t="s">
        <v>1112</v>
      </c>
      <c r="B143" s="10" t="s">
        <v>1113</v>
      </c>
      <c r="C143" s="11"/>
      <c r="D143" s="11"/>
      <c r="E143" s="11"/>
      <c r="F143" s="11">
        <v>2</v>
      </c>
      <c r="G143" s="11">
        <v>869.99</v>
      </c>
      <c r="H143" s="11">
        <v>1739.98</v>
      </c>
      <c r="I143" s="37" t="str">
        <f t="shared" si="19"/>
        <v/>
      </c>
      <c r="J143" s="37">
        <f t="shared" si="20"/>
        <v>869.99</v>
      </c>
      <c r="K143" s="38">
        <f t="shared" si="21"/>
        <v>2</v>
      </c>
      <c r="L143" s="38">
        <f t="shared" si="22"/>
        <v>1739.98</v>
      </c>
      <c r="M143" s="39" t="str">
        <f t="shared" si="23"/>
        <v/>
      </c>
      <c r="N143" s="38" t="str">
        <f t="shared" si="24"/>
        <v/>
      </c>
      <c r="O143" s="38" t="str">
        <f t="shared" si="25"/>
        <v/>
      </c>
      <c r="P143" s="38" t="str">
        <f t="shared" si="26"/>
        <v/>
      </c>
      <c r="Q143" s="40">
        <f t="shared" si="27"/>
        <v>1739.98</v>
      </c>
    </row>
    <row r="144" spans="1:17" x14ac:dyDescent="0.2">
      <c r="A144" s="10" t="s">
        <v>1084</v>
      </c>
      <c r="B144" s="10" t="s">
        <v>1085</v>
      </c>
      <c r="C144" s="11"/>
      <c r="D144" s="11"/>
      <c r="E144" s="11"/>
      <c r="F144" s="11">
        <v>6</v>
      </c>
      <c r="G144" s="11">
        <v>248.05</v>
      </c>
      <c r="H144" s="11">
        <v>1488.3</v>
      </c>
      <c r="I144" s="37" t="str">
        <f t="shared" si="19"/>
        <v/>
      </c>
      <c r="J144" s="37">
        <f t="shared" si="20"/>
        <v>248.04999999999998</v>
      </c>
      <c r="K144" s="38">
        <f t="shared" si="21"/>
        <v>6</v>
      </c>
      <c r="L144" s="38">
        <f t="shared" si="22"/>
        <v>1488.3</v>
      </c>
      <c r="M144" s="39" t="str">
        <f t="shared" si="23"/>
        <v/>
      </c>
      <c r="N144" s="38" t="str">
        <f t="shared" si="24"/>
        <v/>
      </c>
      <c r="O144" s="38" t="str">
        <f t="shared" si="25"/>
        <v/>
      </c>
      <c r="P144" s="38" t="str">
        <f t="shared" si="26"/>
        <v/>
      </c>
      <c r="Q144" s="40">
        <f t="shared" si="27"/>
        <v>1488.3</v>
      </c>
    </row>
    <row r="145" spans="1:17" x14ac:dyDescent="0.2">
      <c r="A145" s="10" t="s">
        <v>1217</v>
      </c>
      <c r="B145" s="10" t="s">
        <v>1218</v>
      </c>
      <c r="C145" s="11"/>
      <c r="D145" s="11"/>
      <c r="E145" s="11"/>
      <c r="F145" s="11">
        <v>1</v>
      </c>
      <c r="G145" s="11">
        <v>30.25</v>
      </c>
      <c r="H145" s="11">
        <v>30.25</v>
      </c>
      <c r="I145" s="37" t="str">
        <f t="shared" si="19"/>
        <v/>
      </c>
      <c r="J145" s="37">
        <f t="shared" si="20"/>
        <v>30.25</v>
      </c>
      <c r="K145" s="38">
        <f t="shared" si="21"/>
        <v>1</v>
      </c>
      <c r="L145" s="38">
        <f t="shared" si="22"/>
        <v>30.25</v>
      </c>
      <c r="M145" s="39" t="str">
        <f t="shared" si="23"/>
        <v/>
      </c>
      <c r="N145" s="38" t="str">
        <f t="shared" si="24"/>
        <v/>
      </c>
      <c r="O145" s="38" t="str">
        <f t="shared" si="25"/>
        <v/>
      </c>
      <c r="P145" s="38" t="str">
        <f t="shared" si="26"/>
        <v/>
      </c>
      <c r="Q145" s="40">
        <f t="shared" si="27"/>
        <v>30.25</v>
      </c>
    </row>
    <row r="146" spans="1:17" x14ac:dyDescent="0.2">
      <c r="A146" s="10" t="s">
        <v>1220</v>
      </c>
      <c r="B146" s="10" t="s">
        <v>1221</v>
      </c>
      <c r="C146" s="11"/>
      <c r="D146" s="11"/>
      <c r="E146" s="11"/>
      <c r="F146" s="11">
        <v>1</v>
      </c>
      <c r="G146" s="11">
        <v>30.25</v>
      </c>
      <c r="H146" s="11">
        <v>30.25</v>
      </c>
      <c r="I146" s="37" t="str">
        <f t="shared" si="19"/>
        <v/>
      </c>
      <c r="J146" s="37">
        <f t="shared" si="20"/>
        <v>30.25</v>
      </c>
      <c r="K146" s="38">
        <f t="shared" si="21"/>
        <v>1</v>
      </c>
      <c r="L146" s="38">
        <f t="shared" si="22"/>
        <v>30.25</v>
      </c>
      <c r="M146" s="39" t="str">
        <f t="shared" si="23"/>
        <v/>
      </c>
      <c r="N146" s="38" t="str">
        <f t="shared" si="24"/>
        <v/>
      </c>
      <c r="O146" s="38" t="str">
        <f t="shared" si="25"/>
        <v/>
      </c>
      <c r="P146" s="38" t="str">
        <f t="shared" si="26"/>
        <v/>
      </c>
      <c r="Q146" s="40">
        <f t="shared" si="27"/>
        <v>30.25</v>
      </c>
    </row>
    <row r="147" spans="1:17" x14ac:dyDescent="0.2">
      <c r="A147" s="10" t="s">
        <v>1211</v>
      </c>
      <c r="B147" s="10" t="s">
        <v>1212</v>
      </c>
      <c r="C147" s="11"/>
      <c r="D147" s="11"/>
      <c r="E147" s="11"/>
      <c r="F147" s="11">
        <v>3</v>
      </c>
      <c r="G147" s="11">
        <v>30.25</v>
      </c>
      <c r="H147" s="11">
        <v>90.75</v>
      </c>
      <c r="I147" s="37" t="str">
        <f t="shared" si="19"/>
        <v/>
      </c>
      <c r="J147" s="37">
        <f t="shared" si="20"/>
        <v>30.25</v>
      </c>
      <c r="K147" s="38">
        <f t="shared" si="21"/>
        <v>3</v>
      </c>
      <c r="L147" s="38">
        <f t="shared" si="22"/>
        <v>90.75</v>
      </c>
      <c r="M147" s="39" t="str">
        <f t="shared" si="23"/>
        <v/>
      </c>
      <c r="N147" s="38" t="str">
        <f t="shared" si="24"/>
        <v/>
      </c>
      <c r="O147" s="38" t="str">
        <f t="shared" si="25"/>
        <v/>
      </c>
      <c r="P147" s="38" t="str">
        <f t="shared" si="26"/>
        <v/>
      </c>
      <c r="Q147" s="40">
        <f t="shared" si="27"/>
        <v>90.75</v>
      </c>
    </row>
    <row r="148" spans="1:17" x14ac:dyDescent="0.2">
      <c r="A148" s="13" t="s">
        <v>1187</v>
      </c>
      <c r="B148" s="13" t="s">
        <v>1188</v>
      </c>
      <c r="C148" s="14"/>
      <c r="D148" s="14"/>
      <c r="E148" s="14"/>
      <c r="F148" s="14">
        <v>5</v>
      </c>
      <c r="G148" s="14">
        <v>1056.4525000000001</v>
      </c>
      <c r="H148" s="14">
        <v>5265.01</v>
      </c>
      <c r="I148" s="41" t="str">
        <f t="shared" si="19"/>
        <v/>
      </c>
      <c r="J148" s="41">
        <f t="shared" si="20"/>
        <v>1053.002</v>
      </c>
      <c r="K148" s="42">
        <f t="shared" si="21"/>
        <v>5</v>
      </c>
      <c r="L148" s="42">
        <f t="shared" si="22"/>
        <v>5265.01</v>
      </c>
      <c r="M148" s="43" t="str">
        <f t="shared" si="23"/>
        <v/>
      </c>
      <c r="N148" s="42" t="str">
        <f t="shared" si="24"/>
        <v/>
      </c>
      <c r="O148" s="42" t="str">
        <f t="shared" si="25"/>
        <v/>
      </c>
      <c r="P148" s="42" t="str">
        <f t="shared" si="26"/>
        <v/>
      </c>
      <c r="Q148" s="44">
        <f t="shared" si="27"/>
        <v>5265.01</v>
      </c>
    </row>
    <row r="149" spans="1:17" x14ac:dyDescent="0.2">
      <c r="A149" s="13" t="s">
        <v>1173</v>
      </c>
      <c r="B149" s="13" t="s">
        <v>1174</v>
      </c>
      <c r="C149" s="14"/>
      <c r="D149" s="14"/>
      <c r="E149" s="14"/>
      <c r="F149" s="14">
        <v>5</v>
      </c>
      <c r="G149" s="14">
        <v>1047.8275000000001</v>
      </c>
      <c r="H149" s="14">
        <v>5230.51</v>
      </c>
      <c r="I149" s="41" t="str">
        <f t="shared" si="19"/>
        <v/>
      </c>
      <c r="J149" s="41">
        <f t="shared" si="20"/>
        <v>1046.1020000000001</v>
      </c>
      <c r="K149" s="42">
        <f t="shared" si="21"/>
        <v>5</v>
      </c>
      <c r="L149" s="42">
        <f t="shared" si="22"/>
        <v>5230.51</v>
      </c>
      <c r="M149" s="43" t="str">
        <f t="shared" si="23"/>
        <v/>
      </c>
      <c r="N149" s="42" t="str">
        <f t="shared" si="24"/>
        <v/>
      </c>
      <c r="O149" s="42" t="str">
        <f t="shared" si="25"/>
        <v/>
      </c>
      <c r="P149" s="42" t="str">
        <f t="shared" si="26"/>
        <v/>
      </c>
      <c r="Q149" s="44">
        <f t="shared" si="27"/>
        <v>5230.51</v>
      </c>
    </row>
    <row r="150" spans="1:17" x14ac:dyDescent="0.2">
      <c r="A150" s="13" t="s">
        <v>1168</v>
      </c>
      <c r="B150" s="13" t="s">
        <v>1169</v>
      </c>
      <c r="C150" s="14"/>
      <c r="D150" s="14"/>
      <c r="E150" s="14"/>
      <c r="F150" s="14">
        <v>5</v>
      </c>
      <c r="G150" s="14">
        <v>1047.825</v>
      </c>
      <c r="H150" s="14">
        <v>5230.5</v>
      </c>
      <c r="I150" s="41" t="str">
        <f t="shared" si="19"/>
        <v/>
      </c>
      <c r="J150" s="41">
        <f t="shared" si="20"/>
        <v>1046.0999999999999</v>
      </c>
      <c r="K150" s="42">
        <f t="shared" si="21"/>
        <v>5</v>
      </c>
      <c r="L150" s="42">
        <f t="shared" si="22"/>
        <v>5230.5</v>
      </c>
      <c r="M150" s="43" t="str">
        <f t="shared" si="23"/>
        <v/>
      </c>
      <c r="N150" s="42" t="str">
        <f t="shared" si="24"/>
        <v/>
      </c>
      <c r="O150" s="42" t="str">
        <f t="shared" si="25"/>
        <v/>
      </c>
      <c r="P150" s="42" t="str">
        <f t="shared" si="26"/>
        <v/>
      </c>
      <c r="Q150" s="44">
        <f t="shared" si="27"/>
        <v>5230.5</v>
      </c>
    </row>
    <row r="151" spans="1:17" x14ac:dyDescent="0.2">
      <c r="A151" s="13" t="s">
        <v>1208</v>
      </c>
      <c r="B151" s="13" t="s">
        <v>1209</v>
      </c>
      <c r="C151" s="14"/>
      <c r="D151" s="14"/>
      <c r="E151" s="14"/>
      <c r="F151" s="14">
        <v>1</v>
      </c>
      <c r="G151" s="14">
        <v>6655</v>
      </c>
      <c r="H151" s="14">
        <v>6655</v>
      </c>
      <c r="I151" s="41" t="str">
        <f t="shared" ref="I151:I158" si="28">IF(E151=0,"",E151/C151)</f>
        <v/>
      </c>
      <c r="J151" s="41">
        <f t="shared" ref="J151:J158" si="29">IF(F151=0,"",H151/F151)</f>
        <v>6655</v>
      </c>
      <c r="K151" s="42">
        <f t="shared" ref="K151:K158" si="30">F151-C151</f>
        <v>1</v>
      </c>
      <c r="L151" s="42">
        <f t="shared" ref="L151:L158" si="31">H151-E151</f>
        <v>6655</v>
      </c>
      <c r="M151" s="43" t="str">
        <f t="shared" ref="M151:M158" si="32">IF(OR(C151=0,F151=0),"",J151-I151)</f>
        <v/>
      </c>
      <c r="N151" s="42" t="str">
        <f t="shared" ref="N151:N158" si="33">IF(M151="","",F151*M151)</f>
        <v/>
      </c>
      <c r="O151" s="42" t="str">
        <f t="shared" ref="O151:O158" si="34">IF(M151="","",F151-C151)</f>
        <v/>
      </c>
      <c r="P151" s="42" t="str">
        <f t="shared" ref="P151:P158" si="35">IF(M151="","",(F151-C151)*I151)</f>
        <v/>
      </c>
      <c r="Q151" s="44">
        <f t="shared" ref="Q151:Q158" si="36">IF(M151="",H151-E151,"")</f>
        <v>6655</v>
      </c>
    </row>
    <row r="152" spans="1:17" x14ac:dyDescent="0.2">
      <c r="A152" s="13" t="s">
        <v>1206</v>
      </c>
      <c r="B152" s="13" t="s">
        <v>1207</v>
      </c>
      <c r="C152" s="14"/>
      <c r="D152" s="14"/>
      <c r="E152" s="14"/>
      <c r="F152" s="14">
        <v>1</v>
      </c>
      <c r="G152" s="14">
        <v>6655</v>
      </c>
      <c r="H152" s="14">
        <v>6655</v>
      </c>
      <c r="I152" s="41" t="str">
        <f t="shared" si="28"/>
        <v/>
      </c>
      <c r="J152" s="41">
        <f t="shared" si="29"/>
        <v>6655</v>
      </c>
      <c r="K152" s="42">
        <f t="shared" si="30"/>
        <v>1</v>
      </c>
      <c r="L152" s="42">
        <f t="shared" si="31"/>
        <v>6655</v>
      </c>
      <c r="M152" s="43" t="str">
        <f t="shared" si="32"/>
        <v/>
      </c>
      <c r="N152" s="42" t="str">
        <f t="shared" si="33"/>
        <v/>
      </c>
      <c r="O152" s="42" t="str">
        <f t="shared" si="34"/>
        <v/>
      </c>
      <c r="P152" s="42" t="str">
        <f t="shared" si="35"/>
        <v/>
      </c>
      <c r="Q152" s="44">
        <f t="shared" si="36"/>
        <v>6655</v>
      </c>
    </row>
    <row r="153" spans="1:17" x14ac:dyDescent="0.2">
      <c r="A153" s="13" t="s">
        <v>1204</v>
      </c>
      <c r="B153" s="13" t="s">
        <v>1205</v>
      </c>
      <c r="C153" s="14"/>
      <c r="D153" s="14"/>
      <c r="E153" s="14"/>
      <c r="F153" s="14">
        <v>1</v>
      </c>
      <c r="G153" s="14">
        <v>6655</v>
      </c>
      <c r="H153" s="14">
        <v>6655</v>
      </c>
      <c r="I153" s="41" t="str">
        <f t="shared" si="28"/>
        <v/>
      </c>
      <c r="J153" s="41">
        <f t="shared" si="29"/>
        <v>6655</v>
      </c>
      <c r="K153" s="42">
        <f t="shared" si="30"/>
        <v>1</v>
      </c>
      <c r="L153" s="42">
        <f t="shared" si="31"/>
        <v>6655</v>
      </c>
      <c r="M153" s="43" t="str">
        <f t="shared" si="32"/>
        <v/>
      </c>
      <c r="N153" s="42" t="str">
        <f t="shared" si="33"/>
        <v/>
      </c>
      <c r="O153" s="42" t="str">
        <f t="shared" si="34"/>
        <v/>
      </c>
      <c r="P153" s="42" t="str">
        <f t="shared" si="35"/>
        <v/>
      </c>
      <c r="Q153" s="44">
        <f t="shared" si="36"/>
        <v>6655</v>
      </c>
    </row>
    <row r="154" spans="1:17" x14ac:dyDescent="0.2">
      <c r="A154" s="13" t="s">
        <v>1200</v>
      </c>
      <c r="B154" s="13" t="s">
        <v>1201</v>
      </c>
      <c r="C154" s="14"/>
      <c r="D154" s="14"/>
      <c r="E154" s="14"/>
      <c r="F154" s="14">
        <v>1</v>
      </c>
      <c r="G154" s="14">
        <v>6655</v>
      </c>
      <c r="H154" s="14">
        <v>6655</v>
      </c>
      <c r="I154" s="41" t="str">
        <f t="shared" si="28"/>
        <v/>
      </c>
      <c r="J154" s="41">
        <f t="shared" si="29"/>
        <v>6655</v>
      </c>
      <c r="K154" s="42">
        <f t="shared" si="30"/>
        <v>1</v>
      </c>
      <c r="L154" s="42">
        <f t="shared" si="31"/>
        <v>6655</v>
      </c>
      <c r="M154" s="43" t="str">
        <f t="shared" si="32"/>
        <v/>
      </c>
      <c r="N154" s="42" t="str">
        <f t="shared" si="33"/>
        <v/>
      </c>
      <c r="O154" s="42" t="str">
        <f t="shared" si="34"/>
        <v/>
      </c>
      <c r="P154" s="42" t="str">
        <f t="shared" si="35"/>
        <v/>
      </c>
      <c r="Q154" s="44">
        <f t="shared" si="36"/>
        <v>6655</v>
      </c>
    </row>
    <row r="155" spans="1:17" x14ac:dyDescent="0.2">
      <c r="A155" s="13" t="s">
        <v>1294</v>
      </c>
      <c r="B155" s="13" t="s">
        <v>1295</v>
      </c>
      <c r="C155" s="14"/>
      <c r="D155" s="14"/>
      <c r="E155" s="14"/>
      <c r="F155" s="14">
        <v>400</v>
      </c>
      <c r="G155" s="14">
        <v>0.44</v>
      </c>
      <c r="H155" s="14">
        <v>176</v>
      </c>
      <c r="I155" s="41" t="str">
        <f t="shared" si="28"/>
        <v/>
      </c>
      <c r="J155" s="41">
        <f t="shared" si="29"/>
        <v>0.44</v>
      </c>
      <c r="K155" s="42">
        <f t="shared" si="30"/>
        <v>400</v>
      </c>
      <c r="L155" s="42">
        <f t="shared" si="31"/>
        <v>176</v>
      </c>
      <c r="M155" s="43" t="str">
        <f t="shared" si="32"/>
        <v/>
      </c>
      <c r="N155" s="42" t="str">
        <f t="shared" si="33"/>
        <v/>
      </c>
      <c r="O155" s="42" t="str">
        <f t="shared" si="34"/>
        <v/>
      </c>
      <c r="P155" s="42" t="str">
        <f t="shared" si="35"/>
        <v/>
      </c>
      <c r="Q155" s="44">
        <f t="shared" si="36"/>
        <v>176</v>
      </c>
    </row>
    <row r="156" spans="1:17" x14ac:dyDescent="0.2">
      <c r="A156" s="13" t="s">
        <v>1244</v>
      </c>
      <c r="B156" s="13" t="s">
        <v>1245</v>
      </c>
      <c r="C156" s="14"/>
      <c r="D156" s="14"/>
      <c r="E156" s="14"/>
      <c r="F156" s="14">
        <v>500</v>
      </c>
      <c r="G156" s="14">
        <v>0.57999999999999996</v>
      </c>
      <c r="H156" s="14">
        <v>290</v>
      </c>
      <c r="I156" s="41" t="str">
        <f t="shared" si="28"/>
        <v/>
      </c>
      <c r="J156" s="41">
        <f t="shared" si="29"/>
        <v>0.57999999999999996</v>
      </c>
      <c r="K156" s="42">
        <f t="shared" si="30"/>
        <v>500</v>
      </c>
      <c r="L156" s="42">
        <f t="shared" si="31"/>
        <v>290</v>
      </c>
      <c r="M156" s="43" t="str">
        <f t="shared" si="32"/>
        <v/>
      </c>
      <c r="N156" s="42" t="str">
        <f t="shared" si="33"/>
        <v/>
      </c>
      <c r="O156" s="42" t="str">
        <f t="shared" si="34"/>
        <v/>
      </c>
      <c r="P156" s="42" t="str">
        <f t="shared" si="35"/>
        <v/>
      </c>
      <c r="Q156" s="44">
        <f t="shared" si="36"/>
        <v>290</v>
      </c>
    </row>
    <row r="157" spans="1:17" x14ac:dyDescent="0.2">
      <c r="A157" s="13" t="s">
        <v>1224</v>
      </c>
      <c r="B157" s="13" t="s">
        <v>1225</v>
      </c>
      <c r="C157" s="14"/>
      <c r="D157" s="14"/>
      <c r="E157" s="14"/>
      <c r="F157" s="14">
        <v>500</v>
      </c>
      <c r="G157" s="14">
        <v>0.82250000000000001</v>
      </c>
      <c r="H157" s="14">
        <v>412</v>
      </c>
      <c r="I157" s="41" t="str">
        <f t="shared" si="28"/>
        <v/>
      </c>
      <c r="J157" s="41">
        <f t="shared" si="29"/>
        <v>0.82399999999999995</v>
      </c>
      <c r="K157" s="42">
        <f t="shared" si="30"/>
        <v>500</v>
      </c>
      <c r="L157" s="42">
        <f t="shared" si="31"/>
        <v>412</v>
      </c>
      <c r="M157" s="43" t="str">
        <f t="shared" si="32"/>
        <v/>
      </c>
      <c r="N157" s="42" t="str">
        <f t="shared" si="33"/>
        <v/>
      </c>
      <c r="O157" s="42" t="str">
        <f t="shared" si="34"/>
        <v/>
      </c>
      <c r="P157" s="42" t="str">
        <f t="shared" si="35"/>
        <v/>
      </c>
      <c r="Q157" s="44">
        <f t="shared" si="36"/>
        <v>412</v>
      </c>
    </row>
    <row r="158" spans="1:17" x14ac:dyDescent="0.2">
      <c r="A158" s="13" t="s">
        <v>1297</v>
      </c>
      <c r="B158" s="13" t="s">
        <v>1298</v>
      </c>
      <c r="C158" s="14"/>
      <c r="D158" s="14"/>
      <c r="E158" s="14"/>
      <c r="F158" s="14">
        <v>80</v>
      </c>
      <c r="G158" s="14">
        <v>1.1399999999999999</v>
      </c>
      <c r="H158" s="14">
        <v>91.2</v>
      </c>
      <c r="I158" s="41" t="str">
        <f t="shared" si="28"/>
        <v/>
      </c>
      <c r="J158" s="41">
        <f t="shared" si="29"/>
        <v>1.1400000000000001</v>
      </c>
      <c r="K158" s="42">
        <f t="shared" si="30"/>
        <v>80</v>
      </c>
      <c r="L158" s="42">
        <f t="shared" si="31"/>
        <v>91.2</v>
      </c>
      <c r="M158" s="43" t="str">
        <f t="shared" si="32"/>
        <v/>
      </c>
      <c r="N158" s="42" t="str">
        <f t="shared" si="33"/>
        <v/>
      </c>
      <c r="O158" s="42" t="str">
        <f t="shared" si="34"/>
        <v/>
      </c>
      <c r="P158" s="42" t="str">
        <f t="shared" si="35"/>
        <v/>
      </c>
      <c r="Q158" s="44">
        <f t="shared" si="36"/>
        <v>91.2</v>
      </c>
    </row>
    <row r="159" spans="1:17" x14ac:dyDescent="0.2">
      <c r="A159" t="s">
        <v>1355</v>
      </c>
      <c r="C159" s="5">
        <v>13587</v>
      </c>
      <c r="D159" s="5">
        <v>92.400170454545432</v>
      </c>
      <c r="E159" s="5">
        <v>88478.079999999973</v>
      </c>
      <c r="F159" s="8">
        <v>12941</v>
      </c>
      <c r="G159" s="8">
        <v>339.87923809523818</v>
      </c>
      <c r="H159" s="8">
        <v>222956.43000000002</v>
      </c>
      <c r="I159" s="36"/>
      <c r="J159" s="36"/>
      <c r="K159" s="36"/>
      <c r="L159" s="9">
        <f>SUM(L19:L158)</f>
        <v>134478.34999999998</v>
      </c>
      <c r="M159" s="9">
        <f t="shared" ref="M159:Q159" si="37">SUM(M19:M158)</f>
        <v>9.7700559903928952E-2</v>
      </c>
      <c r="N159" s="9">
        <f t="shared" si="37"/>
        <v>7.3308565234655987</v>
      </c>
      <c r="O159" s="9">
        <f t="shared" si="37"/>
        <v>-2283</v>
      </c>
      <c r="P159" s="9">
        <f t="shared" si="37"/>
        <v>-5208.4208565234658</v>
      </c>
      <c r="Q159" s="9">
        <f t="shared" si="37"/>
        <v>139679.44</v>
      </c>
    </row>
  </sheetData>
  <mergeCells count="4">
    <mergeCell ref="I17:J17"/>
    <mergeCell ref="K17:L17"/>
    <mergeCell ref="M17:N17"/>
    <mergeCell ref="O17:P17"/>
  </mergeCells>
  <pageMargins left="0.15748031496062992" right="0.15748031496062992" top="0.11811023622047245" bottom="0.15748031496062992" header="0.11811023622047245" footer="0.15748031496062992"/>
  <pageSetup paperSize="9" scale="65" fitToHeight="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3"/>
  <sheetViews>
    <sheetView workbookViewId="0">
      <selection activeCell="A3" sqref="A3"/>
    </sheetView>
  </sheetViews>
  <sheetFormatPr defaultColWidth="11.42578125" defaultRowHeight="12.75" customHeight="1" x14ac:dyDescent="0.2"/>
  <cols>
    <col min="1" max="28" width="11.42578125" style="1" customWidth="1"/>
    <col min="29" max="16384" width="11.42578125" style="1"/>
  </cols>
  <sheetData>
    <row r="1" spans="1:30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1353</v>
      </c>
      <c r="AD1" s="1" t="s">
        <v>1354</v>
      </c>
    </row>
    <row r="2" spans="1:30" ht="12.75" customHeight="1" x14ac:dyDescent="0.2">
      <c r="A2" s="2">
        <v>43125.3261901968</v>
      </c>
      <c r="B2" s="1" t="s">
        <v>28</v>
      </c>
      <c r="C2" s="1" t="s">
        <v>29</v>
      </c>
      <c r="D2" s="1" t="s">
        <v>30</v>
      </c>
      <c r="E2" s="3">
        <v>10</v>
      </c>
      <c r="F2" s="1" t="s">
        <v>31</v>
      </c>
      <c r="G2" s="3">
        <v>82.08</v>
      </c>
      <c r="H2" s="3">
        <v>820.8</v>
      </c>
      <c r="I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T2" s="1" t="s">
        <v>40</v>
      </c>
      <c r="X2" s="1" t="s">
        <v>41</v>
      </c>
      <c r="Y2" s="1" t="s">
        <v>42</v>
      </c>
      <c r="Z2" s="3">
        <v>0</v>
      </c>
      <c r="AC2" s="1">
        <f>YEAR(A2)</f>
        <v>2018</v>
      </c>
      <c r="AD2" s="1">
        <f>MONTH(A2)</f>
        <v>1</v>
      </c>
    </row>
    <row r="3" spans="1:30" ht="12.75" customHeight="1" x14ac:dyDescent="0.2">
      <c r="A3" s="2">
        <v>43125.434212963002</v>
      </c>
      <c r="B3" s="1" t="s">
        <v>43</v>
      </c>
      <c r="C3" s="1" t="s">
        <v>44</v>
      </c>
      <c r="D3" s="1" t="s">
        <v>45</v>
      </c>
      <c r="E3" s="3">
        <v>6</v>
      </c>
      <c r="F3" s="1" t="s">
        <v>31</v>
      </c>
      <c r="G3" s="3">
        <v>28.74</v>
      </c>
      <c r="H3" s="3">
        <v>172.44</v>
      </c>
      <c r="I3" s="1" t="s">
        <v>46</v>
      </c>
      <c r="K3" s="1" t="s">
        <v>47</v>
      </c>
      <c r="L3" s="1" t="s">
        <v>48</v>
      </c>
      <c r="M3" s="1" t="s">
        <v>35</v>
      </c>
      <c r="N3" s="1" t="s">
        <v>49</v>
      </c>
      <c r="O3" s="1" t="s">
        <v>37</v>
      </c>
      <c r="P3" s="1" t="s">
        <v>50</v>
      </c>
      <c r="Q3" s="1" t="s">
        <v>51</v>
      </c>
      <c r="T3" s="1" t="s">
        <v>52</v>
      </c>
      <c r="X3" s="1" t="s">
        <v>53</v>
      </c>
      <c r="Y3" s="1" t="s">
        <v>42</v>
      </c>
      <c r="Z3" s="3">
        <v>0</v>
      </c>
      <c r="AC3" s="1">
        <f t="shared" ref="AC3:AC66" si="0">YEAR(A3)</f>
        <v>2018</v>
      </c>
      <c r="AD3" s="1">
        <f t="shared" ref="AD3:AD66" si="1">MONTH(A3)</f>
        <v>1</v>
      </c>
    </row>
    <row r="4" spans="1:30" ht="12.75" customHeight="1" x14ac:dyDescent="0.2">
      <c r="A4" s="2">
        <v>43125.514699074098</v>
      </c>
      <c r="B4" s="1" t="s">
        <v>54</v>
      </c>
      <c r="C4" s="1" t="s">
        <v>55</v>
      </c>
      <c r="D4" s="1" t="s">
        <v>56</v>
      </c>
      <c r="E4" s="3">
        <v>1200</v>
      </c>
      <c r="F4" s="1" t="s">
        <v>31</v>
      </c>
      <c r="G4" s="3">
        <v>0.63</v>
      </c>
      <c r="H4" s="3">
        <v>756</v>
      </c>
      <c r="I4" s="1" t="s">
        <v>32</v>
      </c>
      <c r="K4" s="1" t="s">
        <v>33</v>
      </c>
      <c r="L4" s="1" t="s">
        <v>57</v>
      </c>
      <c r="M4" s="1" t="s">
        <v>35</v>
      </c>
      <c r="N4" s="1" t="s">
        <v>49</v>
      </c>
      <c r="O4" s="1" t="s">
        <v>37</v>
      </c>
      <c r="P4" s="1" t="s">
        <v>58</v>
      </c>
      <c r="Q4" s="1" t="s">
        <v>59</v>
      </c>
      <c r="T4" s="1" t="s">
        <v>60</v>
      </c>
      <c r="X4" s="1" t="s">
        <v>53</v>
      </c>
      <c r="Y4" s="1" t="s">
        <v>61</v>
      </c>
      <c r="Z4" s="3">
        <v>0</v>
      </c>
      <c r="AA4" s="1" t="s">
        <v>62</v>
      </c>
      <c r="AB4" s="1" t="s">
        <v>62</v>
      </c>
      <c r="AC4" s="1">
        <f t="shared" si="0"/>
        <v>2018</v>
      </c>
      <c r="AD4" s="1">
        <f t="shared" si="1"/>
        <v>1</v>
      </c>
    </row>
    <row r="5" spans="1:30" ht="12.75" customHeight="1" x14ac:dyDescent="0.2">
      <c r="A5" s="2">
        <v>43125.514699074098</v>
      </c>
      <c r="B5" s="1" t="s">
        <v>54</v>
      </c>
      <c r="C5" s="1" t="s">
        <v>63</v>
      </c>
      <c r="D5" s="1" t="s">
        <v>64</v>
      </c>
      <c r="E5" s="3">
        <v>200</v>
      </c>
      <c r="F5" s="1" t="s">
        <v>31</v>
      </c>
      <c r="G5" s="3">
        <v>0.63</v>
      </c>
      <c r="H5" s="3">
        <v>126</v>
      </c>
      <c r="I5" s="1" t="s">
        <v>32</v>
      </c>
      <c r="K5" s="1" t="s">
        <v>33</v>
      </c>
      <c r="L5" s="1" t="s">
        <v>65</v>
      </c>
      <c r="M5" s="1" t="s">
        <v>35</v>
      </c>
      <c r="N5" s="1" t="s">
        <v>49</v>
      </c>
      <c r="O5" s="1" t="s">
        <v>37</v>
      </c>
      <c r="P5" s="1" t="s">
        <v>58</v>
      </c>
      <c r="Q5" s="1" t="s">
        <v>59</v>
      </c>
      <c r="T5" s="1" t="s">
        <v>60</v>
      </c>
      <c r="X5" s="1" t="s">
        <v>53</v>
      </c>
      <c r="Y5" s="1" t="s">
        <v>61</v>
      </c>
      <c r="Z5" s="3">
        <v>0</v>
      </c>
      <c r="AA5" s="1" t="s">
        <v>62</v>
      </c>
      <c r="AB5" s="1" t="s">
        <v>62</v>
      </c>
      <c r="AC5" s="1">
        <f t="shared" si="0"/>
        <v>2018</v>
      </c>
      <c r="AD5" s="1">
        <f t="shared" si="1"/>
        <v>1</v>
      </c>
    </row>
    <row r="6" spans="1:30" ht="12.75" customHeight="1" x14ac:dyDescent="0.2">
      <c r="A6" s="2">
        <v>43125.514699074098</v>
      </c>
      <c r="B6" s="1" t="s">
        <v>54</v>
      </c>
      <c r="C6" s="1" t="s">
        <v>66</v>
      </c>
      <c r="D6" s="1" t="s">
        <v>67</v>
      </c>
      <c r="E6" s="3">
        <v>500</v>
      </c>
      <c r="F6" s="1" t="s">
        <v>31</v>
      </c>
      <c r="G6" s="3">
        <v>0.67</v>
      </c>
      <c r="H6" s="3">
        <v>335</v>
      </c>
      <c r="I6" s="1" t="s">
        <v>32</v>
      </c>
      <c r="K6" s="1" t="s">
        <v>33</v>
      </c>
      <c r="L6" s="1" t="s">
        <v>68</v>
      </c>
      <c r="M6" s="1" t="s">
        <v>35</v>
      </c>
      <c r="N6" s="1" t="s">
        <v>49</v>
      </c>
      <c r="O6" s="1" t="s">
        <v>37</v>
      </c>
      <c r="P6" s="1" t="s">
        <v>69</v>
      </c>
      <c r="Q6" s="1" t="s">
        <v>70</v>
      </c>
      <c r="T6" s="1" t="s">
        <v>71</v>
      </c>
      <c r="X6" s="1" t="s">
        <v>53</v>
      </c>
      <c r="Y6" s="1" t="s">
        <v>42</v>
      </c>
      <c r="Z6" s="3">
        <v>0</v>
      </c>
      <c r="AC6" s="1">
        <f t="shared" si="0"/>
        <v>2018</v>
      </c>
      <c r="AD6" s="1">
        <f t="shared" si="1"/>
        <v>1</v>
      </c>
    </row>
    <row r="7" spans="1:30" ht="12.75" customHeight="1" x14ac:dyDescent="0.2">
      <c r="A7" s="2">
        <v>43125.514699074098</v>
      </c>
      <c r="B7" s="1" t="s">
        <v>54</v>
      </c>
      <c r="C7" s="1" t="s">
        <v>72</v>
      </c>
      <c r="D7" s="1" t="s">
        <v>73</v>
      </c>
      <c r="E7" s="3">
        <v>200</v>
      </c>
      <c r="F7" s="1" t="s">
        <v>31</v>
      </c>
      <c r="G7" s="3">
        <v>0.86</v>
      </c>
      <c r="H7" s="3">
        <v>172</v>
      </c>
      <c r="I7" s="1" t="s">
        <v>32</v>
      </c>
      <c r="K7" s="1" t="s">
        <v>33</v>
      </c>
      <c r="L7" s="1" t="s">
        <v>74</v>
      </c>
      <c r="M7" s="1" t="s">
        <v>35</v>
      </c>
      <c r="N7" s="1" t="s">
        <v>49</v>
      </c>
      <c r="O7" s="1" t="s">
        <v>37</v>
      </c>
      <c r="P7" s="1" t="s">
        <v>75</v>
      </c>
      <c r="Q7" s="1" t="s">
        <v>76</v>
      </c>
      <c r="T7" s="1" t="s">
        <v>40</v>
      </c>
      <c r="X7" s="1" t="s">
        <v>77</v>
      </c>
      <c r="Y7" s="1" t="s">
        <v>42</v>
      </c>
      <c r="Z7" s="3">
        <v>0</v>
      </c>
      <c r="AC7" s="1">
        <f t="shared" si="0"/>
        <v>2018</v>
      </c>
      <c r="AD7" s="1">
        <f t="shared" si="1"/>
        <v>1</v>
      </c>
    </row>
    <row r="8" spans="1:30" ht="12.75" customHeight="1" x14ac:dyDescent="0.2">
      <c r="A8" s="2">
        <v>43125.514699074098</v>
      </c>
      <c r="B8" s="1" t="s">
        <v>54</v>
      </c>
      <c r="C8" s="1" t="s">
        <v>78</v>
      </c>
      <c r="D8" s="1" t="s">
        <v>79</v>
      </c>
      <c r="E8" s="3">
        <v>200</v>
      </c>
      <c r="F8" s="1" t="s">
        <v>31</v>
      </c>
      <c r="G8" s="3">
        <v>1.5</v>
      </c>
      <c r="H8" s="3">
        <v>300</v>
      </c>
      <c r="I8" s="1" t="s">
        <v>32</v>
      </c>
      <c r="K8" s="1" t="s">
        <v>33</v>
      </c>
      <c r="L8" s="1" t="s">
        <v>80</v>
      </c>
      <c r="M8" s="1" t="s">
        <v>35</v>
      </c>
      <c r="N8" s="1" t="s">
        <v>49</v>
      </c>
      <c r="O8" s="1" t="s">
        <v>37</v>
      </c>
      <c r="P8" s="1" t="s">
        <v>81</v>
      </c>
      <c r="Q8" s="1" t="s">
        <v>82</v>
      </c>
      <c r="T8" s="1" t="s">
        <v>83</v>
      </c>
      <c r="X8" s="1" t="s">
        <v>53</v>
      </c>
      <c r="Y8" s="1" t="s">
        <v>84</v>
      </c>
      <c r="Z8" s="3">
        <v>0</v>
      </c>
      <c r="AC8" s="1">
        <f t="shared" si="0"/>
        <v>2018</v>
      </c>
      <c r="AD8" s="1">
        <f t="shared" si="1"/>
        <v>1</v>
      </c>
    </row>
    <row r="9" spans="1:30" ht="12.75" customHeight="1" x14ac:dyDescent="0.2">
      <c r="A9" s="2">
        <v>43125.514699074098</v>
      </c>
      <c r="B9" s="1" t="s">
        <v>54</v>
      </c>
      <c r="C9" s="1" t="s">
        <v>85</v>
      </c>
      <c r="D9" s="1" t="s">
        <v>86</v>
      </c>
      <c r="E9" s="3">
        <v>50</v>
      </c>
      <c r="F9" s="1" t="s">
        <v>31</v>
      </c>
      <c r="G9" s="3">
        <v>1.93</v>
      </c>
      <c r="H9" s="3">
        <v>96.5</v>
      </c>
      <c r="I9" s="1" t="s">
        <v>32</v>
      </c>
      <c r="K9" s="1" t="s">
        <v>33</v>
      </c>
      <c r="L9" s="1" t="s">
        <v>87</v>
      </c>
      <c r="M9" s="1" t="s">
        <v>35</v>
      </c>
      <c r="N9" s="1" t="s">
        <v>49</v>
      </c>
      <c r="O9" s="1" t="s">
        <v>37</v>
      </c>
      <c r="P9" s="1" t="s">
        <v>88</v>
      </c>
      <c r="Q9" s="1" t="s">
        <v>89</v>
      </c>
      <c r="T9" s="1" t="s">
        <v>90</v>
      </c>
      <c r="X9" s="1" t="s">
        <v>53</v>
      </c>
      <c r="Y9" s="1" t="s">
        <v>84</v>
      </c>
      <c r="Z9" s="3">
        <v>0</v>
      </c>
      <c r="AC9" s="1">
        <f t="shared" si="0"/>
        <v>2018</v>
      </c>
      <c r="AD9" s="1">
        <f t="shared" si="1"/>
        <v>1</v>
      </c>
    </row>
    <row r="10" spans="1:30" ht="12.75" customHeight="1" x14ac:dyDescent="0.2">
      <c r="A10" s="2">
        <v>43125.514699074098</v>
      </c>
      <c r="B10" s="1" t="s">
        <v>54</v>
      </c>
      <c r="C10" s="1" t="s">
        <v>91</v>
      </c>
      <c r="D10" s="1" t="s">
        <v>92</v>
      </c>
      <c r="E10" s="3">
        <v>50</v>
      </c>
      <c r="F10" s="1" t="s">
        <v>31</v>
      </c>
      <c r="G10" s="3">
        <v>2.16</v>
      </c>
      <c r="H10" s="3">
        <v>108</v>
      </c>
      <c r="I10" s="1" t="s">
        <v>32</v>
      </c>
      <c r="K10" s="1" t="s">
        <v>33</v>
      </c>
      <c r="L10" s="1" t="s">
        <v>93</v>
      </c>
      <c r="M10" s="1" t="s">
        <v>35</v>
      </c>
      <c r="N10" s="1" t="s">
        <v>49</v>
      </c>
      <c r="O10" s="1" t="s">
        <v>37</v>
      </c>
      <c r="P10" s="1" t="s">
        <v>88</v>
      </c>
      <c r="Q10" s="1" t="s">
        <v>89</v>
      </c>
      <c r="T10" s="1" t="s">
        <v>90</v>
      </c>
      <c r="X10" s="1" t="s">
        <v>53</v>
      </c>
      <c r="Y10" s="1" t="s">
        <v>84</v>
      </c>
      <c r="Z10" s="3">
        <v>0</v>
      </c>
      <c r="AC10" s="1">
        <f t="shared" si="0"/>
        <v>2018</v>
      </c>
      <c r="AD10" s="1">
        <f t="shared" si="1"/>
        <v>1</v>
      </c>
    </row>
    <row r="11" spans="1:30" ht="12.75" customHeight="1" x14ac:dyDescent="0.2">
      <c r="A11" s="2">
        <v>43125.514699074098</v>
      </c>
      <c r="B11" s="1" t="s">
        <v>54</v>
      </c>
      <c r="C11" s="1" t="s">
        <v>94</v>
      </c>
      <c r="D11" s="1" t="s">
        <v>95</v>
      </c>
      <c r="E11" s="3">
        <v>3</v>
      </c>
      <c r="F11" s="1" t="s">
        <v>31</v>
      </c>
      <c r="G11" s="3">
        <v>2.52</v>
      </c>
      <c r="H11" s="3">
        <v>7.56</v>
      </c>
      <c r="I11" s="1" t="s">
        <v>32</v>
      </c>
      <c r="K11" s="1" t="s">
        <v>33</v>
      </c>
      <c r="L11" s="1" t="s">
        <v>96</v>
      </c>
      <c r="M11" s="1" t="s">
        <v>35</v>
      </c>
      <c r="N11" s="1" t="s">
        <v>49</v>
      </c>
      <c r="O11" s="1" t="s">
        <v>37</v>
      </c>
      <c r="P11" s="1" t="s">
        <v>88</v>
      </c>
      <c r="Q11" s="1" t="s">
        <v>89</v>
      </c>
      <c r="T11" s="1" t="s">
        <v>90</v>
      </c>
      <c r="X11" s="1" t="s">
        <v>53</v>
      </c>
      <c r="Y11" s="1" t="s">
        <v>84</v>
      </c>
      <c r="Z11" s="3">
        <v>0</v>
      </c>
      <c r="AC11" s="1">
        <f t="shared" si="0"/>
        <v>2018</v>
      </c>
      <c r="AD11" s="1">
        <f t="shared" si="1"/>
        <v>1</v>
      </c>
    </row>
    <row r="12" spans="1:30" ht="12.75" customHeight="1" x14ac:dyDescent="0.2">
      <c r="A12" s="2">
        <v>43125.514699074098</v>
      </c>
      <c r="B12" s="1" t="s">
        <v>54</v>
      </c>
      <c r="C12" s="1" t="s">
        <v>97</v>
      </c>
      <c r="D12" s="1" t="s">
        <v>98</v>
      </c>
      <c r="E12" s="3">
        <v>50</v>
      </c>
      <c r="F12" s="1" t="s">
        <v>31</v>
      </c>
      <c r="G12" s="3">
        <v>3.1</v>
      </c>
      <c r="H12" s="3">
        <v>155</v>
      </c>
      <c r="I12" s="1" t="s">
        <v>32</v>
      </c>
      <c r="K12" s="1" t="s">
        <v>33</v>
      </c>
      <c r="L12" s="1" t="s">
        <v>99</v>
      </c>
      <c r="M12" s="1" t="s">
        <v>35</v>
      </c>
      <c r="N12" s="1" t="s">
        <v>49</v>
      </c>
      <c r="O12" s="1" t="s">
        <v>37</v>
      </c>
      <c r="P12" s="1" t="s">
        <v>88</v>
      </c>
      <c r="Q12" s="1" t="s">
        <v>89</v>
      </c>
      <c r="T12" s="1" t="s">
        <v>90</v>
      </c>
      <c r="X12" s="1" t="s">
        <v>53</v>
      </c>
      <c r="Y12" s="1" t="s">
        <v>84</v>
      </c>
      <c r="Z12" s="3">
        <v>0</v>
      </c>
      <c r="AC12" s="1">
        <f t="shared" si="0"/>
        <v>2018</v>
      </c>
      <c r="AD12" s="1">
        <f t="shared" si="1"/>
        <v>1</v>
      </c>
    </row>
    <row r="13" spans="1:30" ht="12.75" customHeight="1" x14ac:dyDescent="0.2">
      <c r="A13" s="2">
        <v>43125.514699074098</v>
      </c>
      <c r="B13" s="1" t="s">
        <v>54</v>
      </c>
      <c r="C13" s="1" t="s">
        <v>100</v>
      </c>
      <c r="D13" s="1" t="s">
        <v>101</v>
      </c>
      <c r="E13" s="3">
        <v>40</v>
      </c>
      <c r="F13" s="1" t="s">
        <v>31</v>
      </c>
      <c r="G13" s="3">
        <v>3.26</v>
      </c>
      <c r="H13" s="3">
        <v>130.4</v>
      </c>
      <c r="I13" s="1" t="s">
        <v>32</v>
      </c>
      <c r="K13" s="1" t="s">
        <v>33</v>
      </c>
      <c r="L13" s="1" t="s">
        <v>102</v>
      </c>
      <c r="M13" s="1" t="s">
        <v>35</v>
      </c>
      <c r="N13" s="1" t="s">
        <v>49</v>
      </c>
      <c r="O13" s="1" t="s">
        <v>37</v>
      </c>
      <c r="P13" s="1" t="s">
        <v>50</v>
      </c>
      <c r="Q13" s="1" t="s">
        <v>51</v>
      </c>
      <c r="T13" s="1" t="s">
        <v>52</v>
      </c>
      <c r="X13" s="1" t="s">
        <v>53</v>
      </c>
      <c r="Y13" s="1" t="s">
        <v>42</v>
      </c>
      <c r="Z13" s="3">
        <v>0</v>
      </c>
      <c r="AC13" s="1">
        <f t="shared" si="0"/>
        <v>2018</v>
      </c>
      <c r="AD13" s="1">
        <f t="shared" si="1"/>
        <v>1</v>
      </c>
    </row>
    <row r="14" spans="1:30" ht="12.75" customHeight="1" x14ac:dyDescent="0.2">
      <c r="A14" s="2">
        <v>43125.514699074098</v>
      </c>
      <c r="B14" s="1" t="s">
        <v>54</v>
      </c>
      <c r="C14" s="1" t="s">
        <v>103</v>
      </c>
      <c r="D14" s="1" t="s">
        <v>104</v>
      </c>
      <c r="E14" s="3">
        <v>24</v>
      </c>
      <c r="F14" s="1" t="s">
        <v>31</v>
      </c>
      <c r="G14" s="3">
        <v>12.84</v>
      </c>
      <c r="H14" s="3">
        <v>308.16000000000003</v>
      </c>
      <c r="I14" s="1" t="s">
        <v>32</v>
      </c>
      <c r="K14" s="1" t="s">
        <v>33</v>
      </c>
      <c r="L14" s="1" t="s">
        <v>105</v>
      </c>
      <c r="M14" s="1" t="s">
        <v>35</v>
      </c>
      <c r="N14" s="1" t="s">
        <v>49</v>
      </c>
      <c r="O14" s="1" t="s">
        <v>37</v>
      </c>
      <c r="P14" s="1" t="s">
        <v>69</v>
      </c>
      <c r="Q14" s="1" t="s">
        <v>70</v>
      </c>
      <c r="T14" s="1" t="s">
        <v>106</v>
      </c>
      <c r="X14" s="1" t="s">
        <v>107</v>
      </c>
      <c r="Y14" s="1" t="s">
        <v>42</v>
      </c>
      <c r="Z14" s="3">
        <v>0</v>
      </c>
      <c r="AC14" s="1">
        <f t="shared" si="0"/>
        <v>2018</v>
      </c>
      <c r="AD14" s="1">
        <f t="shared" si="1"/>
        <v>1</v>
      </c>
    </row>
    <row r="15" spans="1:30" ht="12.75" customHeight="1" x14ac:dyDescent="0.2">
      <c r="A15" s="2">
        <v>43125.514699074098</v>
      </c>
      <c r="B15" s="1" t="s">
        <v>54</v>
      </c>
      <c r="C15" s="1" t="s">
        <v>108</v>
      </c>
      <c r="D15" s="1" t="s">
        <v>109</v>
      </c>
      <c r="E15" s="3">
        <v>2</v>
      </c>
      <c r="F15" s="1" t="s">
        <v>31</v>
      </c>
      <c r="G15" s="3">
        <v>27.87</v>
      </c>
      <c r="H15" s="3">
        <v>55.74</v>
      </c>
      <c r="I15" s="1" t="s">
        <v>32</v>
      </c>
      <c r="K15" s="1" t="s">
        <v>33</v>
      </c>
      <c r="L15" s="1" t="s">
        <v>110</v>
      </c>
      <c r="M15" s="1" t="s">
        <v>35</v>
      </c>
      <c r="N15" s="1" t="s">
        <v>49</v>
      </c>
      <c r="O15" s="1" t="s">
        <v>37</v>
      </c>
      <c r="P15" s="1" t="s">
        <v>50</v>
      </c>
      <c r="Q15" s="1" t="s">
        <v>51</v>
      </c>
      <c r="T15" s="1" t="s">
        <v>111</v>
      </c>
      <c r="X15" s="1" t="s">
        <v>53</v>
      </c>
      <c r="Y15" s="1" t="s">
        <v>42</v>
      </c>
      <c r="Z15" s="3">
        <v>0</v>
      </c>
      <c r="AC15" s="1">
        <f t="shared" si="0"/>
        <v>2018</v>
      </c>
      <c r="AD15" s="1">
        <f t="shared" si="1"/>
        <v>1</v>
      </c>
    </row>
    <row r="16" spans="1:30" ht="12.75" customHeight="1" x14ac:dyDescent="0.2">
      <c r="A16" s="2">
        <v>43125.514699074098</v>
      </c>
      <c r="B16" s="1" t="s">
        <v>54</v>
      </c>
      <c r="C16" s="1" t="s">
        <v>44</v>
      </c>
      <c r="D16" s="1" t="s">
        <v>45</v>
      </c>
      <c r="E16" s="3">
        <v>20</v>
      </c>
      <c r="F16" s="1" t="s">
        <v>31</v>
      </c>
      <c r="G16" s="3">
        <v>28.73</v>
      </c>
      <c r="H16" s="3">
        <v>574.6</v>
      </c>
      <c r="I16" s="1" t="s">
        <v>32</v>
      </c>
      <c r="K16" s="1" t="s">
        <v>33</v>
      </c>
      <c r="L16" s="1" t="s">
        <v>48</v>
      </c>
      <c r="M16" s="1" t="s">
        <v>35</v>
      </c>
      <c r="N16" s="1" t="s">
        <v>49</v>
      </c>
      <c r="O16" s="1" t="s">
        <v>37</v>
      </c>
      <c r="P16" s="1" t="s">
        <v>50</v>
      </c>
      <c r="Q16" s="1" t="s">
        <v>51</v>
      </c>
      <c r="T16" s="1" t="s">
        <v>52</v>
      </c>
      <c r="X16" s="1" t="s">
        <v>53</v>
      </c>
      <c r="Y16" s="1" t="s">
        <v>42</v>
      </c>
      <c r="Z16" s="3">
        <v>0</v>
      </c>
      <c r="AC16" s="1">
        <f t="shared" si="0"/>
        <v>2018</v>
      </c>
      <c r="AD16" s="1">
        <f t="shared" si="1"/>
        <v>1</v>
      </c>
    </row>
    <row r="17" spans="1:30" ht="12.75" customHeight="1" x14ac:dyDescent="0.2">
      <c r="A17" s="2">
        <v>43125.514699074098</v>
      </c>
      <c r="B17" s="1" t="s">
        <v>54</v>
      </c>
      <c r="C17" s="1" t="s">
        <v>112</v>
      </c>
      <c r="D17" s="1" t="s">
        <v>113</v>
      </c>
      <c r="E17" s="3">
        <v>1</v>
      </c>
      <c r="F17" s="1" t="s">
        <v>31</v>
      </c>
      <c r="G17" s="3">
        <v>355.35</v>
      </c>
      <c r="H17" s="3">
        <v>355.35</v>
      </c>
      <c r="I17" s="1" t="s">
        <v>32</v>
      </c>
      <c r="K17" s="1" t="s">
        <v>33</v>
      </c>
      <c r="L17" s="1" t="s">
        <v>114</v>
      </c>
      <c r="M17" s="1" t="s">
        <v>35</v>
      </c>
      <c r="N17" s="1" t="s">
        <v>49</v>
      </c>
      <c r="O17" s="1" t="s">
        <v>37</v>
      </c>
      <c r="P17" s="1" t="s">
        <v>38</v>
      </c>
      <c r="Q17" s="1" t="s">
        <v>39</v>
      </c>
      <c r="T17" s="1" t="s">
        <v>115</v>
      </c>
      <c r="X17" s="1" t="s">
        <v>53</v>
      </c>
      <c r="Y17" s="1" t="s">
        <v>42</v>
      </c>
      <c r="Z17" s="3">
        <v>0</v>
      </c>
      <c r="AC17" s="1">
        <f t="shared" si="0"/>
        <v>2018</v>
      </c>
      <c r="AD17" s="1">
        <f t="shared" si="1"/>
        <v>1</v>
      </c>
    </row>
    <row r="18" spans="1:30" ht="12.75" customHeight="1" x14ac:dyDescent="0.2">
      <c r="A18" s="2">
        <v>43139.295653472203</v>
      </c>
      <c r="B18" s="1" t="s">
        <v>116</v>
      </c>
      <c r="C18" s="1" t="s">
        <v>117</v>
      </c>
      <c r="D18" s="1" t="s">
        <v>118</v>
      </c>
      <c r="E18" s="3">
        <v>3</v>
      </c>
      <c r="F18" s="1" t="s">
        <v>31</v>
      </c>
      <c r="G18" s="3">
        <v>2.69</v>
      </c>
      <c r="H18" s="3">
        <v>8.07</v>
      </c>
      <c r="I18" s="1" t="s">
        <v>32</v>
      </c>
      <c r="K18" s="1" t="s">
        <v>33</v>
      </c>
      <c r="L18" s="1" t="s">
        <v>119</v>
      </c>
      <c r="M18" s="1" t="s">
        <v>35</v>
      </c>
      <c r="N18" s="1" t="s">
        <v>120</v>
      </c>
      <c r="O18" s="1" t="s">
        <v>37</v>
      </c>
      <c r="P18" s="1" t="s">
        <v>88</v>
      </c>
      <c r="Q18" s="1" t="s">
        <v>89</v>
      </c>
      <c r="T18" s="1" t="s">
        <v>90</v>
      </c>
      <c r="X18" s="1" t="s">
        <v>53</v>
      </c>
      <c r="Y18" s="1" t="s">
        <v>84</v>
      </c>
      <c r="Z18" s="3">
        <v>0</v>
      </c>
      <c r="AC18" s="1">
        <f t="shared" si="0"/>
        <v>2018</v>
      </c>
      <c r="AD18" s="1">
        <f t="shared" si="1"/>
        <v>2</v>
      </c>
    </row>
    <row r="19" spans="1:30" ht="12.75" customHeight="1" x14ac:dyDescent="0.2">
      <c r="A19" s="2">
        <v>43151.445317476901</v>
      </c>
      <c r="B19" s="1" t="s">
        <v>121</v>
      </c>
      <c r="C19" s="1" t="s">
        <v>122</v>
      </c>
      <c r="D19" s="1" t="s">
        <v>123</v>
      </c>
      <c r="E19" s="3">
        <v>10</v>
      </c>
      <c r="F19" s="1" t="s">
        <v>31</v>
      </c>
      <c r="G19" s="3">
        <v>12.17</v>
      </c>
      <c r="H19" s="3">
        <v>121.7</v>
      </c>
      <c r="I19" s="1" t="s">
        <v>46</v>
      </c>
      <c r="K19" s="1" t="s">
        <v>47</v>
      </c>
      <c r="L19" s="1" t="s">
        <v>124</v>
      </c>
      <c r="M19" s="1" t="s">
        <v>35</v>
      </c>
      <c r="N19" s="1" t="s">
        <v>125</v>
      </c>
      <c r="O19" s="1" t="s">
        <v>37</v>
      </c>
      <c r="P19" s="1" t="s">
        <v>50</v>
      </c>
      <c r="Q19" s="1" t="s">
        <v>51</v>
      </c>
      <c r="T19" s="1" t="s">
        <v>126</v>
      </c>
      <c r="X19" s="1" t="s">
        <v>53</v>
      </c>
      <c r="Y19" s="1" t="s">
        <v>42</v>
      </c>
      <c r="Z19" s="3">
        <v>0</v>
      </c>
      <c r="AC19" s="1">
        <f t="shared" si="0"/>
        <v>2018</v>
      </c>
      <c r="AD19" s="1">
        <f t="shared" si="1"/>
        <v>2</v>
      </c>
    </row>
    <row r="20" spans="1:30" ht="12.75" customHeight="1" x14ac:dyDescent="0.2">
      <c r="A20" s="2">
        <v>43151.445317476901</v>
      </c>
      <c r="B20" s="1" t="s">
        <v>121</v>
      </c>
      <c r="C20" s="1" t="s">
        <v>127</v>
      </c>
      <c r="D20" s="1" t="s">
        <v>128</v>
      </c>
      <c r="E20" s="3">
        <v>10</v>
      </c>
      <c r="F20" s="1" t="s">
        <v>31</v>
      </c>
      <c r="G20" s="3">
        <v>16.670000000000002</v>
      </c>
      <c r="H20" s="3">
        <v>166.7</v>
      </c>
      <c r="I20" s="1" t="s">
        <v>46</v>
      </c>
      <c r="K20" s="1" t="s">
        <v>47</v>
      </c>
      <c r="L20" s="1" t="s">
        <v>129</v>
      </c>
      <c r="M20" s="1" t="s">
        <v>35</v>
      </c>
      <c r="N20" s="1" t="s">
        <v>125</v>
      </c>
      <c r="O20" s="1" t="s">
        <v>37</v>
      </c>
      <c r="P20" s="1" t="s">
        <v>69</v>
      </c>
      <c r="Q20" s="1" t="s">
        <v>70</v>
      </c>
      <c r="T20" s="1" t="s">
        <v>126</v>
      </c>
      <c r="X20" s="1" t="s">
        <v>53</v>
      </c>
      <c r="Y20" s="1" t="s">
        <v>42</v>
      </c>
      <c r="Z20" s="3">
        <v>0</v>
      </c>
      <c r="AC20" s="1">
        <f t="shared" si="0"/>
        <v>2018</v>
      </c>
      <c r="AD20" s="1">
        <f t="shared" si="1"/>
        <v>2</v>
      </c>
    </row>
    <row r="21" spans="1:30" ht="12.75" customHeight="1" x14ac:dyDescent="0.2">
      <c r="A21" s="2">
        <v>43153.431770833296</v>
      </c>
      <c r="B21" s="1" t="s">
        <v>130</v>
      </c>
      <c r="C21" s="1" t="s">
        <v>131</v>
      </c>
      <c r="D21" s="1" t="s">
        <v>132</v>
      </c>
      <c r="E21" s="3">
        <v>100</v>
      </c>
      <c r="F21" s="1" t="s">
        <v>31</v>
      </c>
      <c r="G21" s="3">
        <v>1.68</v>
      </c>
      <c r="H21" s="3">
        <v>168</v>
      </c>
      <c r="I21" s="1" t="s">
        <v>46</v>
      </c>
      <c r="K21" s="1" t="s">
        <v>47</v>
      </c>
      <c r="L21" s="1" t="s">
        <v>133</v>
      </c>
      <c r="M21" s="1" t="s">
        <v>35</v>
      </c>
      <c r="N21" s="1" t="s">
        <v>49</v>
      </c>
      <c r="O21" s="1" t="s">
        <v>37</v>
      </c>
      <c r="P21" s="1" t="s">
        <v>81</v>
      </c>
      <c r="Q21" s="1" t="s">
        <v>82</v>
      </c>
      <c r="T21" s="1" t="s">
        <v>134</v>
      </c>
      <c r="X21" s="1" t="s">
        <v>53</v>
      </c>
      <c r="Y21" s="1" t="s">
        <v>84</v>
      </c>
      <c r="Z21" s="3">
        <v>0</v>
      </c>
      <c r="AC21" s="1">
        <f t="shared" si="0"/>
        <v>2018</v>
      </c>
      <c r="AD21" s="1">
        <f t="shared" si="1"/>
        <v>2</v>
      </c>
    </row>
    <row r="22" spans="1:30" ht="12.75" customHeight="1" x14ac:dyDescent="0.2">
      <c r="A22" s="2">
        <v>43153.431770833296</v>
      </c>
      <c r="B22" s="1" t="s">
        <v>130</v>
      </c>
      <c r="C22" s="1" t="s">
        <v>135</v>
      </c>
      <c r="D22" s="1" t="s">
        <v>136</v>
      </c>
      <c r="E22" s="3">
        <v>50</v>
      </c>
      <c r="F22" s="1" t="s">
        <v>31</v>
      </c>
      <c r="G22" s="3">
        <v>2.06</v>
      </c>
      <c r="H22" s="3">
        <v>103</v>
      </c>
      <c r="I22" s="1" t="s">
        <v>46</v>
      </c>
      <c r="K22" s="1" t="s">
        <v>47</v>
      </c>
      <c r="L22" s="1" t="s">
        <v>137</v>
      </c>
      <c r="M22" s="1" t="s">
        <v>35</v>
      </c>
      <c r="N22" s="1" t="s">
        <v>49</v>
      </c>
      <c r="O22" s="1" t="s">
        <v>37</v>
      </c>
      <c r="P22" s="1" t="s">
        <v>69</v>
      </c>
      <c r="Q22" s="1" t="s">
        <v>70</v>
      </c>
      <c r="T22" s="1" t="s">
        <v>40</v>
      </c>
      <c r="X22" s="1" t="s">
        <v>138</v>
      </c>
      <c r="Y22" s="1" t="s">
        <v>42</v>
      </c>
      <c r="Z22" s="3">
        <v>0</v>
      </c>
      <c r="AC22" s="1">
        <f t="shared" si="0"/>
        <v>2018</v>
      </c>
      <c r="AD22" s="1">
        <f t="shared" si="1"/>
        <v>2</v>
      </c>
    </row>
    <row r="23" spans="1:30" ht="12.75" customHeight="1" x14ac:dyDescent="0.2">
      <c r="A23" s="2">
        <v>43153.431770833296</v>
      </c>
      <c r="B23" s="1" t="s">
        <v>130</v>
      </c>
      <c r="C23" s="1" t="s">
        <v>139</v>
      </c>
      <c r="D23" s="1" t="s">
        <v>140</v>
      </c>
      <c r="E23" s="3">
        <v>3</v>
      </c>
      <c r="F23" s="1" t="s">
        <v>31</v>
      </c>
      <c r="G23" s="3">
        <v>13.02</v>
      </c>
      <c r="H23" s="3">
        <v>39.06</v>
      </c>
      <c r="I23" s="1" t="s">
        <v>46</v>
      </c>
      <c r="K23" s="1" t="s">
        <v>47</v>
      </c>
      <c r="L23" s="1" t="s">
        <v>141</v>
      </c>
      <c r="M23" s="1" t="s">
        <v>35</v>
      </c>
      <c r="N23" s="1" t="s">
        <v>49</v>
      </c>
      <c r="O23" s="1" t="s">
        <v>37</v>
      </c>
      <c r="P23" s="1" t="s">
        <v>75</v>
      </c>
      <c r="Q23" s="1" t="s">
        <v>76</v>
      </c>
      <c r="T23" s="1" t="s">
        <v>126</v>
      </c>
      <c r="X23" s="1" t="s">
        <v>53</v>
      </c>
      <c r="Y23" s="1" t="s">
        <v>42</v>
      </c>
      <c r="Z23" s="3">
        <v>0</v>
      </c>
      <c r="AC23" s="1">
        <f t="shared" si="0"/>
        <v>2018</v>
      </c>
      <c r="AD23" s="1">
        <f t="shared" si="1"/>
        <v>2</v>
      </c>
    </row>
    <row r="24" spans="1:30" ht="12.75" customHeight="1" x14ac:dyDescent="0.2">
      <c r="A24" s="2">
        <v>43153.562303240702</v>
      </c>
      <c r="B24" s="1" t="s">
        <v>142</v>
      </c>
      <c r="C24" s="1" t="s">
        <v>143</v>
      </c>
      <c r="D24" s="1" t="s">
        <v>144</v>
      </c>
      <c r="E24" s="3">
        <v>200</v>
      </c>
      <c r="F24" s="1" t="s">
        <v>31</v>
      </c>
      <c r="G24" s="3">
        <v>0.15</v>
      </c>
      <c r="H24" s="3">
        <v>30</v>
      </c>
      <c r="I24" s="1" t="s">
        <v>32</v>
      </c>
      <c r="K24" s="1" t="s">
        <v>33</v>
      </c>
      <c r="L24" s="1" t="s">
        <v>145</v>
      </c>
      <c r="M24" s="1" t="s">
        <v>35</v>
      </c>
      <c r="N24" s="1" t="s">
        <v>49</v>
      </c>
      <c r="O24" s="1" t="s">
        <v>37</v>
      </c>
      <c r="P24" s="1" t="s">
        <v>69</v>
      </c>
      <c r="Q24" s="1" t="s">
        <v>70</v>
      </c>
      <c r="T24" s="1" t="s">
        <v>126</v>
      </c>
      <c r="X24" s="1" t="s">
        <v>53</v>
      </c>
      <c r="Y24" s="1" t="s">
        <v>42</v>
      </c>
      <c r="Z24" s="3">
        <v>0</v>
      </c>
      <c r="AC24" s="1">
        <f t="shared" si="0"/>
        <v>2018</v>
      </c>
      <c r="AD24" s="1">
        <f t="shared" si="1"/>
        <v>2</v>
      </c>
    </row>
    <row r="25" spans="1:30" ht="12.75" customHeight="1" x14ac:dyDescent="0.2">
      <c r="A25" s="2">
        <v>43153.562303240702</v>
      </c>
      <c r="B25" s="1" t="s">
        <v>142</v>
      </c>
      <c r="C25" s="1" t="s">
        <v>146</v>
      </c>
      <c r="D25" s="1" t="s">
        <v>147</v>
      </c>
      <c r="E25" s="3">
        <v>100</v>
      </c>
      <c r="F25" s="1" t="s">
        <v>31</v>
      </c>
      <c r="G25" s="3">
        <v>0.54</v>
      </c>
      <c r="H25" s="3">
        <v>54</v>
      </c>
      <c r="I25" s="1" t="s">
        <v>32</v>
      </c>
      <c r="K25" s="1" t="s">
        <v>33</v>
      </c>
      <c r="L25" s="1" t="s">
        <v>148</v>
      </c>
      <c r="M25" s="1" t="s">
        <v>35</v>
      </c>
      <c r="N25" s="1" t="s">
        <v>49</v>
      </c>
      <c r="O25" s="1" t="s">
        <v>37</v>
      </c>
      <c r="P25" s="1" t="s">
        <v>149</v>
      </c>
      <c r="Q25" s="1" t="s">
        <v>150</v>
      </c>
      <c r="T25" s="1" t="s">
        <v>134</v>
      </c>
      <c r="X25" s="1" t="s">
        <v>53</v>
      </c>
      <c r="Y25" s="1" t="s">
        <v>151</v>
      </c>
      <c r="Z25" s="3">
        <v>0</v>
      </c>
      <c r="AC25" s="1">
        <f t="shared" si="0"/>
        <v>2018</v>
      </c>
      <c r="AD25" s="1">
        <f t="shared" si="1"/>
        <v>2</v>
      </c>
    </row>
    <row r="26" spans="1:30" ht="12.75" customHeight="1" x14ac:dyDescent="0.2">
      <c r="A26" s="2">
        <v>43153.562303240702</v>
      </c>
      <c r="B26" s="1" t="s">
        <v>142</v>
      </c>
      <c r="C26" s="1" t="s">
        <v>152</v>
      </c>
      <c r="D26" s="1" t="s">
        <v>153</v>
      </c>
      <c r="E26" s="3">
        <v>340</v>
      </c>
      <c r="F26" s="1" t="s">
        <v>31</v>
      </c>
      <c r="G26" s="3">
        <v>0.63</v>
      </c>
      <c r="H26" s="3">
        <v>214.2</v>
      </c>
      <c r="I26" s="1" t="s">
        <v>32</v>
      </c>
      <c r="K26" s="1" t="s">
        <v>33</v>
      </c>
      <c r="L26" s="1" t="s">
        <v>154</v>
      </c>
      <c r="M26" s="1" t="s">
        <v>35</v>
      </c>
      <c r="N26" s="1" t="s">
        <v>49</v>
      </c>
      <c r="O26" s="1" t="s">
        <v>37</v>
      </c>
      <c r="P26" s="1" t="s">
        <v>58</v>
      </c>
      <c r="Q26" s="1" t="s">
        <v>59</v>
      </c>
      <c r="T26" s="1" t="s">
        <v>60</v>
      </c>
      <c r="X26" s="1" t="s">
        <v>53</v>
      </c>
      <c r="Y26" s="1" t="s">
        <v>61</v>
      </c>
      <c r="Z26" s="3">
        <v>0</v>
      </c>
      <c r="AA26" s="1" t="s">
        <v>62</v>
      </c>
      <c r="AB26" s="1" t="s">
        <v>62</v>
      </c>
      <c r="AC26" s="1">
        <f t="shared" si="0"/>
        <v>2018</v>
      </c>
      <c r="AD26" s="1">
        <f t="shared" si="1"/>
        <v>2</v>
      </c>
    </row>
    <row r="27" spans="1:30" ht="12.75" customHeight="1" x14ac:dyDescent="0.2">
      <c r="A27" s="2">
        <v>43153.562303240702</v>
      </c>
      <c r="B27" s="1" t="s">
        <v>142</v>
      </c>
      <c r="C27" s="1" t="s">
        <v>55</v>
      </c>
      <c r="D27" s="1" t="s">
        <v>56</v>
      </c>
      <c r="E27" s="3">
        <v>2600</v>
      </c>
      <c r="F27" s="1" t="s">
        <v>31</v>
      </c>
      <c r="G27" s="3">
        <v>0.64</v>
      </c>
      <c r="H27" s="3">
        <v>1664</v>
      </c>
      <c r="I27" s="1" t="s">
        <v>32</v>
      </c>
      <c r="K27" s="1" t="s">
        <v>33</v>
      </c>
      <c r="L27" s="1" t="s">
        <v>57</v>
      </c>
      <c r="M27" s="1" t="s">
        <v>35</v>
      </c>
      <c r="N27" s="1" t="s">
        <v>49</v>
      </c>
      <c r="O27" s="1" t="s">
        <v>37</v>
      </c>
      <c r="P27" s="1" t="s">
        <v>58</v>
      </c>
      <c r="Q27" s="1" t="s">
        <v>59</v>
      </c>
      <c r="T27" s="1" t="s">
        <v>60</v>
      </c>
      <c r="X27" s="1" t="s">
        <v>53</v>
      </c>
      <c r="Y27" s="1" t="s">
        <v>61</v>
      </c>
      <c r="Z27" s="3">
        <v>0</v>
      </c>
      <c r="AA27" s="1" t="s">
        <v>62</v>
      </c>
      <c r="AB27" s="1" t="s">
        <v>62</v>
      </c>
      <c r="AC27" s="1">
        <f t="shared" si="0"/>
        <v>2018</v>
      </c>
      <c r="AD27" s="1">
        <f t="shared" si="1"/>
        <v>2</v>
      </c>
    </row>
    <row r="28" spans="1:30" ht="12.75" customHeight="1" x14ac:dyDescent="0.2">
      <c r="A28" s="2">
        <v>43153.562303240702</v>
      </c>
      <c r="B28" s="1" t="s">
        <v>142</v>
      </c>
      <c r="C28" s="1" t="s">
        <v>72</v>
      </c>
      <c r="D28" s="1" t="s">
        <v>73</v>
      </c>
      <c r="E28" s="3">
        <v>100</v>
      </c>
      <c r="F28" s="1" t="s">
        <v>31</v>
      </c>
      <c r="G28" s="3">
        <v>0.85</v>
      </c>
      <c r="H28" s="3">
        <v>85</v>
      </c>
      <c r="I28" s="1" t="s">
        <v>32</v>
      </c>
      <c r="K28" s="1" t="s">
        <v>33</v>
      </c>
      <c r="L28" s="1" t="s">
        <v>74</v>
      </c>
      <c r="M28" s="1" t="s">
        <v>35</v>
      </c>
      <c r="N28" s="1" t="s">
        <v>49</v>
      </c>
      <c r="O28" s="1" t="s">
        <v>37</v>
      </c>
      <c r="P28" s="1" t="s">
        <v>75</v>
      </c>
      <c r="Q28" s="1" t="s">
        <v>76</v>
      </c>
      <c r="T28" s="1" t="s">
        <v>40</v>
      </c>
      <c r="X28" s="1" t="s">
        <v>77</v>
      </c>
      <c r="Y28" s="1" t="s">
        <v>42</v>
      </c>
      <c r="Z28" s="3">
        <v>0</v>
      </c>
      <c r="AC28" s="1">
        <f t="shared" si="0"/>
        <v>2018</v>
      </c>
      <c r="AD28" s="1">
        <f t="shared" si="1"/>
        <v>2</v>
      </c>
    </row>
    <row r="29" spans="1:30" ht="12.75" customHeight="1" x14ac:dyDescent="0.2">
      <c r="A29" s="2">
        <v>43153.562303240702</v>
      </c>
      <c r="B29" s="1" t="s">
        <v>142</v>
      </c>
      <c r="C29" s="1" t="s">
        <v>155</v>
      </c>
      <c r="D29" s="1" t="s">
        <v>156</v>
      </c>
      <c r="E29" s="3">
        <v>200</v>
      </c>
      <c r="F29" s="1" t="s">
        <v>31</v>
      </c>
      <c r="G29" s="3">
        <v>1.21</v>
      </c>
      <c r="H29" s="3">
        <v>242</v>
      </c>
      <c r="I29" s="1" t="s">
        <v>32</v>
      </c>
      <c r="K29" s="1" t="s">
        <v>33</v>
      </c>
      <c r="L29" s="1" t="s">
        <v>157</v>
      </c>
      <c r="M29" s="1" t="s">
        <v>35</v>
      </c>
      <c r="N29" s="1" t="s">
        <v>49</v>
      </c>
      <c r="O29" s="1" t="s">
        <v>37</v>
      </c>
      <c r="P29" s="1" t="s">
        <v>69</v>
      </c>
      <c r="Q29" s="1" t="s">
        <v>70</v>
      </c>
      <c r="T29" s="1" t="s">
        <v>158</v>
      </c>
      <c r="X29" s="1" t="s">
        <v>53</v>
      </c>
      <c r="Y29" s="1" t="s">
        <v>42</v>
      </c>
      <c r="Z29" s="3">
        <v>0</v>
      </c>
      <c r="AC29" s="1">
        <f t="shared" si="0"/>
        <v>2018</v>
      </c>
      <c r="AD29" s="1">
        <f t="shared" si="1"/>
        <v>2</v>
      </c>
    </row>
    <row r="30" spans="1:30" ht="12.75" customHeight="1" x14ac:dyDescent="0.2">
      <c r="A30" s="2">
        <v>43153.562303240702</v>
      </c>
      <c r="B30" s="1" t="s">
        <v>142</v>
      </c>
      <c r="C30" s="1" t="s">
        <v>78</v>
      </c>
      <c r="D30" s="1" t="s">
        <v>79</v>
      </c>
      <c r="E30" s="3">
        <v>300</v>
      </c>
      <c r="F30" s="1" t="s">
        <v>31</v>
      </c>
      <c r="G30" s="3">
        <v>1.5</v>
      </c>
      <c r="H30" s="3">
        <v>450</v>
      </c>
      <c r="I30" s="1" t="s">
        <v>32</v>
      </c>
      <c r="K30" s="1" t="s">
        <v>33</v>
      </c>
      <c r="L30" s="1" t="s">
        <v>80</v>
      </c>
      <c r="M30" s="1" t="s">
        <v>35</v>
      </c>
      <c r="N30" s="1" t="s">
        <v>49</v>
      </c>
      <c r="O30" s="1" t="s">
        <v>37</v>
      </c>
      <c r="P30" s="1" t="s">
        <v>81</v>
      </c>
      <c r="Q30" s="1" t="s">
        <v>82</v>
      </c>
      <c r="T30" s="1" t="s">
        <v>83</v>
      </c>
      <c r="X30" s="1" t="s">
        <v>53</v>
      </c>
      <c r="Y30" s="1" t="s">
        <v>84</v>
      </c>
      <c r="Z30" s="3">
        <v>0</v>
      </c>
      <c r="AC30" s="1">
        <f t="shared" si="0"/>
        <v>2018</v>
      </c>
      <c r="AD30" s="1">
        <f t="shared" si="1"/>
        <v>2</v>
      </c>
    </row>
    <row r="31" spans="1:30" ht="12.75" customHeight="1" x14ac:dyDescent="0.2">
      <c r="A31" s="2">
        <v>43153.562303240702</v>
      </c>
      <c r="B31" s="1" t="s">
        <v>142</v>
      </c>
      <c r="C31" s="1" t="s">
        <v>159</v>
      </c>
      <c r="D31" s="1" t="s">
        <v>160</v>
      </c>
      <c r="E31" s="3">
        <v>100</v>
      </c>
      <c r="F31" s="1" t="s">
        <v>31</v>
      </c>
      <c r="G31" s="3">
        <v>1.51</v>
      </c>
      <c r="H31" s="3">
        <v>151</v>
      </c>
      <c r="I31" s="1" t="s">
        <v>32</v>
      </c>
      <c r="K31" s="1" t="s">
        <v>33</v>
      </c>
      <c r="L31" s="1" t="s">
        <v>161</v>
      </c>
      <c r="M31" s="1" t="s">
        <v>35</v>
      </c>
      <c r="N31" s="1" t="s">
        <v>49</v>
      </c>
      <c r="O31" s="1" t="s">
        <v>37</v>
      </c>
      <c r="P31" s="1" t="s">
        <v>69</v>
      </c>
      <c r="Q31" s="1" t="s">
        <v>70</v>
      </c>
      <c r="T31" s="1" t="s">
        <v>40</v>
      </c>
      <c r="X31" s="1" t="s">
        <v>162</v>
      </c>
      <c r="Y31" s="1" t="s">
        <v>42</v>
      </c>
      <c r="Z31" s="3">
        <v>0</v>
      </c>
      <c r="AC31" s="1">
        <f t="shared" si="0"/>
        <v>2018</v>
      </c>
      <c r="AD31" s="1">
        <f t="shared" si="1"/>
        <v>2</v>
      </c>
    </row>
    <row r="32" spans="1:30" ht="12.75" customHeight="1" x14ac:dyDescent="0.2">
      <c r="A32" s="2">
        <v>43153.562303240702</v>
      </c>
      <c r="B32" s="1" t="s">
        <v>142</v>
      </c>
      <c r="C32" s="1" t="s">
        <v>163</v>
      </c>
      <c r="D32" s="1" t="s">
        <v>164</v>
      </c>
      <c r="E32" s="3">
        <v>100</v>
      </c>
      <c r="F32" s="1" t="s">
        <v>31</v>
      </c>
      <c r="G32" s="3">
        <v>1.8</v>
      </c>
      <c r="H32" s="3">
        <v>180</v>
      </c>
      <c r="I32" s="1" t="s">
        <v>32</v>
      </c>
      <c r="K32" s="1" t="s">
        <v>33</v>
      </c>
      <c r="L32" s="1" t="s">
        <v>165</v>
      </c>
      <c r="M32" s="1" t="s">
        <v>35</v>
      </c>
      <c r="N32" s="1" t="s">
        <v>49</v>
      </c>
      <c r="O32" s="1" t="s">
        <v>37</v>
      </c>
      <c r="P32" s="1" t="s">
        <v>149</v>
      </c>
      <c r="Q32" s="1" t="s">
        <v>150</v>
      </c>
      <c r="T32" s="1" t="s">
        <v>90</v>
      </c>
      <c r="X32" s="1" t="s">
        <v>53</v>
      </c>
      <c r="Y32" s="1" t="s">
        <v>151</v>
      </c>
      <c r="Z32" s="3">
        <v>0</v>
      </c>
      <c r="AC32" s="1">
        <f t="shared" si="0"/>
        <v>2018</v>
      </c>
      <c r="AD32" s="1">
        <f t="shared" si="1"/>
        <v>2</v>
      </c>
    </row>
    <row r="33" spans="1:30" ht="12.75" customHeight="1" x14ac:dyDescent="0.2">
      <c r="A33" s="2">
        <v>43153.562303240702</v>
      </c>
      <c r="B33" s="1" t="s">
        <v>142</v>
      </c>
      <c r="C33" s="1" t="s">
        <v>100</v>
      </c>
      <c r="D33" s="1" t="s">
        <v>101</v>
      </c>
      <c r="E33" s="3">
        <v>40</v>
      </c>
      <c r="F33" s="1" t="s">
        <v>31</v>
      </c>
      <c r="G33" s="3">
        <v>3.26</v>
      </c>
      <c r="H33" s="3">
        <v>130.4</v>
      </c>
      <c r="I33" s="1" t="s">
        <v>32</v>
      </c>
      <c r="K33" s="1" t="s">
        <v>33</v>
      </c>
      <c r="L33" s="1" t="s">
        <v>102</v>
      </c>
      <c r="M33" s="1" t="s">
        <v>35</v>
      </c>
      <c r="N33" s="1" t="s">
        <v>49</v>
      </c>
      <c r="O33" s="1" t="s">
        <v>37</v>
      </c>
      <c r="P33" s="1" t="s">
        <v>50</v>
      </c>
      <c r="Q33" s="1" t="s">
        <v>51</v>
      </c>
      <c r="T33" s="1" t="s">
        <v>52</v>
      </c>
      <c r="X33" s="1" t="s">
        <v>53</v>
      </c>
      <c r="Y33" s="1" t="s">
        <v>42</v>
      </c>
      <c r="Z33" s="3">
        <v>0</v>
      </c>
      <c r="AC33" s="1">
        <f t="shared" si="0"/>
        <v>2018</v>
      </c>
      <c r="AD33" s="1">
        <f t="shared" si="1"/>
        <v>2</v>
      </c>
    </row>
    <row r="34" spans="1:30" ht="12.75" customHeight="1" x14ac:dyDescent="0.2">
      <c r="A34" s="2">
        <v>43153.562303240702</v>
      </c>
      <c r="B34" s="1" t="s">
        <v>142</v>
      </c>
      <c r="C34" s="1" t="s">
        <v>166</v>
      </c>
      <c r="D34" s="1" t="s">
        <v>167</v>
      </c>
      <c r="E34" s="3">
        <v>50</v>
      </c>
      <c r="F34" s="1" t="s">
        <v>31</v>
      </c>
      <c r="G34" s="3">
        <v>6.17</v>
      </c>
      <c r="H34" s="3">
        <v>308.5</v>
      </c>
      <c r="I34" s="1" t="s">
        <v>32</v>
      </c>
      <c r="K34" s="1" t="s">
        <v>33</v>
      </c>
      <c r="L34" s="1" t="s">
        <v>168</v>
      </c>
      <c r="M34" s="1" t="s">
        <v>35</v>
      </c>
      <c r="N34" s="1" t="s">
        <v>49</v>
      </c>
      <c r="O34" s="1" t="s">
        <v>37</v>
      </c>
      <c r="P34" s="1" t="s">
        <v>169</v>
      </c>
      <c r="Q34" s="1" t="s">
        <v>170</v>
      </c>
      <c r="T34" s="1" t="s">
        <v>83</v>
      </c>
      <c r="X34" s="1" t="s">
        <v>53</v>
      </c>
      <c r="Y34" s="1" t="s">
        <v>84</v>
      </c>
      <c r="Z34" s="3">
        <v>0</v>
      </c>
      <c r="AA34" s="1" t="s">
        <v>171</v>
      </c>
      <c r="AB34" s="1" t="s">
        <v>171</v>
      </c>
      <c r="AC34" s="1">
        <f t="shared" si="0"/>
        <v>2018</v>
      </c>
      <c r="AD34" s="1">
        <f t="shared" si="1"/>
        <v>2</v>
      </c>
    </row>
    <row r="35" spans="1:30" ht="12.75" customHeight="1" x14ac:dyDescent="0.2">
      <c r="A35" s="2">
        <v>43153.562303240702</v>
      </c>
      <c r="B35" s="1" t="s">
        <v>142</v>
      </c>
      <c r="C35" s="1" t="s">
        <v>108</v>
      </c>
      <c r="D35" s="1" t="s">
        <v>109</v>
      </c>
      <c r="E35" s="3">
        <v>2</v>
      </c>
      <c r="F35" s="1" t="s">
        <v>31</v>
      </c>
      <c r="G35" s="3">
        <v>27.87</v>
      </c>
      <c r="H35" s="3">
        <v>55.74</v>
      </c>
      <c r="I35" s="1" t="s">
        <v>32</v>
      </c>
      <c r="K35" s="1" t="s">
        <v>33</v>
      </c>
      <c r="L35" s="1" t="s">
        <v>110</v>
      </c>
      <c r="M35" s="1" t="s">
        <v>35</v>
      </c>
      <c r="N35" s="1" t="s">
        <v>49</v>
      </c>
      <c r="O35" s="1" t="s">
        <v>37</v>
      </c>
      <c r="P35" s="1" t="s">
        <v>50</v>
      </c>
      <c r="Q35" s="1" t="s">
        <v>51</v>
      </c>
      <c r="T35" s="1" t="s">
        <v>111</v>
      </c>
      <c r="X35" s="1" t="s">
        <v>53</v>
      </c>
      <c r="Y35" s="1" t="s">
        <v>42</v>
      </c>
      <c r="Z35" s="3">
        <v>0</v>
      </c>
      <c r="AC35" s="1">
        <f t="shared" si="0"/>
        <v>2018</v>
      </c>
      <c r="AD35" s="1">
        <f t="shared" si="1"/>
        <v>2</v>
      </c>
    </row>
    <row r="36" spans="1:30" ht="12.75" customHeight="1" x14ac:dyDescent="0.2">
      <c r="A36" s="2">
        <v>43153.562303240702</v>
      </c>
      <c r="B36" s="1" t="s">
        <v>142</v>
      </c>
      <c r="C36" s="1" t="s">
        <v>44</v>
      </c>
      <c r="D36" s="1" t="s">
        <v>45</v>
      </c>
      <c r="E36" s="3">
        <v>5</v>
      </c>
      <c r="F36" s="1" t="s">
        <v>31</v>
      </c>
      <c r="G36" s="3">
        <v>28.74</v>
      </c>
      <c r="H36" s="3">
        <v>143.69999999999999</v>
      </c>
      <c r="I36" s="1" t="s">
        <v>32</v>
      </c>
      <c r="K36" s="1" t="s">
        <v>33</v>
      </c>
      <c r="L36" s="1" t="s">
        <v>48</v>
      </c>
      <c r="M36" s="1" t="s">
        <v>35</v>
      </c>
      <c r="N36" s="1" t="s">
        <v>49</v>
      </c>
      <c r="O36" s="1" t="s">
        <v>37</v>
      </c>
      <c r="P36" s="1" t="s">
        <v>50</v>
      </c>
      <c r="Q36" s="1" t="s">
        <v>51</v>
      </c>
      <c r="T36" s="1" t="s">
        <v>52</v>
      </c>
      <c r="X36" s="1" t="s">
        <v>53</v>
      </c>
      <c r="Y36" s="1" t="s">
        <v>42</v>
      </c>
      <c r="Z36" s="3">
        <v>0</v>
      </c>
      <c r="AC36" s="1">
        <f t="shared" si="0"/>
        <v>2018</v>
      </c>
      <c r="AD36" s="1">
        <f t="shared" si="1"/>
        <v>2</v>
      </c>
    </row>
    <row r="37" spans="1:30" ht="12.75" customHeight="1" x14ac:dyDescent="0.2">
      <c r="A37" s="2">
        <v>43153.562303240702</v>
      </c>
      <c r="B37" s="1" t="s">
        <v>142</v>
      </c>
      <c r="C37" s="1" t="s">
        <v>172</v>
      </c>
      <c r="D37" s="1" t="s">
        <v>173</v>
      </c>
      <c r="E37" s="3">
        <v>2</v>
      </c>
      <c r="F37" s="1" t="s">
        <v>31</v>
      </c>
      <c r="G37" s="3">
        <v>139.16999999999999</v>
      </c>
      <c r="H37" s="3">
        <v>278.33999999999997</v>
      </c>
      <c r="I37" s="1" t="s">
        <v>32</v>
      </c>
      <c r="K37" s="1" t="s">
        <v>33</v>
      </c>
      <c r="L37" s="1" t="s">
        <v>174</v>
      </c>
      <c r="M37" s="1" t="s">
        <v>35</v>
      </c>
      <c r="N37" s="1" t="s">
        <v>49</v>
      </c>
      <c r="O37" s="1" t="s">
        <v>37</v>
      </c>
      <c r="P37" s="1" t="s">
        <v>38</v>
      </c>
      <c r="Q37" s="1" t="s">
        <v>39</v>
      </c>
      <c r="T37" s="1" t="s">
        <v>134</v>
      </c>
      <c r="X37" s="1" t="s">
        <v>175</v>
      </c>
      <c r="Y37" s="1" t="s">
        <v>42</v>
      </c>
      <c r="Z37" s="3">
        <v>0</v>
      </c>
      <c r="AC37" s="1">
        <f t="shared" si="0"/>
        <v>2018</v>
      </c>
      <c r="AD37" s="1">
        <f t="shared" si="1"/>
        <v>2</v>
      </c>
    </row>
    <row r="38" spans="1:30" ht="12.75" customHeight="1" x14ac:dyDescent="0.2">
      <c r="A38" s="2">
        <v>43153.562303240702</v>
      </c>
      <c r="B38" s="1" t="s">
        <v>142</v>
      </c>
      <c r="C38" s="1" t="s">
        <v>112</v>
      </c>
      <c r="D38" s="1" t="s">
        <v>113</v>
      </c>
      <c r="E38" s="3">
        <v>2</v>
      </c>
      <c r="F38" s="1" t="s">
        <v>31</v>
      </c>
      <c r="G38" s="3">
        <v>355.35</v>
      </c>
      <c r="H38" s="3">
        <v>710.7</v>
      </c>
      <c r="I38" s="1" t="s">
        <v>32</v>
      </c>
      <c r="K38" s="1" t="s">
        <v>33</v>
      </c>
      <c r="L38" s="1" t="s">
        <v>114</v>
      </c>
      <c r="M38" s="1" t="s">
        <v>35</v>
      </c>
      <c r="N38" s="1" t="s">
        <v>49</v>
      </c>
      <c r="O38" s="1" t="s">
        <v>37</v>
      </c>
      <c r="P38" s="1" t="s">
        <v>38</v>
      </c>
      <c r="Q38" s="1" t="s">
        <v>39</v>
      </c>
      <c r="T38" s="1" t="s">
        <v>115</v>
      </c>
      <c r="X38" s="1" t="s">
        <v>53</v>
      </c>
      <c r="Y38" s="1" t="s">
        <v>42</v>
      </c>
      <c r="Z38" s="3">
        <v>0</v>
      </c>
      <c r="AC38" s="1">
        <f t="shared" si="0"/>
        <v>2018</v>
      </c>
      <c r="AD38" s="1">
        <f t="shared" si="1"/>
        <v>2</v>
      </c>
    </row>
    <row r="39" spans="1:30" ht="12.75" customHeight="1" x14ac:dyDescent="0.2">
      <c r="A39" s="2">
        <v>43153.562303240702</v>
      </c>
      <c r="B39" s="1" t="s">
        <v>142</v>
      </c>
      <c r="C39" s="1" t="s">
        <v>176</v>
      </c>
      <c r="D39" s="1" t="s">
        <v>177</v>
      </c>
      <c r="E39" s="3">
        <v>1</v>
      </c>
      <c r="F39" s="1" t="s">
        <v>31</v>
      </c>
      <c r="G39" s="3">
        <v>790.88</v>
      </c>
      <c r="H39" s="3">
        <v>790.88</v>
      </c>
      <c r="I39" s="1" t="s">
        <v>32</v>
      </c>
      <c r="K39" s="1" t="s">
        <v>33</v>
      </c>
      <c r="L39" s="1" t="s">
        <v>178</v>
      </c>
      <c r="M39" s="1" t="s">
        <v>35</v>
      </c>
      <c r="N39" s="1" t="s">
        <v>49</v>
      </c>
      <c r="O39" s="1" t="s">
        <v>37</v>
      </c>
      <c r="P39" s="1" t="s">
        <v>69</v>
      </c>
      <c r="Q39" s="1" t="s">
        <v>70</v>
      </c>
      <c r="T39" s="1" t="s">
        <v>179</v>
      </c>
      <c r="X39" s="1" t="s">
        <v>53</v>
      </c>
      <c r="Y39" s="1" t="s">
        <v>42</v>
      </c>
      <c r="Z39" s="3">
        <v>0</v>
      </c>
      <c r="AC39" s="1">
        <f t="shared" si="0"/>
        <v>2018</v>
      </c>
      <c r="AD39" s="1">
        <f t="shared" si="1"/>
        <v>2</v>
      </c>
    </row>
    <row r="40" spans="1:30" ht="12.75" customHeight="1" x14ac:dyDescent="0.2">
      <c r="A40" s="2">
        <v>43154.279526354199</v>
      </c>
      <c r="B40" s="1" t="s">
        <v>180</v>
      </c>
      <c r="C40" s="1" t="s">
        <v>181</v>
      </c>
      <c r="D40" s="1" t="s">
        <v>182</v>
      </c>
      <c r="E40" s="3">
        <v>50</v>
      </c>
      <c r="F40" s="1" t="s">
        <v>31</v>
      </c>
      <c r="G40" s="3">
        <v>10.16</v>
      </c>
      <c r="H40" s="3">
        <v>508</v>
      </c>
      <c r="I40" s="1" t="s">
        <v>32</v>
      </c>
      <c r="K40" s="1" t="s">
        <v>33</v>
      </c>
      <c r="L40" s="1" t="s">
        <v>183</v>
      </c>
      <c r="M40" s="1" t="s">
        <v>35</v>
      </c>
      <c r="N40" s="1" t="s">
        <v>184</v>
      </c>
      <c r="O40" s="1" t="s">
        <v>37</v>
      </c>
      <c r="P40" s="1" t="s">
        <v>185</v>
      </c>
      <c r="Q40" s="1" t="s">
        <v>186</v>
      </c>
      <c r="T40" s="1" t="s">
        <v>187</v>
      </c>
      <c r="X40" s="1" t="s">
        <v>53</v>
      </c>
      <c r="Y40" s="1" t="s">
        <v>188</v>
      </c>
      <c r="Z40" s="3">
        <v>0</v>
      </c>
      <c r="AA40" s="1" t="s">
        <v>189</v>
      </c>
      <c r="AB40" s="1" t="s">
        <v>189</v>
      </c>
      <c r="AC40" s="1">
        <f t="shared" si="0"/>
        <v>2018</v>
      </c>
      <c r="AD40" s="1">
        <f t="shared" si="1"/>
        <v>2</v>
      </c>
    </row>
    <row r="41" spans="1:30" ht="12.75" customHeight="1" x14ac:dyDescent="0.2">
      <c r="A41" s="2">
        <v>43160.413143171303</v>
      </c>
      <c r="B41" s="1" t="s">
        <v>190</v>
      </c>
      <c r="C41" s="1" t="s">
        <v>103</v>
      </c>
      <c r="D41" s="1" t="s">
        <v>104</v>
      </c>
      <c r="E41" s="3">
        <v>12</v>
      </c>
      <c r="F41" s="1" t="s">
        <v>31</v>
      </c>
      <c r="G41" s="3">
        <v>13.08</v>
      </c>
      <c r="H41" s="3">
        <v>156.96</v>
      </c>
      <c r="I41" s="1" t="s">
        <v>32</v>
      </c>
      <c r="K41" s="1" t="s">
        <v>33</v>
      </c>
      <c r="L41" s="1" t="s">
        <v>105</v>
      </c>
      <c r="M41" s="1" t="s">
        <v>35</v>
      </c>
      <c r="N41" s="1" t="s">
        <v>184</v>
      </c>
      <c r="O41" s="1" t="s">
        <v>37</v>
      </c>
      <c r="P41" s="1" t="s">
        <v>69</v>
      </c>
      <c r="Q41" s="1" t="s">
        <v>70</v>
      </c>
      <c r="T41" s="1" t="s">
        <v>106</v>
      </c>
      <c r="X41" s="1" t="s">
        <v>107</v>
      </c>
      <c r="Y41" s="1" t="s">
        <v>42</v>
      </c>
      <c r="Z41" s="3">
        <v>0</v>
      </c>
      <c r="AC41" s="1">
        <f t="shared" si="0"/>
        <v>2018</v>
      </c>
      <c r="AD41" s="1">
        <f t="shared" si="1"/>
        <v>3</v>
      </c>
    </row>
    <row r="42" spans="1:30" ht="12.75" customHeight="1" x14ac:dyDescent="0.2">
      <c r="A42" s="2">
        <v>43164.453295335603</v>
      </c>
      <c r="B42" s="1" t="s">
        <v>191</v>
      </c>
      <c r="C42" s="1" t="s">
        <v>192</v>
      </c>
      <c r="D42" s="1" t="s">
        <v>193</v>
      </c>
      <c r="E42" s="3">
        <v>1</v>
      </c>
      <c r="F42" s="1" t="s">
        <v>31</v>
      </c>
      <c r="G42" s="3">
        <v>656.64</v>
      </c>
      <c r="H42" s="3">
        <v>656.64</v>
      </c>
      <c r="I42" s="1" t="s">
        <v>32</v>
      </c>
      <c r="K42" s="1" t="s">
        <v>33</v>
      </c>
      <c r="L42" s="1" t="s">
        <v>194</v>
      </c>
      <c r="M42" s="1" t="s">
        <v>35</v>
      </c>
      <c r="N42" s="1" t="s">
        <v>195</v>
      </c>
      <c r="O42" s="1" t="s">
        <v>37</v>
      </c>
      <c r="P42" s="1" t="s">
        <v>69</v>
      </c>
      <c r="Q42" s="1" t="s">
        <v>70</v>
      </c>
      <c r="T42" s="1" t="s">
        <v>40</v>
      </c>
      <c r="X42" s="1" t="s">
        <v>53</v>
      </c>
      <c r="Y42" s="1" t="s">
        <v>42</v>
      </c>
      <c r="Z42" s="3">
        <v>0</v>
      </c>
      <c r="AC42" s="1">
        <f t="shared" si="0"/>
        <v>2018</v>
      </c>
      <c r="AD42" s="1">
        <f t="shared" si="1"/>
        <v>3</v>
      </c>
    </row>
    <row r="43" spans="1:30" ht="12.75" customHeight="1" x14ac:dyDescent="0.2">
      <c r="A43" s="2">
        <v>43168.401117592599</v>
      </c>
      <c r="B43" s="1" t="s">
        <v>196</v>
      </c>
      <c r="C43" s="1" t="s">
        <v>197</v>
      </c>
      <c r="D43" s="1" t="s">
        <v>198</v>
      </c>
      <c r="E43" s="3">
        <v>15</v>
      </c>
      <c r="F43" s="1" t="s">
        <v>31</v>
      </c>
      <c r="G43" s="3">
        <v>229.9</v>
      </c>
      <c r="H43" s="3">
        <v>3448.5</v>
      </c>
      <c r="I43" s="1" t="s">
        <v>32</v>
      </c>
      <c r="K43" s="1" t="s">
        <v>33</v>
      </c>
      <c r="L43" s="1" t="s">
        <v>199</v>
      </c>
      <c r="M43" s="1" t="s">
        <v>35</v>
      </c>
      <c r="N43" s="1" t="s">
        <v>36</v>
      </c>
      <c r="O43" s="1" t="s">
        <v>37</v>
      </c>
      <c r="P43" s="1" t="s">
        <v>200</v>
      </c>
      <c r="Q43" s="1" t="s">
        <v>201</v>
      </c>
      <c r="T43" s="1" t="s">
        <v>202</v>
      </c>
      <c r="X43" s="1" t="s">
        <v>53</v>
      </c>
      <c r="Y43" s="1" t="s">
        <v>84</v>
      </c>
      <c r="Z43" s="3">
        <v>0</v>
      </c>
      <c r="AC43" s="1">
        <f t="shared" si="0"/>
        <v>2018</v>
      </c>
      <c r="AD43" s="1">
        <f t="shared" si="1"/>
        <v>3</v>
      </c>
    </row>
    <row r="44" spans="1:30" ht="12.75" customHeight="1" x14ac:dyDescent="0.2">
      <c r="A44" s="2">
        <v>43168.402649768497</v>
      </c>
      <c r="B44" s="1" t="s">
        <v>203</v>
      </c>
      <c r="C44" s="1" t="s">
        <v>204</v>
      </c>
      <c r="D44" s="1" t="s">
        <v>205</v>
      </c>
      <c r="E44" s="3">
        <v>1</v>
      </c>
      <c r="F44" s="1" t="s">
        <v>31</v>
      </c>
      <c r="G44" s="3">
        <v>0.5</v>
      </c>
      <c r="H44" s="3">
        <v>0.5</v>
      </c>
      <c r="I44" s="1" t="s">
        <v>32</v>
      </c>
      <c r="K44" s="1" t="s">
        <v>33</v>
      </c>
      <c r="M44" s="1" t="s">
        <v>35</v>
      </c>
      <c r="N44" s="1" t="s">
        <v>36</v>
      </c>
      <c r="O44" s="1" t="s">
        <v>37</v>
      </c>
      <c r="P44" s="1" t="s">
        <v>206</v>
      </c>
      <c r="Q44" s="1" t="s">
        <v>207</v>
      </c>
      <c r="X44" s="1" t="s">
        <v>53</v>
      </c>
      <c r="Y44" s="1" t="s">
        <v>208</v>
      </c>
      <c r="Z44" s="3">
        <v>0</v>
      </c>
      <c r="AC44" s="1">
        <f t="shared" si="0"/>
        <v>2018</v>
      </c>
      <c r="AD44" s="1">
        <f t="shared" si="1"/>
        <v>3</v>
      </c>
    </row>
    <row r="45" spans="1:30" ht="12.75" customHeight="1" x14ac:dyDescent="0.2">
      <c r="A45" s="2">
        <v>43168.402649768497</v>
      </c>
      <c r="B45" s="1" t="s">
        <v>203</v>
      </c>
      <c r="C45" s="1" t="s">
        <v>209</v>
      </c>
      <c r="D45" s="1" t="s">
        <v>210</v>
      </c>
      <c r="E45" s="3">
        <v>1</v>
      </c>
      <c r="F45" s="1" t="s">
        <v>31</v>
      </c>
      <c r="G45" s="3">
        <v>484</v>
      </c>
      <c r="H45" s="3">
        <v>484</v>
      </c>
      <c r="I45" s="1" t="s">
        <v>32</v>
      </c>
      <c r="K45" s="1" t="s">
        <v>33</v>
      </c>
      <c r="L45" s="1" t="s">
        <v>211</v>
      </c>
      <c r="M45" s="1" t="s">
        <v>35</v>
      </c>
      <c r="N45" s="1" t="s">
        <v>36</v>
      </c>
      <c r="O45" s="1" t="s">
        <v>37</v>
      </c>
      <c r="P45" s="1" t="s">
        <v>169</v>
      </c>
      <c r="Q45" s="1" t="s">
        <v>170</v>
      </c>
      <c r="T45" s="1" t="s">
        <v>202</v>
      </c>
      <c r="X45" s="1" t="s">
        <v>53</v>
      </c>
      <c r="Y45" s="1" t="s">
        <v>84</v>
      </c>
      <c r="Z45" s="3">
        <v>0</v>
      </c>
      <c r="AC45" s="1">
        <f t="shared" si="0"/>
        <v>2018</v>
      </c>
      <c r="AD45" s="1">
        <f t="shared" si="1"/>
        <v>3</v>
      </c>
    </row>
    <row r="46" spans="1:30" ht="12.75" customHeight="1" x14ac:dyDescent="0.2">
      <c r="A46" s="2">
        <v>43168.402649768497</v>
      </c>
      <c r="B46" s="1" t="s">
        <v>203</v>
      </c>
      <c r="C46" s="1" t="s">
        <v>212</v>
      </c>
      <c r="D46" s="1" t="s">
        <v>213</v>
      </c>
      <c r="E46" s="3">
        <v>1</v>
      </c>
      <c r="F46" s="1" t="s">
        <v>31</v>
      </c>
      <c r="G46" s="3">
        <v>2178</v>
      </c>
      <c r="H46" s="3">
        <v>2178</v>
      </c>
      <c r="I46" s="1" t="s">
        <v>32</v>
      </c>
      <c r="K46" s="1" t="s">
        <v>33</v>
      </c>
      <c r="L46" s="1" t="s">
        <v>214</v>
      </c>
      <c r="M46" s="1" t="s">
        <v>35</v>
      </c>
      <c r="N46" s="1" t="s">
        <v>36</v>
      </c>
      <c r="O46" s="1" t="s">
        <v>37</v>
      </c>
      <c r="P46" s="1" t="s">
        <v>169</v>
      </c>
      <c r="Q46" s="1" t="s">
        <v>170</v>
      </c>
      <c r="T46" s="1" t="s">
        <v>202</v>
      </c>
      <c r="X46" s="1" t="s">
        <v>53</v>
      </c>
      <c r="Y46" s="1" t="s">
        <v>84</v>
      </c>
      <c r="Z46" s="3">
        <v>0</v>
      </c>
      <c r="AC46" s="1">
        <f t="shared" si="0"/>
        <v>2018</v>
      </c>
      <c r="AD46" s="1">
        <f t="shared" si="1"/>
        <v>3</v>
      </c>
    </row>
    <row r="47" spans="1:30" ht="12.75" customHeight="1" x14ac:dyDescent="0.2">
      <c r="A47" s="2">
        <v>43168.402649768497</v>
      </c>
      <c r="B47" s="1" t="s">
        <v>203</v>
      </c>
      <c r="C47" s="1" t="s">
        <v>215</v>
      </c>
      <c r="D47" s="1" t="s">
        <v>216</v>
      </c>
      <c r="E47" s="3">
        <v>1</v>
      </c>
      <c r="F47" s="1" t="s">
        <v>217</v>
      </c>
      <c r="G47" s="3">
        <v>2178</v>
      </c>
      <c r="H47" s="3">
        <v>2178</v>
      </c>
      <c r="I47" s="1" t="s">
        <v>32</v>
      </c>
      <c r="K47" s="1" t="s">
        <v>33</v>
      </c>
      <c r="L47" s="1" t="s">
        <v>218</v>
      </c>
      <c r="M47" s="1" t="s">
        <v>35</v>
      </c>
      <c r="N47" s="1" t="s">
        <v>36</v>
      </c>
      <c r="O47" s="1" t="s">
        <v>37</v>
      </c>
      <c r="P47" s="1" t="s">
        <v>169</v>
      </c>
      <c r="Q47" s="1" t="s">
        <v>170</v>
      </c>
      <c r="T47" s="1" t="s">
        <v>202</v>
      </c>
      <c r="X47" s="1" t="s">
        <v>53</v>
      </c>
      <c r="Y47" s="1" t="s">
        <v>84</v>
      </c>
      <c r="Z47" s="3">
        <v>0</v>
      </c>
      <c r="AC47" s="1">
        <f t="shared" si="0"/>
        <v>2018</v>
      </c>
      <c r="AD47" s="1">
        <f t="shared" si="1"/>
        <v>3</v>
      </c>
    </row>
    <row r="48" spans="1:30" ht="12.75" customHeight="1" x14ac:dyDescent="0.2">
      <c r="A48" s="2">
        <v>43168.402649768497</v>
      </c>
      <c r="B48" s="1" t="s">
        <v>203</v>
      </c>
      <c r="C48" s="1" t="s">
        <v>219</v>
      </c>
      <c r="D48" s="1" t="s">
        <v>220</v>
      </c>
      <c r="E48" s="3">
        <v>1</v>
      </c>
      <c r="F48" s="1" t="s">
        <v>31</v>
      </c>
      <c r="G48" s="3">
        <v>4356</v>
      </c>
      <c r="H48" s="3">
        <v>4356</v>
      </c>
      <c r="I48" s="1" t="s">
        <v>32</v>
      </c>
      <c r="K48" s="1" t="s">
        <v>33</v>
      </c>
      <c r="L48" s="1" t="s">
        <v>221</v>
      </c>
      <c r="M48" s="1" t="s">
        <v>35</v>
      </c>
      <c r="N48" s="1" t="s">
        <v>36</v>
      </c>
      <c r="O48" s="1" t="s">
        <v>37</v>
      </c>
      <c r="P48" s="1" t="s">
        <v>200</v>
      </c>
      <c r="Q48" s="1" t="s">
        <v>201</v>
      </c>
      <c r="T48" s="1" t="s">
        <v>202</v>
      </c>
      <c r="X48" s="1" t="s">
        <v>53</v>
      </c>
      <c r="Y48" s="1" t="s">
        <v>84</v>
      </c>
      <c r="Z48" s="3">
        <v>0</v>
      </c>
      <c r="AC48" s="1">
        <f t="shared" si="0"/>
        <v>2018</v>
      </c>
      <c r="AD48" s="1">
        <f t="shared" si="1"/>
        <v>3</v>
      </c>
    </row>
    <row r="49" spans="1:30" ht="12.75" customHeight="1" x14ac:dyDescent="0.2">
      <c r="A49" s="2">
        <v>43182.420113425898</v>
      </c>
      <c r="B49" s="1" t="s">
        <v>222</v>
      </c>
      <c r="C49" s="1" t="s">
        <v>29</v>
      </c>
      <c r="D49" s="1" t="s">
        <v>30</v>
      </c>
      <c r="E49" s="3">
        <v>10</v>
      </c>
      <c r="F49" s="1" t="s">
        <v>31</v>
      </c>
      <c r="G49" s="3">
        <v>82.08</v>
      </c>
      <c r="H49" s="3">
        <v>820.8</v>
      </c>
      <c r="I49" s="1" t="s">
        <v>32</v>
      </c>
      <c r="K49" s="1" t="s">
        <v>33</v>
      </c>
      <c r="L49" s="1" t="s">
        <v>34</v>
      </c>
      <c r="M49" s="1" t="s">
        <v>35</v>
      </c>
      <c r="N49" s="1" t="s">
        <v>195</v>
      </c>
      <c r="O49" s="1" t="s">
        <v>37</v>
      </c>
      <c r="P49" s="1" t="s">
        <v>38</v>
      </c>
      <c r="Q49" s="1" t="s">
        <v>39</v>
      </c>
      <c r="T49" s="1" t="s">
        <v>40</v>
      </c>
      <c r="X49" s="1" t="s">
        <v>41</v>
      </c>
      <c r="Y49" s="1" t="s">
        <v>42</v>
      </c>
      <c r="Z49" s="3">
        <v>0</v>
      </c>
      <c r="AC49" s="1">
        <f t="shared" si="0"/>
        <v>2018</v>
      </c>
      <c r="AD49" s="1">
        <f t="shared" si="1"/>
        <v>3</v>
      </c>
    </row>
    <row r="50" spans="1:30" ht="12.75" customHeight="1" x14ac:dyDescent="0.2">
      <c r="A50" s="2">
        <v>43182.420113425898</v>
      </c>
      <c r="B50" s="1" t="s">
        <v>222</v>
      </c>
      <c r="C50" s="1" t="s">
        <v>192</v>
      </c>
      <c r="D50" s="1" t="s">
        <v>193</v>
      </c>
      <c r="E50" s="3">
        <v>2</v>
      </c>
      <c r="F50" s="1" t="s">
        <v>31</v>
      </c>
      <c r="G50" s="3">
        <v>656.64</v>
      </c>
      <c r="H50" s="3">
        <v>1313.28</v>
      </c>
      <c r="I50" s="1" t="s">
        <v>32</v>
      </c>
      <c r="K50" s="1" t="s">
        <v>33</v>
      </c>
      <c r="L50" s="1" t="s">
        <v>194</v>
      </c>
      <c r="M50" s="1" t="s">
        <v>35</v>
      </c>
      <c r="N50" s="1" t="s">
        <v>195</v>
      </c>
      <c r="O50" s="1" t="s">
        <v>37</v>
      </c>
      <c r="P50" s="1" t="s">
        <v>69</v>
      </c>
      <c r="Q50" s="1" t="s">
        <v>70</v>
      </c>
      <c r="T50" s="1" t="s">
        <v>40</v>
      </c>
      <c r="X50" s="1" t="s">
        <v>53</v>
      </c>
      <c r="Y50" s="1" t="s">
        <v>42</v>
      </c>
      <c r="Z50" s="3">
        <v>0</v>
      </c>
      <c r="AC50" s="1">
        <f t="shared" si="0"/>
        <v>2018</v>
      </c>
      <c r="AD50" s="1">
        <f t="shared" si="1"/>
        <v>3</v>
      </c>
    </row>
    <row r="51" spans="1:30" ht="12.75" customHeight="1" x14ac:dyDescent="0.2">
      <c r="A51" s="2">
        <v>43185.410775463002</v>
      </c>
      <c r="B51" s="1" t="s">
        <v>223</v>
      </c>
      <c r="C51" s="1" t="s">
        <v>224</v>
      </c>
      <c r="D51" s="1" t="s">
        <v>225</v>
      </c>
      <c r="E51" s="3">
        <v>100</v>
      </c>
      <c r="F51" s="1" t="s">
        <v>31</v>
      </c>
      <c r="G51" s="3">
        <v>0.31</v>
      </c>
      <c r="H51" s="3">
        <v>31</v>
      </c>
      <c r="I51" s="1" t="s">
        <v>32</v>
      </c>
      <c r="K51" s="1" t="s">
        <v>33</v>
      </c>
      <c r="L51" s="1" t="s">
        <v>226</v>
      </c>
      <c r="M51" s="1" t="s">
        <v>35</v>
      </c>
      <c r="N51" s="1" t="s">
        <v>49</v>
      </c>
      <c r="O51" s="1" t="s">
        <v>37</v>
      </c>
      <c r="P51" s="1" t="s">
        <v>149</v>
      </c>
      <c r="Q51" s="1" t="s">
        <v>150</v>
      </c>
      <c r="T51" s="1" t="s">
        <v>134</v>
      </c>
      <c r="X51" s="1" t="s">
        <v>53</v>
      </c>
      <c r="Y51" s="1" t="s">
        <v>151</v>
      </c>
      <c r="Z51" s="3">
        <v>0</v>
      </c>
      <c r="AC51" s="1">
        <f t="shared" si="0"/>
        <v>2018</v>
      </c>
      <c r="AD51" s="1">
        <f t="shared" si="1"/>
        <v>3</v>
      </c>
    </row>
    <row r="52" spans="1:30" ht="12.75" customHeight="1" x14ac:dyDescent="0.2">
      <c r="A52" s="2">
        <v>43185.410775463002</v>
      </c>
      <c r="B52" s="1" t="s">
        <v>223</v>
      </c>
      <c r="C52" s="1" t="s">
        <v>55</v>
      </c>
      <c r="D52" s="1" t="s">
        <v>56</v>
      </c>
      <c r="E52" s="3">
        <v>2600</v>
      </c>
      <c r="F52" s="1" t="s">
        <v>31</v>
      </c>
      <c r="G52" s="3">
        <v>0.62</v>
      </c>
      <c r="H52" s="3">
        <v>1612</v>
      </c>
      <c r="I52" s="1" t="s">
        <v>32</v>
      </c>
      <c r="K52" s="1" t="s">
        <v>33</v>
      </c>
      <c r="L52" s="1" t="s">
        <v>57</v>
      </c>
      <c r="M52" s="1" t="s">
        <v>35</v>
      </c>
      <c r="N52" s="1" t="s">
        <v>49</v>
      </c>
      <c r="O52" s="1" t="s">
        <v>37</v>
      </c>
      <c r="P52" s="1" t="s">
        <v>58</v>
      </c>
      <c r="Q52" s="1" t="s">
        <v>59</v>
      </c>
      <c r="T52" s="1" t="s">
        <v>60</v>
      </c>
      <c r="X52" s="1" t="s">
        <v>53</v>
      </c>
      <c r="Y52" s="1" t="s">
        <v>61</v>
      </c>
      <c r="Z52" s="3">
        <v>0</v>
      </c>
      <c r="AA52" s="1" t="s">
        <v>62</v>
      </c>
      <c r="AB52" s="1" t="s">
        <v>62</v>
      </c>
      <c r="AC52" s="1">
        <f t="shared" si="0"/>
        <v>2018</v>
      </c>
      <c r="AD52" s="1">
        <f t="shared" si="1"/>
        <v>3</v>
      </c>
    </row>
    <row r="53" spans="1:30" ht="12.75" customHeight="1" x14ac:dyDescent="0.2">
      <c r="A53" s="2">
        <v>43185.410775463002</v>
      </c>
      <c r="B53" s="1" t="s">
        <v>223</v>
      </c>
      <c r="C53" s="1" t="s">
        <v>72</v>
      </c>
      <c r="D53" s="1" t="s">
        <v>73</v>
      </c>
      <c r="E53" s="3">
        <v>200</v>
      </c>
      <c r="F53" s="1" t="s">
        <v>31</v>
      </c>
      <c r="G53" s="3">
        <v>0.86</v>
      </c>
      <c r="H53" s="3">
        <v>172</v>
      </c>
      <c r="I53" s="1" t="s">
        <v>32</v>
      </c>
      <c r="K53" s="1" t="s">
        <v>33</v>
      </c>
      <c r="L53" s="1" t="s">
        <v>74</v>
      </c>
      <c r="M53" s="1" t="s">
        <v>35</v>
      </c>
      <c r="N53" s="1" t="s">
        <v>49</v>
      </c>
      <c r="O53" s="1" t="s">
        <v>37</v>
      </c>
      <c r="P53" s="1" t="s">
        <v>75</v>
      </c>
      <c r="Q53" s="1" t="s">
        <v>76</v>
      </c>
      <c r="T53" s="1" t="s">
        <v>40</v>
      </c>
      <c r="X53" s="1" t="s">
        <v>77</v>
      </c>
      <c r="Y53" s="1" t="s">
        <v>42</v>
      </c>
      <c r="Z53" s="3">
        <v>0</v>
      </c>
      <c r="AC53" s="1">
        <f t="shared" si="0"/>
        <v>2018</v>
      </c>
      <c r="AD53" s="1">
        <f t="shared" si="1"/>
        <v>3</v>
      </c>
    </row>
    <row r="54" spans="1:30" ht="12.75" customHeight="1" x14ac:dyDescent="0.2">
      <c r="A54" s="2">
        <v>43185.410775463002</v>
      </c>
      <c r="B54" s="1" t="s">
        <v>223</v>
      </c>
      <c r="C54" s="1" t="s">
        <v>78</v>
      </c>
      <c r="D54" s="1" t="s">
        <v>79</v>
      </c>
      <c r="E54" s="3">
        <v>200</v>
      </c>
      <c r="F54" s="1" t="s">
        <v>31</v>
      </c>
      <c r="G54" s="3">
        <v>1.5</v>
      </c>
      <c r="H54" s="3">
        <v>300</v>
      </c>
      <c r="I54" s="1" t="s">
        <v>32</v>
      </c>
      <c r="K54" s="1" t="s">
        <v>33</v>
      </c>
      <c r="L54" s="1" t="s">
        <v>80</v>
      </c>
      <c r="M54" s="1" t="s">
        <v>35</v>
      </c>
      <c r="N54" s="1" t="s">
        <v>49</v>
      </c>
      <c r="O54" s="1" t="s">
        <v>37</v>
      </c>
      <c r="P54" s="1" t="s">
        <v>81</v>
      </c>
      <c r="Q54" s="1" t="s">
        <v>82</v>
      </c>
      <c r="T54" s="1" t="s">
        <v>83</v>
      </c>
      <c r="X54" s="1" t="s">
        <v>53</v>
      </c>
      <c r="Y54" s="1" t="s">
        <v>84</v>
      </c>
      <c r="Z54" s="3">
        <v>0</v>
      </c>
      <c r="AC54" s="1">
        <f t="shared" si="0"/>
        <v>2018</v>
      </c>
      <c r="AD54" s="1">
        <f t="shared" si="1"/>
        <v>3</v>
      </c>
    </row>
    <row r="55" spans="1:30" ht="12.75" customHeight="1" x14ac:dyDescent="0.2">
      <c r="A55" s="2">
        <v>43185.410775463002</v>
      </c>
      <c r="B55" s="1" t="s">
        <v>223</v>
      </c>
      <c r="C55" s="1" t="s">
        <v>227</v>
      </c>
      <c r="D55" s="1" t="s">
        <v>228</v>
      </c>
      <c r="E55" s="3">
        <v>6</v>
      </c>
      <c r="F55" s="1" t="s">
        <v>31</v>
      </c>
      <c r="G55" s="3">
        <v>1.9</v>
      </c>
      <c r="H55" s="3">
        <v>11.4</v>
      </c>
      <c r="I55" s="1" t="s">
        <v>32</v>
      </c>
      <c r="K55" s="1" t="s">
        <v>33</v>
      </c>
      <c r="L55" s="1" t="s">
        <v>229</v>
      </c>
      <c r="M55" s="1" t="s">
        <v>35</v>
      </c>
      <c r="N55" s="1" t="s">
        <v>49</v>
      </c>
      <c r="O55" s="1" t="s">
        <v>37</v>
      </c>
      <c r="P55" s="1" t="s">
        <v>88</v>
      </c>
      <c r="Q55" s="1" t="s">
        <v>89</v>
      </c>
      <c r="T55" s="1" t="s">
        <v>90</v>
      </c>
      <c r="X55" s="1" t="s">
        <v>53</v>
      </c>
      <c r="Y55" s="1" t="s">
        <v>84</v>
      </c>
      <c r="Z55" s="3">
        <v>0</v>
      </c>
      <c r="AC55" s="1">
        <f t="shared" si="0"/>
        <v>2018</v>
      </c>
      <c r="AD55" s="1">
        <f t="shared" si="1"/>
        <v>3</v>
      </c>
    </row>
    <row r="56" spans="1:30" ht="12.75" customHeight="1" x14ac:dyDescent="0.2">
      <c r="A56" s="2">
        <v>43185.410775463002</v>
      </c>
      <c r="B56" s="1" t="s">
        <v>223</v>
      </c>
      <c r="C56" s="1" t="s">
        <v>230</v>
      </c>
      <c r="D56" s="1" t="s">
        <v>231</v>
      </c>
      <c r="E56" s="3">
        <v>50</v>
      </c>
      <c r="F56" s="1" t="s">
        <v>31</v>
      </c>
      <c r="G56" s="3">
        <v>1.99</v>
      </c>
      <c r="H56" s="3">
        <v>99.5</v>
      </c>
      <c r="I56" s="1" t="s">
        <v>32</v>
      </c>
      <c r="K56" s="1" t="s">
        <v>33</v>
      </c>
      <c r="L56" s="1" t="s">
        <v>232</v>
      </c>
      <c r="M56" s="1" t="s">
        <v>35</v>
      </c>
      <c r="N56" s="1" t="s">
        <v>49</v>
      </c>
      <c r="O56" s="1" t="s">
        <v>37</v>
      </c>
      <c r="P56" s="1" t="s">
        <v>88</v>
      </c>
      <c r="Q56" s="1" t="s">
        <v>89</v>
      </c>
      <c r="T56" s="1" t="s">
        <v>90</v>
      </c>
      <c r="X56" s="1" t="s">
        <v>53</v>
      </c>
      <c r="Y56" s="1" t="s">
        <v>84</v>
      </c>
      <c r="Z56" s="3">
        <v>0</v>
      </c>
      <c r="AC56" s="1">
        <f t="shared" si="0"/>
        <v>2018</v>
      </c>
      <c r="AD56" s="1">
        <f t="shared" si="1"/>
        <v>3</v>
      </c>
    </row>
    <row r="57" spans="1:30" ht="12.75" customHeight="1" x14ac:dyDescent="0.2">
      <c r="A57" s="2">
        <v>43185.410775463002</v>
      </c>
      <c r="B57" s="1" t="s">
        <v>223</v>
      </c>
      <c r="C57" s="1" t="s">
        <v>135</v>
      </c>
      <c r="D57" s="1" t="s">
        <v>136</v>
      </c>
      <c r="E57" s="3">
        <v>100</v>
      </c>
      <c r="F57" s="1" t="s">
        <v>31</v>
      </c>
      <c r="G57" s="3">
        <v>2.06</v>
      </c>
      <c r="H57" s="3">
        <v>206</v>
      </c>
      <c r="I57" s="1" t="s">
        <v>32</v>
      </c>
      <c r="K57" s="1" t="s">
        <v>33</v>
      </c>
      <c r="L57" s="1" t="s">
        <v>137</v>
      </c>
      <c r="M57" s="1" t="s">
        <v>35</v>
      </c>
      <c r="N57" s="1" t="s">
        <v>49</v>
      </c>
      <c r="O57" s="1" t="s">
        <v>37</v>
      </c>
      <c r="P57" s="1" t="s">
        <v>69</v>
      </c>
      <c r="Q57" s="1" t="s">
        <v>70</v>
      </c>
      <c r="T57" s="1" t="s">
        <v>40</v>
      </c>
      <c r="X57" s="1" t="s">
        <v>138</v>
      </c>
      <c r="Y57" s="1" t="s">
        <v>42</v>
      </c>
      <c r="Z57" s="3">
        <v>0</v>
      </c>
      <c r="AC57" s="1">
        <f t="shared" si="0"/>
        <v>2018</v>
      </c>
      <c r="AD57" s="1">
        <f t="shared" si="1"/>
        <v>3</v>
      </c>
    </row>
    <row r="58" spans="1:30" ht="12.75" customHeight="1" x14ac:dyDescent="0.2">
      <c r="A58" s="2">
        <v>43185.410775463002</v>
      </c>
      <c r="B58" s="1" t="s">
        <v>223</v>
      </c>
      <c r="C58" s="1" t="s">
        <v>91</v>
      </c>
      <c r="D58" s="1" t="s">
        <v>92</v>
      </c>
      <c r="E58" s="3">
        <v>50</v>
      </c>
      <c r="F58" s="1" t="s">
        <v>31</v>
      </c>
      <c r="G58" s="3">
        <v>2.16</v>
      </c>
      <c r="H58" s="3">
        <v>108</v>
      </c>
      <c r="I58" s="1" t="s">
        <v>32</v>
      </c>
      <c r="K58" s="1" t="s">
        <v>33</v>
      </c>
      <c r="L58" s="1" t="s">
        <v>93</v>
      </c>
      <c r="M58" s="1" t="s">
        <v>35</v>
      </c>
      <c r="N58" s="1" t="s">
        <v>49</v>
      </c>
      <c r="O58" s="1" t="s">
        <v>37</v>
      </c>
      <c r="P58" s="1" t="s">
        <v>88</v>
      </c>
      <c r="Q58" s="1" t="s">
        <v>89</v>
      </c>
      <c r="T58" s="1" t="s">
        <v>90</v>
      </c>
      <c r="X58" s="1" t="s">
        <v>53</v>
      </c>
      <c r="Y58" s="1" t="s">
        <v>84</v>
      </c>
      <c r="Z58" s="3">
        <v>0</v>
      </c>
      <c r="AC58" s="1">
        <f t="shared" si="0"/>
        <v>2018</v>
      </c>
      <c r="AD58" s="1">
        <f t="shared" si="1"/>
        <v>3</v>
      </c>
    </row>
    <row r="59" spans="1:30" ht="12.75" customHeight="1" x14ac:dyDescent="0.2">
      <c r="A59" s="2">
        <v>43185.410775463002</v>
      </c>
      <c r="B59" s="1" t="s">
        <v>223</v>
      </c>
      <c r="C59" s="1" t="s">
        <v>233</v>
      </c>
      <c r="D59" s="1" t="s">
        <v>234</v>
      </c>
      <c r="E59" s="3">
        <v>40</v>
      </c>
      <c r="F59" s="1" t="s">
        <v>31</v>
      </c>
      <c r="G59" s="3">
        <v>2.5</v>
      </c>
      <c r="H59" s="3">
        <v>100</v>
      </c>
      <c r="I59" s="1" t="s">
        <v>32</v>
      </c>
      <c r="K59" s="1" t="s">
        <v>33</v>
      </c>
      <c r="L59" s="1" t="s">
        <v>235</v>
      </c>
      <c r="M59" s="1" t="s">
        <v>35</v>
      </c>
      <c r="N59" s="1" t="s">
        <v>49</v>
      </c>
      <c r="O59" s="1" t="s">
        <v>37</v>
      </c>
      <c r="P59" s="1" t="s">
        <v>50</v>
      </c>
      <c r="Q59" s="1" t="s">
        <v>51</v>
      </c>
      <c r="T59" s="1" t="s">
        <v>52</v>
      </c>
      <c r="X59" s="1" t="s">
        <v>53</v>
      </c>
      <c r="Y59" s="1" t="s">
        <v>42</v>
      </c>
      <c r="Z59" s="3">
        <v>0</v>
      </c>
      <c r="AC59" s="1">
        <f t="shared" si="0"/>
        <v>2018</v>
      </c>
      <c r="AD59" s="1">
        <f t="shared" si="1"/>
        <v>3</v>
      </c>
    </row>
    <row r="60" spans="1:30" ht="12.75" customHeight="1" x14ac:dyDescent="0.2">
      <c r="A60" s="2">
        <v>43185.410775463002</v>
      </c>
      <c r="B60" s="1" t="s">
        <v>223</v>
      </c>
      <c r="C60" s="1" t="s">
        <v>97</v>
      </c>
      <c r="D60" s="1" t="s">
        <v>98</v>
      </c>
      <c r="E60" s="3">
        <v>100</v>
      </c>
      <c r="F60" s="1" t="s">
        <v>31</v>
      </c>
      <c r="G60" s="3">
        <v>3.09</v>
      </c>
      <c r="H60" s="3">
        <v>309</v>
      </c>
      <c r="I60" s="1" t="s">
        <v>32</v>
      </c>
      <c r="K60" s="1" t="s">
        <v>33</v>
      </c>
      <c r="L60" s="1" t="s">
        <v>99</v>
      </c>
      <c r="M60" s="1" t="s">
        <v>35</v>
      </c>
      <c r="N60" s="1" t="s">
        <v>49</v>
      </c>
      <c r="O60" s="1" t="s">
        <v>37</v>
      </c>
      <c r="P60" s="1" t="s">
        <v>88</v>
      </c>
      <c r="Q60" s="1" t="s">
        <v>89</v>
      </c>
      <c r="T60" s="1" t="s">
        <v>90</v>
      </c>
      <c r="X60" s="1" t="s">
        <v>53</v>
      </c>
      <c r="Y60" s="1" t="s">
        <v>84</v>
      </c>
      <c r="Z60" s="3">
        <v>0</v>
      </c>
      <c r="AC60" s="1">
        <f t="shared" si="0"/>
        <v>2018</v>
      </c>
      <c r="AD60" s="1">
        <f t="shared" si="1"/>
        <v>3</v>
      </c>
    </row>
    <row r="61" spans="1:30" ht="12.75" customHeight="1" x14ac:dyDescent="0.2">
      <c r="A61" s="2">
        <v>43185.410775463002</v>
      </c>
      <c r="B61" s="1" t="s">
        <v>223</v>
      </c>
      <c r="C61" s="1" t="s">
        <v>236</v>
      </c>
      <c r="D61" s="1" t="s">
        <v>237</v>
      </c>
      <c r="E61" s="3">
        <v>100</v>
      </c>
      <c r="F61" s="1" t="s">
        <v>31</v>
      </c>
      <c r="G61" s="3">
        <v>3.36</v>
      </c>
      <c r="H61" s="3">
        <v>336</v>
      </c>
      <c r="I61" s="1" t="s">
        <v>32</v>
      </c>
      <c r="K61" s="1" t="s">
        <v>33</v>
      </c>
      <c r="L61" s="1" t="s">
        <v>238</v>
      </c>
      <c r="M61" s="1" t="s">
        <v>35</v>
      </c>
      <c r="N61" s="1" t="s">
        <v>49</v>
      </c>
      <c r="O61" s="1" t="s">
        <v>37</v>
      </c>
      <c r="P61" s="1" t="s">
        <v>69</v>
      </c>
      <c r="Q61" s="1" t="s">
        <v>70</v>
      </c>
      <c r="T61" s="1" t="s">
        <v>40</v>
      </c>
      <c r="X61" s="1" t="s">
        <v>239</v>
      </c>
      <c r="Y61" s="1" t="s">
        <v>42</v>
      </c>
      <c r="Z61" s="3">
        <v>0</v>
      </c>
      <c r="AC61" s="1">
        <f t="shared" si="0"/>
        <v>2018</v>
      </c>
      <c r="AD61" s="1">
        <f t="shared" si="1"/>
        <v>3</v>
      </c>
    </row>
    <row r="62" spans="1:30" ht="12.75" customHeight="1" x14ac:dyDescent="0.2">
      <c r="A62" s="2">
        <v>43185.410775463002</v>
      </c>
      <c r="B62" s="1" t="s">
        <v>223</v>
      </c>
      <c r="C62" s="1" t="s">
        <v>240</v>
      </c>
      <c r="D62" s="1" t="s">
        <v>241</v>
      </c>
      <c r="E62" s="3">
        <v>40</v>
      </c>
      <c r="F62" s="1" t="s">
        <v>31</v>
      </c>
      <c r="G62" s="3">
        <v>3.44</v>
      </c>
      <c r="H62" s="3">
        <v>137.6</v>
      </c>
      <c r="I62" s="1" t="s">
        <v>32</v>
      </c>
      <c r="K62" s="1" t="s">
        <v>33</v>
      </c>
      <c r="L62" s="1" t="s">
        <v>242</v>
      </c>
      <c r="M62" s="1" t="s">
        <v>35</v>
      </c>
      <c r="N62" s="1" t="s">
        <v>49</v>
      </c>
      <c r="O62" s="1" t="s">
        <v>37</v>
      </c>
      <c r="P62" s="1" t="s">
        <v>243</v>
      </c>
      <c r="Q62" s="1" t="s">
        <v>244</v>
      </c>
      <c r="T62" s="1" t="s">
        <v>245</v>
      </c>
      <c r="X62" s="1" t="s">
        <v>53</v>
      </c>
      <c r="Y62" s="1" t="s">
        <v>84</v>
      </c>
      <c r="Z62" s="3">
        <v>0</v>
      </c>
      <c r="AC62" s="1">
        <f t="shared" si="0"/>
        <v>2018</v>
      </c>
      <c r="AD62" s="1">
        <f t="shared" si="1"/>
        <v>3</v>
      </c>
    </row>
    <row r="63" spans="1:30" ht="12.75" customHeight="1" x14ac:dyDescent="0.2">
      <c r="A63" s="2">
        <v>43185.410775463002</v>
      </c>
      <c r="B63" s="1" t="s">
        <v>223</v>
      </c>
      <c r="C63" s="1" t="s">
        <v>246</v>
      </c>
      <c r="D63" s="1" t="s">
        <v>247</v>
      </c>
      <c r="E63" s="3">
        <v>100</v>
      </c>
      <c r="F63" s="1" t="s">
        <v>31</v>
      </c>
      <c r="G63" s="3">
        <v>5.27</v>
      </c>
      <c r="H63" s="3">
        <v>527</v>
      </c>
      <c r="I63" s="1" t="s">
        <v>32</v>
      </c>
      <c r="K63" s="1" t="s">
        <v>33</v>
      </c>
      <c r="L63" s="1" t="s">
        <v>248</v>
      </c>
      <c r="M63" s="1" t="s">
        <v>35</v>
      </c>
      <c r="N63" s="1" t="s">
        <v>49</v>
      </c>
      <c r="O63" s="1" t="s">
        <v>37</v>
      </c>
      <c r="P63" s="1" t="s">
        <v>38</v>
      </c>
      <c r="Q63" s="1" t="s">
        <v>39</v>
      </c>
      <c r="T63" s="1" t="s">
        <v>249</v>
      </c>
      <c r="X63" s="1" t="s">
        <v>250</v>
      </c>
      <c r="Y63" s="1" t="s">
        <v>42</v>
      </c>
      <c r="Z63" s="3">
        <v>0</v>
      </c>
      <c r="AC63" s="1">
        <f t="shared" si="0"/>
        <v>2018</v>
      </c>
      <c r="AD63" s="1">
        <f t="shared" si="1"/>
        <v>3</v>
      </c>
    </row>
    <row r="64" spans="1:30" ht="12.75" customHeight="1" x14ac:dyDescent="0.2">
      <c r="A64" s="2">
        <v>43185.410775463002</v>
      </c>
      <c r="B64" s="1" t="s">
        <v>223</v>
      </c>
      <c r="C64" s="1" t="s">
        <v>166</v>
      </c>
      <c r="D64" s="1" t="s">
        <v>167</v>
      </c>
      <c r="E64" s="3">
        <v>50</v>
      </c>
      <c r="F64" s="1" t="s">
        <v>31</v>
      </c>
      <c r="G64" s="3">
        <v>6.18</v>
      </c>
      <c r="H64" s="3">
        <v>309</v>
      </c>
      <c r="I64" s="1" t="s">
        <v>32</v>
      </c>
      <c r="K64" s="1" t="s">
        <v>33</v>
      </c>
      <c r="L64" s="1" t="s">
        <v>168</v>
      </c>
      <c r="M64" s="1" t="s">
        <v>35</v>
      </c>
      <c r="N64" s="1" t="s">
        <v>49</v>
      </c>
      <c r="O64" s="1" t="s">
        <v>37</v>
      </c>
      <c r="P64" s="1" t="s">
        <v>169</v>
      </c>
      <c r="Q64" s="1" t="s">
        <v>170</v>
      </c>
      <c r="T64" s="1" t="s">
        <v>83</v>
      </c>
      <c r="X64" s="1" t="s">
        <v>53</v>
      </c>
      <c r="Y64" s="1" t="s">
        <v>84</v>
      </c>
      <c r="Z64" s="3">
        <v>0</v>
      </c>
      <c r="AA64" s="1" t="s">
        <v>171</v>
      </c>
      <c r="AB64" s="1" t="s">
        <v>171</v>
      </c>
      <c r="AC64" s="1">
        <f t="shared" si="0"/>
        <v>2018</v>
      </c>
      <c r="AD64" s="1">
        <f t="shared" si="1"/>
        <v>3</v>
      </c>
    </row>
    <row r="65" spans="1:30" ht="12.75" customHeight="1" x14ac:dyDescent="0.2">
      <c r="A65" s="2">
        <v>43185.410775463002</v>
      </c>
      <c r="B65" s="1" t="s">
        <v>223</v>
      </c>
      <c r="C65" s="1" t="s">
        <v>251</v>
      </c>
      <c r="D65" s="1" t="s">
        <v>252</v>
      </c>
      <c r="E65" s="3">
        <v>24</v>
      </c>
      <c r="F65" s="1" t="s">
        <v>31</v>
      </c>
      <c r="G65" s="3">
        <v>7.63</v>
      </c>
      <c r="H65" s="3">
        <v>183.12</v>
      </c>
      <c r="I65" s="1" t="s">
        <v>32</v>
      </c>
      <c r="K65" s="1" t="s">
        <v>33</v>
      </c>
      <c r="L65" s="1" t="s">
        <v>253</v>
      </c>
      <c r="M65" s="1" t="s">
        <v>35</v>
      </c>
      <c r="N65" s="1" t="s">
        <v>49</v>
      </c>
      <c r="O65" s="1" t="s">
        <v>37</v>
      </c>
      <c r="P65" s="1" t="s">
        <v>69</v>
      </c>
      <c r="Q65" s="1" t="s">
        <v>70</v>
      </c>
      <c r="T65" s="1" t="s">
        <v>106</v>
      </c>
      <c r="X65" s="1" t="s">
        <v>254</v>
      </c>
      <c r="Y65" s="1" t="s">
        <v>42</v>
      </c>
      <c r="Z65" s="3">
        <v>0</v>
      </c>
      <c r="AC65" s="1">
        <f t="shared" si="0"/>
        <v>2018</v>
      </c>
      <c r="AD65" s="1">
        <f t="shared" si="1"/>
        <v>3</v>
      </c>
    </row>
    <row r="66" spans="1:30" ht="12.75" customHeight="1" x14ac:dyDescent="0.2">
      <c r="A66" s="2">
        <v>43185.410775463002</v>
      </c>
      <c r="B66" s="1" t="s">
        <v>223</v>
      </c>
      <c r="C66" s="1" t="s">
        <v>255</v>
      </c>
      <c r="D66" s="1" t="s">
        <v>256</v>
      </c>
      <c r="E66" s="3">
        <v>12</v>
      </c>
      <c r="F66" s="1" t="s">
        <v>31</v>
      </c>
      <c r="G66" s="3">
        <v>8.1199999999999992</v>
      </c>
      <c r="H66" s="3">
        <v>97.44</v>
      </c>
      <c r="I66" s="1" t="s">
        <v>32</v>
      </c>
      <c r="K66" s="1" t="s">
        <v>33</v>
      </c>
      <c r="L66" s="1" t="s">
        <v>257</v>
      </c>
      <c r="M66" s="1" t="s">
        <v>35</v>
      </c>
      <c r="N66" s="1" t="s">
        <v>49</v>
      </c>
      <c r="O66" s="1" t="s">
        <v>37</v>
      </c>
      <c r="P66" s="1" t="s">
        <v>75</v>
      </c>
      <c r="Q66" s="1" t="s">
        <v>76</v>
      </c>
      <c r="T66" s="1" t="s">
        <v>106</v>
      </c>
      <c r="X66" s="1" t="s">
        <v>53</v>
      </c>
      <c r="Y66" s="1" t="s">
        <v>42</v>
      </c>
      <c r="Z66" s="3">
        <v>0</v>
      </c>
      <c r="AC66" s="1">
        <f t="shared" si="0"/>
        <v>2018</v>
      </c>
      <c r="AD66" s="1">
        <f t="shared" si="1"/>
        <v>3</v>
      </c>
    </row>
    <row r="67" spans="1:30" ht="12.75" customHeight="1" x14ac:dyDescent="0.2">
      <c r="A67" s="2">
        <v>43185.410775463002</v>
      </c>
      <c r="B67" s="1" t="s">
        <v>223</v>
      </c>
      <c r="C67" s="1" t="s">
        <v>258</v>
      </c>
      <c r="D67" s="1" t="s">
        <v>259</v>
      </c>
      <c r="E67" s="3">
        <v>30</v>
      </c>
      <c r="F67" s="1" t="s">
        <v>31</v>
      </c>
      <c r="G67" s="3">
        <v>8.6300000000000008</v>
      </c>
      <c r="H67" s="3">
        <v>258.89999999999998</v>
      </c>
      <c r="I67" s="1" t="s">
        <v>32</v>
      </c>
      <c r="K67" s="1" t="s">
        <v>33</v>
      </c>
      <c r="L67" s="1" t="s">
        <v>260</v>
      </c>
      <c r="M67" s="1" t="s">
        <v>35</v>
      </c>
      <c r="N67" s="1" t="s">
        <v>49</v>
      </c>
      <c r="O67" s="1" t="s">
        <v>37</v>
      </c>
      <c r="P67" s="1" t="s">
        <v>50</v>
      </c>
      <c r="Q67" s="1" t="s">
        <v>51</v>
      </c>
      <c r="T67" s="1" t="s">
        <v>52</v>
      </c>
      <c r="X67" s="1" t="s">
        <v>53</v>
      </c>
      <c r="Y67" s="1" t="s">
        <v>42</v>
      </c>
      <c r="Z67" s="3">
        <v>0</v>
      </c>
      <c r="AC67" s="1">
        <f t="shared" ref="AC67:AC130" si="2">YEAR(A67)</f>
        <v>2018</v>
      </c>
      <c r="AD67" s="1">
        <f t="shared" ref="AD67:AD130" si="3">MONTH(A67)</f>
        <v>3</v>
      </c>
    </row>
    <row r="68" spans="1:30" ht="12.75" customHeight="1" x14ac:dyDescent="0.2">
      <c r="A68" s="2">
        <v>43185.410775463002</v>
      </c>
      <c r="B68" s="1" t="s">
        <v>223</v>
      </c>
      <c r="C68" s="1" t="s">
        <v>261</v>
      </c>
      <c r="D68" s="1" t="s">
        <v>262</v>
      </c>
      <c r="E68" s="3">
        <v>30</v>
      </c>
      <c r="F68" s="1" t="s">
        <v>31</v>
      </c>
      <c r="G68" s="3">
        <v>10.53</v>
      </c>
      <c r="H68" s="3">
        <v>315.89999999999998</v>
      </c>
      <c r="I68" s="1" t="s">
        <v>32</v>
      </c>
      <c r="K68" s="1" t="s">
        <v>33</v>
      </c>
      <c r="L68" s="1" t="s">
        <v>263</v>
      </c>
      <c r="M68" s="1" t="s">
        <v>35</v>
      </c>
      <c r="N68" s="1" t="s">
        <v>49</v>
      </c>
      <c r="O68" s="1" t="s">
        <v>37</v>
      </c>
      <c r="P68" s="1" t="s">
        <v>50</v>
      </c>
      <c r="Q68" s="1" t="s">
        <v>51</v>
      </c>
      <c r="T68" s="1" t="s">
        <v>52</v>
      </c>
      <c r="X68" s="1" t="s">
        <v>53</v>
      </c>
      <c r="Y68" s="1" t="s">
        <v>42</v>
      </c>
      <c r="Z68" s="3">
        <v>0</v>
      </c>
      <c r="AC68" s="1">
        <f t="shared" si="2"/>
        <v>2018</v>
      </c>
      <c r="AD68" s="1">
        <f t="shared" si="3"/>
        <v>3</v>
      </c>
    </row>
    <row r="69" spans="1:30" ht="12.75" customHeight="1" x14ac:dyDescent="0.2">
      <c r="A69" s="2">
        <v>43185.410775463002</v>
      </c>
      <c r="B69" s="1" t="s">
        <v>223</v>
      </c>
      <c r="C69" s="1" t="s">
        <v>264</v>
      </c>
      <c r="D69" s="1" t="s">
        <v>265</v>
      </c>
      <c r="E69" s="3">
        <v>20</v>
      </c>
      <c r="F69" s="1" t="s">
        <v>31</v>
      </c>
      <c r="G69" s="3">
        <v>11.73</v>
      </c>
      <c r="H69" s="3">
        <v>234.6</v>
      </c>
      <c r="I69" s="1" t="s">
        <v>32</v>
      </c>
      <c r="K69" s="1" t="s">
        <v>33</v>
      </c>
      <c r="L69" s="1" t="s">
        <v>266</v>
      </c>
      <c r="M69" s="1" t="s">
        <v>35</v>
      </c>
      <c r="N69" s="1" t="s">
        <v>49</v>
      </c>
      <c r="O69" s="1" t="s">
        <v>37</v>
      </c>
      <c r="P69" s="1" t="s">
        <v>267</v>
      </c>
      <c r="Q69" s="1" t="s">
        <v>268</v>
      </c>
      <c r="T69" s="1" t="s">
        <v>269</v>
      </c>
      <c r="X69" s="1" t="s">
        <v>53</v>
      </c>
      <c r="Y69" s="1" t="s">
        <v>84</v>
      </c>
      <c r="Z69" s="3">
        <v>0</v>
      </c>
      <c r="AC69" s="1">
        <f t="shared" si="2"/>
        <v>2018</v>
      </c>
      <c r="AD69" s="1">
        <f t="shared" si="3"/>
        <v>3</v>
      </c>
    </row>
    <row r="70" spans="1:30" ht="12.75" customHeight="1" x14ac:dyDescent="0.2">
      <c r="A70" s="2">
        <v>43185.410775463002</v>
      </c>
      <c r="B70" s="1" t="s">
        <v>223</v>
      </c>
      <c r="C70" s="1" t="s">
        <v>270</v>
      </c>
      <c r="D70" s="1" t="s">
        <v>271</v>
      </c>
      <c r="E70" s="3">
        <v>20</v>
      </c>
      <c r="F70" s="1" t="s">
        <v>31</v>
      </c>
      <c r="G70" s="3">
        <v>13.31</v>
      </c>
      <c r="H70" s="3">
        <v>266.2</v>
      </c>
      <c r="I70" s="1" t="s">
        <v>32</v>
      </c>
      <c r="K70" s="1" t="s">
        <v>33</v>
      </c>
      <c r="L70" s="1" t="s">
        <v>272</v>
      </c>
      <c r="M70" s="1" t="s">
        <v>35</v>
      </c>
      <c r="N70" s="1" t="s">
        <v>49</v>
      </c>
      <c r="O70" s="1" t="s">
        <v>37</v>
      </c>
      <c r="P70" s="1" t="s">
        <v>267</v>
      </c>
      <c r="Q70" s="1" t="s">
        <v>268</v>
      </c>
      <c r="T70" s="1" t="s">
        <v>269</v>
      </c>
      <c r="X70" s="1" t="s">
        <v>53</v>
      </c>
      <c r="Y70" s="1" t="s">
        <v>84</v>
      </c>
      <c r="Z70" s="3">
        <v>0</v>
      </c>
      <c r="AC70" s="1">
        <f t="shared" si="2"/>
        <v>2018</v>
      </c>
      <c r="AD70" s="1">
        <f t="shared" si="3"/>
        <v>3</v>
      </c>
    </row>
    <row r="71" spans="1:30" ht="12.75" customHeight="1" x14ac:dyDescent="0.2">
      <c r="A71" s="2">
        <v>43185.410775463002</v>
      </c>
      <c r="B71" s="1" t="s">
        <v>223</v>
      </c>
      <c r="C71" s="1" t="s">
        <v>273</v>
      </c>
      <c r="D71" s="1" t="s">
        <v>274</v>
      </c>
      <c r="E71" s="3">
        <v>50</v>
      </c>
      <c r="F71" s="1" t="s">
        <v>31</v>
      </c>
      <c r="G71" s="3">
        <v>15.3</v>
      </c>
      <c r="H71" s="3">
        <v>765.08</v>
      </c>
      <c r="I71" s="1" t="s">
        <v>32</v>
      </c>
      <c r="K71" s="1" t="s">
        <v>33</v>
      </c>
      <c r="L71" s="1" t="s">
        <v>275</v>
      </c>
      <c r="M71" s="1" t="s">
        <v>35</v>
      </c>
      <c r="N71" s="1" t="s">
        <v>49</v>
      </c>
      <c r="O71" s="1" t="s">
        <v>37</v>
      </c>
      <c r="P71" s="1" t="s">
        <v>276</v>
      </c>
      <c r="Q71" s="1" t="s">
        <v>277</v>
      </c>
      <c r="T71" s="1" t="s">
        <v>134</v>
      </c>
      <c r="X71" s="1" t="s">
        <v>53</v>
      </c>
      <c r="Y71" s="1" t="s">
        <v>84</v>
      </c>
      <c r="Z71" s="3">
        <v>0</v>
      </c>
      <c r="AC71" s="1">
        <f t="shared" si="2"/>
        <v>2018</v>
      </c>
      <c r="AD71" s="1">
        <f t="shared" si="3"/>
        <v>3</v>
      </c>
    </row>
    <row r="72" spans="1:30" ht="12.75" customHeight="1" x14ac:dyDescent="0.2">
      <c r="A72" s="2">
        <v>43185.410775463002</v>
      </c>
      <c r="B72" s="1" t="s">
        <v>223</v>
      </c>
      <c r="C72" s="1" t="s">
        <v>108</v>
      </c>
      <c r="D72" s="1" t="s">
        <v>109</v>
      </c>
      <c r="E72" s="3">
        <v>4</v>
      </c>
      <c r="F72" s="1" t="s">
        <v>31</v>
      </c>
      <c r="G72" s="3">
        <v>27.88</v>
      </c>
      <c r="H72" s="3">
        <v>111.52</v>
      </c>
      <c r="I72" s="1" t="s">
        <v>32</v>
      </c>
      <c r="K72" s="1" t="s">
        <v>33</v>
      </c>
      <c r="L72" s="1" t="s">
        <v>110</v>
      </c>
      <c r="M72" s="1" t="s">
        <v>35</v>
      </c>
      <c r="N72" s="1" t="s">
        <v>49</v>
      </c>
      <c r="O72" s="1" t="s">
        <v>37</v>
      </c>
      <c r="P72" s="1" t="s">
        <v>50</v>
      </c>
      <c r="Q72" s="1" t="s">
        <v>51</v>
      </c>
      <c r="T72" s="1" t="s">
        <v>111</v>
      </c>
      <c r="X72" s="1" t="s">
        <v>53</v>
      </c>
      <c r="Y72" s="1" t="s">
        <v>42</v>
      </c>
      <c r="Z72" s="3">
        <v>0</v>
      </c>
      <c r="AC72" s="1">
        <f t="shared" si="2"/>
        <v>2018</v>
      </c>
      <c r="AD72" s="1">
        <f t="shared" si="3"/>
        <v>3</v>
      </c>
    </row>
    <row r="73" spans="1:30" ht="12.75" customHeight="1" x14ac:dyDescent="0.2">
      <c r="A73" s="2">
        <v>43185.410775463002</v>
      </c>
      <c r="B73" s="1" t="s">
        <v>223</v>
      </c>
      <c r="C73" s="1" t="s">
        <v>172</v>
      </c>
      <c r="D73" s="1" t="s">
        <v>173</v>
      </c>
      <c r="E73" s="3">
        <v>1</v>
      </c>
      <c r="F73" s="1" t="s">
        <v>31</v>
      </c>
      <c r="G73" s="3">
        <v>139.16999999999999</v>
      </c>
      <c r="H73" s="3">
        <v>139.16999999999999</v>
      </c>
      <c r="I73" s="1" t="s">
        <v>32</v>
      </c>
      <c r="K73" s="1" t="s">
        <v>33</v>
      </c>
      <c r="L73" s="1" t="s">
        <v>174</v>
      </c>
      <c r="M73" s="1" t="s">
        <v>35</v>
      </c>
      <c r="N73" s="1" t="s">
        <v>49</v>
      </c>
      <c r="O73" s="1" t="s">
        <v>37</v>
      </c>
      <c r="P73" s="1" t="s">
        <v>38</v>
      </c>
      <c r="Q73" s="1" t="s">
        <v>39</v>
      </c>
      <c r="T73" s="1" t="s">
        <v>134</v>
      </c>
      <c r="X73" s="1" t="s">
        <v>175</v>
      </c>
      <c r="Y73" s="1" t="s">
        <v>42</v>
      </c>
      <c r="Z73" s="3">
        <v>0</v>
      </c>
      <c r="AC73" s="1">
        <f t="shared" si="2"/>
        <v>2018</v>
      </c>
      <c r="AD73" s="1">
        <f t="shared" si="3"/>
        <v>3</v>
      </c>
    </row>
    <row r="74" spans="1:30" ht="12.75" customHeight="1" x14ac:dyDescent="0.2">
      <c r="A74" s="2">
        <v>43185.410775463002</v>
      </c>
      <c r="B74" s="1" t="s">
        <v>223</v>
      </c>
      <c r="C74" s="1" t="s">
        <v>278</v>
      </c>
      <c r="D74" s="1" t="s">
        <v>279</v>
      </c>
      <c r="E74" s="3">
        <v>2</v>
      </c>
      <c r="F74" s="1" t="s">
        <v>31</v>
      </c>
      <c r="G74" s="3">
        <v>309.35000000000002</v>
      </c>
      <c r="H74" s="3">
        <v>618.70000000000005</v>
      </c>
      <c r="I74" s="1" t="s">
        <v>32</v>
      </c>
      <c r="K74" s="1" t="s">
        <v>33</v>
      </c>
      <c r="L74" s="1" t="s">
        <v>280</v>
      </c>
      <c r="M74" s="1" t="s">
        <v>35</v>
      </c>
      <c r="N74" s="1" t="s">
        <v>49</v>
      </c>
      <c r="O74" s="1" t="s">
        <v>37</v>
      </c>
      <c r="P74" s="1" t="s">
        <v>38</v>
      </c>
      <c r="Q74" s="1" t="s">
        <v>39</v>
      </c>
      <c r="T74" s="1" t="s">
        <v>115</v>
      </c>
      <c r="X74" s="1" t="s">
        <v>53</v>
      </c>
      <c r="Y74" s="1" t="s">
        <v>42</v>
      </c>
      <c r="Z74" s="3">
        <v>0</v>
      </c>
      <c r="AC74" s="1">
        <f t="shared" si="2"/>
        <v>2018</v>
      </c>
      <c r="AD74" s="1">
        <f t="shared" si="3"/>
        <v>3</v>
      </c>
    </row>
    <row r="75" spans="1:30" ht="12.75" customHeight="1" x14ac:dyDescent="0.2">
      <c r="A75" s="2">
        <v>43185.410775463002</v>
      </c>
      <c r="B75" s="1" t="s">
        <v>223</v>
      </c>
      <c r="C75" s="1" t="s">
        <v>112</v>
      </c>
      <c r="D75" s="1" t="s">
        <v>113</v>
      </c>
      <c r="E75" s="3">
        <v>2</v>
      </c>
      <c r="F75" s="1" t="s">
        <v>31</v>
      </c>
      <c r="G75" s="3">
        <v>355.35</v>
      </c>
      <c r="H75" s="3">
        <v>710.7</v>
      </c>
      <c r="I75" s="1" t="s">
        <v>32</v>
      </c>
      <c r="K75" s="1" t="s">
        <v>33</v>
      </c>
      <c r="L75" s="1" t="s">
        <v>114</v>
      </c>
      <c r="M75" s="1" t="s">
        <v>35</v>
      </c>
      <c r="N75" s="1" t="s">
        <v>49</v>
      </c>
      <c r="O75" s="1" t="s">
        <v>37</v>
      </c>
      <c r="P75" s="1" t="s">
        <v>38</v>
      </c>
      <c r="Q75" s="1" t="s">
        <v>39</v>
      </c>
      <c r="T75" s="1" t="s">
        <v>115</v>
      </c>
      <c r="X75" s="1" t="s">
        <v>53</v>
      </c>
      <c r="Y75" s="1" t="s">
        <v>42</v>
      </c>
      <c r="Z75" s="3">
        <v>0</v>
      </c>
      <c r="AC75" s="1">
        <f t="shared" si="2"/>
        <v>2018</v>
      </c>
      <c r="AD75" s="1">
        <f t="shared" si="3"/>
        <v>3</v>
      </c>
    </row>
    <row r="76" spans="1:30" ht="12.75" customHeight="1" x14ac:dyDescent="0.2">
      <c r="A76" s="2">
        <v>43185.4291435185</v>
      </c>
      <c r="B76" s="1" t="s">
        <v>281</v>
      </c>
      <c r="C76" s="1" t="s">
        <v>282</v>
      </c>
      <c r="D76" s="1" t="s">
        <v>283</v>
      </c>
      <c r="E76" s="3">
        <v>400</v>
      </c>
      <c r="F76" s="1" t="s">
        <v>31</v>
      </c>
      <c r="G76" s="3">
        <v>0.63</v>
      </c>
      <c r="H76" s="3">
        <v>252</v>
      </c>
      <c r="I76" s="1" t="s">
        <v>46</v>
      </c>
      <c r="K76" s="1" t="s">
        <v>47</v>
      </c>
      <c r="L76" s="1" t="s">
        <v>284</v>
      </c>
      <c r="M76" s="1" t="s">
        <v>35</v>
      </c>
      <c r="N76" s="1" t="s">
        <v>49</v>
      </c>
      <c r="O76" s="1" t="s">
        <v>37</v>
      </c>
      <c r="P76" s="1" t="s">
        <v>58</v>
      </c>
      <c r="Q76" s="1" t="s">
        <v>59</v>
      </c>
      <c r="T76" s="1" t="s">
        <v>60</v>
      </c>
      <c r="X76" s="1" t="s">
        <v>53</v>
      </c>
      <c r="Y76" s="1" t="s">
        <v>61</v>
      </c>
      <c r="Z76" s="3">
        <v>0</v>
      </c>
      <c r="AA76" s="1" t="s">
        <v>62</v>
      </c>
      <c r="AB76" s="1" t="s">
        <v>62</v>
      </c>
      <c r="AC76" s="1">
        <f t="shared" si="2"/>
        <v>2018</v>
      </c>
      <c r="AD76" s="1">
        <f t="shared" si="3"/>
        <v>3</v>
      </c>
    </row>
    <row r="77" spans="1:30" ht="12.75" customHeight="1" x14ac:dyDescent="0.2">
      <c r="A77" s="2">
        <v>43185.4291435185</v>
      </c>
      <c r="B77" s="1" t="s">
        <v>281</v>
      </c>
      <c r="C77" s="1" t="s">
        <v>55</v>
      </c>
      <c r="D77" s="1" t="s">
        <v>56</v>
      </c>
      <c r="E77" s="3">
        <v>400</v>
      </c>
      <c r="F77" s="1" t="s">
        <v>31</v>
      </c>
      <c r="G77" s="3">
        <v>0.64</v>
      </c>
      <c r="H77" s="3">
        <v>255.61</v>
      </c>
      <c r="I77" s="1" t="s">
        <v>46</v>
      </c>
      <c r="K77" s="1" t="s">
        <v>47</v>
      </c>
      <c r="L77" s="1" t="s">
        <v>57</v>
      </c>
      <c r="M77" s="1" t="s">
        <v>35</v>
      </c>
      <c r="N77" s="1" t="s">
        <v>49</v>
      </c>
      <c r="O77" s="1" t="s">
        <v>37</v>
      </c>
      <c r="P77" s="1" t="s">
        <v>58</v>
      </c>
      <c r="Q77" s="1" t="s">
        <v>59</v>
      </c>
      <c r="T77" s="1" t="s">
        <v>60</v>
      </c>
      <c r="X77" s="1" t="s">
        <v>53</v>
      </c>
      <c r="Y77" s="1" t="s">
        <v>61</v>
      </c>
      <c r="Z77" s="3">
        <v>0</v>
      </c>
      <c r="AA77" s="1" t="s">
        <v>62</v>
      </c>
      <c r="AB77" s="1" t="s">
        <v>62</v>
      </c>
      <c r="AC77" s="1">
        <f t="shared" si="2"/>
        <v>2018</v>
      </c>
      <c r="AD77" s="1">
        <f t="shared" si="3"/>
        <v>3</v>
      </c>
    </row>
    <row r="78" spans="1:30" ht="12.75" customHeight="1" x14ac:dyDescent="0.2">
      <c r="A78" s="2">
        <v>43185.4291435185</v>
      </c>
      <c r="B78" s="1" t="s">
        <v>281</v>
      </c>
      <c r="C78" s="1" t="s">
        <v>44</v>
      </c>
      <c r="D78" s="1" t="s">
        <v>45</v>
      </c>
      <c r="E78" s="3">
        <v>12</v>
      </c>
      <c r="F78" s="1" t="s">
        <v>31</v>
      </c>
      <c r="G78" s="3">
        <v>28.73</v>
      </c>
      <c r="H78" s="3">
        <v>344.76</v>
      </c>
      <c r="I78" s="1" t="s">
        <v>46</v>
      </c>
      <c r="K78" s="1" t="s">
        <v>47</v>
      </c>
      <c r="L78" s="1" t="s">
        <v>48</v>
      </c>
      <c r="M78" s="1" t="s">
        <v>35</v>
      </c>
      <c r="N78" s="1" t="s">
        <v>49</v>
      </c>
      <c r="O78" s="1" t="s">
        <v>37</v>
      </c>
      <c r="P78" s="1" t="s">
        <v>50</v>
      </c>
      <c r="Q78" s="1" t="s">
        <v>51</v>
      </c>
      <c r="T78" s="1" t="s">
        <v>52</v>
      </c>
      <c r="X78" s="1" t="s">
        <v>53</v>
      </c>
      <c r="Y78" s="1" t="s">
        <v>42</v>
      </c>
      <c r="Z78" s="3">
        <v>0</v>
      </c>
      <c r="AC78" s="1">
        <f t="shared" si="2"/>
        <v>2018</v>
      </c>
      <c r="AD78" s="1">
        <f t="shared" si="3"/>
        <v>3</v>
      </c>
    </row>
    <row r="79" spans="1:30" ht="12.75" customHeight="1" x14ac:dyDescent="0.2">
      <c r="A79" s="2">
        <v>43185.487396180601</v>
      </c>
      <c r="B79" s="1" t="s">
        <v>285</v>
      </c>
      <c r="C79" s="1" t="s">
        <v>122</v>
      </c>
      <c r="D79" s="1" t="s">
        <v>123</v>
      </c>
      <c r="E79" s="3">
        <v>30</v>
      </c>
      <c r="F79" s="1" t="s">
        <v>31</v>
      </c>
      <c r="G79" s="3">
        <v>12.16</v>
      </c>
      <c r="H79" s="3">
        <v>364.93</v>
      </c>
      <c r="I79" s="1" t="s">
        <v>32</v>
      </c>
      <c r="K79" s="1" t="s">
        <v>33</v>
      </c>
      <c r="L79" s="1" t="s">
        <v>124</v>
      </c>
      <c r="M79" s="1" t="s">
        <v>35</v>
      </c>
      <c r="N79" s="1" t="s">
        <v>195</v>
      </c>
      <c r="O79" s="1" t="s">
        <v>37</v>
      </c>
      <c r="P79" s="1" t="s">
        <v>50</v>
      </c>
      <c r="Q79" s="1" t="s">
        <v>51</v>
      </c>
      <c r="T79" s="1" t="s">
        <v>126</v>
      </c>
      <c r="X79" s="1" t="s">
        <v>53</v>
      </c>
      <c r="Y79" s="1" t="s">
        <v>42</v>
      </c>
      <c r="Z79" s="3">
        <v>0</v>
      </c>
      <c r="AC79" s="1">
        <f t="shared" si="2"/>
        <v>2018</v>
      </c>
      <c r="AD79" s="1">
        <f t="shared" si="3"/>
        <v>3</v>
      </c>
    </row>
    <row r="80" spans="1:30" ht="12.75" customHeight="1" x14ac:dyDescent="0.2">
      <c r="A80" s="2">
        <v>43185.487396180601</v>
      </c>
      <c r="B80" s="1" t="s">
        <v>285</v>
      </c>
      <c r="C80" s="1" t="s">
        <v>286</v>
      </c>
      <c r="D80" s="1" t="s">
        <v>287</v>
      </c>
      <c r="E80" s="3">
        <v>30</v>
      </c>
      <c r="F80" s="1" t="s">
        <v>31</v>
      </c>
      <c r="G80" s="3">
        <v>14.71</v>
      </c>
      <c r="H80" s="3">
        <v>441.31</v>
      </c>
      <c r="I80" s="1" t="s">
        <v>32</v>
      </c>
      <c r="K80" s="1" t="s">
        <v>33</v>
      </c>
      <c r="L80" s="1" t="s">
        <v>288</v>
      </c>
      <c r="M80" s="1" t="s">
        <v>35</v>
      </c>
      <c r="N80" s="1" t="s">
        <v>195</v>
      </c>
      <c r="O80" s="1" t="s">
        <v>37</v>
      </c>
      <c r="P80" s="1" t="s">
        <v>50</v>
      </c>
      <c r="Q80" s="1" t="s">
        <v>51</v>
      </c>
      <c r="T80" s="1" t="s">
        <v>126</v>
      </c>
      <c r="X80" s="1" t="s">
        <v>53</v>
      </c>
      <c r="Y80" s="1" t="s">
        <v>42</v>
      </c>
      <c r="Z80" s="3">
        <v>0</v>
      </c>
      <c r="AC80" s="1">
        <f t="shared" si="2"/>
        <v>2018</v>
      </c>
      <c r="AD80" s="1">
        <f t="shared" si="3"/>
        <v>3</v>
      </c>
    </row>
    <row r="81" spans="1:30" ht="12.75" customHeight="1" x14ac:dyDescent="0.2">
      <c r="A81" s="2">
        <v>43185.5601868866</v>
      </c>
      <c r="B81" s="1" t="s">
        <v>289</v>
      </c>
      <c r="C81" s="1" t="s">
        <v>181</v>
      </c>
      <c r="D81" s="1" t="s">
        <v>182</v>
      </c>
      <c r="E81" s="3">
        <v>50</v>
      </c>
      <c r="F81" s="1" t="s">
        <v>31</v>
      </c>
      <c r="G81" s="3">
        <v>10.16</v>
      </c>
      <c r="H81" s="3">
        <v>508</v>
      </c>
      <c r="I81" s="1" t="s">
        <v>32</v>
      </c>
      <c r="K81" s="1" t="s">
        <v>33</v>
      </c>
      <c r="L81" s="1" t="s">
        <v>183</v>
      </c>
      <c r="M81" s="1" t="s">
        <v>35</v>
      </c>
      <c r="N81" s="1" t="s">
        <v>120</v>
      </c>
      <c r="O81" s="1" t="s">
        <v>37</v>
      </c>
      <c r="P81" s="1" t="s">
        <v>185</v>
      </c>
      <c r="Q81" s="1" t="s">
        <v>186</v>
      </c>
      <c r="T81" s="1" t="s">
        <v>187</v>
      </c>
      <c r="X81" s="1" t="s">
        <v>53</v>
      </c>
      <c r="Y81" s="1" t="s">
        <v>188</v>
      </c>
      <c r="Z81" s="3">
        <v>0</v>
      </c>
      <c r="AA81" s="1" t="s">
        <v>189</v>
      </c>
      <c r="AB81" s="1" t="s">
        <v>189</v>
      </c>
      <c r="AC81" s="1">
        <f t="shared" si="2"/>
        <v>2018</v>
      </c>
      <c r="AD81" s="1">
        <f t="shared" si="3"/>
        <v>3</v>
      </c>
    </row>
    <row r="82" spans="1:30" ht="12.75" customHeight="1" x14ac:dyDescent="0.2">
      <c r="A82" s="2">
        <v>43187.286532789403</v>
      </c>
      <c r="B82" s="1" t="s">
        <v>290</v>
      </c>
      <c r="C82" s="1" t="s">
        <v>291</v>
      </c>
      <c r="D82" s="1" t="s">
        <v>292</v>
      </c>
      <c r="E82" s="3">
        <v>100</v>
      </c>
      <c r="F82" s="1" t="s">
        <v>31</v>
      </c>
      <c r="G82" s="3">
        <v>1.1000000000000001</v>
      </c>
      <c r="H82" s="3">
        <v>110</v>
      </c>
      <c r="I82" s="1" t="s">
        <v>32</v>
      </c>
      <c r="K82" s="1" t="s">
        <v>33</v>
      </c>
      <c r="L82" s="1" t="s">
        <v>293</v>
      </c>
      <c r="M82" s="1" t="s">
        <v>35</v>
      </c>
      <c r="N82" s="1" t="s">
        <v>120</v>
      </c>
      <c r="O82" s="1" t="s">
        <v>37</v>
      </c>
      <c r="P82" s="1" t="s">
        <v>81</v>
      </c>
      <c r="Q82" s="1" t="s">
        <v>82</v>
      </c>
      <c r="T82" s="1" t="s">
        <v>134</v>
      </c>
      <c r="X82" s="1" t="s">
        <v>53</v>
      </c>
      <c r="Y82" s="1" t="s">
        <v>84</v>
      </c>
      <c r="Z82" s="3">
        <v>0</v>
      </c>
      <c r="AC82" s="1">
        <f t="shared" si="2"/>
        <v>2018</v>
      </c>
      <c r="AD82" s="1">
        <f t="shared" si="3"/>
        <v>3</v>
      </c>
    </row>
    <row r="83" spans="1:30" ht="12.75" customHeight="1" x14ac:dyDescent="0.2">
      <c r="A83" s="2">
        <v>43199.276209571799</v>
      </c>
      <c r="B83" s="1" t="s">
        <v>294</v>
      </c>
      <c r="C83" s="1" t="s">
        <v>295</v>
      </c>
      <c r="D83" s="1" t="s">
        <v>296</v>
      </c>
      <c r="E83" s="3">
        <v>50</v>
      </c>
      <c r="F83" s="1" t="s">
        <v>31</v>
      </c>
      <c r="G83" s="3">
        <v>0.01</v>
      </c>
      <c r="H83" s="3">
        <v>0.5</v>
      </c>
      <c r="I83" s="1" t="s">
        <v>32</v>
      </c>
      <c r="K83" s="1" t="s">
        <v>33</v>
      </c>
      <c r="L83" s="1" t="s">
        <v>297</v>
      </c>
      <c r="M83" s="1" t="s">
        <v>35</v>
      </c>
      <c r="N83" s="1" t="s">
        <v>120</v>
      </c>
      <c r="O83" s="1" t="s">
        <v>37</v>
      </c>
      <c r="P83" s="1" t="s">
        <v>88</v>
      </c>
      <c r="Q83" s="1" t="s">
        <v>89</v>
      </c>
      <c r="T83" s="1" t="s">
        <v>90</v>
      </c>
      <c r="X83" s="1" t="s">
        <v>53</v>
      </c>
      <c r="Y83" s="1" t="s">
        <v>84</v>
      </c>
      <c r="Z83" s="3">
        <v>0</v>
      </c>
      <c r="AC83" s="1">
        <f t="shared" si="2"/>
        <v>2018</v>
      </c>
      <c r="AD83" s="1">
        <f t="shared" si="3"/>
        <v>4</v>
      </c>
    </row>
    <row r="84" spans="1:30" ht="12.75" customHeight="1" x14ac:dyDescent="0.2">
      <c r="A84" s="2">
        <v>43199.276209571799</v>
      </c>
      <c r="B84" s="1" t="s">
        <v>294</v>
      </c>
      <c r="C84" s="1" t="s">
        <v>152</v>
      </c>
      <c r="D84" s="1" t="s">
        <v>153</v>
      </c>
      <c r="E84" s="3">
        <v>340</v>
      </c>
      <c r="F84" s="1" t="s">
        <v>31</v>
      </c>
      <c r="G84" s="3">
        <v>0.63</v>
      </c>
      <c r="H84" s="3">
        <v>214.2</v>
      </c>
      <c r="I84" s="1" t="s">
        <v>32</v>
      </c>
      <c r="K84" s="1" t="s">
        <v>33</v>
      </c>
      <c r="L84" s="1" t="s">
        <v>154</v>
      </c>
      <c r="M84" s="1" t="s">
        <v>35</v>
      </c>
      <c r="N84" s="1" t="s">
        <v>120</v>
      </c>
      <c r="O84" s="1" t="s">
        <v>37</v>
      </c>
      <c r="P84" s="1" t="s">
        <v>58</v>
      </c>
      <c r="Q84" s="1" t="s">
        <v>59</v>
      </c>
      <c r="T84" s="1" t="s">
        <v>60</v>
      </c>
      <c r="X84" s="1" t="s">
        <v>53</v>
      </c>
      <c r="Y84" s="1" t="s">
        <v>61</v>
      </c>
      <c r="Z84" s="3">
        <v>0</v>
      </c>
      <c r="AA84" s="1" t="s">
        <v>62</v>
      </c>
      <c r="AB84" s="1" t="s">
        <v>62</v>
      </c>
      <c r="AC84" s="1">
        <f t="shared" si="2"/>
        <v>2018</v>
      </c>
      <c r="AD84" s="1">
        <f t="shared" si="3"/>
        <v>4</v>
      </c>
    </row>
    <row r="85" spans="1:30" ht="12.75" customHeight="1" x14ac:dyDescent="0.2">
      <c r="A85" s="2">
        <v>43215.452013888898</v>
      </c>
      <c r="B85" s="1" t="s">
        <v>298</v>
      </c>
      <c r="C85" s="1" t="s">
        <v>44</v>
      </c>
      <c r="D85" s="1" t="s">
        <v>45</v>
      </c>
      <c r="E85" s="3">
        <v>24</v>
      </c>
      <c r="F85" s="1" t="s">
        <v>31</v>
      </c>
      <c r="G85" s="3">
        <v>28.74</v>
      </c>
      <c r="H85" s="3">
        <v>689.76</v>
      </c>
      <c r="I85" s="1" t="s">
        <v>46</v>
      </c>
      <c r="K85" s="1" t="s">
        <v>47</v>
      </c>
      <c r="L85" s="1" t="s">
        <v>48</v>
      </c>
      <c r="M85" s="1" t="s">
        <v>35</v>
      </c>
      <c r="N85" s="1" t="s">
        <v>49</v>
      </c>
      <c r="O85" s="1" t="s">
        <v>37</v>
      </c>
      <c r="P85" s="1" t="s">
        <v>50</v>
      </c>
      <c r="Q85" s="1" t="s">
        <v>51</v>
      </c>
      <c r="T85" s="1" t="s">
        <v>52</v>
      </c>
      <c r="X85" s="1" t="s">
        <v>53</v>
      </c>
      <c r="Y85" s="1" t="s">
        <v>42</v>
      </c>
      <c r="Z85" s="3">
        <v>0</v>
      </c>
      <c r="AC85" s="1">
        <f t="shared" si="2"/>
        <v>2018</v>
      </c>
      <c r="AD85" s="1">
        <f t="shared" si="3"/>
        <v>4</v>
      </c>
    </row>
    <row r="86" spans="1:30" ht="12.75" customHeight="1" x14ac:dyDescent="0.2">
      <c r="A86" s="2">
        <v>43215.465245567102</v>
      </c>
      <c r="B86" s="1" t="s">
        <v>299</v>
      </c>
      <c r="C86" s="1" t="s">
        <v>300</v>
      </c>
      <c r="D86" s="1" t="s">
        <v>301</v>
      </c>
      <c r="E86" s="3">
        <v>1</v>
      </c>
      <c r="F86" s="1" t="s">
        <v>31</v>
      </c>
      <c r="G86" s="3">
        <v>447.7</v>
      </c>
      <c r="H86" s="3">
        <v>447.7</v>
      </c>
      <c r="I86" s="1" t="s">
        <v>46</v>
      </c>
      <c r="K86" s="1" t="s">
        <v>47</v>
      </c>
      <c r="L86" s="1" t="s">
        <v>302</v>
      </c>
      <c r="M86" s="1" t="s">
        <v>35</v>
      </c>
      <c r="N86" s="1" t="s">
        <v>49</v>
      </c>
      <c r="O86" s="1" t="s">
        <v>37</v>
      </c>
      <c r="P86" s="1" t="s">
        <v>303</v>
      </c>
      <c r="Q86" s="1" t="s">
        <v>304</v>
      </c>
      <c r="T86" s="1" t="s">
        <v>305</v>
      </c>
      <c r="X86" s="1" t="s">
        <v>53</v>
      </c>
      <c r="Y86" s="1" t="s">
        <v>84</v>
      </c>
      <c r="Z86" s="3">
        <v>0</v>
      </c>
      <c r="AA86" s="1" t="s">
        <v>306</v>
      </c>
      <c r="AB86" s="1" t="s">
        <v>306</v>
      </c>
      <c r="AC86" s="1">
        <f t="shared" si="2"/>
        <v>2018</v>
      </c>
      <c r="AD86" s="1">
        <f t="shared" si="3"/>
        <v>4</v>
      </c>
    </row>
    <row r="87" spans="1:30" ht="12.75" customHeight="1" x14ac:dyDescent="0.2">
      <c r="A87" s="2">
        <v>43215.524066354199</v>
      </c>
      <c r="B87" s="1" t="s">
        <v>307</v>
      </c>
      <c r="C87" s="1" t="s">
        <v>295</v>
      </c>
      <c r="D87" s="1" t="s">
        <v>296</v>
      </c>
      <c r="E87" s="3">
        <v>-50</v>
      </c>
      <c r="F87" s="1" t="s">
        <v>31</v>
      </c>
      <c r="G87" s="3">
        <v>0.01</v>
      </c>
      <c r="H87" s="3">
        <v>-0.5</v>
      </c>
      <c r="I87" s="1" t="s">
        <v>32</v>
      </c>
      <c r="K87" s="1" t="s">
        <v>33</v>
      </c>
      <c r="L87" s="1" t="s">
        <v>297</v>
      </c>
      <c r="M87" s="1" t="s">
        <v>35</v>
      </c>
      <c r="N87" s="1" t="s">
        <v>120</v>
      </c>
      <c r="O87" s="1" t="s">
        <v>37</v>
      </c>
      <c r="P87" s="1" t="s">
        <v>88</v>
      </c>
      <c r="Q87" s="1" t="s">
        <v>89</v>
      </c>
      <c r="T87" s="1" t="s">
        <v>90</v>
      </c>
      <c r="X87" s="1" t="s">
        <v>53</v>
      </c>
      <c r="Y87" s="1" t="s">
        <v>84</v>
      </c>
      <c r="Z87" s="3">
        <v>0</v>
      </c>
      <c r="AC87" s="1">
        <f t="shared" si="2"/>
        <v>2018</v>
      </c>
      <c r="AD87" s="1">
        <f t="shared" si="3"/>
        <v>4</v>
      </c>
    </row>
    <row r="88" spans="1:30" ht="12.75" customHeight="1" x14ac:dyDescent="0.2">
      <c r="A88" s="2">
        <v>43215.524066354199</v>
      </c>
      <c r="B88" s="1" t="s">
        <v>307</v>
      </c>
      <c r="C88" s="1" t="s">
        <v>152</v>
      </c>
      <c r="D88" s="1" t="s">
        <v>153</v>
      </c>
      <c r="E88" s="3">
        <v>-340</v>
      </c>
      <c r="F88" s="1" t="s">
        <v>31</v>
      </c>
      <c r="G88" s="3">
        <v>0.63</v>
      </c>
      <c r="H88" s="3">
        <v>-214.2</v>
      </c>
      <c r="I88" s="1" t="s">
        <v>32</v>
      </c>
      <c r="K88" s="1" t="s">
        <v>33</v>
      </c>
      <c r="L88" s="1" t="s">
        <v>154</v>
      </c>
      <c r="M88" s="1" t="s">
        <v>35</v>
      </c>
      <c r="N88" s="1" t="s">
        <v>120</v>
      </c>
      <c r="O88" s="1" t="s">
        <v>37</v>
      </c>
      <c r="P88" s="1" t="s">
        <v>58</v>
      </c>
      <c r="Q88" s="1" t="s">
        <v>59</v>
      </c>
      <c r="T88" s="1" t="s">
        <v>60</v>
      </c>
      <c r="X88" s="1" t="s">
        <v>53</v>
      </c>
      <c r="Y88" s="1" t="s">
        <v>61</v>
      </c>
      <c r="Z88" s="3">
        <v>0</v>
      </c>
      <c r="AA88" s="1" t="s">
        <v>62</v>
      </c>
      <c r="AB88" s="1" t="s">
        <v>62</v>
      </c>
      <c r="AC88" s="1">
        <f t="shared" si="2"/>
        <v>2018</v>
      </c>
      <c r="AD88" s="1">
        <f t="shared" si="3"/>
        <v>4</v>
      </c>
    </row>
    <row r="89" spans="1:30" ht="12.75" customHeight="1" x14ac:dyDescent="0.2">
      <c r="A89" s="2">
        <v>43215.629861111098</v>
      </c>
      <c r="B89" s="1" t="s">
        <v>308</v>
      </c>
      <c r="C89" s="1" t="s">
        <v>295</v>
      </c>
      <c r="D89" s="1" t="s">
        <v>296</v>
      </c>
      <c r="E89" s="3">
        <v>150</v>
      </c>
      <c r="F89" s="1" t="s">
        <v>31</v>
      </c>
      <c r="G89" s="3">
        <v>0.01</v>
      </c>
      <c r="H89" s="3">
        <v>1.5</v>
      </c>
      <c r="I89" s="1" t="s">
        <v>32</v>
      </c>
      <c r="K89" s="1" t="s">
        <v>33</v>
      </c>
      <c r="L89" s="1" t="s">
        <v>297</v>
      </c>
      <c r="M89" s="1" t="s">
        <v>35</v>
      </c>
      <c r="N89" s="1" t="s">
        <v>49</v>
      </c>
      <c r="O89" s="1" t="s">
        <v>37</v>
      </c>
      <c r="P89" s="1" t="s">
        <v>88</v>
      </c>
      <c r="Q89" s="1" t="s">
        <v>89</v>
      </c>
      <c r="T89" s="1" t="s">
        <v>90</v>
      </c>
      <c r="X89" s="1" t="s">
        <v>53</v>
      </c>
      <c r="Y89" s="1" t="s">
        <v>84</v>
      </c>
      <c r="Z89" s="3">
        <v>0</v>
      </c>
      <c r="AC89" s="1">
        <f t="shared" si="2"/>
        <v>2018</v>
      </c>
      <c r="AD89" s="1">
        <f t="shared" si="3"/>
        <v>4</v>
      </c>
    </row>
    <row r="90" spans="1:30" ht="12.75" customHeight="1" x14ac:dyDescent="0.2">
      <c r="A90" s="2">
        <v>43215.629861111098</v>
      </c>
      <c r="B90" s="1" t="s">
        <v>308</v>
      </c>
      <c r="C90" s="1" t="s">
        <v>309</v>
      </c>
      <c r="D90" s="1" t="s">
        <v>310</v>
      </c>
      <c r="E90" s="3">
        <v>200</v>
      </c>
      <c r="F90" s="1" t="s">
        <v>31</v>
      </c>
      <c r="G90" s="3">
        <v>0.25</v>
      </c>
      <c r="H90" s="3">
        <v>50</v>
      </c>
      <c r="I90" s="1" t="s">
        <v>32</v>
      </c>
      <c r="K90" s="1" t="s">
        <v>33</v>
      </c>
      <c r="L90" s="1" t="s">
        <v>311</v>
      </c>
      <c r="M90" s="1" t="s">
        <v>35</v>
      </c>
      <c r="N90" s="1" t="s">
        <v>49</v>
      </c>
      <c r="O90" s="1" t="s">
        <v>37</v>
      </c>
      <c r="P90" s="1" t="s">
        <v>169</v>
      </c>
      <c r="Q90" s="1" t="s">
        <v>170</v>
      </c>
      <c r="T90" s="1" t="s">
        <v>52</v>
      </c>
      <c r="X90" s="1" t="s">
        <v>53</v>
      </c>
      <c r="Y90" s="1" t="s">
        <v>84</v>
      </c>
      <c r="Z90" s="3">
        <v>0</v>
      </c>
      <c r="AC90" s="1">
        <f t="shared" si="2"/>
        <v>2018</v>
      </c>
      <c r="AD90" s="1">
        <f t="shared" si="3"/>
        <v>4</v>
      </c>
    </row>
    <row r="91" spans="1:30" ht="12.75" customHeight="1" x14ac:dyDescent="0.2">
      <c r="A91" s="2">
        <v>43215.629861111098</v>
      </c>
      <c r="B91" s="1" t="s">
        <v>308</v>
      </c>
      <c r="C91" s="1" t="s">
        <v>146</v>
      </c>
      <c r="D91" s="1" t="s">
        <v>147</v>
      </c>
      <c r="E91" s="3">
        <v>149</v>
      </c>
      <c r="F91" s="1" t="s">
        <v>31</v>
      </c>
      <c r="G91" s="3">
        <v>0.54</v>
      </c>
      <c r="H91" s="3">
        <v>80.459999999999994</v>
      </c>
      <c r="I91" s="1" t="s">
        <v>32</v>
      </c>
      <c r="K91" s="1" t="s">
        <v>33</v>
      </c>
      <c r="L91" s="1" t="s">
        <v>148</v>
      </c>
      <c r="M91" s="1" t="s">
        <v>35</v>
      </c>
      <c r="N91" s="1" t="s">
        <v>49</v>
      </c>
      <c r="O91" s="1" t="s">
        <v>37</v>
      </c>
      <c r="P91" s="1" t="s">
        <v>149</v>
      </c>
      <c r="Q91" s="1" t="s">
        <v>150</v>
      </c>
      <c r="T91" s="1" t="s">
        <v>134</v>
      </c>
      <c r="X91" s="1" t="s">
        <v>53</v>
      </c>
      <c r="Y91" s="1" t="s">
        <v>151</v>
      </c>
      <c r="Z91" s="3">
        <v>0</v>
      </c>
      <c r="AC91" s="1">
        <f t="shared" si="2"/>
        <v>2018</v>
      </c>
      <c r="AD91" s="1">
        <f t="shared" si="3"/>
        <v>4</v>
      </c>
    </row>
    <row r="92" spans="1:30" ht="12.75" customHeight="1" x14ac:dyDescent="0.2">
      <c r="A92" s="2">
        <v>43215.629861111098</v>
      </c>
      <c r="B92" s="1" t="s">
        <v>308</v>
      </c>
      <c r="C92" s="1" t="s">
        <v>282</v>
      </c>
      <c r="D92" s="1" t="s">
        <v>283</v>
      </c>
      <c r="E92" s="3">
        <v>2000</v>
      </c>
      <c r="F92" s="1" t="s">
        <v>31</v>
      </c>
      <c r="G92" s="3">
        <v>0.63</v>
      </c>
      <c r="H92" s="3">
        <v>1260</v>
      </c>
      <c r="I92" s="1" t="s">
        <v>32</v>
      </c>
      <c r="K92" s="1" t="s">
        <v>33</v>
      </c>
      <c r="L92" s="1" t="s">
        <v>284</v>
      </c>
      <c r="M92" s="1" t="s">
        <v>35</v>
      </c>
      <c r="N92" s="1" t="s">
        <v>49</v>
      </c>
      <c r="O92" s="1" t="s">
        <v>37</v>
      </c>
      <c r="P92" s="1" t="s">
        <v>58</v>
      </c>
      <c r="Q92" s="1" t="s">
        <v>59</v>
      </c>
      <c r="T92" s="1" t="s">
        <v>60</v>
      </c>
      <c r="X92" s="1" t="s">
        <v>53</v>
      </c>
      <c r="Y92" s="1" t="s">
        <v>61</v>
      </c>
      <c r="Z92" s="3">
        <v>0</v>
      </c>
      <c r="AA92" s="1" t="s">
        <v>62</v>
      </c>
      <c r="AB92" s="1" t="s">
        <v>62</v>
      </c>
      <c r="AC92" s="1">
        <f t="shared" si="2"/>
        <v>2018</v>
      </c>
      <c r="AD92" s="1">
        <f t="shared" si="3"/>
        <v>4</v>
      </c>
    </row>
    <row r="93" spans="1:30" ht="12.75" customHeight="1" x14ac:dyDescent="0.2">
      <c r="A93" s="2">
        <v>43215.629861111098</v>
      </c>
      <c r="B93" s="1" t="s">
        <v>308</v>
      </c>
      <c r="C93" s="1" t="s">
        <v>55</v>
      </c>
      <c r="D93" s="1" t="s">
        <v>56</v>
      </c>
      <c r="E93" s="3">
        <v>3000</v>
      </c>
      <c r="F93" s="1" t="s">
        <v>31</v>
      </c>
      <c r="G93" s="3">
        <v>0.63</v>
      </c>
      <c r="H93" s="3">
        <v>1890</v>
      </c>
      <c r="I93" s="1" t="s">
        <v>32</v>
      </c>
      <c r="K93" s="1" t="s">
        <v>33</v>
      </c>
      <c r="L93" s="1" t="s">
        <v>57</v>
      </c>
      <c r="M93" s="1" t="s">
        <v>35</v>
      </c>
      <c r="N93" s="1" t="s">
        <v>49</v>
      </c>
      <c r="O93" s="1" t="s">
        <v>37</v>
      </c>
      <c r="P93" s="1" t="s">
        <v>58</v>
      </c>
      <c r="Q93" s="1" t="s">
        <v>59</v>
      </c>
      <c r="T93" s="1" t="s">
        <v>60</v>
      </c>
      <c r="X93" s="1" t="s">
        <v>53</v>
      </c>
      <c r="Y93" s="1" t="s">
        <v>61</v>
      </c>
      <c r="Z93" s="3">
        <v>0</v>
      </c>
      <c r="AA93" s="1" t="s">
        <v>62</v>
      </c>
      <c r="AB93" s="1" t="s">
        <v>62</v>
      </c>
      <c r="AC93" s="1">
        <f t="shared" si="2"/>
        <v>2018</v>
      </c>
      <c r="AD93" s="1">
        <f t="shared" si="3"/>
        <v>4</v>
      </c>
    </row>
    <row r="94" spans="1:30" ht="12.75" customHeight="1" x14ac:dyDescent="0.2">
      <c r="A94" s="2">
        <v>43215.629861111098</v>
      </c>
      <c r="B94" s="1" t="s">
        <v>308</v>
      </c>
      <c r="C94" s="1" t="s">
        <v>312</v>
      </c>
      <c r="D94" s="1" t="s">
        <v>313</v>
      </c>
      <c r="E94" s="3">
        <v>1200</v>
      </c>
      <c r="F94" s="1" t="s">
        <v>31</v>
      </c>
      <c r="G94" s="3">
        <v>0.63</v>
      </c>
      <c r="H94" s="3">
        <v>756</v>
      </c>
      <c r="I94" s="1" t="s">
        <v>32</v>
      </c>
      <c r="K94" s="1" t="s">
        <v>33</v>
      </c>
      <c r="L94" s="1" t="s">
        <v>314</v>
      </c>
      <c r="M94" s="1" t="s">
        <v>35</v>
      </c>
      <c r="N94" s="1" t="s">
        <v>49</v>
      </c>
      <c r="O94" s="1" t="s">
        <v>37</v>
      </c>
      <c r="P94" s="1" t="s">
        <v>58</v>
      </c>
      <c r="Q94" s="1" t="s">
        <v>59</v>
      </c>
      <c r="T94" s="1" t="s">
        <v>60</v>
      </c>
      <c r="X94" s="1" t="s">
        <v>53</v>
      </c>
      <c r="Y94" s="1" t="s">
        <v>61</v>
      </c>
      <c r="Z94" s="3">
        <v>0</v>
      </c>
      <c r="AA94" s="1" t="s">
        <v>62</v>
      </c>
      <c r="AB94" s="1" t="s">
        <v>62</v>
      </c>
      <c r="AC94" s="1">
        <f t="shared" si="2"/>
        <v>2018</v>
      </c>
      <c r="AD94" s="1">
        <f t="shared" si="3"/>
        <v>4</v>
      </c>
    </row>
    <row r="95" spans="1:30" ht="12.75" customHeight="1" x14ac:dyDescent="0.2">
      <c r="A95" s="2">
        <v>43215.629861111098</v>
      </c>
      <c r="B95" s="1" t="s">
        <v>308</v>
      </c>
      <c r="C95" s="1" t="s">
        <v>315</v>
      </c>
      <c r="D95" s="1" t="s">
        <v>316</v>
      </c>
      <c r="E95" s="3">
        <v>100</v>
      </c>
      <c r="F95" s="1" t="s">
        <v>31</v>
      </c>
      <c r="G95" s="3">
        <v>1.3</v>
      </c>
      <c r="H95" s="3">
        <v>130</v>
      </c>
      <c r="I95" s="1" t="s">
        <v>32</v>
      </c>
      <c r="K95" s="1" t="s">
        <v>33</v>
      </c>
      <c r="L95" s="1" t="s">
        <v>317</v>
      </c>
      <c r="M95" s="1" t="s">
        <v>35</v>
      </c>
      <c r="N95" s="1" t="s">
        <v>49</v>
      </c>
      <c r="O95" s="1" t="s">
        <v>37</v>
      </c>
      <c r="P95" s="1" t="s">
        <v>69</v>
      </c>
      <c r="Q95" s="1" t="s">
        <v>70</v>
      </c>
      <c r="T95" s="1" t="s">
        <v>71</v>
      </c>
      <c r="X95" s="1" t="s">
        <v>53</v>
      </c>
      <c r="Y95" s="1" t="s">
        <v>42</v>
      </c>
      <c r="Z95" s="3">
        <v>0</v>
      </c>
      <c r="AC95" s="1">
        <f t="shared" si="2"/>
        <v>2018</v>
      </c>
      <c r="AD95" s="1">
        <f t="shared" si="3"/>
        <v>4</v>
      </c>
    </row>
    <row r="96" spans="1:30" ht="12.75" customHeight="1" x14ac:dyDescent="0.2">
      <c r="A96" s="2">
        <v>43215.629861111098</v>
      </c>
      <c r="B96" s="1" t="s">
        <v>308</v>
      </c>
      <c r="C96" s="1" t="s">
        <v>78</v>
      </c>
      <c r="D96" s="1" t="s">
        <v>79</v>
      </c>
      <c r="E96" s="3">
        <v>300</v>
      </c>
      <c r="F96" s="1" t="s">
        <v>31</v>
      </c>
      <c r="G96" s="3">
        <v>1.5</v>
      </c>
      <c r="H96" s="3">
        <v>450</v>
      </c>
      <c r="I96" s="1" t="s">
        <v>32</v>
      </c>
      <c r="K96" s="1" t="s">
        <v>33</v>
      </c>
      <c r="L96" s="1" t="s">
        <v>80</v>
      </c>
      <c r="M96" s="1" t="s">
        <v>35</v>
      </c>
      <c r="N96" s="1" t="s">
        <v>49</v>
      </c>
      <c r="O96" s="1" t="s">
        <v>37</v>
      </c>
      <c r="P96" s="1" t="s">
        <v>81</v>
      </c>
      <c r="Q96" s="1" t="s">
        <v>82</v>
      </c>
      <c r="T96" s="1" t="s">
        <v>83</v>
      </c>
      <c r="X96" s="1" t="s">
        <v>53</v>
      </c>
      <c r="Y96" s="1" t="s">
        <v>84</v>
      </c>
      <c r="Z96" s="3">
        <v>0</v>
      </c>
      <c r="AC96" s="1">
        <f t="shared" si="2"/>
        <v>2018</v>
      </c>
      <c r="AD96" s="1">
        <f t="shared" si="3"/>
        <v>4</v>
      </c>
    </row>
    <row r="97" spans="1:30" ht="12.75" customHeight="1" x14ac:dyDescent="0.2">
      <c r="A97" s="2">
        <v>43215.629861111098</v>
      </c>
      <c r="B97" s="1" t="s">
        <v>308</v>
      </c>
      <c r="C97" s="1" t="s">
        <v>159</v>
      </c>
      <c r="D97" s="1" t="s">
        <v>160</v>
      </c>
      <c r="E97" s="3">
        <v>200</v>
      </c>
      <c r="F97" s="1" t="s">
        <v>31</v>
      </c>
      <c r="G97" s="3">
        <v>1.51</v>
      </c>
      <c r="H97" s="3">
        <v>302</v>
      </c>
      <c r="I97" s="1" t="s">
        <v>32</v>
      </c>
      <c r="K97" s="1" t="s">
        <v>33</v>
      </c>
      <c r="L97" s="1" t="s">
        <v>161</v>
      </c>
      <c r="M97" s="1" t="s">
        <v>35</v>
      </c>
      <c r="N97" s="1" t="s">
        <v>49</v>
      </c>
      <c r="O97" s="1" t="s">
        <v>37</v>
      </c>
      <c r="P97" s="1" t="s">
        <v>69</v>
      </c>
      <c r="Q97" s="1" t="s">
        <v>70</v>
      </c>
      <c r="T97" s="1" t="s">
        <v>40</v>
      </c>
      <c r="X97" s="1" t="s">
        <v>162</v>
      </c>
      <c r="Y97" s="1" t="s">
        <v>42</v>
      </c>
      <c r="Z97" s="3">
        <v>0</v>
      </c>
      <c r="AC97" s="1">
        <f t="shared" si="2"/>
        <v>2018</v>
      </c>
      <c r="AD97" s="1">
        <f t="shared" si="3"/>
        <v>4</v>
      </c>
    </row>
    <row r="98" spans="1:30" ht="12.75" customHeight="1" x14ac:dyDescent="0.2">
      <c r="A98" s="2">
        <v>43215.629861111098</v>
      </c>
      <c r="B98" s="1" t="s">
        <v>308</v>
      </c>
      <c r="C98" s="1" t="s">
        <v>318</v>
      </c>
      <c r="D98" s="1" t="s">
        <v>319</v>
      </c>
      <c r="E98" s="3">
        <v>20</v>
      </c>
      <c r="F98" s="1" t="s">
        <v>31</v>
      </c>
      <c r="G98" s="3">
        <v>1.8</v>
      </c>
      <c r="H98" s="3">
        <v>36</v>
      </c>
      <c r="I98" s="1" t="s">
        <v>32</v>
      </c>
      <c r="K98" s="1" t="s">
        <v>33</v>
      </c>
      <c r="L98" s="1" t="s">
        <v>320</v>
      </c>
      <c r="M98" s="1" t="s">
        <v>35</v>
      </c>
      <c r="N98" s="1" t="s">
        <v>49</v>
      </c>
      <c r="O98" s="1" t="s">
        <v>37</v>
      </c>
      <c r="P98" s="1" t="s">
        <v>88</v>
      </c>
      <c r="Q98" s="1" t="s">
        <v>89</v>
      </c>
      <c r="T98" s="1" t="s">
        <v>90</v>
      </c>
      <c r="X98" s="1" t="s">
        <v>53</v>
      </c>
      <c r="Y98" s="1" t="s">
        <v>84</v>
      </c>
      <c r="Z98" s="3">
        <v>0</v>
      </c>
      <c r="AC98" s="1">
        <f t="shared" si="2"/>
        <v>2018</v>
      </c>
      <c r="AD98" s="1">
        <f t="shared" si="3"/>
        <v>4</v>
      </c>
    </row>
    <row r="99" spans="1:30" ht="12.75" customHeight="1" x14ac:dyDescent="0.2">
      <c r="A99" s="2">
        <v>43215.629861111098</v>
      </c>
      <c r="B99" s="1" t="s">
        <v>308</v>
      </c>
      <c r="C99" s="1" t="s">
        <v>227</v>
      </c>
      <c r="D99" s="1" t="s">
        <v>228</v>
      </c>
      <c r="E99" s="3">
        <v>10</v>
      </c>
      <c r="F99" s="1" t="s">
        <v>31</v>
      </c>
      <c r="G99" s="3">
        <v>1.89</v>
      </c>
      <c r="H99" s="3">
        <v>18.899999999999999</v>
      </c>
      <c r="I99" s="1" t="s">
        <v>32</v>
      </c>
      <c r="K99" s="1" t="s">
        <v>33</v>
      </c>
      <c r="L99" s="1" t="s">
        <v>229</v>
      </c>
      <c r="M99" s="1" t="s">
        <v>35</v>
      </c>
      <c r="N99" s="1" t="s">
        <v>49</v>
      </c>
      <c r="O99" s="1" t="s">
        <v>37</v>
      </c>
      <c r="P99" s="1" t="s">
        <v>88</v>
      </c>
      <c r="Q99" s="1" t="s">
        <v>89</v>
      </c>
      <c r="T99" s="1" t="s">
        <v>90</v>
      </c>
      <c r="X99" s="1" t="s">
        <v>53</v>
      </c>
      <c r="Y99" s="1" t="s">
        <v>84</v>
      </c>
      <c r="Z99" s="3">
        <v>0</v>
      </c>
      <c r="AC99" s="1">
        <f t="shared" si="2"/>
        <v>2018</v>
      </c>
      <c r="AD99" s="1">
        <f t="shared" si="3"/>
        <v>4</v>
      </c>
    </row>
    <row r="100" spans="1:30" ht="12.75" customHeight="1" x14ac:dyDescent="0.2">
      <c r="A100" s="2">
        <v>43215.629861111098</v>
      </c>
      <c r="B100" s="1" t="s">
        <v>308</v>
      </c>
      <c r="C100" s="1" t="s">
        <v>91</v>
      </c>
      <c r="D100" s="1" t="s">
        <v>92</v>
      </c>
      <c r="E100" s="3">
        <v>50</v>
      </c>
      <c r="F100" s="1" t="s">
        <v>31</v>
      </c>
      <c r="G100" s="3">
        <v>2.17</v>
      </c>
      <c r="H100" s="3">
        <v>108.5</v>
      </c>
      <c r="I100" s="1" t="s">
        <v>32</v>
      </c>
      <c r="K100" s="1" t="s">
        <v>33</v>
      </c>
      <c r="L100" s="1" t="s">
        <v>93</v>
      </c>
      <c r="M100" s="1" t="s">
        <v>35</v>
      </c>
      <c r="N100" s="1" t="s">
        <v>49</v>
      </c>
      <c r="O100" s="1" t="s">
        <v>37</v>
      </c>
      <c r="P100" s="1" t="s">
        <v>88</v>
      </c>
      <c r="Q100" s="1" t="s">
        <v>89</v>
      </c>
      <c r="T100" s="1" t="s">
        <v>90</v>
      </c>
      <c r="X100" s="1" t="s">
        <v>53</v>
      </c>
      <c r="Y100" s="1" t="s">
        <v>84</v>
      </c>
      <c r="Z100" s="3">
        <v>0</v>
      </c>
      <c r="AC100" s="1">
        <f t="shared" si="2"/>
        <v>2018</v>
      </c>
      <c r="AD100" s="1">
        <f t="shared" si="3"/>
        <v>4</v>
      </c>
    </row>
    <row r="101" spans="1:30" ht="12.75" customHeight="1" x14ac:dyDescent="0.2">
      <c r="A101" s="2">
        <v>43215.629861111098</v>
      </c>
      <c r="B101" s="1" t="s">
        <v>308</v>
      </c>
      <c r="C101" s="1" t="s">
        <v>94</v>
      </c>
      <c r="D101" s="1" t="s">
        <v>95</v>
      </c>
      <c r="E101" s="3">
        <v>5</v>
      </c>
      <c r="F101" s="1" t="s">
        <v>31</v>
      </c>
      <c r="G101" s="3">
        <v>2.5299999999999998</v>
      </c>
      <c r="H101" s="3">
        <v>12.65</v>
      </c>
      <c r="I101" s="1" t="s">
        <v>32</v>
      </c>
      <c r="K101" s="1" t="s">
        <v>33</v>
      </c>
      <c r="L101" s="1" t="s">
        <v>96</v>
      </c>
      <c r="M101" s="1" t="s">
        <v>35</v>
      </c>
      <c r="N101" s="1" t="s">
        <v>49</v>
      </c>
      <c r="O101" s="1" t="s">
        <v>37</v>
      </c>
      <c r="P101" s="1" t="s">
        <v>88</v>
      </c>
      <c r="Q101" s="1" t="s">
        <v>89</v>
      </c>
      <c r="T101" s="1" t="s">
        <v>90</v>
      </c>
      <c r="X101" s="1" t="s">
        <v>53</v>
      </c>
      <c r="Y101" s="1" t="s">
        <v>84</v>
      </c>
      <c r="Z101" s="3">
        <v>0</v>
      </c>
      <c r="AC101" s="1">
        <f t="shared" si="2"/>
        <v>2018</v>
      </c>
      <c r="AD101" s="1">
        <f t="shared" si="3"/>
        <v>4</v>
      </c>
    </row>
    <row r="102" spans="1:30" ht="12.75" customHeight="1" x14ac:dyDescent="0.2">
      <c r="A102" s="2">
        <v>43215.629861111098</v>
      </c>
      <c r="B102" s="1" t="s">
        <v>308</v>
      </c>
      <c r="C102" s="1" t="s">
        <v>321</v>
      </c>
      <c r="D102" s="1" t="s">
        <v>322</v>
      </c>
      <c r="E102" s="3">
        <v>5</v>
      </c>
      <c r="F102" s="1" t="s">
        <v>31</v>
      </c>
      <c r="G102" s="3">
        <v>2.81</v>
      </c>
      <c r="H102" s="3">
        <v>14.05</v>
      </c>
      <c r="I102" s="1" t="s">
        <v>32</v>
      </c>
      <c r="K102" s="1" t="s">
        <v>33</v>
      </c>
      <c r="L102" s="1" t="s">
        <v>323</v>
      </c>
      <c r="M102" s="1" t="s">
        <v>35</v>
      </c>
      <c r="N102" s="1" t="s">
        <v>49</v>
      </c>
      <c r="O102" s="1" t="s">
        <v>37</v>
      </c>
      <c r="P102" s="1" t="s">
        <v>88</v>
      </c>
      <c r="Q102" s="1" t="s">
        <v>89</v>
      </c>
      <c r="T102" s="1" t="s">
        <v>90</v>
      </c>
      <c r="X102" s="1" t="s">
        <v>53</v>
      </c>
      <c r="Y102" s="1" t="s">
        <v>84</v>
      </c>
      <c r="Z102" s="3">
        <v>0</v>
      </c>
      <c r="AC102" s="1">
        <f t="shared" si="2"/>
        <v>2018</v>
      </c>
      <c r="AD102" s="1">
        <f t="shared" si="3"/>
        <v>4</v>
      </c>
    </row>
    <row r="103" spans="1:30" ht="12.75" customHeight="1" x14ac:dyDescent="0.2">
      <c r="A103" s="2">
        <v>43215.629861111098</v>
      </c>
      <c r="B103" s="1" t="s">
        <v>308</v>
      </c>
      <c r="C103" s="1" t="s">
        <v>324</v>
      </c>
      <c r="D103" s="1" t="s">
        <v>325</v>
      </c>
      <c r="E103" s="3">
        <v>40</v>
      </c>
      <c r="F103" s="1" t="s">
        <v>31</v>
      </c>
      <c r="G103" s="3">
        <v>3.02</v>
      </c>
      <c r="H103" s="3">
        <v>120.8</v>
      </c>
      <c r="I103" s="1" t="s">
        <v>32</v>
      </c>
      <c r="K103" s="1" t="s">
        <v>33</v>
      </c>
      <c r="L103" s="1" t="s">
        <v>326</v>
      </c>
      <c r="M103" s="1" t="s">
        <v>35</v>
      </c>
      <c r="N103" s="1" t="s">
        <v>49</v>
      </c>
      <c r="O103" s="1" t="s">
        <v>37</v>
      </c>
      <c r="P103" s="1" t="s">
        <v>69</v>
      </c>
      <c r="Q103" s="1" t="s">
        <v>70</v>
      </c>
      <c r="T103" s="1" t="s">
        <v>71</v>
      </c>
      <c r="X103" s="1" t="s">
        <v>53</v>
      </c>
      <c r="Y103" s="1" t="s">
        <v>42</v>
      </c>
      <c r="Z103" s="3">
        <v>0</v>
      </c>
      <c r="AC103" s="1">
        <f t="shared" si="2"/>
        <v>2018</v>
      </c>
      <c r="AD103" s="1">
        <f t="shared" si="3"/>
        <v>4</v>
      </c>
    </row>
    <row r="104" spans="1:30" ht="12.75" customHeight="1" x14ac:dyDescent="0.2">
      <c r="A104" s="2">
        <v>43215.629861111098</v>
      </c>
      <c r="B104" s="1" t="s">
        <v>308</v>
      </c>
      <c r="C104" s="1" t="s">
        <v>327</v>
      </c>
      <c r="D104" s="1" t="s">
        <v>328</v>
      </c>
      <c r="E104" s="3">
        <v>5</v>
      </c>
      <c r="F104" s="1" t="s">
        <v>31</v>
      </c>
      <c r="G104" s="3">
        <v>3.15</v>
      </c>
      <c r="H104" s="3">
        <v>15.75</v>
      </c>
      <c r="I104" s="1" t="s">
        <v>32</v>
      </c>
      <c r="K104" s="1" t="s">
        <v>33</v>
      </c>
      <c r="L104" s="1" t="s">
        <v>329</v>
      </c>
      <c r="M104" s="1" t="s">
        <v>35</v>
      </c>
      <c r="N104" s="1" t="s">
        <v>49</v>
      </c>
      <c r="O104" s="1" t="s">
        <v>37</v>
      </c>
      <c r="P104" s="1" t="s">
        <v>88</v>
      </c>
      <c r="Q104" s="1" t="s">
        <v>89</v>
      </c>
      <c r="T104" s="1" t="s">
        <v>90</v>
      </c>
      <c r="X104" s="1" t="s">
        <v>53</v>
      </c>
      <c r="Y104" s="1" t="s">
        <v>84</v>
      </c>
      <c r="Z104" s="3">
        <v>0</v>
      </c>
      <c r="AC104" s="1">
        <f t="shared" si="2"/>
        <v>2018</v>
      </c>
      <c r="AD104" s="1">
        <f t="shared" si="3"/>
        <v>4</v>
      </c>
    </row>
    <row r="105" spans="1:30" ht="12.75" customHeight="1" x14ac:dyDescent="0.2">
      <c r="A105" s="2">
        <v>43215.629861111098</v>
      </c>
      <c r="B105" s="1" t="s">
        <v>308</v>
      </c>
      <c r="C105" s="1" t="s">
        <v>330</v>
      </c>
      <c r="D105" s="1" t="s">
        <v>331</v>
      </c>
      <c r="E105" s="3">
        <v>40</v>
      </c>
      <c r="F105" s="1" t="s">
        <v>31</v>
      </c>
      <c r="G105" s="3">
        <v>3.97</v>
      </c>
      <c r="H105" s="3">
        <v>158.80000000000001</v>
      </c>
      <c r="I105" s="1" t="s">
        <v>32</v>
      </c>
      <c r="K105" s="1" t="s">
        <v>33</v>
      </c>
      <c r="L105" s="1" t="s">
        <v>332</v>
      </c>
      <c r="M105" s="1" t="s">
        <v>35</v>
      </c>
      <c r="N105" s="1" t="s">
        <v>49</v>
      </c>
      <c r="O105" s="1" t="s">
        <v>37</v>
      </c>
      <c r="P105" s="1" t="s">
        <v>50</v>
      </c>
      <c r="Q105" s="1" t="s">
        <v>51</v>
      </c>
      <c r="T105" s="1" t="s">
        <v>52</v>
      </c>
      <c r="X105" s="1" t="s">
        <v>53</v>
      </c>
      <c r="Y105" s="1" t="s">
        <v>42</v>
      </c>
      <c r="Z105" s="3">
        <v>0</v>
      </c>
      <c r="AC105" s="1">
        <f t="shared" si="2"/>
        <v>2018</v>
      </c>
      <c r="AD105" s="1">
        <f t="shared" si="3"/>
        <v>4</v>
      </c>
    </row>
    <row r="106" spans="1:30" ht="12.75" customHeight="1" x14ac:dyDescent="0.2">
      <c r="A106" s="2">
        <v>43215.629861111098</v>
      </c>
      <c r="B106" s="1" t="s">
        <v>308</v>
      </c>
      <c r="C106" s="1" t="s">
        <v>333</v>
      </c>
      <c r="D106" s="1" t="s">
        <v>334</v>
      </c>
      <c r="E106" s="3">
        <v>10</v>
      </c>
      <c r="F106" s="1" t="s">
        <v>31</v>
      </c>
      <c r="G106" s="3">
        <v>5.64</v>
      </c>
      <c r="H106" s="3">
        <v>56.4</v>
      </c>
      <c r="I106" s="1" t="s">
        <v>32</v>
      </c>
      <c r="K106" s="1" t="s">
        <v>33</v>
      </c>
      <c r="L106" s="1" t="s">
        <v>335</v>
      </c>
      <c r="M106" s="1" t="s">
        <v>35</v>
      </c>
      <c r="N106" s="1" t="s">
        <v>49</v>
      </c>
      <c r="O106" s="1" t="s">
        <v>37</v>
      </c>
      <c r="P106" s="1" t="s">
        <v>69</v>
      </c>
      <c r="Q106" s="1" t="s">
        <v>70</v>
      </c>
      <c r="T106" s="1" t="s">
        <v>40</v>
      </c>
      <c r="X106" s="1" t="s">
        <v>53</v>
      </c>
      <c r="Y106" s="1" t="s">
        <v>42</v>
      </c>
      <c r="Z106" s="3">
        <v>0</v>
      </c>
      <c r="AC106" s="1">
        <f t="shared" si="2"/>
        <v>2018</v>
      </c>
      <c r="AD106" s="1">
        <f t="shared" si="3"/>
        <v>4</v>
      </c>
    </row>
    <row r="107" spans="1:30" ht="12.75" customHeight="1" x14ac:dyDescent="0.2">
      <c r="A107" s="2">
        <v>43215.629861111098</v>
      </c>
      <c r="B107" s="1" t="s">
        <v>308</v>
      </c>
      <c r="C107" s="1" t="s">
        <v>166</v>
      </c>
      <c r="D107" s="1" t="s">
        <v>167</v>
      </c>
      <c r="E107" s="3">
        <v>100</v>
      </c>
      <c r="F107" s="1" t="s">
        <v>31</v>
      </c>
      <c r="G107" s="3">
        <v>6.18</v>
      </c>
      <c r="H107" s="3">
        <v>618</v>
      </c>
      <c r="I107" s="1" t="s">
        <v>32</v>
      </c>
      <c r="K107" s="1" t="s">
        <v>33</v>
      </c>
      <c r="L107" s="1" t="s">
        <v>168</v>
      </c>
      <c r="M107" s="1" t="s">
        <v>35</v>
      </c>
      <c r="N107" s="1" t="s">
        <v>49</v>
      </c>
      <c r="O107" s="1" t="s">
        <v>37</v>
      </c>
      <c r="P107" s="1" t="s">
        <v>169</v>
      </c>
      <c r="Q107" s="1" t="s">
        <v>170</v>
      </c>
      <c r="T107" s="1" t="s">
        <v>83</v>
      </c>
      <c r="X107" s="1" t="s">
        <v>53</v>
      </c>
      <c r="Y107" s="1" t="s">
        <v>84</v>
      </c>
      <c r="Z107" s="3">
        <v>0</v>
      </c>
      <c r="AA107" s="1" t="s">
        <v>171</v>
      </c>
      <c r="AB107" s="1" t="s">
        <v>171</v>
      </c>
      <c r="AC107" s="1">
        <f t="shared" si="2"/>
        <v>2018</v>
      </c>
      <c r="AD107" s="1">
        <f t="shared" si="3"/>
        <v>4</v>
      </c>
    </row>
    <row r="108" spans="1:30" ht="12.75" customHeight="1" x14ac:dyDescent="0.2">
      <c r="A108" s="2">
        <v>43215.629861111098</v>
      </c>
      <c r="B108" s="1" t="s">
        <v>308</v>
      </c>
      <c r="C108" s="1" t="s">
        <v>336</v>
      </c>
      <c r="D108" s="1" t="s">
        <v>337</v>
      </c>
      <c r="E108" s="3">
        <v>12</v>
      </c>
      <c r="F108" s="1" t="s">
        <v>31</v>
      </c>
      <c r="G108" s="3">
        <v>8.4</v>
      </c>
      <c r="H108" s="3">
        <v>100.8</v>
      </c>
      <c r="I108" s="1" t="s">
        <v>32</v>
      </c>
      <c r="K108" s="1" t="s">
        <v>33</v>
      </c>
      <c r="L108" s="1" t="s">
        <v>338</v>
      </c>
      <c r="M108" s="1" t="s">
        <v>35</v>
      </c>
      <c r="N108" s="1" t="s">
        <v>49</v>
      </c>
      <c r="O108" s="1" t="s">
        <v>37</v>
      </c>
      <c r="P108" s="1" t="s">
        <v>69</v>
      </c>
      <c r="Q108" s="1" t="s">
        <v>70</v>
      </c>
      <c r="T108" s="1" t="s">
        <v>339</v>
      </c>
      <c r="X108" s="1" t="s">
        <v>53</v>
      </c>
      <c r="Y108" s="1" t="s">
        <v>42</v>
      </c>
      <c r="Z108" s="3">
        <v>0</v>
      </c>
      <c r="AC108" s="1">
        <f t="shared" si="2"/>
        <v>2018</v>
      </c>
      <c r="AD108" s="1">
        <f t="shared" si="3"/>
        <v>4</v>
      </c>
    </row>
    <row r="109" spans="1:30" ht="12.75" customHeight="1" x14ac:dyDescent="0.2">
      <c r="A109" s="2">
        <v>43215.629861111098</v>
      </c>
      <c r="B109" s="1" t="s">
        <v>308</v>
      </c>
      <c r="C109" s="1" t="s">
        <v>340</v>
      </c>
      <c r="D109" s="1" t="s">
        <v>341</v>
      </c>
      <c r="E109" s="3">
        <v>50</v>
      </c>
      <c r="F109" s="1" t="s">
        <v>31</v>
      </c>
      <c r="G109" s="3">
        <v>15.93</v>
      </c>
      <c r="H109" s="3">
        <v>796.5</v>
      </c>
      <c r="I109" s="1" t="s">
        <v>32</v>
      </c>
      <c r="K109" s="1" t="s">
        <v>33</v>
      </c>
      <c r="L109" s="1" t="s">
        <v>342</v>
      </c>
      <c r="M109" s="1" t="s">
        <v>35</v>
      </c>
      <c r="N109" s="1" t="s">
        <v>49</v>
      </c>
      <c r="O109" s="1" t="s">
        <v>37</v>
      </c>
      <c r="P109" s="1" t="s">
        <v>343</v>
      </c>
      <c r="Q109" s="1" t="s">
        <v>344</v>
      </c>
      <c r="T109" s="1" t="s">
        <v>134</v>
      </c>
      <c r="X109" s="1" t="s">
        <v>53</v>
      </c>
      <c r="Y109" s="1" t="s">
        <v>84</v>
      </c>
      <c r="Z109" s="3">
        <v>0</v>
      </c>
      <c r="AC109" s="1">
        <f t="shared" si="2"/>
        <v>2018</v>
      </c>
      <c r="AD109" s="1">
        <f t="shared" si="3"/>
        <v>4</v>
      </c>
    </row>
    <row r="110" spans="1:30" ht="12.75" customHeight="1" x14ac:dyDescent="0.2">
      <c r="A110" s="2">
        <v>43215.629861111098</v>
      </c>
      <c r="B110" s="1" t="s">
        <v>308</v>
      </c>
      <c r="C110" s="1" t="s">
        <v>108</v>
      </c>
      <c r="D110" s="1" t="s">
        <v>109</v>
      </c>
      <c r="E110" s="3">
        <v>4</v>
      </c>
      <c r="F110" s="1" t="s">
        <v>31</v>
      </c>
      <c r="G110" s="3">
        <v>27.88</v>
      </c>
      <c r="H110" s="3">
        <v>111.52</v>
      </c>
      <c r="I110" s="1" t="s">
        <v>32</v>
      </c>
      <c r="K110" s="1" t="s">
        <v>33</v>
      </c>
      <c r="L110" s="1" t="s">
        <v>110</v>
      </c>
      <c r="M110" s="1" t="s">
        <v>35</v>
      </c>
      <c r="N110" s="1" t="s">
        <v>49</v>
      </c>
      <c r="O110" s="1" t="s">
        <v>37</v>
      </c>
      <c r="P110" s="1" t="s">
        <v>50</v>
      </c>
      <c r="Q110" s="1" t="s">
        <v>51</v>
      </c>
      <c r="T110" s="1" t="s">
        <v>111</v>
      </c>
      <c r="X110" s="1" t="s">
        <v>53</v>
      </c>
      <c r="Y110" s="1" t="s">
        <v>42</v>
      </c>
      <c r="Z110" s="3">
        <v>0</v>
      </c>
      <c r="AC110" s="1">
        <f t="shared" si="2"/>
        <v>2018</v>
      </c>
      <c r="AD110" s="1">
        <f t="shared" si="3"/>
        <v>4</v>
      </c>
    </row>
    <row r="111" spans="1:30" ht="12.75" customHeight="1" x14ac:dyDescent="0.2">
      <c r="A111" s="2">
        <v>43215.629861111098</v>
      </c>
      <c r="B111" s="1" t="s">
        <v>308</v>
      </c>
      <c r="C111" s="1" t="s">
        <v>44</v>
      </c>
      <c r="D111" s="1" t="s">
        <v>45</v>
      </c>
      <c r="E111" s="3">
        <v>20</v>
      </c>
      <c r="F111" s="1" t="s">
        <v>31</v>
      </c>
      <c r="G111" s="3">
        <v>28.74</v>
      </c>
      <c r="H111" s="3">
        <v>574.79999999999995</v>
      </c>
      <c r="I111" s="1" t="s">
        <v>32</v>
      </c>
      <c r="K111" s="1" t="s">
        <v>33</v>
      </c>
      <c r="L111" s="1" t="s">
        <v>48</v>
      </c>
      <c r="M111" s="1" t="s">
        <v>35</v>
      </c>
      <c r="N111" s="1" t="s">
        <v>49</v>
      </c>
      <c r="O111" s="1" t="s">
        <v>37</v>
      </c>
      <c r="P111" s="1" t="s">
        <v>50</v>
      </c>
      <c r="Q111" s="1" t="s">
        <v>51</v>
      </c>
      <c r="T111" s="1" t="s">
        <v>52</v>
      </c>
      <c r="X111" s="1" t="s">
        <v>53</v>
      </c>
      <c r="Y111" s="1" t="s">
        <v>42</v>
      </c>
      <c r="Z111" s="3">
        <v>0</v>
      </c>
      <c r="AC111" s="1">
        <f t="shared" si="2"/>
        <v>2018</v>
      </c>
      <c r="AD111" s="1">
        <f t="shared" si="3"/>
        <v>4</v>
      </c>
    </row>
    <row r="112" spans="1:30" ht="12.75" customHeight="1" x14ac:dyDescent="0.2">
      <c r="A112" s="2">
        <v>43215.629861111098</v>
      </c>
      <c r="B112" s="1" t="s">
        <v>308</v>
      </c>
      <c r="C112" s="1" t="s">
        <v>172</v>
      </c>
      <c r="D112" s="1" t="s">
        <v>173</v>
      </c>
      <c r="E112" s="3">
        <v>5</v>
      </c>
      <c r="F112" s="1" t="s">
        <v>31</v>
      </c>
      <c r="G112" s="3">
        <v>139.18</v>
      </c>
      <c r="H112" s="3">
        <v>695.9</v>
      </c>
      <c r="I112" s="1" t="s">
        <v>32</v>
      </c>
      <c r="K112" s="1" t="s">
        <v>33</v>
      </c>
      <c r="L112" s="1" t="s">
        <v>174</v>
      </c>
      <c r="M112" s="1" t="s">
        <v>35</v>
      </c>
      <c r="N112" s="1" t="s">
        <v>49</v>
      </c>
      <c r="O112" s="1" t="s">
        <v>37</v>
      </c>
      <c r="P112" s="1" t="s">
        <v>38</v>
      </c>
      <c r="Q112" s="1" t="s">
        <v>39</v>
      </c>
      <c r="T112" s="1" t="s">
        <v>134</v>
      </c>
      <c r="X112" s="1" t="s">
        <v>175</v>
      </c>
      <c r="Y112" s="1" t="s">
        <v>42</v>
      </c>
      <c r="Z112" s="3">
        <v>0</v>
      </c>
      <c r="AC112" s="1">
        <f t="shared" si="2"/>
        <v>2018</v>
      </c>
      <c r="AD112" s="1">
        <f t="shared" si="3"/>
        <v>4</v>
      </c>
    </row>
    <row r="113" spans="1:30" ht="12.75" customHeight="1" x14ac:dyDescent="0.2">
      <c r="A113" s="2">
        <v>43215.629861111098</v>
      </c>
      <c r="B113" s="1" t="s">
        <v>308</v>
      </c>
      <c r="C113" s="1" t="s">
        <v>112</v>
      </c>
      <c r="D113" s="1" t="s">
        <v>113</v>
      </c>
      <c r="E113" s="3">
        <v>2</v>
      </c>
      <c r="F113" s="1" t="s">
        <v>31</v>
      </c>
      <c r="G113" s="3">
        <v>355.35</v>
      </c>
      <c r="H113" s="3">
        <v>710.7</v>
      </c>
      <c r="I113" s="1" t="s">
        <v>32</v>
      </c>
      <c r="K113" s="1" t="s">
        <v>33</v>
      </c>
      <c r="L113" s="1" t="s">
        <v>114</v>
      </c>
      <c r="M113" s="1" t="s">
        <v>35</v>
      </c>
      <c r="N113" s="1" t="s">
        <v>49</v>
      </c>
      <c r="O113" s="1" t="s">
        <v>37</v>
      </c>
      <c r="P113" s="1" t="s">
        <v>38</v>
      </c>
      <c r="Q113" s="1" t="s">
        <v>39</v>
      </c>
      <c r="T113" s="1" t="s">
        <v>115</v>
      </c>
      <c r="X113" s="1" t="s">
        <v>53</v>
      </c>
      <c r="Y113" s="1" t="s">
        <v>42</v>
      </c>
      <c r="Z113" s="3">
        <v>0</v>
      </c>
      <c r="AC113" s="1">
        <f t="shared" si="2"/>
        <v>2018</v>
      </c>
      <c r="AD113" s="1">
        <f t="shared" si="3"/>
        <v>4</v>
      </c>
    </row>
    <row r="114" spans="1:30" ht="12.75" customHeight="1" x14ac:dyDescent="0.2">
      <c r="A114" s="2">
        <v>43217.392685185201</v>
      </c>
      <c r="B114" s="1" t="s">
        <v>345</v>
      </c>
      <c r="C114" s="1" t="s">
        <v>44</v>
      </c>
      <c r="D114" s="1" t="s">
        <v>45</v>
      </c>
      <c r="E114" s="3">
        <v>4</v>
      </c>
      <c r="F114" s="1" t="s">
        <v>31</v>
      </c>
      <c r="G114" s="3">
        <v>28.73</v>
      </c>
      <c r="H114" s="3">
        <v>114.92</v>
      </c>
      <c r="I114" s="1" t="s">
        <v>32</v>
      </c>
      <c r="K114" s="1" t="s">
        <v>33</v>
      </c>
      <c r="L114" s="1" t="s">
        <v>48</v>
      </c>
      <c r="M114" s="1" t="s">
        <v>35</v>
      </c>
      <c r="N114" s="1" t="s">
        <v>120</v>
      </c>
      <c r="O114" s="1" t="s">
        <v>37</v>
      </c>
      <c r="P114" s="1" t="s">
        <v>50</v>
      </c>
      <c r="Q114" s="1" t="s">
        <v>51</v>
      </c>
      <c r="T114" s="1" t="s">
        <v>52</v>
      </c>
      <c r="X114" s="1" t="s">
        <v>53</v>
      </c>
      <c r="Y114" s="1" t="s">
        <v>42</v>
      </c>
      <c r="Z114" s="3">
        <v>0</v>
      </c>
      <c r="AC114" s="1">
        <f t="shared" si="2"/>
        <v>2018</v>
      </c>
      <c r="AD114" s="1">
        <f t="shared" si="3"/>
        <v>4</v>
      </c>
    </row>
    <row r="115" spans="1:30" ht="12.75" customHeight="1" x14ac:dyDescent="0.2">
      <c r="A115" s="2">
        <v>43217.411711805602</v>
      </c>
      <c r="B115" s="1" t="s">
        <v>346</v>
      </c>
      <c r="C115" s="1" t="s">
        <v>29</v>
      </c>
      <c r="D115" s="1" t="s">
        <v>30</v>
      </c>
      <c r="E115" s="3">
        <v>10</v>
      </c>
      <c r="F115" s="1" t="s">
        <v>31</v>
      </c>
      <c r="G115" s="3">
        <v>82.08</v>
      </c>
      <c r="H115" s="3">
        <v>820.8</v>
      </c>
      <c r="I115" s="1" t="s">
        <v>32</v>
      </c>
      <c r="K115" s="1" t="s">
        <v>33</v>
      </c>
      <c r="L115" s="1" t="s">
        <v>34</v>
      </c>
      <c r="M115" s="1" t="s">
        <v>35</v>
      </c>
      <c r="N115" s="1" t="s">
        <v>125</v>
      </c>
      <c r="O115" s="1" t="s">
        <v>37</v>
      </c>
      <c r="P115" s="1" t="s">
        <v>38</v>
      </c>
      <c r="Q115" s="1" t="s">
        <v>39</v>
      </c>
      <c r="T115" s="1" t="s">
        <v>40</v>
      </c>
      <c r="X115" s="1" t="s">
        <v>41</v>
      </c>
      <c r="Y115" s="1" t="s">
        <v>42</v>
      </c>
      <c r="Z115" s="3">
        <v>0</v>
      </c>
      <c r="AC115" s="1">
        <f t="shared" si="2"/>
        <v>2018</v>
      </c>
      <c r="AD115" s="1">
        <f t="shared" si="3"/>
        <v>4</v>
      </c>
    </row>
    <row r="116" spans="1:30" ht="12.75" customHeight="1" x14ac:dyDescent="0.2">
      <c r="A116" s="2">
        <v>43217.411711805602</v>
      </c>
      <c r="B116" s="1" t="s">
        <v>346</v>
      </c>
      <c r="C116" s="1" t="s">
        <v>192</v>
      </c>
      <c r="D116" s="1" t="s">
        <v>193</v>
      </c>
      <c r="E116" s="3">
        <v>2</v>
      </c>
      <c r="F116" s="1" t="s">
        <v>31</v>
      </c>
      <c r="G116" s="3">
        <v>656.64</v>
      </c>
      <c r="H116" s="3">
        <v>1313.28</v>
      </c>
      <c r="I116" s="1" t="s">
        <v>32</v>
      </c>
      <c r="K116" s="1" t="s">
        <v>33</v>
      </c>
      <c r="L116" s="1" t="s">
        <v>194</v>
      </c>
      <c r="M116" s="1" t="s">
        <v>35</v>
      </c>
      <c r="N116" s="1" t="s">
        <v>125</v>
      </c>
      <c r="O116" s="1" t="s">
        <v>37</v>
      </c>
      <c r="P116" s="1" t="s">
        <v>69</v>
      </c>
      <c r="Q116" s="1" t="s">
        <v>70</v>
      </c>
      <c r="T116" s="1" t="s">
        <v>40</v>
      </c>
      <c r="X116" s="1" t="s">
        <v>53</v>
      </c>
      <c r="Y116" s="1" t="s">
        <v>42</v>
      </c>
      <c r="Z116" s="3">
        <v>0</v>
      </c>
      <c r="AC116" s="1">
        <f t="shared" si="2"/>
        <v>2018</v>
      </c>
      <c r="AD116" s="1">
        <f t="shared" si="3"/>
        <v>4</v>
      </c>
    </row>
    <row r="117" spans="1:30" ht="12.75" customHeight="1" x14ac:dyDescent="0.2">
      <c r="A117" s="2">
        <v>43220.258078969899</v>
      </c>
      <c r="B117" s="1" t="s">
        <v>347</v>
      </c>
      <c r="C117" s="1" t="s">
        <v>348</v>
      </c>
      <c r="D117" s="1" t="s">
        <v>349</v>
      </c>
      <c r="E117" s="3">
        <v>10</v>
      </c>
      <c r="F117" s="1" t="s">
        <v>31</v>
      </c>
      <c r="G117" s="3">
        <v>22.3</v>
      </c>
      <c r="H117" s="3">
        <v>223.04</v>
      </c>
      <c r="I117" s="1" t="s">
        <v>32</v>
      </c>
      <c r="K117" s="1" t="s">
        <v>33</v>
      </c>
      <c r="L117" s="1" t="s">
        <v>350</v>
      </c>
      <c r="M117" s="1" t="s">
        <v>35</v>
      </c>
      <c r="N117" s="1" t="s">
        <v>36</v>
      </c>
      <c r="O117" s="1" t="s">
        <v>37</v>
      </c>
      <c r="P117" s="1" t="s">
        <v>69</v>
      </c>
      <c r="Q117" s="1" t="s">
        <v>70</v>
      </c>
      <c r="T117" s="1" t="s">
        <v>126</v>
      </c>
      <c r="X117" s="1" t="s">
        <v>351</v>
      </c>
      <c r="Y117" s="1" t="s">
        <v>42</v>
      </c>
      <c r="Z117" s="3">
        <v>0</v>
      </c>
      <c r="AC117" s="1">
        <f t="shared" si="2"/>
        <v>2018</v>
      </c>
      <c r="AD117" s="1">
        <f t="shared" si="3"/>
        <v>4</v>
      </c>
    </row>
    <row r="118" spans="1:30" ht="12.75" customHeight="1" x14ac:dyDescent="0.2">
      <c r="A118" s="2">
        <v>43220.258078969899</v>
      </c>
      <c r="B118" s="1" t="s">
        <v>347</v>
      </c>
      <c r="C118" s="1" t="s">
        <v>352</v>
      </c>
      <c r="D118" s="1" t="s">
        <v>353</v>
      </c>
      <c r="E118" s="3">
        <v>10</v>
      </c>
      <c r="F118" s="1" t="s">
        <v>31</v>
      </c>
      <c r="G118" s="3">
        <v>96.2</v>
      </c>
      <c r="H118" s="3">
        <v>961.96</v>
      </c>
      <c r="I118" s="1" t="s">
        <v>32</v>
      </c>
      <c r="K118" s="1" t="s">
        <v>33</v>
      </c>
      <c r="L118" s="1" t="s">
        <v>354</v>
      </c>
      <c r="M118" s="1" t="s">
        <v>35</v>
      </c>
      <c r="N118" s="1" t="s">
        <v>36</v>
      </c>
      <c r="O118" s="1" t="s">
        <v>37</v>
      </c>
      <c r="P118" s="1" t="s">
        <v>69</v>
      </c>
      <c r="Q118" s="1" t="s">
        <v>70</v>
      </c>
      <c r="T118" s="1" t="s">
        <v>126</v>
      </c>
      <c r="X118" s="1" t="s">
        <v>53</v>
      </c>
      <c r="Y118" s="1" t="s">
        <v>42</v>
      </c>
      <c r="Z118" s="3">
        <v>0</v>
      </c>
      <c r="AC118" s="1">
        <f t="shared" si="2"/>
        <v>2018</v>
      </c>
      <c r="AD118" s="1">
        <f t="shared" si="3"/>
        <v>4</v>
      </c>
    </row>
    <row r="119" spans="1:30" ht="12.75" customHeight="1" x14ac:dyDescent="0.2">
      <c r="A119" s="2">
        <v>43230.406774502299</v>
      </c>
      <c r="B119" s="1" t="s">
        <v>355</v>
      </c>
      <c r="C119" s="1" t="s">
        <v>356</v>
      </c>
      <c r="D119" s="1" t="s">
        <v>357</v>
      </c>
      <c r="E119" s="3">
        <v>100</v>
      </c>
      <c r="F119" s="1" t="s">
        <v>31</v>
      </c>
      <c r="G119" s="3">
        <v>5.32</v>
      </c>
      <c r="H119" s="3">
        <v>532.4</v>
      </c>
      <c r="I119" s="1" t="s">
        <v>32</v>
      </c>
      <c r="K119" s="1" t="s">
        <v>33</v>
      </c>
      <c r="L119" s="1" t="s">
        <v>358</v>
      </c>
      <c r="M119" s="1" t="s">
        <v>35</v>
      </c>
      <c r="N119" s="1" t="s">
        <v>125</v>
      </c>
      <c r="O119" s="1" t="s">
        <v>37</v>
      </c>
      <c r="P119" s="1" t="s">
        <v>169</v>
      </c>
      <c r="Q119" s="1" t="s">
        <v>170</v>
      </c>
      <c r="T119" s="1" t="s">
        <v>359</v>
      </c>
      <c r="X119" s="1" t="s">
        <v>53</v>
      </c>
      <c r="Y119" s="1" t="s">
        <v>84</v>
      </c>
      <c r="Z119" s="3">
        <v>0</v>
      </c>
      <c r="AA119" s="1" t="s">
        <v>306</v>
      </c>
      <c r="AB119" s="1" t="s">
        <v>306</v>
      </c>
      <c r="AC119" s="1">
        <f t="shared" si="2"/>
        <v>2018</v>
      </c>
      <c r="AD119" s="1">
        <f t="shared" si="3"/>
        <v>5</v>
      </c>
    </row>
    <row r="120" spans="1:30" ht="12.75" customHeight="1" x14ac:dyDescent="0.2">
      <c r="A120" s="2">
        <v>43234.406793252303</v>
      </c>
      <c r="B120" s="1" t="s">
        <v>360</v>
      </c>
      <c r="C120" s="1" t="s">
        <v>361</v>
      </c>
      <c r="D120" s="1" t="s">
        <v>362</v>
      </c>
      <c r="E120" s="3">
        <v>5</v>
      </c>
      <c r="F120" s="1" t="s">
        <v>31</v>
      </c>
      <c r="G120" s="3">
        <v>233.78</v>
      </c>
      <c r="H120" s="3">
        <v>1168.9000000000001</v>
      </c>
      <c r="I120" s="1" t="s">
        <v>32</v>
      </c>
      <c r="K120" s="1" t="s">
        <v>33</v>
      </c>
      <c r="L120" s="1" t="s">
        <v>363</v>
      </c>
      <c r="M120" s="1" t="s">
        <v>35</v>
      </c>
      <c r="N120" s="1" t="s">
        <v>125</v>
      </c>
      <c r="O120" s="1" t="s">
        <v>37</v>
      </c>
      <c r="P120" s="1" t="s">
        <v>38</v>
      </c>
      <c r="Q120" s="1" t="s">
        <v>39</v>
      </c>
      <c r="T120" s="1" t="s">
        <v>364</v>
      </c>
      <c r="X120" s="1" t="s">
        <v>53</v>
      </c>
      <c r="Y120" s="1" t="s">
        <v>42</v>
      </c>
      <c r="Z120" s="3">
        <v>0</v>
      </c>
      <c r="AC120" s="1">
        <f t="shared" si="2"/>
        <v>2018</v>
      </c>
      <c r="AD120" s="1">
        <f t="shared" si="3"/>
        <v>5</v>
      </c>
    </row>
    <row r="121" spans="1:30" ht="12.75" customHeight="1" x14ac:dyDescent="0.2">
      <c r="A121" s="2">
        <v>43237.503230405098</v>
      </c>
      <c r="B121" s="1" t="s">
        <v>365</v>
      </c>
      <c r="C121" s="1" t="s">
        <v>366</v>
      </c>
      <c r="D121" s="1" t="s">
        <v>367</v>
      </c>
      <c r="E121" s="3">
        <v>1</v>
      </c>
      <c r="F121" s="1" t="s">
        <v>31</v>
      </c>
      <c r="G121" s="3">
        <v>12.1</v>
      </c>
      <c r="H121" s="3">
        <v>12.1</v>
      </c>
      <c r="I121" s="1" t="s">
        <v>32</v>
      </c>
      <c r="K121" s="1" t="s">
        <v>33</v>
      </c>
      <c r="L121" s="1" t="s">
        <v>368</v>
      </c>
      <c r="M121" s="1" t="s">
        <v>35</v>
      </c>
      <c r="N121" s="1" t="s">
        <v>125</v>
      </c>
      <c r="O121" s="1" t="s">
        <v>37</v>
      </c>
      <c r="P121" s="1" t="s">
        <v>169</v>
      </c>
      <c r="Q121" s="1" t="s">
        <v>170</v>
      </c>
      <c r="T121" s="1" t="s">
        <v>369</v>
      </c>
      <c r="X121" s="1" t="s">
        <v>53</v>
      </c>
      <c r="Y121" s="1" t="s">
        <v>84</v>
      </c>
      <c r="Z121" s="3">
        <v>0</v>
      </c>
      <c r="AC121" s="1">
        <f t="shared" si="2"/>
        <v>2018</v>
      </c>
      <c r="AD121" s="1">
        <f t="shared" si="3"/>
        <v>5</v>
      </c>
    </row>
    <row r="122" spans="1:30" ht="12.75" customHeight="1" x14ac:dyDescent="0.2">
      <c r="A122" s="2">
        <v>43237.503230405098</v>
      </c>
      <c r="B122" s="1" t="s">
        <v>365</v>
      </c>
      <c r="C122" s="1" t="s">
        <v>370</v>
      </c>
      <c r="D122" s="1" t="s">
        <v>371</v>
      </c>
      <c r="E122" s="3">
        <v>1</v>
      </c>
      <c r="F122" s="1" t="s">
        <v>31</v>
      </c>
      <c r="G122" s="3">
        <v>12.1</v>
      </c>
      <c r="H122" s="3">
        <v>12.1</v>
      </c>
      <c r="I122" s="1" t="s">
        <v>32</v>
      </c>
      <c r="K122" s="1" t="s">
        <v>33</v>
      </c>
      <c r="L122" s="1" t="s">
        <v>372</v>
      </c>
      <c r="M122" s="1" t="s">
        <v>35</v>
      </c>
      <c r="N122" s="1" t="s">
        <v>125</v>
      </c>
      <c r="O122" s="1" t="s">
        <v>37</v>
      </c>
      <c r="P122" s="1" t="s">
        <v>169</v>
      </c>
      <c r="Q122" s="1" t="s">
        <v>170</v>
      </c>
      <c r="T122" s="1" t="s">
        <v>369</v>
      </c>
      <c r="X122" s="1" t="s">
        <v>53</v>
      </c>
      <c r="Y122" s="1" t="s">
        <v>84</v>
      </c>
      <c r="Z122" s="3">
        <v>0</v>
      </c>
      <c r="AC122" s="1">
        <f t="shared" si="2"/>
        <v>2018</v>
      </c>
      <c r="AD122" s="1">
        <f t="shared" si="3"/>
        <v>5</v>
      </c>
    </row>
    <row r="123" spans="1:30" ht="12.75" customHeight="1" x14ac:dyDescent="0.2">
      <c r="A123" s="2">
        <v>43237.503230405098</v>
      </c>
      <c r="B123" s="1" t="s">
        <v>365</v>
      </c>
      <c r="C123" s="1" t="s">
        <v>373</v>
      </c>
      <c r="D123" s="1" t="s">
        <v>374</v>
      </c>
      <c r="E123" s="3">
        <v>3</v>
      </c>
      <c r="F123" s="1" t="s">
        <v>31</v>
      </c>
      <c r="G123" s="3">
        <v>12.1</v>
      </c>
      <c r="H123" s="3">
        <v>36.299999999999997</v>
      </c>
      <c r="I123" s="1" t="s">
        <v>32</v>
      </c>
      <c r="K123" s="1" t="s">
        <v>33</v>
      </c>
      <c r="L123" s="1" t="s">
        <v>375</v>
      </c>
      <c r="M123" s="1" t="s">
        <v>35</v>
      </c>
      <c r="N123" s="1" t="s">
        <v>125</v>
      </c>
      <c r="O123" s="1" t="s">
        <v>37</v>
      </c>
      <c r="P123" s="1" t="s">
        <v>169</v>
      </c>
      <c r="Q123" s="1" t="s">
        <v>170</v>
      </c>
      <c r="T123" s="1" t="s">
        <v>369</v>
      </c>
      <c r="X123" s="1" t="s">
        <v>53</v>
      </c>
      <c r="Y123" s="1" t="s">
        <v>84</v>
      </c>
      <c r="Z123" s="3">
        <v>0</v>
      </c>
      <c r="AC123" s="1">
        <f t="shared" si="2"/>
        <v>2018</v>
      </c>
      <c r="AD123" s="1">
        <f t="shared" si="3"/>
        <v>5</v>
      </c>
    </row>
    <row r="124" spans="1:30" ht="12.75" customHeight="1" x14ac:dyDescent="0.2">
      <c r="A124" s="2">
        <v>43237.503230405098</v>
      </c>
      <c r="B124" s="1" t="s">
        <v>365</v>
      </c>
      <c r="C124" s="1" t="s">
        <v>376</v>
      </c>
      <c r="D124" s="1" t="s">
        <v>377</v>
      </c>
      <c r="E124" s="3">
        <v>3</v>
      </c>
      <c r="F124" s="1" t="s">
        <v>31</v>
      </c>
      <c r="G124" s="3">
        <v>12.11</v>
      </c>
      <c r="H124" s="3">
        <v>36.340000000000003</v>
      </c>
      <c r="I124" s="1" t="s">
        <v>32</v>
      </c>
      <c r="K124" s="1" t="s">
        <v>33</v>
      </c>
      <c r="L124" s="1" t="s">
        <v>378</v>
      </c>
      <c r="M124" s="1" t="s">
        <v>35</v>
      </c>
      <c r="N124" s="1" t="s">
        <v>125</v>
      </c>
      <c r="O124" s="1" t="s">
        <v>37</v>
      </c>
      <c r="P124" s="1" t="s">
        <v>169</v>
      </c>
      <c r="Q124" s="1" t="s">
        <v>170</v>
      </c>
      <c r="T124" s="1" t="s">
        <v>369</v>
      </c>
      <c r="X124" s="1" t="s">
        <v>53</v>
      </c>
      <c r="Y124" s="1" t="s">
        <v>84</v>
      </c>
      <c r="Z124" s="3">
        <v>0</v>
      </c>
      <c r="AC124" s="1">
        <f t="shared" si="2"/>
        <v>2018</v>
      </c>
      <c r="AD124" s="1">
        <f t="shared" si="3"/>
        <v>5</v>
      </c>
    </row>
    <row r="125" spans="1:30" ht="12.75" customHeight="1" x14ac:dyDescent="0.2">
      <c r="A125" s="2">
        <v>43237.503230405098</v>
      </c>
      <c r="B125" s="1" t="s">
        <v>365</v>
      </c>
      <c r="C125" s="1" t="s">
        <v>379</v>
      </c>
      <c r="D125" s="1" t="s">
        <v>380</v>
      </c>
      <c r="E125" s="3">
        <v>1</v>
      </c>
      <c r="F125" s="1" t="s">
        <v>31</v>
      </c>
      <c r="G125" s="3">
        <v>75.02</v>
      </c>
      <c r="H125" s="3">
        <v>75.02</v>
      </c>
      <c r="I125" s="1" t="s">
        <v>32</v>
      </c>
      <c r="K125" s="1" t="s">
        <v>33</v>
      </c>
      <c r="L125" s="1" t="s">
        <v>381</v>
      </c>
      <c r="M125" s="1" t="s">
        <v>35</v>
      </c>
      <c r="N125" s="1" t="s">
        <v>125</v>
      </c>
      <c r="O125" s="1" t="s">
        <v>37</v>
      </c>
      <c r="P125" s="1" t="s">
        <v>169</v>
      </c>
      <c r="Q125" s="1" t="s">
        <v>170</v>
      </c>
      <c r="T125" s="1" t="s">
        <v>369</v>
      </c>
      <c r="X125" s="1" t="s">
        <v>53</v>
      </c>
      <c r="Y125" s="1" t="s">
        <v>84</v>
      </c>
      <c r="Z125" s="3">
        <v>0</v>
      </c>
      <c r="AC125" s="1">
        <f t="shared" si="2"/>
        <v>2018</v>
      </c>
      <c r="AD125" s="1">
        <f t="shared" si="3"/>
        <v>5</v>
      </c>
    </row>
    <row r="126" spans="1:30" ht="12.75" customHeight="1" x14ac:dyDescent="0.2">
      <c r="A126" s="2">
        <v>43237.503230405098</v>
      </c>
      <c r="B126" s="1" t="s">
        <v>365</v>
      </c>
      <c r="C126" s="1" t="s">
        <v>382</v>
      </c>
      <c r="D126" s="1" t="s">
        <v>383</v>
      </c>
      <c r="E126" s="3">
        <v>2</v>
      </c>
      <c r="F126" s="1" t="s">
        <v>31</v>
      </c>
      <c r="G126" s="3">
        <v>75.02</v>
      </c>
      <c r="H126" s="3">
        <v>150.04</v>
      </c>
      <c r="I126" s="1" t="s">
        <v>32</v>
      </c>
      <c r="K126" s="1" t="s">
        <v>33</v>
      </c>
      <c r="L126" s="1" t="s">
        <v>384</v>
      </c>
      <c r="M126" s="1" t="s">
        <v>35</v>
      </c>
      <c r="N126" s="1" t="s">
        <v>125</v>
      </c>
      <c r="O126" s="1" t="s">
        <v>37</v>
      </c>
      <c r="P126" s="1" t="s">
        <v>169</v>
      </c>
      <c r="Q126" s="1" t="s">
        <v>170</v>
      </c>
      <c r="T126" s="1" t="s">
        <v>369</v>
      </c>
      <c r="X126" s="1" t="s">
        <v>53</v>
      </c>
      <c r="Y126" s="1" t="s">
        <v>84</v>
      </c>
      <c r="Z126" s="3">
        <v>0</v>
      </c>
      <c r="AC126" s="1">
        <f t="shared" si="2"/>
        <v>2018</v>
      </c>
      <c r="AD126" s="1">
        <f t="shared" si="3"/>
        <v>5</v>
      </c>
    </row>
    <row r="127" spans="1:30" ht="12.75" customHeight="1" x14ac:dyDescent="0.2">
      <c r="A127" s="2">
        <v>43237.503230405098</v>
      </c>
      <c r="B127" s="1" t="s">
        <v>365</v>
      </c>
      <c r="C127" s="1" t="s">
        <v>385</v>
      </c>
      <c r="D127" s="1" t="s">
        <v>386</v>
      </c>
      <c r="E127" s="3">
        <v>3</v>
      </c>
      <c r="F127" s="1" t="s">
        <v>31</v>
      </c>
      <c r="G127" s="3">
        <v>75.02</v>
      </c>
      <c r="H127" s="3">
        <v>225.06</v>
      </c>
      <c r="I127" s="1" t="s">
        <v>32</v>
      </c>
      <c r="K127" s="1" t="s">
        <v>33</v>
      </c>
      <c r="L127" s="1" t="s">
        <v>387</v>
      </c>
      <c r="M127" s="1" t="s">
        <v>35</v>
      </c>
      <c r="N127" s="1" t="s">
        <v>125</v>
      </c>
      <c r="O127" s="1" t="s">
        <v>37</v>
      </c>
      <c r="P127" s="1" t="s">
        <v>169</v>
      </c>
      <c r="Q127" s="1" t="s">
        <v>170</v>
      </c>
      <c r="T127" s="1" t="s">
        <v>369</v>
      </c>
      <c r="X127" s="1" t="s">
        <v>53</v>
      </c>
      <c r="Y127" s="1" t="s">
        <v>84</v>
      </c>
      <c r="Z127" s="3">
        <v>0</v>
      </c>
      <c r="AC127" s="1">
        <f t="shared" si="2"/>
        <v>2018</v>
      </c>
      <c r="AD127" s="1">
        <f t="shared" si="3"/>
        <v>5</v>
      </c>
    </row>
    <row r="128" spans="1:30" ht="12.75" customHeight="1" x14ac:dyDescent="0.2">
      <c r="A128" s="2">
        <v>43245.4387152778</v>
      </c>
      <c r="B128" s="1" t="s">
        <v>388</v>
      </c>
      <c r="C128" s="1" t="s">
        <v>55</v>
      </c>
      <c r="D128" s="1" t="s">
        <v>56</v>
      </c>
      <c r="E128" s="3">
        <v>200</v>
      </c>
      <c r="F128" s="1" t="s">
        <v>31</v>
      </c>
      <c r="G128" s="3">
        <v>0.63</v>
      </c>
      <c r="H128" s="3">
        <v>126</v>
      </c>
      <c r="I128" s="1" t="s">
        <v>46</v>
      </c>
      <c r="K128" s="1" t="s">
        <v>47</v>
      </c>
      <c r="L128" s="1" t="s">
        <v>57</v>
      </c>
      <c r="M128" s="1" t="s">
        <v>35</v>
      </c>
      <c r="N128" s="1" t="s">
        <v>49</v>
      </c>
      <c r="O128" s="1" t="s">
        <v>37</v>
      </c>
      <c r="P128" s="1" t="s">
        <v>58</v>
      </c>
      <c r="Q128" s="1" t="s">
        <v>59</v>
      </c>
      <c r="T128" s="1" t="s">
        <v>60</v>
      </c>
      <c r="X128" s="1" t="s">
        <v>53</v>
      </c>
      <c r="Y128" s="1" t="s">
        <v>61</v>
      </c>
      <c r="Z128" s="3">
        <v>0</v>
      </c>
      <c r="AA128" s="1" t="s">
        <v>62</v>
      </c>
      <c r="AB128" s="1" t="s">
        <v>62</v>
      </c>
      <c r="AC128" s="1">
        <f t="shared" si="2"/>
        <v>2018</v>
      </c>
      <c r="AD128" s="1">
        <f t="shared" si="3"/>
        <v>5</v>
      </c>
    </row>
    <row r="129" spans="1:30" ht="12.75" customHeight="1" x14ac:dyDescent="0.2">
      <c r="A129" s="2">
        <v>43245.469409722202</v>
      </c>
      <c r="B129" s="1" t="s">
        <v>389</v>
      </c>
      <c r="C129" s="1" t="s">
        <v>264</v>
      </c>
      <c r="D129" s="1" t="s">
        <v>265</v>
      </c>
      <c r="E129" s="3">
        <v>20</v>
      </c>
      <c r="F129" s="1" t="s">
        <v>31</v>
      </c>
      <c r="G129" s="3">
        <v>11.74</v>
      </c>
      <c r="H129" s="3">
        <v>234.8</v>
      </c>
      <c r="I129" s="1" t="s">
        <v>46</v>
      </c>
      <c r="K129" s="1" t="s">
        <v>47</v>
      </c>
      <c r="L129" s="1" t="s">
        <v>266</v>
      </c>
      <c r="M129" s="1" t="s">
        <v>35</v>
      </c>
      <c r="N129" s="1" t="s">
        <v>49</v>
      </c>
      <c r="O129" s="1" t="s">
        <v>37</v>
      </c>
      <c r="P129" s="1" t="s">
        <v>267</v>
      </c>
      <c r="Q129" s="1" t="s">
        <v>268</v>
      </c>
      <c r="T129" s="1" t="s">
        <v>269</v>
      </c>
      <c r="X129" s="1" t="s">
        <v>53</v>
      </c>
      <c r="Y129" s="1" t="s">
        <v>84</v>
      </c>
      <c r="Z129" s="3">
        <v>0</v>
      </c>
      <c r="AC129" s="1">
        <f t="shared" si="2"/>
        <v>2018</v>
      </c>
      <c r="AD129" s="1">
        <f t="shared" si="3"/>
        <v>5</v>
      </c>
    </row>
    <row r="130" spans="1:30" ht="12.75" customHeight="1" x14ac:dyDescent="0.2">
      <c r="A130" s="2">
        <v>43245.469409722202</v>
      </c>
      <c r="B130" s="1" t="s">
        <v>389</v>
      </c>
      <c r="C130" s="1" t="s">
        <v>44</v>
      </c>
      <c r="D130" s="1" t="s">
        <v>45</v>
      </c>
      <c r="E130" s="3">
        <v>10</v>
      </c>
      <c r="F130" s="1" t="s">
        <v>31</v>
      </c>
      <c r="G130" s="3">
        <v>28.73</v>
      </c>
      <c r="H130" s="3">
        <v>287.3</v>
      </c>
      <c r="I130" s="1" t="s">
        <v>46</v>
      </c>
      <c r="K130" s="1" t="s">
        <v>47</v>
      </c>
      <c r="L130" s="1" t="s">
        <v>48</v>
      </c>
      <c r="M130" s="1" t="s">
        <v>35</v>
      </c>
      <c r="N130" s="1" t="s">
        <v>49</v>
      </c>
      <c r="O130" s="1" t="s">
        <v>37</v>
      </c>
      <c r="P130" s="1" t="s">
        <v>50</v>
      </c>
      <c r="Q130" s="1" t="s">
        <v>51</v>
      </c>
      <c r="T130" s="1" t="s">
        <v>52</v>
      </c>
      <c r="X130" s="1" t="s">
        <v>53</v>
      </c>
      <c r="Y130" s="1" t="s">
        <v>42</v>
      </c>
      <c r="Z130" s="3">
        <v>0</v>
      </c>
      <c r="AC130" s="1">
        <f t="shared" si="2"/>
        <v>2018</v>
      </c>
      <c r="AD130" s="1">
        <f t="shared" si="3"/>
        <v>5</v>
      </c>
    </row>
    <row r="131" spans="1:30" ht="12.75" customHeight="1" x14ac:dyDescent="0.2">
      <c r="A131" s="2">
        <v>43245.528768206001</v>
      </c>
      <c r="B131" s="1" t="s">
        <v>390</v>
      </c>
      <c r="C131" s="1" t="s">
        <v>44</v>
      </c>
      <c r="D131" s="1" t="s">
        <v>45</v>
      </c>
      <c r="E131" s="3">
        <v>5</v>
      </c>
      <c r="F131" s="1" t="s">
        <v>31</v>
      </c>
      <c r="G131" s="3">
        <v>28.73</v>
      </c>
      <c r="H131" s="3">
        <v>143.65</v>
      </c>
      <c r="I131" s="1" t="s">
        <v>46</v>
      </c>
      <c r="K131" s="1" t="s">
        <v>47</v>
      </c>
      <c r="L131" s="1" t="s">
        <v>48</v>
      </c>
      <c r="M131" s="1" t="s">
        <v>35</v>
      </c>
      <c r="N131" s="1" t="s">
        <v>120</v>
      </c>
      <c r="O131" s="1" t="s">
        <v>37</v>
      </c>
      <c r="P131" s="1" t="s">
        <v>50</v>
      </c>
      <c r="Q131" s="1" t="s">
        <v>51</v>
      </c>
      <c r="T131" s="1" t="s">
        <v>52</v>
      </c>
      <c r="X131" s="1" t="s">
        <v>53</v>
      </c>
      <c r="Y131" s="1" t="s">
        <v>42</v>
      </c>
      <c r="Z131" s="3">
        <v>0</v>
      </c>
      <c r="AC131" s="1">
        <f t="shared" ref="AC131:AC194" si="4">YEAR(A131)</f>
        <v>2018</v>
      </c>
      <c r="AD131" s="1">
        <f t="shared" ref="AD131:AD194" si="5">MONTH(A131)</f>
        <v>5</v>
      </c>
    </row>
    <row r="132" spans="1:30" ht="12.75" customHeight="1" x14ac:dyDescent="0.2">
      <c r="A132" s="2">
        <v>43245.529817476898</v>
      </c>
      <c r="B132" s="1" t="s">
        <v>391</v>
      </c>
      <c r="C132" s="1" t="s">
        <v>44</v>
      </c>
      <c r="D132" s="1" t="s">
        <v>45</v>
      </c>
      <c r="E132" s="3">
        <v>24</v>
      </c>
      <c r="F132" s="1" t="s">
        <v>31</v>
      </c>
      <c r="G132" s="3">
        <v>28.74</v>
      </c>
      <c r="H132" s="3">
        <v>689.76</v>
      </c>
      <c r="I132" s="1" t="s">
        <v>32</v>
      </c>
      <c r="K132" s="1" t="s">
        <v>33</v>
      </c>
      <c r="L132" s="1" t="s">
        <v>48</v>
      </c>
      <c r="M132" s="1" t="s">
        <v>35</v>
      </c>
      <c r="N132" s="1" t="s">
        <v>120</v>
      </c>
      <c r="O132" s="1" t="s">
        <v>37</v>
      </c>
      <c r="P132" s="1" t="s">
        <v>50</v>
      </c>
      <c r="Q132" s="1" t="s">
        <v>51</v>
      </c>
      <c r="T132" s="1" t="s">
        <v>52</v>
      </c>
      <c r="X132" s="1" t="s">
        <v>53</v>
      </c>
      <c r="Y132" s="1" t="s">
        <v>42</v>
      </c>
      <c r="Z132" s="3">
        <v>0</v>
      </c>
      <c r="AC132" s="1">
        <f t="shared" si="4"/>
        <v>2018</v>
      </c>
      <c r="AD132" s="1">
        <f t="shared" si="5"/>
        <v>5</v>
      </c>
    </row>
    <row r="133" spans="1:30" ht="12.75" customHeight="1" x14ac:dyDescent="0.2">
      <c r="A133" s="2">
        <v>43245.581562500003</v>
      </c>
      <c r="B133" s="1" t="s">
        <v>392</v>
      </c>
      <c r="C133" s="1" t="s">
        <v>393</v>
      </c>
      <c r="D133" s="1" t="s">
        <v>394</v>
      </c>
      <c r="E133" s="3">
        <v>1000</v>
      </c>
      <c r="F133" s="1" t="s">
        <v>31</v>
      </c>
      <c r="G133" s="3">
        <v>0.15</v>
      </c>
      <c r="H133" s="3">
        <v>150</v>
      </c>
      <c r="I133" s="1" t="s">
        <v>32</v>
      </c>
      <c r="K133" s="1" t="s">
        <v>33</v>
      </c>
      <c r="L133" s="1" t="s">
        <v>395</v>
      </c>
      <c r="M133" s="1" t="s">
        <v>35</v>
      </c>
      <c r="N133" s="1" t="s">
        <v>49</v>
      </c>
      <c r="O133" s="1" t="s">
        <v>37</v>
      </c>
      <c r="P133" s="1" t="s">
        <v>69</v>
      </c>
      <c r="Q133" s="1" t="s">
        <v>70</v>
      </c>
      <c r="T133" s="1" t="s">
        <v>71</v>
      </c>
      <c r="X133" s="1" t="s">
        <v>53</v>
      </c>
      <c r="Y133" s="1" t="s">
        <v>42</v>
      </c>
      <c r="Z133" s="3">
        <v>0</v>
      </c>
      <c r="AC133" s="1">
        <f t="shared" si="4"/>
        <v>2018</v>
      </c>
      <c r="AD133" s="1">
        <f t="shared" si="5"/>
        <v>5</v>
      </c>
    </row>
    <row r="134" spans="1:30" ht="12.75" customHeight="1" x14ac:dyDescent="0.2">
      <c r="A134" s="2">
        <v>43245.581562500003</v>
      </c>
      <c r="B134" s="1" t="s">
        <v>392</v>
      </c>
      <c r="C134" s="1" t="s">
        <v>396</v>
      </c>
      <c r="D134" s="1" t="s">
        <v>397</v>
      </c>
      <c r="E134" s="3">
        <v>1000</v>
      </c>
      <c r="F134" s="1" t="s">
        <v>31</v>
      </c>
      <c r="G134" s="3">
        <v>0.27</v>
      </c>
      <c r="H134" s="3">
        <v>270</v>
      </c>
      <c r="I134" s="1" t="s">
        <v>32</v>
      </c>
      <c r="K134" s="1" t="s">
        <v>33</v>
      </c>
      <c r="L134" s="1" t="s">
        <v>398</v>
      </c>
      <c r="M134" s="1" t="s">
        <v>35</v>
      </c>
      <c r="N134" s="1" t="s">
        <v>49</v>
      </c>
      <c r="O134" s="1" t="s">
        <v>37</v>
      </c>
      <c r="P134" s="1" t="s">
        <v>69</v>
      </c>
      <c r="Q134" s="1" t="s">
        <v>70</v>
      </c>
      <c r="T134" s="1" t="s">
        <v>71</v>
      </c>
      <c r="X134" s="1" t="s">
        <v>53</v>
      </c>
      <c r="Y134" s="1" t="s">
        <v>42</v>
      </c>
      <c r="Z134" s="3">
        <v>0</v>
      </c>
      <c r="AC134" s="1">
        <f t="shared" si="4"/>
        <v>2018</v>
      </c>
      <c r="AD134" s="1">
        <f t="shared" si="5"/>
        <v>5</v>
      </c>
    </row>
    <row r="135" spans="1:30" ht="12.75" customHeight="1" x14ac:dyDescent="0.2">
      <c r="A135" s="2">
        <v>43245.581562500003</v>
      </c>
      <c r="B135" s="1" t="s">
        <v>392</v>
      </c>
      <c r="C135" s="1" t="s">
        <v>399</v>
      </c>
      <c r="D135" s="1" t="s">
        <v>400</v>
      </c>
      <c r="E135" s="3">
        <v>30</v>
      </c>
      <c r="F135" s="1" t="s">
        <v>31</v>
      </c>
      <c r="G135" s="3">
        <v>0.38</v>
      </c>
      <c r="H135" s="3">
        <v>11.4</v>
      </c>
      <c r="I135" s="1" t="s">
        <v>32</v>
      </c>
      <c r="K135" s="1" t="s">
        <v>33</v>
      </c>
      <c r="L135" s="1" t="s">
        <v>401</v>
      </c>
      <c r="M135" s="1" t="s">
        <v>35</v>
      </c>
      <c r="N135" s="1" t="s">
        <v>49</v>
      </c>
      <c r="O135" s="1" t="s">
        <v>37</v>
      </c>
      <c r="P135" s="1" t="s">
        <v>75</v>
      </c>
      <c r="Q135" s="1" t="s">
        <v>76</v>
      </c>
      <c r="T135" s="1" t="s">
        <v>339</v>
      </c>
      <c r="X135" s="1" t="s">
        <v>53</v>
      </c>
      <c r="Y135" s="1" t="s">
        <v>42</v>
      </c>
      <c r="Z135" s="3">
        <v>0</v>
      </c>
      <c r="AC135" s="1">
        <f t="shared" si="4"/>
        <v>2018</v>
      </c>
      <c r="AD135" s="1">
        <f t="shared" si="5"/>
        <v>5</v>
      </c>
    </row>
    <row r="136" spans="1:30" ht="12.75" customHeight="1" x14ac:dyDescent="0.2">
      <c r="A136" s="2">
        <v>43245.581562500003</v>
      </c>
      <c r="B136" s="1" t="s">
        <v>392</v>
      </c>
      <c r="C136" s="1" t="s">
        <v>402</v>
      </c>
      <c r="D136" s="1" t="s">
        <v>403</v>
      </c>
      <c r="E136" s="3">
        <v>100</v>
      </c>
      <c r="F136" s="1" t="s">
        <v>31</v>
      </c>
      <c r="G136" s="3">
        <v>0.48</v>
      </c>
      <c r="H136" s="3">
        <v>48</v>
      </c>
      <c r="I136" s="1" t="s">
        <v>32</v>
      </c>
      <c r="K136" s="1" t="s">
        <v>33</v>
      </c>
      <c r="L136" s="1" t="s">
        <v>404</v>
      </c>
      <c r="M136" s="1" t="s">
        <v>35</v>
      </c>
      <c r="N136" s="1" t="s">
        <v>49</v>
      </c>
      <c r="O136" s="1" t="s">
        <v>37</v>
      </c>
      <c r="P136" s="1" t="s">
        <v>149</v>
      </c>
      <c r="Q136" s="1" t="s">
        <v>150</v>
      </c>
      <c r="T136" s="1" t="s">
        <v>134</v>
      </c>
      <c r="X136" s="1" t="s">
        <v>53</v>
      </c>
      <c r="Y136" s="1" t="s">
        <v>151</v>
      </c>
      <c r="Z136" s="3">
        <v>0</v>
      </c>
      <c r="AC136" s="1">
        <f t="shared" si="4"/>
        <v>2018</v>
      </c>
      <c r="AD136" s="1">
        <f t="shared" si="5"/>
        <v>5</v>
      </c>
    </row>
    <row r="137" spans="1:30" ht="12.75" customHeight="1" x14ac:dyDescent="0.2">
      <c r="A137" s="2">
        <v>43245.581562500003</v>
      </c>
      <c r="B137" s="1" t="s">
        <v>392</v>
      </c>
      <c r="C137" s="1" t="s">
        <v>146</v>
      </c>
      <c r="D137" s="1" t="s">
        <v>147</v>
      </c>
      <c r="E137" s="3">
        <v>200</v>
      </c>
      <c r="F137" s="1" t="s">
        <v>31</v>
      </c>
      <c r="G137" s="3">
        <v>0.55000000000000004</v>
      </c>
      <c r="H137" s="3">
        <v>110</v>
      </c>
      <c r="I137" s="1" t="s">
        <v>32</v>
      </c>
      <c r="K137" s="1" t="s">
        <v>33</v>
      </c>
      <c r="L137" s="1" t="s">
        <v>148</v>
      </c>
      <c r="M137" s="1" t="s">
        <v>35</v>
      </c>
      <c r="N137" s="1" t="s">
        <v>49</v>
      </c>
      <c r="O137" s="1" t="s">
        <v>37</v>
      </c>
      <c r="P137" s="1" t="s">
        <v>149</v>
      </c>
      <c r="Q137" s="1" t="s">
        <v>150</v>
      </c>
      <c r="T137" s="1" t="s">
        <v>134</v>
      </c>
      <c r="X137" s="1" t="s">
        <v>53</v>
      </c>
      <c r="Y137" s="1" t="s">
        <v>151</v>
      </c>
      <c r="Z137" s="3">
        <v>0</v>
      </c>
      <c r="AC137" s="1">
        <f t="shared" si="4"/>
        <v>2018</v>
      </c>
      <c r="AD137" s="1">
        <f t="shared" si="5"/>
        <v>5</v>
      </c>
    </row>
    <row r="138" spans="1:30" ht="12.75" customHeight="1" x14ac:dyDescent="0.2">
      <c r="A138" s="2">
        <v>43245.581562500003</v>
      </c>
      <c r="B138" s="1" t="s">
        <v>392</v>
      </c>
      <c r="C138" s="1" t="s">
        <v>405</v>
      </c>
      <c r="D138" s="1" t="s">
        <v>406</v>
      </c>
      <c r="E138" s="3">
        <v>500</v>
      </c>
      <c r="F138" s="1" t="s">
        <v>31</v>
      </c>
      <c r="G138" s="3">
        <v>0.62</v>
      </c>
      <c r="H138" s="3">
        <v>310</v>
      </c>
      <c r="I138" s="1" t="s">
        <v>32</v>
      </c>
      <c r="K138" s="1" t="s">
        <v>33</v>
      </c>
      <c r="L138" s="1" t="s">
        <v>407</v>
      </c>
      <c r="M138" s="1" t="s">
        <v>35</v>
      </c>
      <c r="N138" s="1" t="s">
        <v>49</v>
      </c>
      <c r="O138" s="1" t="s">
        <v>37</v>
      </c>
      <c r="P138" s="1" t="s">
        <v>38</v>
      </c>
      <c r="Q138" s="1" t="s">
        <v>39</v>
      </c>
      <c r="T138" s="1" t="s">
        <v>52</v>
      </c>
      <c r="X138" s="1" t="s">
        <v>53</v>
      </c>
      <c r="Y138" s="1" t="s">
        <v>42</v>
      </c>
      <c r="Z138" s="3">
        <v>0</v>
      </c>
      <c r="AC138" s="1">
        <f t="shared" si="4"/>
        <v>2018</v>
      </c>
      <c r="AD138" s="1">
        <f t="shared" si="5"/>
        <v>5</v>
      </c>
    </row>
    <row r="139" spans="1:30" ht="12.75" customHeight="1" x14ac:dyDescent="0.2">
      <c r="A139" s="2">
        <v>43245.581562500003</v>
      </c>
      <c r="B139" s="1" t="s">
        <v>392</v>
      </c>
      <c r="C139" s="1" t="s">
        <v>282</v>
      </c>
      <c r="D139" s="1" t="s">
        <v>283</v>
      </c>
      <c r="E139" s="3">
        <v>1000</v>
      </c>
      <c r="F139" s="1" t="s">
        <v>31</v>
      </c>
      <c r="G139" s="3">
        <v>0.62</v>
      </c>
      <c r="H139" s="3">
        <v>620</v>
      </c>
      <c r="I139" s="1" t="s">
        <v>32</v>
      </c>
      <c r="K139" s="1" t="s">
        <v>33</v>
      </c>
      <c r="L139" s="1" t="s">
        <v>284</v>
      </c>
      <c r="M139" s="1" t="s">
        <v>35</v>
      </c>
      <c r="N139" s="1" t="s">
        <v>49</v>
      </c>
      <c r="O139" s="1" t="s">
        <v>37</v>
      </c>
      <c r="P139" s="1" t="s">
        <v>58</v>
      </c>
      <c r="Q139" s="1" t="s">
        <v>59</v>
      </c>
      <c r="T139" s="1" t="s">
        <v>60</v>
      </c>
      <c r="X139" s="1" t="s">
        <v>53</v>
      </c>
      <c r="Y139" s="1" t="s">
        <v>61</v>
      </c>
      <c r="Z139" s="3">
        <v>0</v>
      </c>
      <c r="AA139" s="1" t="s">
        <v>62</v>
      </c>
      <c r="AB139" s="1" t="s">
        <v>62</v>
      </c>
      <c r="AC139" s="1">
        <f t="shared" si="4"/>
        <v>2018</v>
      </c>
      <c r="AD139" s="1">
        <f t="shared" si="5"/>
        <v>5</v>
      </c>
    </row>
    <row r="140" spans="1:30" ht="12.75" customHeight="1" x14ac:dyDescent="0.2">
      <c r="A140" s="2">
        <v>43245.581562500003</v>
      </c>
      <c r="B140" s="1" t="s">
        <v>392</v>
      </c>
      <c r="C140" s="1" t="s">
        <v>55</v>
      </c>
      <c r="D140" s="1" t="s">
        <v>56</v>
      </c>
      <c r="E140" s="3">
        <v>2000</v>
      </c>
      <c r="F140" s="1" t="s">
        <v>31</v>
      </c>
      <c r="G140" s="3">
        <v>0.63</v>
      </c>
      <c r="H140" s="3">
        <v>1260</v>
      </c>
      <c r="I140" s="1" t="s">
        <v>32</v>
      </c>
      <c r="K140" s="1" t="s">
        <v>33</v>
      </c>
      <c r="L140" s="1" t="s">
        <v>57</v>
      </c>
      <c r="M140" s="1" t="s">
        <v>35</v>
      </c>
      <c r="N140" s="1" t="s">
        <v>49</v>
      </c>
      <c r="O140" s="1" t="s">
        <v>37</v>
      </c>
      <c r="P140" s="1" t="s">
        <v>58</v>
      </c>
      <c r="Q140" s="1" t="s">
        <v>59</v>
      </c>
      <c r="T140" s="1" t="s">
        <v>60</v>
      </c>
      <c r="X140" s="1" t="s">
        <v>53</v>
      </c>
      <c r="Y140" s="1" t="s">
        <v>61</v>
      </c>
      <c r="Z140" s="3">
        <v>0</v>
      </c>
      <c r="AA140" s="1" t="s">
        <v>62</v>
      </c>
      <c r="AB140" s="1" t="s">
        <v>62</v>
      </c>
      <c r="AC140" s="1">
        <f t="shared" si="4"/>
        <v>2018</v>
      </c>
      <c r="AD140" s="1">
        <f t="shared" si="5"/>
        <v>5</v>
      </c>
    </row>
    <row r="141" spans="1:30" ht="12.75" customHeight="1" x14ac:dyDescent="0.2">
      <c r="A141" s="2">
        <v>43245.581562500003</v>
      </c>
      <c r="B141" s="1" t="s">
        <v>392</v>
      </c>
      <c r="C141" s="1" t="s">
        <v>312</v>
      </c>
      <c r="D141" s="1" t="s">
        <v>313</v>
      </c>
      <c r="E141" s="3">
        <v>1000</v>
      </c>
      <c r="F141" s="1" t="s">
        <v>31</v>
      </c>
      <c r="G141" s="3">
        <v>0.63</v>
      </c>
      <c r="H141" s="3">
        <v>630</v>
      </c>
      <c r="I141" s="1" t="s">
        <v>32</v>
      </c>
      <c r="K141" s="1" t="s">
        <v>33</v>
      </c>
      <c r="L141" s="1" t="s">
        <v>314</v>
      </c>
      <c r="M141" s="1" t="s">
        <v>35</v>
      </c>
      <c r="N141" s="1" t="s">
        <v>49</v>
      </c>
      <c r="O141" s="1" t="s">
        <v>37</v>
      </c>
      <c r="P141" s="1" t="s">
        <v>58</v>
      </c>
      <c r="Q141" s="1" t="s">
        <v>59</v>
      </c>
      <c r="T141" s="1" t="s">
        <v>60</v>
      </c>
      <c r="X141" s="1" t="s">
        <v>53</v>
      </c>
      <c r="Y141" s="1" t="s">
        <v>61</v>
      </c>
      <c r="Z141" s="3">
        <v>0</v>
      </c>
      <c r="AA141" s="1" t="s">
        <v>62</v>
      </c>
      <c r="AB141" s="1" t="s">
        <v>62</v>
      </c>
      <c r="AC141" s="1">
        <f t="shared" si="4"/>
        <v>2018</v>
      </c>
      <c r="AD141" s="1">
        <f t="shared" si="5"/>
        <v>5</v>
      </c>
    </row>
    <row r="142" spans="1:30" ht="12.75" customHeight="1" x14ac:dyDescent="0.2">
      <c r="A142" s="2">
        <v>43245.581562500003</v>
      </c>
      <c r="B142" s="1" t="s">
        <v>392</v>
      </c>
      <c r="C142" s="1" t="s">
        <v>291</v>
      </c>
      <c r="D142" s="1" t="s">
        <v>292</v>
      </c>
      <c r="E142" s="3">
        <v>100</v>
      </c>
      <c r="F142" s="1" t="s">
        <v>31</v>
      </c>
      <c r="G142" s="3">
        <v>1.0900000000000001</v>
      </c>
      <c r="H142" s="3">
        <v>109</v>
      </c>
      <c r="I142" s="1" t="s">
        <v>32</v>
      </c>
      <c r="K142" s="1" t="s">
        <v>33</v>
      </c>
      <c r="L142" s="1" t="s">
        <v>293</v>
      </c>
      <c r="M142" s="1" t="s">
        <v>35</v>
      </c>
      <c r="N142" s="1" t="s">
        <v>49</v>
      </c>
      <c r="O142" s="1" t="s">
        <v>37</v>
      </c>
      <c r="P142" s="1" t="s">
        <v>81</v>
      </c>
      <c r="Q142" s="1" t="s">
        <v>82</v>
      </c>
      <c r="T142" s="1" t="s">
        <v>134</v>
      </c>
      <c r="X142" s="1" t="s">
        <v>53</v>
      </c>
      <c r="Y142" s="1" t="s">
        <v>84</v>
      </c>
      <c r="Z142" s="3">
        <v>0</v>
      </c>
      <c r="AC142" s="1">
        <f t="shared" si="4"/>
        <v>2018</v>
      </c>
      <c r="AD142" s="1">
        <f t="shared" si="5"/>
        <v>5</v>
      </c>
    </row>
    <row r="143" spans="1:30" ht="12.75" customHeight="1" x14ac:dyDescent="0.2">
      <c r="A143" s="2">
        <v>43245.581562500003</v>
      </c>
      <c r="B143" s="1" t="s">
        <v>392</v>
      </c>
      <c r="C143" s="1" t="s">
        <v>315</v>
      </c>
      <c r="D143" s="1" t="s">
        <v>316</v>
      </c>
      <c r="E143" s="3">
        <v>500</v>
      </c>
      <c r="F143" s="1" t="s">
        <v>31</v>
      </c>
      <c r="G143" s="3">
        <v>1.29</v>
      </c>
      <c r="H143" s="3">
        <v>645</v>
      </c>
      <c r="I143" s="1" t="s">
        <v>32</v>
      </c>
      <c r="K143" s="1" t="s">
        <v>33</v>
      </c>
      <c r="L143" s="1" t="s">
        <v>317</v>
      </c>
      <c r="M143" s="1" t="s">
        <v>35</v>
      </c>
      <c r="N143" s="1" t="s">
        <v>49</v>
      </c>
      <c r="O143" s="1" t="s">
        <v>37</v>
      </c>
      <c r="P143" s="1" t="s">
        <v>69</v>
      </c>
      <c r="Q143" s="1" t="s">
        <v>70</v>
      </c>
      <c r="T143" s="1" t="s">
        <v>71</v>
      </c>
      <c r="X143" s="1" t="s">
        <v>53</v>
      </c>
      <c r="Y143" s="1" t="s">
        <v>42</v>
      </c>
      <c r="Z143" s="3">
        <v>0</v>
      </c>
      <c r="AC143" s="1">
        <f t="shared" si="4"/>
        <v>2018</v>
      </c>
      <c r="AD143" s="1">
        <f t="shared" si="5"/>
        <v>5</v>
      </c>
    </row>
    <row r="144" spans="1:30" ht="12.75" customHeight="1" x14ac:dyDescent="0.2">
      <c r="A144" s="2">
        <v>43245.581562500003</v>
      </c>
      <c r="B144" s="1" t="s">
        <v>392</v>
      </c>
      <c r="C144" s="1" t="s">
        <v>230</v>
      </c>
      <c r="D144" s="1" t="s">
        <v>231</v>
      </c>
      <c r="E144" s="3">
        <v>100</v>
      </c>
      <c r="F144" s="1" t="s">
        <v>31</v>
      </c>
      <c r="G144" s="3">
        <v>1.99</v>
      </c>
      <c r="H144" s="3">
        <v>199</v>
      </c>
      <c r="I144" s="1" t="s">
        <v>32</v>
      </c>
      <c r="K144" s="1" t="s">
        <v>33</v>
      </c>
      <c r="L144" s="1" t="s">
        <v>232</v>
      </c>
      <c r="M144" s="1" t="s">
        <v>35</v>
      </c>
      <c r="N144" s="1" t="s">
        <v>49</v>
      </c>
      <c r="O144" s="1" t="s">
        <v>37</v>
      </c>
      <c r="P144" s="1" t="s">
        <v>88</v>
      </c>
      <c r="Q144" s="1" t="s">
        <v>89</v>
      </c>
      <c r="T144" s="1" t="s">
        <v>90</v>
      </c>
      <c r="X144" s="1" t="s">
        <v>53</v>
      </c>
      <c r="Y144" s="1" t="s">
        <v>84</v>
      </c>
      <c r="Z144" s="3">
        <v>0</v>
      </c>
      <c r="AC144" s="1">
        <f t="shared" si="4"/>
        <v>2018</v>
      </c>
      <c r="AD144" s="1">
        <f t="shared" si="5"/>
        <v>5</v>
      </c>
    </row>
    <row r="145" spans="1:30" ht="12.75" customHeight="1" x14ac:dyDescent="0.2">
      <c r="A145" s="2">
        <v>43245.581562500003</v>
      </c>
      <c r="B145" s="1" t="s">
        <v>392</v>
      </c>
      <c r="C145" s="1" t="s">
        <v>408</v>
      </c>
      <c r="D145" s="1" t="s">
        <v>409</v>
      </c>
      <c r="E145" s="3">
        <v>100</v>
      </c>
      <c r="F145" s="1" t="s">
        <v>31</v>
      </c>
      <c r="G145" s="3">
        <v>2.7</v>
      </c>
      <c r="H145" s="3">
        <v>270</v>
      </c>
      <c r="I145" s="1" t="s">
        <v>32</v>
      </c>
      <c r="K145" s="1" t="s">
        <v>33</v>
      </c>
      <c r="L145" s="1" t="s">
        <v>410</v>
      </c>
      <c r="M145" s="1" t="s">
        <v>35</v>
      </c>
      <c r="N145" s="1" t="s">
        <v>49</v>
      </c>
      <c r="O145" s="1" t="s">
        <v>37</v>
      </c>
      <c r="P145" s="1" t="s">
        <v>88</v>
      </c>
      <c r="Q145" s="1" t="s">
        <v>89</v>
      </c>
      <c r="T145" s="1" t="s">
        <v>90</v>
      </c>
      <c r="X145" s="1" t="s">
        <v>53</v>
      </c>
      <c r="Y145" s="1" t="s">
        <v>84</v>
      </c>
      <c r="Z145" s="3">
        <v>0</v>
      </c>
      <c r="AC145" s="1">
        <f t="shared" si="4"/>
        <v>2018</v>
      </c>
      <c r="AD145" s="1">
        <f t="shared" si="5"/>
        <v>5</v>
      </c>
    </row>
    <row r="146" spans="1:30" ht="12.75" customHeight="1" x14ac:dyDescent="0.2">
      <c r="A146" s="2">
        <v>43245.581562500003</v>
      </c>
      <c r="B146" s="1" t="s">
        <v>392</v>
      </c>
      <c r="C146" s="1" t="s">
        <v>324</v>
      </c>
      <c r="D146" s="1" t="s">
        <v>325</v>
      </c>
      <c r="E146" s="3">
        <v>100</v>
      </c>
      <c r="F146" s="1" t="s">
        <v>31</v>
      </c>
      <c r="G146" s="3">
        <v>3.02</v>
      </c>
      <c r="H146" s="3">
        <v>302</v>
      </c>
      <c r="I146" s="1" t="s">
        <v>32</v>
      </c>
      <c r="K146" s="1" t="s">
        <v>33</v>
      </c>
      <c r="L146" s="1" t="s">
        <v>326</v>
      </c>
      <c r="M146" s="1" t="s">
        <v>35</v>
      </c>
      <c r="N146" s="1" t="s">
        <v>49</v>
      </c>
      <c r="O146" s="1" t="s">
        <v>37</v>
      </c>
      <c r="P146" s="1" t="s">
        <v>69</v>
      </c>
      <c r="Q146" s="1" t="s">
        <v>70</v>
      </c>
      <c r="T146" s="1" t="s">
        <v>71</v>
      </c>
      <c r="X146" s="1" t="s">
        <v>53</v>
      </c>
      <c r="Y146" s="1" t="s">
        <v>42</v>
      </c>
      <c r="Z146" s="3">
        <v>0</v>
      </c>
      <c r="AC146" s="1">
        <f t="shared" si="4"/>
        <v>2018</v>
      </c>
      <c r="AD146" s="1">
        <f t="shared" si="5"/>
        <v>5</v>
      </c>
    </row>
    <row r="147" spans="1:30" ht="12.75" customHeight="1" x14ac:dyDescent="0.2">
      <c r="A147" s="2">
        <v>43245.581562500003</v>
      </c>
      <c r="B147" s="1" t="s">
        <v>392</v>
      </c>
      <c r="C147" s="1" t="s">
        <v>236</v>
      </c>
      <c r="D147" s="1" t="s">
        <v>237</v>
      </c>
      <c r="E147" s="3">
        <v>200</v>
      </c>
      <c r="F147" s="1" t="s">
        <v>31</v>
      </c>
      <c r="G147" s="3">
        <v>3.36</v>
      </c>
      <c r="H147" s="3">
        <v>672</v>
      </c>
      <c r="I147" s="1" t="s">
        <v>32</v>
      </c>
      <c r="K147" s="1" t="s">
        <v>33</v>
      </c>
      <c r="L147" s="1" t="s">
        <v>238</v>
      </c>
      <c r="M147" s="1" t="s">
        <v>35</v>
      </c>
      <c r="N147" s="1" t="s">
        <v>49</v>
      </c>
      <c r="O147" s="1" t="s">
        <v>37</v>
      </c>
      <c r="P147" s="1" t="s">
        <v>69</v>
      </c>
      <c r="Q147" s="1" t="s">
        <v>70</v>
      </c>
      <c r="T147" s="1" t="s">
        <v>40</v>
      </c>
      <c r="X147" s="1" t="s">
        <v>239</v>
      </c>
      <c r="Y147" s="1" t="s">
        <v>42</v>
      </c>
      <c r="Z147" s="3">
        <v>0</v>
      </c>
      <c r="AC147" s="1">
        <f t="shared" si="4"/>
        <v>2018</v>
      </c>
      <c r="AD147" s="1">
        <f t="shared" si="5"/>
        <v>5</v>
      </c>
    </row>
    <row r="148" spans="1:30" ht="12.75" customHeight="1" x14ac:dyDescent="0.2">
      <c r="A148" s="2">
        <v>43245.581562500003</v>
      </c>
      <c r="B148" s="1" t="s">
        <v>392</v>
      </c>
      <c r="C148" s="1" t="s">
        <v>336</v>
      </c>
      <c r="D148" s="1" t="s">
        <v>337</v>
      </c>
      <c r="E148" s="3">
        <v>12</v>
      </c>
      <c r="F148" s="1" t="s">
        <v>31</v>
      </c>
      <c r="G148" s="3">
        <v>8.39</v>
      </c>
      <c r="H148" s="3">
        <v>100.68</v>
      </c>
      <c r="I148" s="1" t="s">
        <v>32</v>
      </c>
      <c r="K148" s="1" t="s">
        <v>33</v>
      </c>
      <c r="L148" s="1" t="s">
        <v>338</v>
      </c>
      <c r="M148" s="1" t="s">
        <v>35</v>
      </c>
      <c r="N148" s="1" t="s">
        <v>49</v>
      </c>
      <c r="O148" s="1" t="s">
        <v>37</v>
      </c>
      <c r="P148" s="1" t="s">
        <v>69</v>
      </c>
      <c r="Q148" s="1" t="s">
        <v>70</v>
      </c>
      <c r="T148" s="1" t="s">
        <v>339</v>
      </c>
      <c r="X148" s="1" t="s">
        <v>53</v>
      </c>
      <c r="Y148" s="1" t="s">
        <v>42</v>
      </c>
      <c r="Z148" s="3">
        <v>0</v>
      </c>
      <c r="AC148" s="1">
        <f t="shared" si="4"/>
        <v>2018</v>
      </c>
      <c r="AD148" s="1">
        <f t="shared" si="5"/>
        <v>5</v>
      </c>
    </row>
    <row r="149" spans="1:30" ht="12.75" customHeight="1" x14ac:dyDescent="0.2">
      <c r="A149" s="2">
        <v>43245.581562500003</v>
      </c>
      <c r="B149" s="1" t="s">
        <v>392</v>
      </c>
      <c r="C149" s="1" t="s">
        <v>411</v>
      </c>
      <c r="D149" s="1" t="s">
        <v>412</v>
      </c>
      <c r="E149" s="3">
        <v>150</v>
      </c>
      <c r="F149" s="1" t="s">
        <v>31</v>
      </c>
      <c r="G149" s="3">
        <v>9.1999999999999993</v>
      </c>
      <c r="H149" s="3">
        <v>1380</v>
      </c>
      <c r="I149" s="1" t="s">
        <v>32</v>
      </c>
      <c r="K149" s="1" t="s">
        <v>33</v>
      </c>
      <c r="L149" s="1" t="s">
        <v>413</v>
      </c>
      <c r="M149" s="1" t="s">
        <v>35</v>
      </c>
      <c r="N149" s="1" t="s">
        <v>49</v>
      </c>
      <c r="O149" s="1" t="s">
        <v>37</v>
      </c>
      <c r="P149" s="1" t="s">
        <v>414</v>
      </c>
      <c r="Q149" s="1" t="s">
        <v>415</v>
      </c>
      <c r="T149" s="1" t="s">
        <v>416</v>
      </c>
      <c r="X149" s="1" t="s">
        <v>53</v>
      </c>
      <c r="Y149" s="1" t="s">
        <v>84</v>
      </c>
      <c r="Z149" s="3">
        <v>0</v>
      </c>
      <c r="AA149" s="1" t="s">
        <v>417</v>
      </c>
      <c r="AB149" s="1" t="s">
        <v>417</v>
      </c>
      <c r="AC149" s="1">
        <f t="shared" si="4"/>
        <v>2018</v>
      </c>
      <c r="AD149" s="1">
        <f t="shared" si="5"/>
        <v>5</v>
      </c>
    </row>
    <row r="150" spans="1:30" ht="12.75" customHeight="1" x14ac:dyDescent="0.2">
      <c r="A150" s="2">
        <v>43245.581562500003</v>
      </c>
      <c r="B150" s="1" t="s">
        <v>392</v>
      </c>
      <c r="C150" s="1" t="s">
        <v>264</v>
      </c>
      <c r="D150" s="1" t="s">
        <v>265</v>
      </c>
      <c r="E150" s="3">
        <v>10</v>
      </c>
      <c r="F150" s="1" t="s">
        <v>31</v>
      </c>
      <c r="G150" s="3">
        <v>11.74</v>
      </c>
      <c r="H150" s="3">
        <v>117.4</v>
      </c>
      <c r="I150" s="1" t="s">
        <v>32</v>
      </c>
      <c r="K150" s="1" t="s">
        <v>33</v>
      </c>
      <c r="L150" s="1" t="s">
        <v>266</v>
      </c>
      <c r="M150" s="1" t="s">
        <v>35</v>
      </c>
      <c r="N150" s="1" t="s">
        <v>49</v>
      </c>
      <c r="O150" s="1" t="s">
        <v>37</v>
      </c>
      <c r="P150" s="1" t="s">
        <v>267</v>
      </c>
      <c r="Q150" s="1" t="s">
        <v>268</v>
      </c>
      <c r="T150" s="1" t="s">
        <v>269</v>
      </c>
      <c r="X150" s="1" t="s">
        <v>53</v>
      </c>
      <c r="Y150" s="1" t="s">
        <v>84</v>
      </c>
      <c r="Z150" s="3">
        <v>0</v>
      </c>
      <c r="AC150" s="1">
        <f t="shared" si="4"/>
        <v>2018</v>
      </c>
      <c r="AD150" s="1">
        <f t="shared" si="5"/>
        <v>5</v>
      </c>
    </row>
    <row r="151" spans="1:30" ht="12.75" customHeight="1" x14ac:dyDescent="0.2">
      <c r="A151" s="2">
        <v>43245.581562500003</v>
      </c>
      <c r="B151" s="1" t="s">
        <v>392</v>
      </c>
      <c r="C151" s="1" t="s">
        <v>139</v>
      </c>
      <c r="D151" s="1" t="s">
        <v>140</v>
      </c>
      <c r="E151" s="3">
        <v>1</v>
      </c>
      <c r="F151" s="1" t="s">
        <v>31</v>
      </c>
      <c r="G151" s="3">
        <v>13.03</v>
      </c>
      <c r="H151" s="3">
        <v>13.03</v>
      </c>
      <c r="I151" s="1" t="s">
        <v>32</v>
      </c>
      <c r="K151" s="1" t="s">
        <v>33</v>
      </c>
      <c r="L151" s="1" t="s">
        <v>141</v>
      </c>
      <c r="M151" s="1" t="s">
        <v>35</v>
      </c>
      <c r="N151" s="1" t="s">
        <v>49</v>
      </c>
      <c r="O151" s="1" t="s">
        <v>37</v>
      </c>
      <c r="P151" s="1" t="s">
        <v>75</v>
      </c>
      <c r="Q151" s="1" t="s">
        <v>76</v>
      </c>
      <c r="T151" s="1" t="s">
        <v>126</v>
      </c>
      <c r="X151" s="1" t="s">
        <v>53</v>
      </c>
      <c r="Y151" s="1" t="s">
        <v>42</v>
      </c>
      <c r="Z151" s="3">
        <v>0</v>
      </c>
      <c r="AC151" s="1">
        <f t="shared" si="4"/>
        <v>2018</v>
      </c>
      <c r="AD151" s="1">
        <f t="shared" si="5"/>
        <v>5</v>
      </c>
    </row>
    <row r="152" spans="1:30" ht="12.75" customHeight="1" x14ac:dyDescent="0.2">
      <c r="A152" s="2">
        <v>43245.581562500003</v>
      </c>
      <c r="B152" s="1" t="s">
        <v>392</v>
      </c>
      <c r="C152" s="1" t="s">
        <v>270</v>
      </c>
      <c r="D152" s="1" t="s">
        <v>271</v>
      </c>
      <c r="E152" s="3">
        <v>10</v>
      </c>
      <c r="F152" s="1" t="s">
        <v>31</v>
      </c>
      <c r="G152" s="3">
        <v>13.31</v>
      </c>
      <c r="H152" s="3">
        <v>133.1</v>
      </c>
      <c r="I152" s="1" t="s">
        <v>32</v>
      </c>
      <c r="K152" s="1" t="s">
        <v>33</v>
      </c>
      <c r="L152" s="1" t="s">
        <v>272</v>
      </c>
      <c r="M152" s="1" t="s">
        <v>35</v>
      </c>
      <c r="N152" s="1" t="s">
        <v>49</v>
      </c>
      <c r="O152" s="1" t="s">
        <v>37</v>
      </c>
      <c r="P152" s="1" t="s">
        <v>267</v>
      </c>
      <c r="Q152" s="1" t="s">
        <v>268</v>
      </c>
      <c r="T152" s="1" t="s">
        <v>269</v>
      </c>
      <c r="X152" s="1" t="s">
        <v>53</v>
      </c>
      <c r="Y152" s="1" t="s">
        <v>84</v>
      </c>
      <c r="Z152" s="3">
        <v>0</v>
      </c>
      <c r="AC152" s="1">
        <f t="shared" si="4"/>
        <v>2018</v>
      </c>
      <c r="AD152" s="1">
        <f t="shared" si="5"/>
        <v>5</v>
      </c>
    </row>
    <row r="153" spans="1:30" ht="12.75" customHeight="1" x14ac:dyDescent="0.2">
      <c r="A153" s="2">
        <v>43245.581562500003</v>
      </c>
      <c r="B153" s="1" t="s">
        <v>392</v>
      </c>
      <c r="C153" s="1" t="s">
        <v>418</v>
      </c>
      <c r="D153" s="1" t="s">
        <v>419</v>
      </c>
      <c r="E153" s="3">
        <v>10</v>
      </c>
      <c r="F153" s="1" t="s">
        <v>31</v>
      </c>
      <c r="G153" s="3">
        <v>21.23</v>
      </c>
      <c r="H153" s="3">
        <v>212.3</v>
      </c>
      <c r="I153" s="1" t="s">
        <v>32</v>
      </c>
      <c r="K153" s="1" t="s">
        <v>33</v>
      </c>
      <c r="L153" s="1" t="s">
        <v>420</v>
      </c>
      <c r="M153" s="1" t="s">
        <v>35</v>
      </c>
      <c r="N153" s="1" t="s">
        <v>49</v>
      </c>
      <c r="O153" s="1" t="s">
        <v>37</v>
      </c>
      <c r="P153" s="1" t="s">
        <v>421</v>
      </c>
      <c r="Q153" s="1" t="s">
        <v>422</v>
      </c>
      <c r="T153" s="1" t="s">
        <v>423</v>
      </c>
      <c r="X153" s="1" t="s">
        <v>53</v>
      </c>
      <c r="Y153" s="1" t="s">
        <v>84</v>
      </c>
      <c r="Z153" s="3">
        <v>0</v>
      </c>
      <c r="AC153" s="1">
        <f t="shared" si="4"/>
        <v>2018</v>
      </c>
      <c r="AD153" s="1">
        <f t="shared" si="5"/>
        <v>5</v>
      </c>
    </row>
    <row r="154" spans="1:30" ht="12.75" customHeight="1" x14ac:dyDescent="0.2">
      <c r="A154" s="2">
        <v>43245.581562500003</v>
      </c>
      <c r="B154" s="1" t="s">
        <v>392</v>
      </c>
      <c r="C154" s="1" t="s">
        <v>424</v>
      </c>
      <c r="D154" s="1" t="s">
        <v>425</v>
      </c>
      <c r="E154" s="3">
        <v>25</v>
      </c>
      <c r="F154" s="1" t="s">
        <v>31</v>
      </c>
      <c r="G154" s="3">
        <v>30.18</v>
      </c>
      <c r="H154" s="3">
        <v>754.5</v>
      </c>
      <c r="I154" s="1" t="s">
        <v>32</v>
      </c>
      <c r="K154" s="1" t="s">
        <v>33</v>
      </c>
      <c r="L154" s="1" t="s">
        <v>426</v>
      </c>
      <c r="M154" s="1" t="s">
        <v>35</v>
      </c>
      <c r="N154" s="1" t="s">
        <v>49</v>
      </c>
      <c r="O154" s="1" t="s">
        <v>37</v>
      </c>
      <c r="P154" s="1" t="s">
        <v>38</v>
      </c>
      <c r="Q154" s="1" t="s">
        <v>39</v>
      </c>
      <c r="T154" s="1" t="s">
        <v>83</v>
      </c>
      <c r="X154" s="1" t="s">
        <v>53</v>
      </c>
      <c r="Y154" s="1" t="s">
        <v>42</v>
      </c>
      <c r="Z154" s="3">
        <v>0</v>
      </c>
      <c r="AC154" s="1">
        <f t="shared" si="4"/>
        <v>2018</v>
      </c>
      <c r="AD154" s="1">
        <f t="shared" si="5"/>
        <v>5</v>
      </c>
    </row>
    <row r="155" spans="1:30" ht="12.75" customHeight="1" x14ac:dyDescent="0.2">
      <c r="A155" s="2">
        <v>43245.581562500003</v>
      </c>
      <c r="B155" s="1" t="s">
        <v>392</v>
      </c>
      <c r="C155" s="1" t="s">
        <v>172</v>
      </c>
      <c r="D155" s="1" t="s">
        <v>173</v>
      </c>
      <c r="E155" s="3">
        <v>3</v>
      </c>
      <c r="F155" s="1" t="s">
        <v>31</v>
      </c>
      <c r="G155" s="3">
        <v>139.16999999999999</v>
      </c>
      <c r="H155" s="3">
        <v>417.51</v>
      </c>
      <c r="I155" s="1" t="s">
        <v>32</v>
      </c>
      <c r="K155" s="1" t="s">
        <v>33</v>
      </c>
      <c r="L155" s="1" t="s">
        <v>174</v>
      </c>
      <c r="M155" s="1" t="s">
        <v>35</v>
      </c>
      <c r="N155" s="1" t="s">
        <v>49</v>
      </c>
      <c r="O155" s="1" t="s">
        <v>37</v>
      </c>
      <c r="P155" s="1" t="s">
        <v>38</v>
      </c>
      <c r="Q155" s="1" t="s">
        <v>39</v>
      </c>
      <c r="T155" s="1" t="s">
        <v>134</v>
      </c>
      <c r="X155" s="1" t="s">
        <v>175</v>
      </c>
      <c r="Y155" s="1" t="s">
        <v>42</v>
      </c>
      <c r="Z155" s="3">
        <v>0</v>
      </c>
      <c r="AC155" s="1">
        <f t="shared" si="4"/>
        <v>2018</v>
      </c>
      <c r="AD155" s="1">
        <f t="shared" si="5"/>
        <v>5</v>
      </c>
    </row>
    <row r="156" spans="1:30" ht="12.75" customHeight="1" x14ac:dyDescent="0.2">
      <c r="A156" s="2">
        <v>43245.581562500003</v>
      </c>
      <c r="B156" s="1" t="s">
        <v>392</v>
      </c>
      <c r="C156" s="1" t="s">
        <v>427</v>
      </c>
      <c r="D156" s="1" t="s">
        <v>428</v>
      </c>
      <c r="E156" s="3">
        <v>1</v>
      </c>
      <c r="F156" s="1" t="s">
        <v>31</v>
      </c>
      <c r="G156" s="3">
        <v>172.5</v>
      </c>
      <c r="H156" s="3">
        <v>172.5</v>
      </c>
      <c r="I156" s="1" t="s">
        <v>32</v>
      </c>
      <c r="K156" s="1" t="s">
        <v>33</v>
      </c>
      <c r="L156" s="1" t="s">
        <v>429</v>
      </c>
      <c r="M156" s="1" t="s">
        <v>35</v>
      </c>
      <c r="N156" s="1" t="s">
        <v>49</v>
      </c>
      <c r="O156" s="1" t="s">
        <v>37</v>
      </c>
      <c r="P156" s="1" t="s">
        <v>414</v>
      </c>
      <c r="Q156" s="1" t="s">
        <v>415</v>
      </c>
      <c r="T156" s="1" t="s">
        <v>416</v>
      </c>
      <c r="X156" s="1" t="s">
        <v>53</v>
      </c>
      <c r="Y156" s="1" t="s">
        <v>84</v>
      </c>
      <c r="Z156" s="3">
        <v>0</v>
      </c>
      <c r="AA156" s="1" t="s">
        <v>417</v>
      </c>
      <c r="AB156" s="1" t="s">
        <v>417</v>
      </c>
      <c r="AC156" s="1">
        <f t="shared" si="4"/>
        <v>2018</v>
      </c>
      <c r="AD156" s="1">
        <f t="shared" si="5"/>
        <v>5</v>
      </c>
    </row>
    <row r="157" spans="1:30" ht="12.75" customHeight="1" x14ac:dyDescent="0.2">
      <c r="A157" s="2">
        <v>43245.581562500003</v>
      </c>
      <c r="B157" s="1" t="s">
        <v>392</v>
      </c>
      <c r="C157" s="1" t="s">
        <v>278</v>
      </c>
      <c r="D157" s="1" t="s">
        <v>279</v>
      </c>
      <c r="E157" s="3">
        <v>1</v>
      </c>
      <c r="F157" s="1" t="s">
        <v>31</v>
      </c>
      <c r="G157" s="3">
        <v>309.35000000000002</v>
      </c>
      <c r="H157" s="3">
        <v>309.35000000000002</v>
      </c>
      <c r="I157" s="1" t="s">
        <v>32</v>
      </c>
      <c r="K157" s="1" t="s">
        <v>33</v>
      </c>
      <c r="L157" s="1" t="s">
        <v>280</v>
      </c>
      <c r="M157" s="1" t="s">
        <v>35</v>
      </c>
      <c r="N157" s="1" t="s">
        <v>49</v>
      </c>
      <c r="O157" s="1" t="s">
        <v>37</v>
      </c>
      <c r="P157" s="1" t="s">
        <v>38</v>
      </c>
      <c r="Q157" s="1" t="s">
        <v>39</v>
      </c>
      <c r="T157" s="1" t="s">
        <v>115</v>
      </c>
      <c r="X157" s="1" t="s">
        <v>53</v>
      </c>
      <c r="Y157" s="1" t="s">
        <v>42</v>
      </c>
      <c r="Z157" s="3">
        <v>0</v>
      </c>
      <c r="AC157" s="1">
        <f t="shared" si="4"/>
        <v>2018</v>
      </c>
      <c r="AD157" s="1">
        <f t="shared" si="5"/>
        <v>5</v>
      </c>
    </row>
    <row r="158" spans="1:30" ht="12.75" customHeight="1" x14ac:dyDescent="0.2">
      <c r="A158" s="2">
        <v>43245.581562500003</v>
      </c>
      <c r="B158" s="1" t="s">
        <v>392</v>
      </c>
      <c r="C158" s="1" t="s">
        <v>112</v>
      </c>
      <c r="D158" s="1" t="s">
        <v>113</v>
      </c>
      <c r="E158" s="3">
        <v>3</v>
      </c>
      <c r="F158" s="1" t="s">
        <v>31</v>
      </c>
      <c r="G158" s="3">
        <v>355.35</v>
      </c>
      <c r="H158" s="3">
        <v>1066.05</v>
      </c>
      <c r="I158" s="1" t="s">
        <v>32</v>
      </c>
      <c r="K158" s="1" t="s">
        <v>33</v>
      </c>
      <c r="L158" s="1" t="s">
        <v>114</v>
      </c>
      <c r="M158" s="1" t="s">
        <v>35</v>
      </c>
      <c r="N158" s="1" t="s">
        <v>49</v>
      </c>
      <c r="O158" s="1" t="s">
        <v>37</v>
      </c>
      <c r="P158" s="1" t="s">
        <v>38</v>
      </c>
      <c r="Q158" s="1" t="s">
        <v>39</v>
      </c>
      <c r="T158" s="1" t="s">
        <v>115</v>
      </c>
      <c r="X158" s="1" t="s">
        <v>53</v>
      </c>
      <c r="Y158" s="1" t="s">
        <v>42</v>
      </c>
      <c r="Z158" s="3">
        <v>0</v>
      </c>
      <c r="AC158" s="1">
        <f t="shared" si="4"/>
        <v>2018</v>
      </c>
      <c r="AD158" s="1">
        <f t="shared" si="5"/>
        <v>5</v>
      </c>
    </row>
    <row r="159" spans="1:30" ht="12.75" customHeight="1" x14ac:dyDescent="0.2">
      <c r="A159" s="2">
        <v>43248.420394791698</v>
      </c>
      <c r="B159" s="1" t="s">
        <v>430</v>
      </c>
      <c r="C159" s="1" t="s">
        <v>431</v>
      </c>
      <c r="D159" s="1" t="s">
        <v>432</v>
      </c>
      <c r="E159" s="3">
        <v>1</v>
      </c>
      <c r="F159" s="1" t="s">
        <v>31</v>
      </c>
      <c r="G159" s="3">
        <v>999</v>
      </c>
      <c r="H159" s="3">
        <v>999</v>
      </c>
      <c r="I159" s="1" t="s">
        <v>46</v>
      </c>
      <c r="K159" s="1" t="s">
        <v>47</v>
      </c>
      <c r="L159" s="1" t="s">
        <v>433</v>
      </c>
      <c r="M159" s="1" t="s">
        <v>434</v>
      </c>
      <c r="N159" s="1" t="s">
        <v>36</v>
      </c>
      <c r="O159" s="1" t="s">
        <v>37</v>
      </c>
      <c r="P159" s="1" t="s">
        <v>435</v>
      </c>
      <c r="Q159" s="1" t="s">
        <v>436</v>
      </c>
      <c r="T159" s="1" t="s">
        <v>369</v>
      </c>
      <c r="X159" s="1" t="s">
        <v>53</v>
      </c>
      <c r="Y159" s="1" t="s">
        <v>437</v>
      </c>
      <c r="Z159" s="3">
        <v>0</v>
      </c>
      <c r="AC159" s="1">
        <f t="shared" si="4"/>
        <v>2018</v>
      </c>
      <c r="AD159" s="1">
        <f t="shared" si="5"/>
        <v>5</v>
      </c>
    </row>
    <row r="160" spans="1:30" ht="12.75" customHeight="1" x14ac:dyDescent="0.2">
      <c r="A160" s="2">
        <v>43248.582076539402</v>
      </c>
      <c r="B160" s="1" t="s">
        <v>438</v>
      </c>
      <c r="C160" s="1" t="s">
        <v>29</v>
      </c>
      <c r="D160" s="1" t="s">
        <v>30</v>
      </c>
      <c r="E160" s="3">
        <v>10</v>
      </c>
      <c r="F160" s="1" t="s">
        <v>31</v>
      </c>
      <c r="G160" s="3">
        <v>82.08</v>
      </c>
      <c r="H160" s="3">
        <v>820.8</v>
      </c>
      <c r="I160" s="1" t="s">
        <v>32</v>
      </c>
      <c r="K160" s="1" t="s">
        <v>33</v>
      </c>
      <c r="L160" s="1" t="s">
        <v>34</v>
      </c>
      <c r="M160" s="1" t="s">
        <v>35</v>
      </c>
      <c r="N160" s="1" t="s">
        <v>36</v>
      </c>
      <c r="O160" s="1" t="s">
        <v>37</v>
      </c>
      <c r="P160" s="1" t="s">
        <v>38</v>
      </c>
      <c r="Q160" s="1" t="s">
        <v>39</v>
      </c>
      <c r="T160" s="1" t="s">
        <v>40</v>
      </c>
      <c r="X160" s="1" t="s">
        <v>41</v>
      </c>
      <c r="Y160" s="1" t="s">
        <v>42</v>
      </c>
      <c r="Z160" s="3">
        <v>0</v>
      </c>
      <c r="AC160" s="1">
        <f t="shared" si="4"/>
        <v>2018</v>
      </c>
      <c r="AD160" s="1">
        <f t="shared" si="5"/>
        <v>5</v>
      </c>
    </row>
    <row r="161" spans="1:30" ht="12.75" customHeight="1" x14ac:dyDescent="0.2">
      <c r="A161" s="2">
        <v>43248.582076539402</v>
      </c>
      <c r="B161" s="1" t="s">
        <v>438</v>
      </c>
      <c r="C161" s="1" t="s">
        <v>192</v>
      </c>
      <c r="D161" s="1" t="s">
        <v>193</v>
      </c>
      <c r="E161" s="3">
        <v>1</v>
      </c>
      <c r="F161" s="1" t="s">
        <v>31</v>
      </c>
      <c r="G161" s="3">
        <v>656.64</v>
      </c>
      <c r="H161" s="3">
        <v>656.64</v>
      </c>
      <c r="I161" s="1" t="s">
        <v>32</v>
      </c>
      <c r="K161" s="1" t="s">
        <v>33</v>
      </c>
      <c r="L161" s="1" t="s">
        <v>194</v>
      </c>
      <c r="M161" s="1" t="s">
        <v>35</v>
      </c>
      <c r="N161" s="1" t="s">
        <v>36</v>
      </c>
      <c r="O161" s="1" t="s">
        <v>37</v>
      </c>
      <c r="P161" s="1" t="s">
        <v>69</v>
      </c>
      <c r="Q161" s="1" t="s">
        <v>70</v>
      </c>
      <c r="T161" s="1" t="s">
        <v>40</v>
      </c>
      <c r="X161" s="1" t="s">
        <v>53</v>
      </c>
      <c r="Y161" s="1" t="s">
        <v>42</v>
      </c>
      <c r="Z161" s="3">
        <v>0</v>
      </c>
      <c r="AC161" s="1">
        <f t="shared" si="4"/>
        <v>2018</v>
      </c>
      <c r="AD161" s="1">
        <f t="shared" si="5"/>
        <v>5</v>
      </c>
    </row>
    <row r="162" spans="1:30" ht="12.75" customHeight="1" x14ac:dyDescent="0.2">
      <c r="A162" s="2">
        <v>43248.585663310201</v>
      </c>
      <c r="B162" s="1" t="s">
        <v>439</v>
      </c>
      <c r="C162" s="1" t="s">
        <v>440</v>
      </c>
      <c r="D162" s="1" t="s">
        <v>441</v>
      </c>
      <c r="E162" s="3">
        <v>20</v>
      </c>
      <c r="F162" s="1" t="s">
        <v>31</v>
      </c>
      <c r="G162" s="3">
        <v>13.23</v>
      </c>
      <c r="H162" s="3">
        <v>264.5</v>
      </c>
      <c r="I162" s="1" t="s">
        <v>32</v>
      </c>
      <c r="K162" s="1" t="s">
        <v>33</v>
      </c>
      <c r="L162" s="1" t="s">
        <v>442</v>
      </c>
      <c r="M162" s="1" t="s">
        <v>35</v>
      </c>
      <c r="N162" s="1" t="s">
        <v>36</v>
      </c>
      <c r="O162" s="1" t="s">
        <v>37</v>
      </c>
      <c r="P162" s="1" t="s">
        <v>50</v>
      </c>
      <c r="Q162" s="1" t="s">
        <v>51</v>
      </c>
      <c r="T162" s="1" t="s">
        <v>40</v>
      </c>
      <c r="X162" s="1" t="s">
        <v>53</v>
      </c>
      <c r="Y162" s="1" t="s">
        <v>42</v>
      </c>
      <c r="Z162" s="3">
        <v>0</v>
      </c>
      <c r="AC162" s="1">
        <f t="shared" si="4"/>
        <v>2018</v>
      </c>
      <c r="AD162" s="1">
        <f t="shared" si="5"/>
        <v>5</v>
      </c>
    </row>
    <row r="163" spans="1:30" ht="12.75" customHeight="1" x14ac:dyDescent="0.2">
      <c r="A163" s="2">
        <v>43251.292207141203</v>
      </c>
      <c r="B163" s="1" t="s">
        <v>443</v>
      </c>
      <c r="C163" s="1" t="s">
        <v>166</v>
      </c>
      <c r="D163" s="1" t="s">
        <v>167</v>
      </c>
      <c r="E163" s="3">
        <v>100</v>
      </c>
      <c r="F163" s="1" t="s">
        <v>31</v>
      </c>
      <c r="G163" s="3">
        <v>6.17</v>
      </c>
      <c r="H163" s="3">
        <v>617</v>
      </c>
      <c r="I163" s="1" t="s">
        <v>32</v>
      </c>
      <c r="K163" s="1" t="s">
        <v>33</v>
      </c>
      <c r="L163" s="1" t="s">
        <v>168</v>
      </c>
      <c r="M163" s="1" t="s">
        <v>35</v>
      </c>
      <c r="N163" s="1" t="s">
        <v>184</v>
      </c>
      <c r="O163" s="1" t="s">
        <v>37</v>
      </c>
      <c r="P163" s="1" t="s">
        <v>169</v>
      </c>
      <c r="Q163" s="1" t="s">
        <v>170</v>
      </c>
      <c r="T163" s="1" t="s">
        <v>83</v>
      </c>
      <c r="X163" s="1" t="s">
        <v>53</v>
      </c>
      <c r="Y163" s="1" t="s">
        <v>84</v>
      </c>
      <c r="Z163" s="3">
        <v>0</v>
      </c>
      <c r="AA163" s="1" t="s">
        <v>171</v>
      </c>
      <c r="AB163" s="1" t="s">
        <v>171</v>
      </c>
      <c r="AC163" s="1">
        <f t="shared" si="4"/>
        <v>2018</v>
      </c>
      <c r="AD163" s="1">
        <f t="shared" si="5"/>
        <v>5</v>
      </c>
    </row>
    <row r="164" spans="1:30" ht="12.75" customHeight="1" x14ac:dyDescent="0.2">
      <c r="A164" s="2">
        <v>43256.370493634298</v>
      </c>
      <c r="B164" s="1" t="s">
        <v>444</v>
      </c>
      <c r="C164" s="1" t="s">
        <v>445</v>
      </c>
      <c r="D164" s="1" t="s">
        <v>446</v>
      </c>
      <c r="E164" s="3">
        <v>6</v>
      </c>
      <c r="F164" s="1" t="s">
        <v>31</v>
      </c>
      <c r="G164" s="3">
        <v>47.53</v>
      </c>
      <c r="H164" s="3">
        <v>285.2</v>
      </c>
      <c r="I164" s="1" t="s">
        <v>32</v>
      </c>
      <c r="K164" s="1" t="s">
        <v>33</v>
      </c>
      <c r="L164" s="1" t="s">
        <v>447</v>
      </c>
      <c r="M164" s="1" t="s">
        <v>35</v>
      </c>
      <c r="N164" s="1" t="s">
        <v>36</v>
      </c>
      <c r="O164" s="1" t="s">
        <v>37</v>
      </c>
      <c r="P164" s="1" t="s">
        <v>38</v>
      </c>
      <c r="Q164" s="1" t="s">
        <v>39</v>
      </c>
      <c r="T164" s="1" t="s">
        <v>126</v>
      </c>
      <c r="X164" s="1" t="s">
        <v>448</v>
      </c>
      <c r="Y164" s="1" t="s">
        <v>42</v>
      </c>
      <c r="Z164" s="3">
        <v>0</v>
      </c>
      <c r="AC164" s="1">
        <f t="shared" si="4"/>
        <v>2018</v>
      </c>
      <c r="AD164" s="1">
        <f t="shared" si="5"/>
        <v>6</v>
      </c>
    </row>
    <row r="165" spans="1:30" ht="12.75" customHeight="1" x14ac:dyDescent="0.2">
      <c r="A165" s="2">
        <v>43256.523251967599</v>
      </c>
      <c r="B165" s="1" t="s">
        <v>449</v>
      </c>
      <c r="C165" s="1" t="s">
        <v>78</v>
      </c>
      <c r="D165" s="1" t="s">
        <v>79</v>
      </c>
      <c r="E165" s="3">
        <v>300</v>
      </c>
      <c r="F165" s="1" t="s">
        <v>31</v>
      </c>
      <c r="G165" s="3">
        <v>1.5</v>
      </c>
      <c r="H165" s="3">
        <v>450</v>
      </c>
      <c r="I165" s="1" t="s">
        <v>32</v>
      </c>
      <c r="K165" s="1" t="s">
        <v>33</v>
      </c>
      <c r="L165" s="1" t="s">
        <v>80</v>
      </c>
      <c r="M165" s="1" t="s">
        <v>35</v>
      </c>
      <c r="N165" s="1" t="s">
        <v>120</v>
      </c>
      <c r="O165" s="1" t="s">
        <v>37</v>
      </c>
      <c r="P165" s="1" t="s">
        <v>81</v>
      </c>
      <c r="Q165" s="1" t="s">
        <v>82</v>
      </c>
      <c r="T165" s="1" t="s">
        <v>83</v>
      </c>
      <c r="X165" s="1" t="s">
        <v>53</v>
      </c>
      <c r="Y165" s="1" t="s">
        <v>84</v>
      </c>
      <c r="Z165" s="3">
        <v>0</v>
      </c>
      <c r="AC165" s="1">
        <f t="shared" si="4"/>
        <v>2018</v>
      </c>
      <c r="AD165" s="1">
        <f t="shared" si="5"/>
        <v>6</v>
      </c>
    </row>
    <row r="166" spans="1:30" ht="12.75" customHeight="1" x14ac:dyDescent="0.2">
      <c r="A166" s="2">
        <v>43257.433786307898</v>
      </c>
      <c r="B166" s="1" t="s">
        <v>450</v>
      </c>
      <c r="C166" s="1" t="s">
        <v>451</v>
      </c>
      <c r="D166" s="1" t="s">
        <v>452</v>
      </c>
      <c r="E166" s="3">
        <v>10</v>
      </c>
      <c r="F166" s="1" t="s">
        <v>31</v>
      </c>
      <c r="G166" s="3">
        <v>93.45</v>
      </c>
      <c r="H166" s="3">
        <v>934.46</v>
      </c>
      <c r="I166" s="1" t="s">
        <v>32</v>
      </c>
      <c r="K166" s="1" t="s">
        <v>33</v>
      </c>
      <c r="L166" s="1" t="s">
        <v>453</v>
      </c>
      <c r="M166" s="1" t="s">
        <v>35</v>
      </c>
      <c r="N166" s="1" t="s">
        <v>36</v>
      </c>
      <c r="O166" s="1" t="s">
        <v>37</v>
      </c>
      <c r="P166" s="1" t="s">
        <v>69</v>
      </c>
      <c r="Q166" s="1" t="s">
        <v>70</v>
      </c>
      <c r="T166" s="1" t="s">
        <v>126</v>
      </c>
      <c r="X166" s="1" t="s">
        <v>454</v>
      </c>
      <c r="Y166" s="1" t="s">
        <v>42</v>
      </c>
      <c r="Z166" s="3">
        <v>0</v>
      </c>
      <c r="AC166" s="1">
        <f t="shared" si="4"/>
        <v>2018</v>
      </c>
      <c r="AD166" s="1">
        <f t="shared" si="5"/>
        <v>6</v>
      </c>
    </row>
    <row r="167" spans="1:30" ht="12.75" customHeight="1" x14ac:dyDescent="0.2">
      <c r="A167" s="2">
        <v>43269.493378622697</v>
      </c>
      <c r="B167" s="1" t="s">
        <v>455</v>
      </c>
      <c r="C167" s="1" t="s">
        <v>456</v>
      </c>
      <c r="D167" s="1" t="s">
        <v>457</v>
      </c>
      <c r="E167" s="3">
        <v>1</v>
      </c>
      <c r="F167" s="1" t="s">
        <v>31</v>
      </c>
      <c r="G167" s="3">
        <v>75.02</v>
      </c>
      <c r="H167" s="3">
        <v>75.02</v>
      </c>
      <c r="I167" s="1" t="s">
        <v>32</v>
      </c>
      <c r="K167" s="1" t="s">
        <v>33</v>
      </c>
      <c r="L167" s="1" t="s">
        <v>458</v>
      </c>
      <c r="M167" s="1" t="s">
        <v>35</v>
      </c>
      <c r="N167" s="1" t="s">
        <v>36</v>
      </c>
      <c r="O167" s="1" t="s">
        <v>37</v>
      </c>
      <c r="P167" s="1" t="s">
        <v>169</v>
      </c>
      <c r="Q167" s="1" t="s">
        <v>170</v>
      </c>
      <c r="T167" s="1" t="s">
        <v>369</v>
      </c>
      <c r="X167" s="1" t="s">
        <v>53</v>
      </c>
      <c r="Y167" s="1" t="s">
        <v>84</v>
      </c>
      <c r="Z167" s="3">
        <v>0</v>
      </c>
      <c r="AC167" s="1">
        <f t="shared" si="4"/>
        <v>2018</v>
      </c>
      <c r="AD167" s="1">
        <f t="shared" si="5"/>
        <v>6</v>
      </c>
    </row>
    <row r="168" spans="1:30" ht="12.75" customHeight="1" x14ac:dyDescent="0.2">
      <c r="A168" s="2">
        <v>43273.309293981503</v>
      </c>
      <c r="B168" s="1" t="s">
        <v>459</v>
      </c>
      <c r="C168" s="1" t="s">
        <v>282</v>
      </c>
      <c r="D168" s="1" t="s">
        <v>283</v>
      </c>
      <c r="E168" s="3">
        <v>400</v>
      </c>
      <c r="F168" s="1" t="s">
        <v>31</v>
      </c>
      <c r="G168" s="3">
        <v>0.63</v>
      </c>
      <c r="H168" s="3">
        <v>252</v>
      </c>
      <c r="I168" s="1" t="s">
        <v>46</v>
      </c>
      <c r="K168" s="1" t="s">
        <v>47</v>
      </c>
      <c r="L168" s="1" t="s">
        <v>284</v>
      </c>
      <c r="M168" s="1" t="s">
        <v>35</v>
      </c>
      <c r="N168" s="1" t="s">
        <v>49</v>
      </c>
      <c r="O168" s="1" t="s">
        <v>37</v>
      </c>
      <c r="P168" s="1" t="s">
        <v>58</v>
      </c>
      <c r="Q168" s="1" t="s">
        <v>59</v>
      </c>
      <c r="T168" s="1" t="s">
        <v>60</v>
      </c>
      <c r="X168" s="1" t="s">
        <v>53</v>
      </c>
      <c r="Y168" s="1" t="s">
        <v>61</v>
      </c>
      <c r="Z168" s="3">
        <v>0</v>
      </c>
      <c r="AA168" s="1" t="s">
        <v>62</v>
      </c>
      <c r="AB168" s="1" t="s">
        <v>62</v>
      </c>
      <c r="AC168" s="1">
        <f t="shared" si="4"/>
        <v>2018</v>
      </c>
      <c r="AD168" s="1">
        <f t="shared" si="5"/>
        <v>6</v>
      </c>
    </row>
    <row r="169" spans="1:30" ht="12.75" customHeight="1" x14ac:dyDescent="0.2">
      <c r="A169" s="2">
        <v>43273.309293981503</v>
      </c>
      <c r="B169" s="1" t="s">
        <v>459</v>
      </c>
      <c r="C169" s="1" t="s">
        <v>55</v>
      </c>
      <c r="D169" s="1" t="s">
        <v>56</v>
      </c>
      <c r="E169" s="3">
        <v>400</v>
      </c>
      <c r="F169" s="1" t="s">
        <v>31</v>
      </c>
      <c r="G169" s="3">
        <v>0.63</v>
      </c>
      <c r="H169" s="3">
        <v>252</v>
      </c>
      <c r="I169" s="1" t="s">
        <v>46</v>
      </c>
      <c r="K169" s="1" t="s">
        <v>47</v>
      </c>
      <c r="L169" s="1" t="s">
        <v>57</v>
      </c>
      <c r="M169" s="1" t="s">
        <v>35</v>
      </c>
      <c r="N169" s="1" t="s">
        <v>49</v>
      </c>
      <c r="O169" s="1" t="s">
        <v>37</v>
      </c>
      <c r="P169" s="1" t="s">
        <v>58</v>
      </c>
      <c r="Q169" s="1" t="s">
        <v>59</v>
      </c>
      <c r="T169" s="1" t="s">
        <v>60</v>
      </c>
      <c r="X169" s="1" t="s">
        <v>53</v>
      </c>
      <c r="Y169" s="1" t="s">
        <v>61</v>
      </c>
      <c r="Z169" s="3">
        <v>0</v>
      </c>
      <c r="AA169" s="1" t="s">
        <v>62</v>
      </c>
      <c r="AB169" s="1" t="s">
        <v>62</v>
      </c>
      <c r="AC169" s="1">
        <f t="shared" si="4"/>
        <v>2018</v>
      </c>
      <c r="AD169" s="1">
        <f t="shared" si="5"/>
        <v>6</v>
      </c>
    </row>
    <row r="170" spans="1:30" ht="12.75" customHeight="1" x14ac:dyDescent="0.2">
      <c r="A170" s="2">
        <v>43273.309699074103</v>
      </c>
      <c r="B170" s="1" t="s">
        <v>460</v>
      </c>
      <c r="C170" s="1" t="s">
        <v>461</v>
      </c>
      <c r="D170" s="1" t="s">
        <v>462</v>
      </c>
      <c r="E170" s="3">
        <v>50</v>
      </c>
      <c r="F170" s="1" t="s">
        <v>31</v>
      </c>
      <c r="G170" s="3">
        <v>2.87</v>
      </c>
      <c r="H170" s="3">
        <v>143.5</v>
      </c>
      <c r="I170" s="1" t="s">
        <v>46</v>
      </c>
      <c r="K170" s="1" t="s">
        <v>47</v>
      </c>
      <c r="L170" s="1" t="s">
        <v>463</v>
      </c>
      <c r="M170" s="1" t="s">
        <v>35</v>
      </c>
      <c r="N170" s="1" t="s">
        <v>49</v>
      </c>
      <c r="O170" s="1" t="s">
        <v>37</v>
      </c>
      <c r="P170" s="1" t="s">
        <v>38</v>
      </c>
      <c r="Q170" s="1" t="s">
        <v>39</v>
      </c>
      <c r="T170" s="1" t="s">
        <v>249</v>
      </c>
      <c r="X170" s="1" t="s">
        <v>464</v>
      </c>
      <c r="Y170" s="1" t="s">
        <v>42</v>
      </c>
      <c r="Z170" s="3">
        <v>0</v>
      </c>
      <c r="AC170" s="1">
        <f t="shared" si="4"/>
        <v>2018</v>
      </c>
      <c r="AD170" s="1">
        <f t="shared" si="5"/>
        <v>6</v>
      </c>
    </row>
    <row r="171" spans="1:30" ht="12.75" customHeight="1" x14ac:dyDescent="0.2">
      <c r="A171" s="2">
        <v>43273.412292164401</v>
      </c>
      <c r="B171" s="1" t="s">
        <v>465</v>
      </c>
      <c r="C171" s="1" t="s">
        <v>402</v>
      </c>
      <c r="D171" s="1" t="s">
        <v>403</v>
      </c>
      <c r="E171" s="3">
        <v>200</v>
      </c>
      <c r="F171" s="1" t="s">
        <v>31</v>
      </c>
      <c r="G171" s="3">
        <v>0.48</v>
      </c>
      <c r="H171" s="3">
        <v>96</v>
      </c>
      <c r="I171" s="1" t="s">
        <v>32</v>
      </c>
      <c r="K171" s="1" t="s">
        <v>33</v>
      </c>
      <c r="L171" s="1" t="s">
        <v>404</v>
      </c>
      <c r="M171" s="1" t="s">
        <v>35</v>
      </c>
      <c r="N171" s="1" t="s">
        <v>466</v>
      </c>
      <c r="O171" s="1" t="s">
        <v>37</v>
      </c>
      <c r="P171" s="1" t="s">
        <v>149</v>
      </c>
      <c r="Q171" s="1" t="s">
        <v>150</v>
      </c>
      <c r="T171" s="1" t="s">
        <v>134</v>
      </c>
      <c r="X171" s="1" t="s">
        <v>53</v>
      </c>
      <c r="Y171" s="1" t="s">
        <v>151</v>
      </c>
      <c r="Z171" s="3">
        <v>0</v>
      </c>
      <c r="AC171" s="1">
        <f t="shared" si="4"/>
        <v>2018</v>
      </c>
      <c r="AD171" s="1">
        <f t="shared" si="5"/>
        <v>6</v>
      </c>
    </row>
    <row r="172" spans="1:30" ht="12.75" customHeight="1" x14ac:dyDescent="0.2">
      <c r="A172" s="2">
        <v>43273.412292164401</v>
      </c>
      <c r="B172" s="1" t="s">
        <v>465</v>
      </c>
      <c r="C172" s="1" t="s">
        <v>146</v>
      </c>
      <c r="D172" s="1" t="s">
        <v>147</v>
      </c>
      <c r="E172" s="3">
        <v>200</v>
      </c>
      <c r="F172" s="1" t="s">
        <v>31</v>
      </c>
      <c r="G172" s="3">
        <v>0.55000000000000004</v>
      </c>
      <c r="H172" s="3">
        <v>110</v>
      </c>
      <c r="I172" s="1" t="s">
        <v>32</v>
      </c>
      <c r="K172" s="1" t="s">
        <v>33</v>
      </c>
      <c r="L172" s="1" t="s">
        <v>148</v>
      </c>
      <c r="M172" s="1" t="s">
        <v>35</v>
      </c>
      <c r="N172" s="1" t="s">
        <v>466</v>
      </c>
      <c r="O172" s="1" t="s">
        <v>37</v>
      </c>
      <c r="P172" s="1" t="s">
        <v>149</v>
      </c>
      <c r="Q172" s="1" t="s">
        <v>150</v>
      </c>
      <c r="T172" s="1" t="s">
        <v>134</v>
      </c>
      <c r="X172" s="1" t="s">
        <v>53</v>
      </c>
      <c r="Y172" s="1" t="s">
        <v>151</v>
      </c>
      <c r="Z172" s="3">
        <v>0</v>
      </c>
      <c r="AC172" s="1">
        <f t="shared" si="4"/>
        <v>2018</v>
      </c>
      <c r="AD172" s="1">
        <f t="shared" si="5"/>
        <v>6</v>
      </c>
    </row>
    <row r="173" spans="1:30" ht="12.75" customHeight="1" x14ac:dyDescent="0.2">
      <c r="A173" s="2">
        <v>43273.412292164401</v>
      </c>
      <c r="B173" s="1" t="s">
        <v>465</v>
      </c>
      <c r="C173" s="1" t="s">
        <v>55</v>
      </c>
      <c r="D173" s="1" t="s">
        <v>56</v>
      </c>
      <c r="E173" s="3">
        <v>2600</v>
      </c>
      <c r="F173" s="1" t="s">
        <v>31</v>
      </c>
      <c r="G173" s="3">
        <v>0.63</v>
      </c>
      <c r="H173" s="3">
        <v>1638</v>
      </c>
      <c r="I173" s="1" t="s">
        <v>32</v>
      </c>
      <c r="K173" s="1" t="s">
        <v>33</v>
      </c>
      <c r="L173" s="1" t="s">
        <v>57</v>
      </c>
      <c r="M173" s="1" t="s">
        <v>35</v>
      </c>
      <c r="N173" s="1" t="s">
        <v>466</v>
      </c>
      <c r="O173" s="1" t="s">
        <v>37</v>
      </c>
      <c r="P173" s="1" t="s">
        <v>58</v>
      </c>
      <c r="Q173" s="1" t="s">
        <v>59</v>
      </c>
      <c r="T173" s="1" t="s">
        <v>60</v>
      </c>
      <c r="X173" s="1" t="s">
        <v>53</v>
      </c>
      <c r="Y173" s="1" t="s">
        <v>61</v>
      </c>
      <c r="Z173" s="3">
        <v>0</v>
      </c>
      <c r="AA173" s="1" t="s">
        <v>62</v>
      </c>
      <c r="AB173" s="1" t="s">
        <v>62</v>
      </c>
      <c r="AC173" s="1">
        <f t="shared" si="4"/>
        <v>2018</v>
      </c>
      <c r="AD173" s="1">
        <f t="shared" si="5"/>
        <v>6</v>
      </c>
    </row>
    <row r="174" spans="1:30" ht="12.75" customHeight="1" x14ac:dyDescent="0.2">
      <c r="A174" s="2">
        <v>43273.412292164401</v>
      </c>
      <c r="B174" s="1" t="s">
        <v>465</v>
      </c>
      <c r="C174" s="1" t="s">
        <v>66</v>
      </c>
      <c r="D174" s="1" t="s">
        <v>67</v>
      </c>
      <c r="E174" s="3">
        <v>500</v>
      </c>
      <c r="F174" s="1" t="s">
        <v>31</v>
      </c>
      <c r="G174" s="3">
        <v>0.66</v>
      </c>
      <c r="H174" s="3">
        <v>330</v>
      </c>
      <c r="I174" s="1" t="s">
        <v>32</v>
      </c>
      <c r="K174" s="1" t="s">
        <v>33</v>
      </c>
      <c r="L174" s="1" t="s">
        <v>68</v>
      </c>
      <c r="M174" s="1" t="s">
        <v>35</v>
      </c>
      <c r="N174" s="1" t="s">
        <v>466</v>
      </c>
      <c r="O174" s="1" t="s">
        <v>37</v>
      </c>
      <c r="P174" s="1" t="s">
        <v>69</v>
      </c>
      <c r="Q174" s="1" t="s">
        <v>70</v>
      </c>
      <c r="T174" s="1" t="s">
        <v>71</v>
      </c>
      <c r="X174" s="1" t="s">
        <v>53</v>
      </c>
      <c r="Y174" s="1" t="s">
        <v>42</v>
      </c>
      <c r="Z174" s="3">
        <v>0</v>
      </c>
      <c r="AC174" s="1">
        <f t="shared" si="4"/>
        <v>2018</v>
      </c>
      <c r="AD174" s="1">
        <f t="shared" si="5"/>
        <v>6</v>
      </c>
    </row>
    <row r="175" spans="1:30" ht="12.75" customHeight="1" x14ac:dyDescent="0.2">
      <c r="A175" s="2">
        <v>43273.412292164401</v>
      </c>
      <c r="B175" s="1" t="s">
        <v>465</v>
      </c>
      <c r="C175" s="1" t="s">
        <v>467</v>
      </c>
      <c r="D175" s="1" t="s">
        <v>468</v>
      </c>
      <c r="E175" s="3">
        <v>75</v>
      </c>
      <c r="F175" s="1" t="s">
        <v>31</v>
      </c>
      <c r="G175" s="3">
        <v>1.03</v>
      </c>
      <c r="H175" s="3">
        <v>77.25</v>
      </c>
      <c r="I175" s="1" t="s">
        <v>32</v>
      </c>
      <c r="K175" s="1" t="s">
        <v>33</v>
      </c>
      <c r="L175" s="1" t="s">
        <v>469</v>
      </c>
      <c r="M175" s="1" t="s">
        <v>35</v>
      </c>
      <c r="N175" s="1" t="s">
        <v>466</v>
      </c>
      <c r="O175" s="1" t="s">
        <v>37</v>
      </c>
      <c r="P175" s="1" t="s">
        <v>169</v>
      </c>
      <c r="Q175" s="1" t="s">
        <v>170</v>
      </c>
      <c r="T175" s="1" t="s">
        <v>470</v>
      </c>
      <c r="X175" s="1" t="s">
        <v>53</v>
      </c>
      <c r="Y175" s="1" t="s">
        <v>84</v>
      </c>
      <c r="Z175" s="3">
        <v>0</v>
      </c>
      <c r="AC175" s="1">
        <f t="shared" si="4"/>
        <v>2018</v>
      </c>
      <c r="AD175" s="1">
        <f t="shared" si="5"/>
        <v>6</v>
      </c>
    </row>
    <row r="176" spans="1:30" ht="12.75" customHeight="1" x14ac:dyDescent="0.2">
      <c r="A176" s="2">
        <v>43273.412292164401</v>
      </c>
      <c r="B176" s="1" t="s">
        <v>465</v>
      </c>
      <c r="C176" s="1" t="s">
        <v>78</v>
      </c>
      <c r="D176" s="1" t="s">
        <v>79</v>
      </c>
      <c r="E176" s="3">
        <v>300</v>
      </c>
      <c r="F176" s="1" t="s">
        <v>31</v>
      </c>
      <c r="G176" s="3">
        <v>1.5</v>
      </c>
      <c r="H176" s="3">
        <v>450</v>
      </c>
      <c r="I176" s="1" t="s">
        <v>32</v>
      </c>
      <c r="K176" s="1" t="s">
        <v>33</v>
      </c>
      <c r="L176" s="1" t="s">
        <v>80</v>
      </c>
      <c r="M176" s="1" t="s">
        <v>35</v>
      </c>
      <c r="N176" s="1" t="s">
        <v>466</v>
      </c>
      <c r="O176" s="1" t="s">
        <v>37</v>
      </c>
      <c r="P176" s="1" t="s">
        <v>81</v>
      </c>
      <c r="Q176" s="1" t="s">
        <v>82</v>
      </c>
      <c r="T176" s="1" t="s">
        <v>83</v>
      </c>
      <c r="X176" s="1" t="s">
        <v>53</v>
      </c>
      <c r="Y176" s="1" t="s">
        <v>84</v>
      </c>
      <c r="Z176" s="3">
        <v>0</v>
      </c>
      <c r="AC176" s="1">
        <f t="shared" si="4"/>
        <v>2018</v>
      </c>
      <c r="AD176" s="1">
        <f t="shared" si="5"/>
        <v>6</v>
      </c>
    </row>
    <row r="177" spans="1:30" ht="12.75" customHeight="1" x14ac:dyDescent="0.2">
      <c r="A177" s="2">
        <v>43273.412292164401</v>
      </c>
      <c r="B177" s="1" t="s">
        <v>465</v>
      </c>
      <c r="C177" s="1" t="s">
        <v>471</v>
      </c>
      <c r="D177" s="1" t="s">
        <v>472</v>
      </c>
      <c r="E177" s="3">
        <v>100</v>
      </c>
      <c r="F177" s="1" t="s">
        <v>31</v>
      </c>
      <c r="G177" s="3">
        <v>1.8</v>
      </c>
      <c r="H177" s="3">
        <v>180</v>
      </c>
      <c r="I177" s="1" t="s">
        <v>32</v>
      </c>
      <c r="K177" s="1" t="s">
        <v>33</v>
      </c>
      <c r="L177" s="1" t="s">
        <v>473</v>
      </c>
      <c r="M177" s="1" t="s">
        <v>35</v>
      </c>
      <c r="N177" s="1" t="s">
        <v>466</v>
      </c>
      <c r="O177" s="1" t="s">
        <v>37</v>
      </c>
      <c r="P177" s="1" t="s">
        <v>149</v>
      </c>
      <c r="Q177" s="1" t="s">
        <v>150</v>
      </c>
      <c r="T177" s="1" t="s">
        <v>90</v>
      </c>
      <c r="X177" s="1" t="s">
        <v>53</v>
      </c>
      <c r="Y177" s="1" t="s">
        <v>151</v>
      </c>
      <c r="Z177" s="3">
        <v>0</v>
      </c>
      <c r="AC177" s="1">
        <f t="shared" si="4"/>
        <v>2018</v>
      </c>
      <c r="AD177" s="1">
        <f t="shared" si="5"/>
        <v>6</v>
      </c>
    </row>
    <row r="178" spans="1:30" ht="12.75" customHeight="1" x14ac:dyDescent="0.2">
      <c r="A178" s="2">
        <v>43273.412292164401</v>
      </c>
      <c r="B178" s="1" t="s">
        <v>465</v>
      </c>
      <c r="C178" s="1" t="s">
        <v>91</v>
      </c>
      <c r="D178" s="1" t="s">
        <v>92</v>
      </c>
      <c r="E178" s="3">
        <v>100</v>
      </c>
      <c r="F178" s="1" t="s">
        <v>31</v>
      </c>
      <c r="G178" s="3">
        <v>2.16</v>
      </c>
      <c r="H178" s="3">
        <v>216</v>
      </c>
      <c r="I178" s="1" t="s">
        <v>32</v>
      </c>
      <c r="K178" s="1" t="s">
        <v>33</v>
      </c>
      <c r="L178" s="1" t="s">
        <v>93</v>
      </c>
      <c r="M178" s="1" t="s">
        <v>35</v>
      </c>
      <c r="N178" s="1" t="s">
        <v>466</v>
      </c>
      <c r="O178" s="1" t="s">
        <v>37</v>
      </c>
      <c r="P178" s="1" t="s">
        <v>88</v>
      </c>
      <c r="Q178" s="1" t="s">
        <v>89</v>
      </c>
      <c r="T178" s="1" t="s">
        <v>90</v>
      </c>
      <c r="X178" s="1" t="s">
        <v>53</v>
      </c>
      <c r="Y178" s="1" t="s">
        <v>84</v>
      </c>
      <c r="Z178" s="3">
        <v>0</v>
      </c>
      <c r="AC178" s="1">
        <f t="shared" si="4"/>
        <v>2018</v>
      </c>
      <c r="AD178" s="1">
        <f t="shared" si="5"/>
        <v>6</v>
      </c>
    </row>
    <row r="179" spans="1:30" ht="12.75" customHeight="1" x14ac:dyDescent="0.2">
      <c r="A179" s="2">
        <v>43273.412292164401</v>
      </c>
      <c r="B179" s="1" t="s">
        <v>465</v>
      </c>
      <c r="C179" s="1" t="s">
        <v>100</v>
      </c>
      <c r="D179" s="1" t="s">
        <v>101</v>
      </c>
      <c r="E179" s="3">
        <v>40</v>
      </c>
      <c r="F179" s="1" t="s">
        <v>31</v>
      </c>
      <c r="G179" s="3">
        <v>3.27</v>
      </c>
      <c r="H179" s="3">
        <v>130.80000000000001</v>
      </c>
      <c r="I179" s="1" t="s">
        <v>32</v>
      </c>
      <c r="K179" s="1" t="s">
        <v>33</v>
      </c>
      <c r="L179" s="1" t="s">
        <v>102</v>
      </c>
      <c r="M179" s="1" t="s">
        <v>35</v>
      </c>
      <c r="N179" s="1" t="s">
        <v>466</v>
      </c>
      <c r="O179" s="1" t="s">
        <v>37</v>
      </c>
      <c r="P179" s="1" t="s">
        <v>50</v>
      </c>
      <c r="Q179" s="1" t="s">
        <v>51</v>
      </c>
      <c r="T179" s="1" t="s">
        <v>52</v>
      </c>
      <c r="X179" s="1" t="s">
        <v>53</v>
      </c>
      <c r="Y179" s="1" t="s">
        <v>42</v>
      </c>
      <c r="Z179" s="3">
        <v>0</v>
      </c>
      <c r="AC179" s="1">
        <f t="shared" si="4"/>
        <v>2018</v>
      </c>
      <c r="AD179" s="1">
        <f t="shared" si="5"/>
        <v>6</v>
      </c>
    </row>
    <row r="180" spans="1:30" ht="12.75" customHeight="1" x14ac:dyDescent="0.2">
      <c r="A180" s="2">
        <v>43273.412292164401</v>
      </c>
      <c r="B180" s="1" t="s">
        <v>465</v>
      </c>
      <c r="C180" s="1" t="s">
        <v>181</v>
      </c>
      <c r="D180" s="1" t="s">
        <v>182</v>
      </c>
      <c r="E180" s="3">
        <v>100</v>
      </c>
      <c r="F180" s="1" t="s">
        <v>31</v>
      </c>
      <c r="G180" s="3">
        <v>10.17</v>
      </c>
      <c r="H180" s="3">
        <v>1017</v>
      </c>
      <c r="I180" s="1" t="s">
        <v>32</v>
      </c>
      <c r="K180" s="1" t="s">
        <v>33</v>
      </c>
      <c r="L180" s="1" t="s">
        <v>183</v>
      </c>
      <c r="M180" s="1" t="s">
        <v>35</v>
      </c>
      <c r="N180" s="1" t="s">
        <v>466</v>
      </c>
      <c r="O180" s="1" t="s">
        <v>37</v>
      </c>
      <c r="P180" s="1" t="s">
        <v>185</v>
      </c>
      <c r="Q180" s="1" t="s">
        <v>186</v>
      </c>
      <c r="T180" s="1" t="s">
        <v>187</v>
      </c>
      <c r="X180" s="1" t="s">
        <v>53</v>
      </c>
      <c r="Y180" s="1" t="s">
        <v>188</v>
      </c>
      <c r="Z180" s="3">
        <v>0</v>
      </c>
      <c r="AA180" s="1" t="s">
        <v>189</v>
      </c>
      <c r="AB180" s="1" t="s">
        <v>189</v>
      </c>
      <c r="AC180" s="1">
        <f t="shared" si="4"/>
        <v>2018</v>
      </c>
      <c r="AD180" s="1">
        <f t="shared" si="5"/>
        <v>6</v>
      </c>
    </row>
    <row r="181" spans="1:30" ht="12.75" customHeight="1" x14ac:dyDescent="0.2">
      <c r="A181" s="2">
        <v>43273.412292164401</v>
      </c>
      <c r="B181" s="1" t="s">
        <v>465</v>
      </c>
      <c r="C181" s="1" t="s">
        <v>270</v>
      </c>
      <c r="D181" s="1" t="s">
        <v>271</v>
      </c>
      <c r="E181" s="3">
        <v>15</v>
      </c>
      <c r="F181" s="1" t="s">
        <v>31</v>
      </c>
      <c r="G181" s="3">
        <v>13.31</v>
      </c>
      <c r="H181" s="3">
        <v>199.65</v>
      </c>
      <c r="I181" s="1" t="s">
        <v>32</v>
      </c>
      <c r="K181" s="1" t="s">
        <v>33</v>
      </c>
      <c r="L181" s="1" t="s">
        <v>272</v>
      </c>
      <c r="M181" s="1" t="s">
        <v>35</v>
      </c>
      <c r="N181" s="1" t="s">
        <v>466</v>
      </c>
      <c r="O181" s="1" t="s">
        <v>37</v>
      </c>
      <c r="P181" s="1" t="s">
        <v>267</v>
      </c>
      <c r="Q181" s="1" t="s">
        <v>268</v>
      </c>
      <c r="T181" s="1" t="s">
        <v>269</v>
      </c>
      <c r="X181" s="1" t="s">
        <v>53</v>
      </c>
      <c r="Y181" s="1" t="s">
        <v>84</v>
      </c>
      <c r="Z181" s="3">
        <v>0</v>
      </c>
      <c r="AC181" s="1">
        <f t="shared" si="4"/>
        <v>2018</v>
      </c>
      <c r="AD181" s="1">
        <f t="shared" si="5"/>
        <v>6</v>
      </c>
    </row>
    <row r="182" spans="1:30" ht="12.75" customHeight="1" x14ac:dyDescent="0.2">
      <c r="A182" s="2">
        <v>43273.412292164401</v>
      </c>
      <c r="B182" s="1" t="s">
        <v>465</v>
      </c>
      <c r="C182" s="1" t="s">
        <v>474</v>
      </c>
      <c r="D182" s="1" t="s">
        <v>475</v>
      </c>
      <c r="E182" s="3">
        <v>20</v>
      </c>
      <c r="F182" s="1" t="s">
        <v>31</v>
      </c>
      <c r="G182" s="3">
        <v>21.23</v>
      </c>
      <c r="H182" s="3">
        <v>424.6</v>
      </c>
      <c r="I182" s="1" t="s">
        <v>32</v>
      </c>
      <c r="K182" s="1" t="s">
        <v>33</v>
      </c>
      <c r="L182" s="1" t="s">
        <v>476</v>
      </c>
      <c r="M182" s="1" t="s">
        <v>35</v>
      </c>
      <c r="N182" s="1" t="s">
        <v>466</v>
      </c>
      <c r="O182" s="1" t="s">
        <v>37</v>
      </c>
      <c r="P182" s="1" t="s">
        <v>421</v>
      </c>
      <c r="Q182" s="1" t="s">
        <v>422</v>
      </c>
      <c r="T182" s="1" t="s">
        <v>423</v>
      </c>
      <c r="X182" s="1" t="s">
        <v>53</v>
      </c>
      <c r="Y182" s="1" t="s">
        <v>84</v>
      </c>
      <c r="Z182" s="3">
        <v>0</v>
      </c>
      <c r="AC182" s="1">
        <f t="shared" si="4"/>
        <v>2018</v>
      </c>
      <c r="AD182" s="1">
        <f t="shared" si="5"/>
        <v>6</v>
      </c>
    </row>
    <row r="183" spans="1:30" ht="12.75" customHeight="1" x14ac:dyDescent="0.2">
      <c r="A183" s="2">
        <v>43273.412292164401</v>
      </c>
      <c r="B183" s="1" t="s">
        <v>465</v>
      </c>
      <c r="C183" s="1" t="s">
        <v>477</v>
      </c>
      <c r="D183" s="1" t="s">
        <v>478</v>
      </c>
      <c r="E183" s="3">
        <v>2</v>
      </c>
      <c r="F183" s="1" t="s">
        <v>31</v>
      </c>
      <c r="G183" s="3">
        <v>24.43</v>
      </c>
      <c r="H183" s="3">
        <v>48.86</v>
      </c>
      <c r="I183" s="1" t="s">
        <v>32</v>
      </c>
      <c r="K183" s="1" t="s">
        <v>33</v>
      </c>
      <c r="L183" s="1" t="s">
        <v>479</v>
      </c>
      <c r="M183" s="1" t="s">
        <v>35</v>
      </c>
      <c r="N183" s="1" t="s">
        <v>466</v>
      </c>
      <c r="O183" s="1" t="s">
        <v>37</v>
      </c>
      <c r="P183" s="1" t="s">
        <v>169</v>
      </c>
      <c r="Q183" s="1" t="s">
        <v>170</v>
      </c>
      <c r="T183" s="1" t="s">
        <v>480</v>
      </c>
      <c r="X183" s="1" t="s">
        <v>53</v>
      </c>
      <c r="Y183" s="1" t="s">
        <v>84</v>
      </c>
      <c r="Z183" s="3">
        <v>0</v>
      </c>
      <c r="AA183" s="1" t="s">
        <v>481</v>
      </c>
      <c r="AB183" s="1" t="s">
        <v>481</v>
      </c>
      <c r="AC183" s="1">
        <f t="shared" si="4"/>
        <v>2018</v>
      </c>
      <c r="AD183" s="1">
        <f t="shared" si="5"/>
        <v>6</v>
      </c>
    </row>
    <row r="184" spans="1:30" ht="12.75" customHeight="1" x14ac:dyDescent="0.2">
      <c r="A184" s="2">
        <v>43273.412292164401</v>
      </c>
      <c r="B184" s="1" t="s">
        <v>465</v>
      </c>
      <c r="C184" s="1" t="s">
        <v>108</v>
      </c>
      <c r="D184" s="1" t="s">
        <v>109</v>
      </c>
      <c r="E184" s="3">
        <v>4</v>
      </c>
      <c r="F184" s="1" t="s">
        <v>31</v>
      </c>
      <c r="G184" s="3">
        <v>27.88</v>
      </c>
      <c r="H184" s="3">
        <v>111.52</v>
      </c>
      <c r="I184" s="1" t="s">
        <v>32</v>
      </c>
      <c r="K184" s="1" t="s">
        <v>33</v>
      </c>
      <c r="L184" s="1" t="s">
        <v>110</v>
      </c>
      <c r="M184" s="1" t="s">
        <v>35</v>
      </c>
      <c r="N184" s="1" t="s">
        <v>466</v>
      </c>
      <c r="O184" s="1" t="s">
        <v>37</v>
      </c>
      <c r="P184" s="1" t="s">
        <v>50</v>
      </c>
      <c r="Q184" s="1" t="s">
        <v>51</v>
      </c>
      <c r="T184" s="1" t="s">
        <v>111</v>
      </c>
      <c r="X184" s="1" t="s">
        <v>53</v>
      </c>
      <c r="Y184" s="1" t="s">
        <v>42</v>
      </c>
      <c r="Z184" s="3">
        <v>0</v>
      </c>
      <c r="AC184" s="1">
        <f t="shared" si="4"/>
        <v>2018</v>
      </c>
      <c r="AD184" s="1">
        <f t="shared" si="5"/>
        <v>6</v>
      </c>
    </row>
    <row r="185" spans="1:30" ht="12.75" customHeight="1" x14ac:dyDescent="0.2">
      <c r="A185" s="2">
        <v>43273.412292164401</v>
      </c>
      <c r="B185" s="1" t="s">
        <v>465</v>
      </c>
      <c r="C185" s="1" t="s">
        <v>44</v>
      </c>
      <c r="D185" s="1" t="s">
        <v>45</v>
      </c>
      <c r="E185" s="3">
        <v>30</v>
      </c>
      <c r="F185" s="1" t="s">
        <v>31</v>
      </c>
      <c r="G185" s="3">
        <v>28.73</v>
      </c>
      <c r="H185" s="3">
        <v>861.9</v>
      </c>
      <c r="I185" s="1" t="s">
        <v>32</v>
      </c>
      <c r="K185" s="1" t="s">
        <v>33</v>
      </c>
      <c r="L185" s="1" t="s">
        <v>48</v>
      </c>
      <c r="M185" s="1" t="s">
        <v>35</v>
      </c>
      <c r="N185" s="1" t="s">
        <v>466</v>
      </c>
      <c r="O185" s="1" t="s">
        <v>37</v>
      </c>
      <c r="P185" s="1" t="s">
        <v>50</v>
      </c>
      <c r="Q185" s="1" t="s">
        <v>51</v>
      </c>
      <c r="T185" s="1" t="s">
        <v>52</v>
      </c>
      <c r="X185" s="1" t="s">
        <v>53</v>
      </c>
      <c r="Y185" s="1" t="s">
        <v>42</v>
      </c>
      <c r="Z185" s="3">
        <v>0</v>
      </c>
      <c r="AC185" s="1">
        <f t="shared" si="4"/>
        <v>2018</v>
      </c>
      <c r="AD185" s="1">
        <f t="shared" si="5"/>
        <v>6</v>
      </c>
    </row>
    <row r="186" spans="1:30" ht="12.75" customHeight="1" x14ac:dyDescent="0.2">
      <c r="A186" s="2">
        <v>43273.412292164401</v>
      </c>
      <c r="B186" s="1" t="s">
        <v>465</v>
      </c>
      <c r="C186" s="1" t="s">
        <v>172</v>
      </c>
      <c r="D186" s="1" t="s">
        <v>173</v>
      </c>
      <c r="E186" s="3">
        <v>3</v>
      </c>
      <c r="F186" s="1" t="s">
        <v>31</v>
      </c>
      <c r="G186" s="3">
        <v>139.16999999999999</v>
      </c>
      <c r="H186" s="3">
        <v>417.51</v>
      </c>
      <c r="I186" s="1" t="s">
        <v>32</v>
      </c>
      <c r="K186" s="1" t="s">
        <v>33</v>
      </c>
      <c r="L186" s="1" t="s">
        <v>174</v>
      </c>
      <c r="M186" s="1" t="s">
        <v>35</v>
      </c>
      <c r="N186" s="1" t="s">
        <v>466</v>
      </c>
      <c r="O186" s="1" t="s">
        <v>37</v>
      </c>
      <c r="P186" s="1" t="s">
        <v>38</v>
      </c>
      <c r="Q186" s="1" t="s">
        <v>39</v>
      </c>
      <c r="T186" s="1" t="s">
        <v>134</v>
      </c>
      <c r="X186" s="1" t="s">
        <v>175</v>
      </c>
      <c r="Y186" s="1" t="s">
        <v>42</v>
      </c>
      <c r="Z186" s="3">
        <v>0</v>
      </c>
      <c r="AC186" s="1">
        <f t="shared" si="4"/>
        <v>2018</v>
      </c>
      <c r="AD186" s="1">
        <f t="shared" si="5"/>
        <v>6</v>
      </c>
    </row>
    <row r="187" spans="1:30" ht="12.75" customHeight="1" x14ac:dyDescent="0.2">
      <c r="A187" s="2">
        <v>43273.412292164401</v>
      </c>
      <c r="B187" s="1" t="s">
        <v>465</v>
      </c>
      <c r="C187" s="1" t="s">
        <v>112</v>
      </c>
      <c r="D187" s="1" t="s">
        <v>113</v>
      </c>
      <c r="E187" s="3">
        <v>2</v>
      </c>
      <c r="F187" s="1" t="s">
        <v>31</v>
      </c>
      <c r="G187" s="3">
        <v>355.35</v>
      </c>
      <c r="H187" s="3">
        <v>710.7</v>
      </c>
      <c r="I187" s="1" t="s">
        <v>32</v>
      </c>
      <c r="K187" s="1" t="s">
        <v>33</v>
      </c>
      <c r="L187" s="1" t="s">
        <v>114</v>
      </c>
      <c r="M187" s="1" t="s">
        <v>35</v>
      </c>
      <c r="N187" s="1" t="s">
        <v>466</v>
      </c>
      <c r="O187" s="1" t="s">
        <v>37</v>
      </c>
      <c r="P187" s="1" t="s">
        <v>38</v>
      </c>
      <c r="Q187" s="1" t="s">
        <v>39</v>
      </c>
      <c r="T187" s="1" t="s">
        <v>115</v>
      </c>
      <c r="X187" s="1" t="s">
        <v>53</v>
      </c>
      <c r="Y187" s="1" t="s">
        <v>42</v>
      </c>
      <c r="Z187" s="3">
        <v>0</v>
      </c>
      <c r="AC187" s="1">
        <f t="shared" si="4"/>
        <v>2018</v>
      </c>
      <c r="AD187" s="1">
        <f t="shared" si="5"/>
        <v>6</v>
      </c>
    </row>
    <row r="188" spans="1:30" ht="12.75" customHeight="1" x14ac:dyDescent="0.2">
      <c r="A188" s="2">
        <v>43276.4440090278</v>
      </c>
      <c r="B188" s="1" t="s">
        <v>482</v>
      </c>
      <c r="C188" s="1" t="s">
        <v>103</v>
      </c>
      <c r="D188" s="1" t="s">
        <v>104</v>
      </c>
      <c r="E188" s="3">
        <v>12</v>
      </c>
      <c r="F188" s="1" t="s">
        <v>31</v>
      </c>
      <c r="G188" s="3">
        <v>13.08</v>
      </c>
      <c r="H188" s="3">
        <v>156.96</v>
      </c>
      <c r="I188" s="1" t="s">
        <v>32</v>
      </c>
      <c r="K188" s="1" t="s">
        <v>33</v>
      </c>
      <c r="L188" s="1" t="s">
        <v>105</v>
      </c>
      <c r="M188" s="1" t="s">
        <v>35</v>
      </c>
      <c r="N188" s="1" t="s">
        <v>184</v>
      </c>
      <c r="O188" s="1" t="s">
        <v>37</v>
      </c>
      <c r="P188" s="1" t="s">
        <v>69</v>
      </c>
      <c r="Q188" s="1" t="s">
        <v>70</v>
      </c>
      <c r="T188" s="1" t="s">
        <v>106</v>
      </c>
      <c r="X188" s="1" t="s">
        <v>107</v>
      </c>
      <c r="Y188" s="1" t="s">
        <v>42</v>
      </c>
      <c r="Z188" s="3">
        <v>0</v>
      </c>
      <c r="AC188" s="1">
        <f t="shared" si="4"/>
        <v>2018</v>
      </c>
      <c r="AD188" s="1">
        <f t="shared" si="5"/>
        <v>6</v>
      </c>
    </row>
    <row r="189" spans="1:30" ht="12.75" customHeight="1" x14ac:dyDescent="0.2">
      <c r="A189" s="2">
        <v>43277.450051076397</v>
      </c>
      <c r="B189" s="1" t="s">
        <v>483</v>
      </c>
      <c r="C189" s="1" t="s">
        <v>484</v>
      </c>
      <c r="D189" s="1" t="s">
        <v>485</v>
      </c>
      <c r="E189" s="3">
        <v>20</v>
      </c>
      <c r="F189" s="1" t="s">
        <v>31</v>
      </c>
      <c r="G189" s="3">
        <v>35</v>
      </c>
      <c r="H189" s="3">
        <v>699.93</v>
      </c>
      <c r="I189" s="1" t="s">
        <v>32</v>
      </c>
      <c r="K189" s="1" t="s">
        <v>33</v>
      </c>
      <c r="L189" s="1" t="s">
        <v>486</v>
      </c>
      <c r="M189" s="1" t="s">
        <v>35</v>
      </c>
      <c r="N189" s="1" t="s">
        <v>36</v>
      </c>
      <c r="O189" s="1" t="s">
        <v>37</v>
      </c>
      <c r="P189" s="1" t="s">
        <v>169</v>
      </c>
      <c r="Q189" s="1" t="s">
        <v>170</v>
      </c>
      <c r="T189" s="1" t="s">
        <v>487</v>
      </c>
      <c r="X189" s="1" t="s">
        <v>53</v>
      </c>
      <c r="Y189" s="1" t="s">
        <v>84</v>
      </c>
      <c r="Z189" s="3">
        <v>0</v>
      </c>
      <c r="AC189" s="1">
        <f t="shared" si="4"/>
        <v>2018</v>
      </c>
      <c r="AD189" s="1">
        <f t="shared" si="5"/>
        <v>6</v>
      </c>
    </row>
    <row r="190" spans="1:30" ht="12.75" customHeight="1" x14ac:dyDescent="0.2">
      <c r="A190" s="2">
        <v>43277.478843669</v>
      </c>
      <c r="B190" s="1" t="s">
        <v>488</v>
      </c>
      <c r="C190" s="1" t="s">
        <v>29</v>
      </c>
      <c r="D190" s="1" t="s">
        <v>30</v>
      </c>
      <c r="E190" s="3">
        <v>10</v>
      </c>
      <c r="F190" s="1" t="s">
        <v>31</v>
      </c>
      <c r="G190" s="3">
        <v>82.08</v>
      </c>
      <c r="H190" s="3">
        <v>820.8</v>
      </c>
      <c r="I190" s="1" t="s">
        <v>32</v>
      </c>
      <c r="K190" s="1" t="s">
        <v>33</v>
      </c>
      <c r="L190" s="1" t="s">
        <v>34</v>
      </c>
      <c r="M190" s="1" t="s">
        <v>35</v>
      </c>
      <c r="N190" s="1" t="s">
        <v>125</v>
      </c>
      <c r="O190" s="1" t="s">
        <v>37</v>
      </c>
      <c r="P190" s="1" t="s">
        <v>38</v>
      </c>
      <c r="Q190" s="1" t="s">
        <v>39</v>
      </c>
      <c r="T190" s="1" t="s">
        <v>40</v>
      </c>
      <c r="X190" s="1" t="s">
        <v>41</v>
      </c>
      <c r="Y190" s="1" t="s">
        <v>42</v>
      </c>
      <c r="Z190" s="3">
        <v>0</v>
      </c>
      <c r="AC190" s="1">
        <f t="shared" si="4"/>
        <v>2018</v>
      </c>
      <c r="AD190" s="1">
        <f t="shared" si="5"/>
        <v>6</v>
      </c>
    </row>
    <row r="191" spans="1:30" ht="12.75" customHeight="1" x14ac:dyDescent="0.2">
      <c r="A191" s="2">
        <v>43277.478843669</v>
      </c>
      <c r="B191" s="1" t="s">
        <v>488</v>
      </c>
      <c r="C191" s="1" t="s">
        <v>192</v>
      </c>
      <c r="D191" s="1" t="s">
        <v>193</v>
      </c>
      <c r="E191" s="3">
        <v>1</v>
      </c>
      <c r="F191" s="1" t="s">
        <v>31</v>
      </c>
      <c r="G191" s="3">
        <v>656.64</v>
      </c>
      <c r="H191" s="3">
        <v>656.64</v>
      </c>
      <c r="I191" s="1" t="s">
        <v>32</v>
      </c>
      <c r="K191" s="1" t="s">
        <v>33</v>
      </c>
      <c r="L191" s="1" t="s">
        <v>194</v>
      </c>
      <c r="M191" s="1" t="s">
        <v>35</v>
      </c>
      <c r="N191" s="1" t="s">
        <v>125</v>
      </c>
      <c r="O191" s="1" t="s">
        <v>37</v>
      </c>
      <c r="P191" s="1" t="s">
        <v>69</v>
      </c>
      <c r="Q191" s="1" t="s">
        <v>70</v>
      </c>
      <c r="T191" s="1" t="s">
        <v>40</v>
      </c>
      <c r="X191" s="1" t="s">
        <v>53</v>
      </c>
      <c r="Y191" s="1" t="s">
        <v>42</v>
      </c>
      <c r="Z191" s="3">
        <v>0</v>
      </c>
      <c r="AC191" s="1">
        <f t="shared" si="4"/>
        <v>2018</v>
      </c>
      <c r="AD191" s="1">
        <f t="shared" si="5"/>
        <v>6</v>
      </c>
    </row>
    <row r="192" spans="1:30" ht="12.75" customHeight="1" x14ac:dyDescent="0.2">
      <c r="A192" s="2">
        <v>43278.518082060204</v>
      </c>
      <c r="B192" s="1" t="s">
        <v>489</v>
      </c>
      <c r="C192" s="1" t="s">
        <v>166</v>
      </c>
      <c r="D192" s="1" t="s">
        <v>167</v>
      </c>
      <c r="E192" s="3">
        <v>100</v>
      </c>
      <c r="F192" s="1" t="s">
        <v>31</v>
      </c>
      <c r="G192" s="3">
        <v>6.17</v>
      </c>
      <c r="H192" s="3">
        <v>617</v>
      </c>
      <c r="I192" s="1" t="s">
        <v>32</v>
      </c>
      <c r="K192" s="1" t="s">
        <v>33</v>
      </c>
      <c r="L192" s="1" t="s">
        <v>168</v>
      </c>
      <c r="M192" s="1" t="s">
        <v>35</v>
      </c>
      <c r="N192" s="1" t="s">
        <v>184</v>
      </c>
      <c r="O192" s="1" t="s">
        <v>37</v>
      </c>
      <c r="P192" s="1" t="s">
        <v>169</v>
      </c>
      <c r="Q192" s="1" t="s">
        <v>170</v>
      </c>
      <c r="T192" s="1" t="s">
        <v>83</v>
      </c>
      <c r="X192" s="1" t="s">
        <v>53</v>
      </c>
      <c r="Y192" s="1" t="s">
        <v>84</v>
      </c>
      <c r="Z192" s="3">
        <v>0</v>
      </c>
      <c r="AA192" s="1" t="s">
        <v>171</v>
      </c>
      <c r="AB192" s="1" t="s">
        <v>171</v>
      </c>
      <c r="AC192" s="1">
        <f t="shared" si="4"/>
        <v>2018</v>
      </c>
      <c r="AD192" s="1">
        <f t="shared" si="5"/>
        <v>6</v>
      </c>
    </row>
    <row r="193" spans="1:30" ht="12.75" customHeight="1" x14ac:dyDescent="0.2">
      <c r="A193" s="2">
        <v>43278.561966238398</v>
      </c>
      <c r="B193" s="1" t="s">
        <v>490</v>
      </c>
      <c r="C193" s="1" t="s">
        <v>336</v>
      </c>
      <c r="D193" s="1" t="s">
        <v>337</v>
      </c>
      <c r="E193" s="3">
        <v>12</v>
      </c>
      <c r="F193" s="1" t="s">
        <v>31</v>
      </c>
      <c r="G193" s="3">
        <v>8.39</v>
      </c>
      <c r="H193" s="3">
        <v>100.68</v>
      </c>
      <c r="I193" s="1" t="s">
        <v>32</v>
      </c>
      <c r="K193" s="1" t="s">
        <v>33</v>
      </c>
      <c r="L193" s="1" t="s">
        <v>338</v>
      </c>
      <c r="M193" s="1" t="s">
        <v>35</v>
      </c>
      <c r="N193" s="1" t="s">
        <v>184</v>
      </c>
      <c r="O193" s="1" t="s">
        <v>37</v>
      </c>
      <c r="P193" s="1" t="s">
        <v>69</v>
      </c>
      <c r="Q193" s="1" t="s">
        <v>70</v>
      </c>
      <c r="T193" s="1" t="s">
        <v>339</v>
      </c>
      <c r="X193" s="1" t="s">
        <v>53</v>
      </c>
      <c r="Y193" s="1" t="s">
        <v>42</v>
      </c>
      <c r="Z193" s="3">
        <v>0</v>
      </c>
      <c r="AC193" s="1">
        <f t="shared" si="4"/>
        <v>2018</v>
      </c>
      <c r="AD193" s="1">
        <f t="shared" si="5"/>
        <v>6</v>
      </c>
    </row>
    <row r="194" spans="1:30" ht="12.75" customHeight="1" x14ac:dyDescent="0.2">
      <c r="A194" s="2">
        <v>43278.561966238398</v>
      </c>
      <c r="B194" s="1" t="s">
        <v>490</v>
      </c>
      <c r="C194" s="1" t="s">
        <v>273</v>
      </c>
      <c r="D194" s="1" t="s">
        <v>274</v>
      </c>
      <c r="E194" s="3">
        <v>50</v>
      </c>
      <c r="F194" s="1" t="s">
        <v>31</v>
      </c>
      <c r="G194" s="3">
        <v>15.29</v>
      </c>
      <c r="H194" s="3">
        <v>764.5</v>
      </c>
      <c r="I194" s="1" t="s">
        <v>32</v>
      </c>
      <c r="K194" s="1" t="s">
        <v>33</v>
      </c>
      <c r="L194" s="1" t="s">
        <v>275</v>
      </c>
      <c r="M194" s="1" t="s">
        <v>35</v>
      </c>
      <c r="N194" s="1" t="s">
        <v>184</v>
      </c>
      <c r="O194" s="1" t="s">
        <v>37</v>
      </c>
      <c r="P194" s="1" t="s">
        <v>276</v>
      </c>
      <c r="Q194" s="1" t="s">
        <v>277</v>
      </c>
      <c r="T194" s="1" t="s">
        <v>134</v>
      </c>
      <c r="X194" s="1" t="s">
        <v>53</v>
      </c>
      <c r="Y194" s="1" t="s">
        <v>84</v>
      </c>
      <c r="Z194" s="3">
        <v>0</v>
      </c>
      <c r="AC194" s="1">
        <f t="shared" si="4"/>
        <v>2018</v>
      </c>
      <c r="AD194" s="1">
        <f t="shared" si="5"/>
        <v>6</v>
      </c>
    </row>
    <row r="195" spans="1:30" ht="12.75" customHeight="1" x14ac:dyDescent="0.2">
      <c r="A195" s="2">
        <v>43278.578325960603</v>
      </c>
      <c r="B195" s="1" t="s">
        <v>491</v>
      </c>
      <c r="C195" s="1" t="s">
        <v>492</v>
      </c>
      <c r="D195" s="1" t="s">
        <v>493</v>
      </c>
      <c r="E195" s="3">
        <v>5</v>
      </c>
      <c r="F195" s="1" t="s">
        <v>31</v>
      </c>
      <c r="G195" s="3">
        <v>283</v>
      </c>
      <c r="H195" s="3">
        <v>1415</v>
      </c>
      <c r="I195" s="1" t="s">
        <v>32</v>
      </c>
      <c r="K195" s="1" t="s">
        <v>33</v>
      </c>
      <c r="L195" s="1" t="s">
        <v>494</v>
      </c>
      <c r="M195" s="1" t="s">
        <v>35</v>
      </c>
      <c r="N195" s="1" t="s">
        <v>125</v>
      </c>
      <c r="O195" s="1" t="s">
        <v>37</v>
      </c>
      <c r="P195" s="1" t="s">
        <v>38</v>
      </c>
      <c r="Q195" s="1" t="s">
        <v>39</v>
      </c>
      <c r="T195" s="1" t="s">
        <v>364</v>
      </c>
      <c r="X195" s="1" t="s">
        <v>53</v>
      </c>
      <c r="Y195" s="1" t="s">
        <v>42</v>
      </c>
      <c r="Z195" s="3">
        <v>0</v>
      </c>
      <c r="AC195" s="1">
        <f t="shared" ref="AC195:AC258" si="6">YEAR(A195)</f>
        <v>2018</v>
      </c>
      <c r="AD195" s="1">
        <f t="shared" ref="AD195:AD258" si="7">MONTH(A195)</f>
        <v>6</v>
      </c>
    </row>
    <row r="196" spans="1:30" ht="12.75" customHeight="1" x14ac:dyDescent="0.2">
      <c r="A196" s="2">
        <v>43279.284668784698</v>
      </c>
      <c r="B196" s="1" t="s">
        <v>495</v>
      </c>
      <c r="C196" s="1" t="s">
        <v>496</v>
      </c>
      <c r="D196" s="1" t="s">
        <v>497</v>
      </c>
      <c r="E196" s="3">
        <v>200</v>
      </c>
      <c r="F196" s="1" t="s">
        <v>31</v>
      </c>
      <c r="G196" s="3">
        <v>1.3</v>
      </c>
      <c r="H196" s="3">
        <v>260</v>
      </c>
      <c r="I196" s="1" t="s">
        <v>32</v>
      </c>
      <c r="K196" s="1" t="s">
        <v>33</v>
      </c>
      <c r="L196" s="1" t="s">
        <v>498</v>
      </c>
      <c r="M196" s="1" t="s">
        <v>35</v>
      </c>
      <c r="N196" s="1" t="s">
        <v>36</v>
      </c>
      <c r="O196" s="1" t="s">
        <v>37</v>
      </c>
      <c r="P196" s="1" t="s">
        <v>149</v>
      </c>
      <c r="Q196" s="1" t="s">
        <v>150</v>
      </c>
      <c r="T196" s="1" t="s">
        <v>499</v>
      </c>
      <c r="X196" s="1" t="s">
        <v>53</v>
      </c>
      <c r="Y196" s="1" t="s">
        <v>151</v>
      </c>
      <c r="Z196" s="3">
        <v>0</v>
      </c>
      <c r="AC196" s="1">
        <f t="shared" si="6"/>
        <v>2018</v>
      </c>
      <c r="AD196" s="1">
        <f t="shared" si="7"/>
        <v>6</v>
      </c>
    </row>
    <row r="197" spans="1:30" ht="12.75" customHeight="1" x14ac:dyDescent="0.2">
      <c r="A197" s="2">
        <v>43279.284668784698</v>
      </c>
      <c r="B197" s="1" t="s">
        <v>495</v>
      </c>
      <c r="C197" s="1" t="s">
        <v>500</v>
      </c>
      <c r="D197" s="1" t="s">
        <v>501</v>
      </c>
      <c r="E197" s="3">
        <v>1500</v>
      </c>
      <c r="F197" s="1" t="s">
        <v>31</v>
      </c>
      <c r="G197" s="3">
        <v>1.8</v>
      </c>
      <c r="H197" s="3">
        <v>2700</v>
      </c>
      <c r="I197" s="1" t="s">
        <v>32</v>
      </c>
      <c r="K197" s="1" t="s">
        <v>33</v>
      </c>
      <c r="L197" s="1" t="s">
        <v>502</v>
      </c>
      <c r="M197" s="1" t="s">
        <v>35</v>
      </c>
      <c r="N197" s="1" t="s">
        <v>36</v>
      </c>
      <c r="O197" s="1" t="s">
        <v>37</v>
      </c>
      <c r="P197" s="1" t="s">
        <v>149</v>
      </c>
      <c r="Q197" s="1" t="s">
        <v>150</v>
      </c>
      <c r="T197" s="1" t="s">
        <v>499</v>
      </c>
      <c r="X197" s="1" t="s">
        <v>53</v>
      </c>
      <c r="Y197" s="1" t="s">
        <v>151</v>
      </c>
      <c r="Z197" s="3">
        <v>0</v>
      </c>
      <c r="AC197" s="1">
        <f t="shared" si="6"/>
        <v>2018</v>
      </c>
      <c r="AD197" s="1">
        <f t="shared" si="7"/>
        <v>6</v>
      </c>
    </row>
    <row r="198" spans="1:30" ht="12.75" customHeight="1" x14ac:dyDescent="0.2">
      <c r="A198" s="2">
        <v>43305.283138425897</v>
      </c>
      <c r="B198" s="1" t="s">
        <v>503</v>
      </c>
      <c r="C198" s="1" t="s">
        <v>251</v>
      </c>
      <c r="D198" s="1" t="s">
        <v>252</v>
      </c>
      <c r="E198" s="3">
        <v>24</v>
      </c>
      <c r="F198" s="1" t="s">
        <v>31</v>
      </c>
      <c r="G198" s="3">
        <v>7.63</v>
      </c>
      <c r="H198" s="3">
        <v>183.12</v>
      </c>
      <c r="I198" s="1" t="s">
        <v>32</v>
      </c>
      <c r="K198" s="1" t="s">
        <v>33</v>
      </c>
      <c r="L198" s="1" t="s">
        <v>253</v>
      </c>
      <c r="M198" s="1" t="s">
        <v>35</v>
      </c>
      <c r="N198" s="1" t="s">
        <v>120</v>
      </c>
      <c r="O198" s="1" t="s">
        <v>37</v>
      </c>
      <c r="P198" s="1" t="s">
        <v>69</v>
      </c>
      <c r="Q198" s="1" t="s">
        <v>70</v>
      </c>
      <c r="T198" s="1" t="s">
        <v>106</v>
      </c>
      <c r="X198" s="1" t="s">
        <v>254</v>
      </c>
      <c r="Y198" s="1" t="s">
        <v>42</v>
      </c>
      <c r="Z198" s="3">
        <v>0</v>
      </c>
      <c r="AC198" s="1">
        <f t="shared" si="6"/>
        <v>2018</v>
      </c>
      <c r="AD198" s="1">
        <f t="shared" si="7"/>
        <v>7</v>
      </c>
    </row>
    <row r="199" spans="1:30" ht="12.75" customHeight="1" x14ac:dyDescent="0.2">
      <c r="A199" s="2">
        <v>43306.345466088002</v>
      </c>
      <c r="B199" s="1" t="s">
        <v>504</v>
      </c>
      <c r="C199" s="1" t="s">
        <v>505</v>
      </c>
      <c r="D199" s="1" t="s">
        <v>506</v>
      </c>
      <c r="E199" s="3">
        <v>100</v>
      </c>
      <c r="F199" s="1" t="s">
        <v>31</v>
      </c>
      <c r="G199" s="3">
        <v>0.5</v>
      </c>
      <c r="H199" s="3">
        <v>50.31</v>
      </c>
      <c r="I199" s="1" t="s">
        <v>32</v>
      </c>
      <c r="K199" s="1" t="s">
        <v>33</v>
      </c>
      <c r="L199" s="1" t="s">
        <v>507</v>
      </c>
      <c r="M199" s="1" t="s">
        <v>35</v>
      </c>
      <c r="N199" s="1" t="s">
        <v>125</v>
      </c>
      <c r="O199" s="1" t="s">
        <v>37</v>
      </c>
      <c r="P199" s="1" t="s">
        <v>69</v>
      </c>
      <c r="Q199" s="1" t="s">
        <v>70</v>
      </c>
      <c r="T199" s="1" t="s">
        <v>179</v>
      </c>
      <c r="X199" s="1" t="s">
        <v>53</v>
      </c>
      <c r="Y199" s="1" t="s">
        <v>42</v>
      </c>
      <c r="Z199" s="3">
        <v>0</v>
      </c>
      <c r="AC199" s="1">
        <f t="shared" si="6"/>
        <v>2018</v>
      </c>
      <c r="AD199" s="1">
        <f t="shared" si="7"/>
        <v>7</v>
      </c>
    </row>
    <row r="200" spans="1:30" ht="12.75" customHeight="1" x14ac:dyDescent="0.2">
      <c r="A200" s="2">
        <v>43306.430312500001</v>
      </c>
      <c r="B200" s="1" t="s">
        <v>508</v>
      </c>
      <c r="C200" s="1" t="s">
        <v>282</v>
      </c>
      <c r="D200" s="1" t="s">
        <v>283</v>
      </c>
      <c r="E200" s="3">
        <v>400</v>
      </c>
      <c r="F200" s="1" t="s">
        <v>31</v>
      </c>
      <c r="G200" s="3">
        <v>0.63</v>
      </c>
      <c r="H200" s="3">
        <v>252</v>
      </c>
      <c r="I200" s="1" t="s">
        <v>46</v>
      </c>
      <c r="K200" s="1" t="s">
        <v>47</v>
      </c>
      <c r="L200" s="1" t="s">
        <v>284</v>
      </c>
      <c r="M200" s="1" t="s">
        <v>35</v>
      </c>
      <c r="N200" s="1" t="s">
        <v>49</v>
      </c>
      <c r="O200" s="1" t="s">
        <v>37</v>
      </c>
      <c r="P200" s="1" t="s">
        <v>58</v>
      </c>
      <c r="Q200" s="1" t="s">
        <v>59</v>
      </c>
      <c r="T200" s="1" t="s">
        <v>60</v>
      </c>
      <c r="X200" s="1" t="s">
        <v>53</v>
      </c>
      <c r="Y200" s="1" t="s">
        <v>61</v>
      </c>
      <c r="Z200" s="3">
        <v>0</v>
      </c>
      <c r="AA200" s="1" t="s">
        <v>62</v>
      </c>
      <c r="AB200" s="1" t="s">
        <v>62</v>
      </c>
      <c r="AC200" s="1">
        <f t="shared" si="6"/>
        <v>2018</v>
      </c>
      <c r="AD200" s="1">
        <f t="shared" si="7"/>
        <v>7</v>
      </c>
    </row>
    <row r="201" spans="1:30" ht="12.75" customHeight="1" x14ac:dyDescent="0.2">
      <c r="A201" s="2">
        <v>43306.430312500001</v>
      </c>
      <c r="B201" s="1" t="s">
        <v>508</v>
      </c>
      <c r="C201" s="1" t="s">
        <v>55</v>
      </c>
      <c r="D201" s="1" t="s">
        <v>56</v>
      </c>
      <c r="E201" s="3">
        <v>400</v>
      </c>
      <c r="F201" s="1" t="s">
        <v>31</v>
      </c>
      <c r="G201" s="3">
        <v>0.63</v>
      </c>
      <c r="H201" s="3">
        <v>252</v>
      </c>
      <c r="I201" s="1" t="s">
        <v>46</v>
      </c>
      <c r="K201" s="1" t="s">
        <v>47</v>
      </c>
      <c r="L201" s="1" t="s">
        <v>57</v>
      </c>
      <c r="M201" s="1" t="s">
        <v>35</v>
      </c>
      <c r="N201" s="1" t="s">
        <v>49</v>
      </c>
      <c r="O201" s="1" t="s">
        <v>37</v>
      </c>
      <c r="P201" s="1" t="s">
        <v>58</v>
      </c>
      <c r="Q201" s="1" t="s">
        <v>59</v>
      </c>
      <c r="T201" s="1" t="s">
        <v>60</v>
      </c>
      <c r="X201" s="1" t="s">
        <v>53</v>
      </c>
      <c r="Y201" s="1" t="s">
        <v>61</v>
      </c>
      <c r="Z201" s="3">
        <v>0</v>
      </c>
      <c r="AA201" s="1" t="s">
        <v>62</v>
      </c>
      <c r="AB201" s="1" t="s">
        <v>62</v>
      </c>
      <c r="AC201" s="1">
        <f t="shared" si="6"/>
        <v>2018</v>
      </c>
      <c r="AD201" s="1">
        <f t="shared" si="7"/>
        <v>7</v>
      </c>
    </row>
    <row r="202" spans="1:30" ht="12.75" customHeight="1" x14ac:dyDescent="0.2">
      <c r="A202" s="2">
        <v>43306.4440046296</v>
      </c>
      <c r="B202" s="1" t="s">
        <v>509</v>
      </c>
      <c r="C202" s="1" t="s">
        <v>295</v>
      </c>
      <c r="D202" s="1" t="s">
        <v>296</v>
      </c>
      <c r="E202" s="3">
        <v>100</v>
      </c>
      <c r="F202" s="1" t="s">
        <v>31</v>
      </c>
      <c r="G202" s="3">
        <v>0.01</v>
      </c>
      <c r="H202" s="3">
        <v>1</v>
      </c>
      <c r="I202" s="1" t="s">
        <v>32</v>
      </c>
      <c r="K202" s="1" t="s">
        <v>33</v>
      </c>
      <c r="L202" s="1" t="s">
        <v>297</v>
      </c>
      <c r="M202" s="1" t="s">
        <v>35</v>
      </c>
      <c r="N202" s="1" t="s">
        <v>49</v>
      </c>
      <c r="O202" s="1" t="s">
        <v>37</v>
      </c>
      <c r="P202" s="1" t="s">
        <v>88</v>
      </c>
      <c r="Q202" s="1" t="s">
        <v>89</v>
      </c>
      <c r="T202" s="1" t="s">
        <v>90</v>
      </c>
      <c r="X202" s="1" t="s">
        <v>53</v>
      </c>
      <c r="Y202" s="1" t="s">
        <v>84</v>
      </c>
      <c r="Z202" s="3">
        <v>0</v>
      </c>
      <c r="AC202" s="1">
        <f t="shared" si="6"/>
        <v>2018</v>
      </c>
      <c r="AD202" s="1">
        <f t="shared" si="7"/>
        <v>7</v>
      </c>
    </row>
    <row r="203" spans="1:30" ht="12.75" customHeight="1" x14ac:dyDescent="0.2">
      <c r="A203" s="2">
        <v>43306.4440046296</v>
      </c>
      <c r="B203" s="1" t="s">
        <v>509</v>
      </c>
      <c r="C203" s="1" t="s">
        <v>224</v>
      </c>
      <c r="D203" s="1" t="s">
        <v>225</v>
      </c>
      <c r="E203" s="3">
        <v>200</v>
      </c>
      <c r="F203" s="1" t="s">
        <v>31</v>
      </c>
      <c r="G203" s="3">
        <v>0.31</v>
      </c>
      <c r="H203" s="3">
        <v>62</v>
      </c>
      <c r="I203" s="1" t="s">
        <v>32</v>
      </c>
      <c r="K203" s="1" t="s">
        <v>33</v>
      </c>
      <c r="L203" s="1" t="s">
        <v>226</v>
      </c>
      <c r="M203" s="1" t="s">
        <v>35</v>
      </c>
      <c r="N203" s="1" t="s">
        <v>49</v>
      </c>
      <c r="O203" s="1" t="s">
        <v>37</v>
      </c>
      <c r="P203" s="1" t="s">
        <v>149</v>
      </c>
      <c r="Q203" s="1" t="s">
        <v>150</v>
      </c>
      <c r="T203" s="1" t="s">
        <v>134</v>
      </c>
      <c r="X203" s="1" t="s">
        <v>53</v>
      </c>
      <c r="Y203" s="1" t="s">
        <v>151</v>
      </c>
      <c r="Z203" s="3">
        <v>0</v>
      </c>
      <c r="AC203" s="1">
        <f t="shared" si="6"/>
        <v>2018</v>
      </c>
      <c r="AD203" s="1">
        <f t="shared" si="7"/>
        <v>7</v>
      </c>
    </row>
    <row r="204" spans="1:30" ht="12.75" customHeight="1" x14ac:dyDescent="0.2">
      <c r="A204" s="2">
        <v>43306.4440046296</v>
      </c>
      <c r="B204" s="1" t="s">
        <v>509</v>
      </c>
      <c r="C204" s="1" t="s">
        <v>510</v>
      </c>
      <c r="D204" s="1" t="s">
        <v>511</v>
      </c>
      <c r="E204" s="3">
        <v>1000</v>
      </c>
      <c r="F204" s="1" t="s">
        <v>31</v>
      </c>
      <c r="G204" s="3">
        <v>0.44</v>
      </c>
      <c r="H204" s="3">
        <v>440</v>
      </c>
      <c r="I204" s="1" t="s">
        <v>32</v>
      </c>
      <c r="K204" s="1" t="s">
        <v>33</v>
      </c>
      <c r="L204" s="1" t="s">
        <v>512</v>
      </c>
      <c r="M204" s="1" t="s">
        <v>35</v>
      </c>
      <c r="N204" s="1" t="s">
        <v>49</v>
      </c>
      <c r="O204" s="1" t="s">
        <v>37</v>
      </c>
      <c r="P204" s="1" t="s">
        <v>69</v>
      </c>
      <c r="Q204" s="1" t="s">
        <v>70</v>
      </c>
      <c r="T204" s="1" t="s">
        <v>71</v>
      </c>
      <c r="X204" s="1" t="s">
        <v>53</v>
      </c>
      <c r="Y204" s="1" t="s">
        <v>42</v>
      </c>
      <c r="Z204" s="3">
        <v>0</v>
      </c>
      <c r="AC204" s="1">
        <f t="shared" si="6"/>
        <v>2018</v>
      </c>
      <c r="AD204" s="1">
        <f t="shared" si="7"/>
        <v>7</v>
      </c>
    </row>
    <row r="205" spans="1:30" ht="12.75" customHeight="1" x14ac:dyDescent="0.2">
      <c r="A205" s="2">
        <v>43306.4440046296</v>
      </c>
      <c r="B205" s="1" t="s">
        <v>509</v>
      </c>
      <c r="C205" s="1" t="s">
        <v>146</v>
      </c>
      <c r="D205" s="1" t="s">
        <v>147</v>
      </c>
      <c r="E205" s="3">
        <v>200</v>
      </c>
      <c r="F205" s="1" t="s">
        <v>31</v>
      </c>
      <c r="G205" s="3">
        <v>0.55000000000000004</v>
      </c>
      <c r="H205" s="3">
        <v>110</v>
      </c>
      <c r="I205" s="1" t="s">
        <v>32</v>
      </c>
      <c r="K205" s="1" t="s">
        <v>33</v>
      </c>
      <c r="L205" s="1" t="s">
        <v>148</v>
      </c>
      <c r="M205" s="1" t="s">
        <v>35</v>
      </c>
      <c r="N205" s="1" t="s">
        <v>49</v>
      </c>
      <c r="O205" s="1" t="s">
        <v>37</v>
      </c>
      <c r="P205" s="1" t="s">
        <v>149</v>
      </c>
      <c r="Q205" s="1" t="s">
        <v>150</v>
      </c>
      <c r="T205" s="1" t="s">
        <v>134</v>
      </c>
      <c r="X205" s="1" t="s">
        <v>53</v>
      </c>
      <c r="Y205" s="1" t="s">
        <v>151</v>
      </c>
      <c r="Z205" s="3">
        <v>0</v>
      </c>
      <c r="AC205" s="1">
        <f t="shared" si="6"/>
        <v>2018</v>
      </c>
      <c r="AD205" s="1">
        <f t="shared" si="7"/>
        <v>7</v>
      </c>
    </row>
    <row r="206" spans="1:30" ht="12.75" customHeight="1" x14ac:dyDescent="0.2">
      <c r="A206" s="2">
        <v>43306.4440046296</v>
      </c>
      <c r="B206" s="1" t="s">
        <v>509</v>
      </c>
      <c r="C206" s="1" t="s">
        <v>513</v>
      </c>
      <c r="D206" s="1" t="s">
        <v>514</v>
      </c>
      <c r="E206" s="3">
        <v>300</v>
      </c>
      <c r="F206" s="1" t="s">
        <v>31</v>
      </c>
      <c r="G206" s="3">
        <v>0.59</v>
      </c>
      <c r="H206" s="3">
        <v>177</v>
      </c>
      <c r="I206" s="1" t="s">
        <v>32</v>
      </c>
      <c r="K206" s="1" t="s">
        <v>33</v>
      </c>
      <c r="L206" s="1" t="s">
        <v>515</v>
      </c>
      <c r="M206" s="1" t="s">
        <v>35</v>
      </c>
      <c r="N206" s="1" t="s">
        <v>49</v>
      </c>
      <c r="O206" s="1" t="s">
        <v>37</v>
      </c>
      <c r="P206" s="1" t="s">
        <v>69</v>
      </c>
      <c r="Q206" s="1" t="s">
        <v>70</v>
      </c>
      <c r="T206" s="1" t="s">
        <v>52</v>
      </c>
      <c r="X206" s="1" t="s">
        <v>53</v>
      </c>
      <c r="Y206" s="1" t="s">
        <v>42</v>
      </c>
      <c r="Z206" s="3">
        <v>0</v>
      </c>
      <c r="AC206" s="1">
        <f t="shared" si="6"/>
        <v>2018</v>
      </c>
      <c r="AD206" s="1">
        <f t="shared" si="7"/>
        <v>7</v>
      </c>
    </row>
    <row r="207" spans="1:30" ht="12.75" customHeight="1" x14ac:dyDescent="0.2">
      <c r="A207" s="2">
        <v>43306.4440046296</v>
      </c>
      <c r="B207" s="1" t="s">
        <v>509</v>
      </c>
      <c r="C207" s="1" t="s">
        <v>282</v>
      </c>
      <c r="D207" s="1" t="s">
        <v>283</v>
      </c>
      <c r="E207" s="3">
        <v>1200</v>
      </c>
      <c r="F207" s="1" t="s">
        <v>31</v>
      </c>
      <c r="G207" s="3">
        <v>0.63</v>
      </c>
      <c r="H207" s="3">
        <v>756</v>
      </c>
      <c r="I207" s="1" t="s">
        <v>32</v>
      </c>
      <c r="K207" s="1" t="s">
        <v>33</v>
      </c>
      <c r="L207" s="1" t="s">
        <v>284</v>
      </c>
      <c r="M207" s="1" t="s">
        <v>35</v>
      </c>
      <c r="N207" s="1" t="s">
        <v>49</v>
      </c>
      <c r="O207" s="1" t="s">
        <v>37</v>
      </c>
      <c r="P207" s="1" t="s">
        <v>58</v>
      </c>
      <c r="Q207" s="1" t="s">
        <v>59</v>
      </c>
      <c r="T207" s="1" t="s">
        <v>60</v>
      </c>
      <c r="X207" s="1" t="s">
        <v>53</v>
      </c>
      <c r="Y207" s="1" t="s">
        <v>61</v>
      </c>
      <c r="Z207" s="3">
        <v>0</v>
      </c>
      <c r="AA207" s="1" t="s">
        <v>62</v>
      </c>
      <c r="AB207" s="1" t="s">
        <v>62</v>
      </c>
      <c r="AC207" s="1">
        <f t="shared" si="6"/>
        <v>2018</v>
      </c>
      <c r="AD207" s="1">
        <f t="shared" si="7"/>
        <v>7</v>
      </c>
    </row>
    <row r="208" spans="1:30" ht="12.75" customHeight="1" x14ac:dyDescent="0.2">
      <c r="A208" s="2">
        <v>43306.4440046296</v>
      </c>
      <c r="B208" s="1" t="s">
        <v>509</v>
      </c>
      <c r="C208" s="1" t="s">
        <v>55</v>
      </c>
      <c r="D208" s="1" t="s">
        <v>56</v>
      </c>
      <c r="E208" s="3">
        <v>2400</v>
      </c>
      <c r="F208" s="1" t="s">
        <v>31</v>
      </c>
      <c r="G208" s="3">
        <v>0.63</v>
      </c>
      <c r="H208" s="3">
        <v>1512</v>
      </c>
      <c r="I208" s="1" t="s">
        <v>32</v>
      </c>
      <c r="K208" s="1" t="s">
        <v>33</v>
      </c>
      <c r="L208" s="1" t="s">
        <v>57</v>
      </c>
      <c r="M208" s="1" t="s">
        <v>35</v>
      </c>
      <c r="N208" s="1" t="s">
        <v>49</v>
      </c>
      <c r="O208" s="1" t="s">
        <v>37</v>
      </c>
      <c r="P208" s="1" t="s">
        <v>58</v>
      </c>
      <c r="Q208" s="1" t="s">
        <v>59</v>
      </c>
      <c r="T208" s="1" t="s">
        <v>60</v>
      </c>
      <c r="X208" s="1" t="s">
        <v>53</v>
      </c>
      <c r="Y208" s="1" t="s">
        <v>61</v>
      </c>
      <c r="Z208" s="3">
        <v>0</v>
      </c>
      <c r="AA208" s="1" t="s">
        <v>62</v>
      </c>
      <c r="AB208" s="1" t="s">
        <v>62</v>
      </c>
      <c r="AC208" s="1">
        <f t="shared" si="6"/>
        <v>2018</v>
      </c>
      <c r="AD208" s="1">
        <f t="shared" si="7"/>
        <v>7</v>
      </c>
    </row>
    <row r="209" spans="1:30" ht="12.75" customHeight="1" x14ac:dyDescent="0.2">
      <c r="A209" s="2">
        <v>43306.4440046296</v>
      </c>
      <c r="B209" s="1" t="s">
        <v>509</v>
      </c>
      <c r="C209" s="1" t="s">
        <v>152</v>
      </c>
      <c r="D209" s="1" t="s">
        <v>153</v>
      </c>
      <c r="E209" s="3">
        <v>680</v>
      </c>
      <c r="F209" s="1" t="s">
        <v>31</v>
      </c>
      <c r="G209" s="3">
        <v>0.63</v>
      </c>
      <c r="H209" s="3">
        <v>428.4</v>
      </c>
      <c r="I209" s="1" t="s">
        <v>32</v>
      </c>
      <c r="K209" s="1" t="s">
        <v>33</v>
      </c>
      <c r="L209" s="1" t="s">
        <v>154</v>
      </c>
      <c r="M209" s="1" t="s">
        <v>35</v>
      </c>
      <c r="N209" s="1" t="s">
        <v>49</v>
      </c>
      <c r="O209" s="1" t="s">
        <v>37</v>
      </c>
      <c r="P209" s="1" t="s">
        <v>58</v>
      </c>
      <c r="Q209" s="1" t="s">
        <v>59</v>
      </c>
      <c r="T209" s="1" t="s">
        <v>60</v>
      </c>
      <c r="X209" s="1" t="s">
        <v>53</v>
      </c>
      <c r="Y209" s="1" t="s">
        <v>61</v>
      </c>
      <c r="Z209" s="3">
        <v>0</v>
      </c>
      <c r="AA209" s="1" t="s">
        <v>62</v>
      </c>
      <c r="AB209" s="1" t="s">
        <v>62</v>
      </c>
      <c r="AC209" s="1">
        <f t="shared" si="6"/>
        <v>2018</v>
      </c>
      <c r="AD209" s="1">
        <f t="shared" si="7"/>
        <v>7</v>
      </c>
    </row>
    <row r="210" spans="1:30" ht="12.75" customHeight="1" x14ac:dyDescent="0.2">
      <c r="A210" s="2">
        <v>43306.4440046296</v>
      </c>
      <c r="B210" s="1" t="s">
        <v>509</v>
      </c>
      <c r="C210" s="1" t="s">
        <v>66</v>
      </c>
      <c r="D210" s="1" t="s">
        <v>67</v>
      </c>
      <c r="E210" s="3">
        <v>500</v>
      </c>
      <c r="F210" s="1" t="s">
        <v>31</v>
      </c>
      <c r="G210" s="3">
        <v>0.67</v>
      </c>
      <c r="H210" s="3">
        <v>335</v>
      </c>
      <c r="I210" s="1" t="s">
        <v>32</v>
      </c>
      <c r="K210" s="1" t="s">
        <v>33</v>
      </c>
      <c r="L210" s="1" t="s">
        <v>68</v>
      </c>
      <c r="M210" s="1" t="s">
        <v>35</v>
      </c>
      <c r="N210" s="1" t="s">
        <v>49</v>
      </c>
      <c r="O210" s="1" t="s">
        <v>37</v>
      </c>
      <c r="P210" s="1" t="s">
        <v>69</v>
      </c>
      <c r="Q210" s="1" t="s">
        <v>70</v>
      </c>
      <c r="T210" s="1" t="s">
        <v>71</v>
      </c>
      <c r="X210" s="1" t="s">
        <v>53</v>
      </c>
      <c r="Y210" s="1" t="s">
        <v>42</v>
      </c>
      <c r="Z210" s="3">
        <v>0</v>
      </c>
      <c r="AC210" s="1">
        <f t="shared" si="6"/>
        <v>2018</v>
      </c>
      <c r="AD210" s="1">
        <f t="shared" si="7"/>
        <v>7</v>
      </c>
    </row>
    <row r="211" spans="1:30" ht="12.75" customHeight="1" x14ac:dyDescent="0.2">
      <c r="A211" s="2">
        <v>43306.4440046296</v>
      </c>
      <c r="B211" s="1" t="s">
        <v>509</v>
      </c>
      <c r="C211" s="1" t="s">
        <v>72</v>
      </c>
      <c r="D211" s="1" t="s">
        <v>73</v>
      </c>
      <c r="E211" s="3">
        <v>200</v>
      </c>
      <c r="F211" s="1" t="s">
        <v>31</v>
      </c>
      <c r="G211" s="3">
        <v>0.85</v>
      </c>
      <c r="H211" s="3">
        <v>170</v>
      </c>
      <c r="I211" s="1" t="s">
        <v>32</v>
      </c>
      <c r="K211" s="1" t="s">
        <v>33</v>
      </c>
      <c r="L211" s="1" t="s">
        <v>74</v>
      </c>
      <c r="M211" s="1" t="s">
        <v>35</v>
      </c>
      <c r="N211" s="1" t="s">
        <v>49</v>
      </c>
      <c r="O211" s="1" t="s">
        <v>37</v>
      </c>
      <c r="P211" s="1" t="s">
        <v>75</v>
      </c>
      <c r="Q211" s="1" t="s">
        <v>76</v>
      </c>
      <c r="T211" s="1" t="s">
        <v>40</v>
      </c>
      <c r="X211" s="1" t="s">
        <v>77</v>
      </c>
      <c r="Y211" s="1" t="s">
        <v>42</v>
      </c>
      <c r="Z211" s="3">
        <v>0</v>
      </c>
      <c r="AC211" s="1">
        <f t="shared" si="6"/>
        <v>2018</v>
      </c>
      <c r="AD211" s="1">
        <f t="shared" si="7"/>
        <v>7</v>
      </c>
    </row>
    <row r="212" spans="1:30" ht="12.75" customHeight="1" x14ac:dyDescent="0.2">
      <c r="A212" s="2">
        <v>43306.4440046296</v>
      </c>
      <c r="B212" s="1" t="s">
        <v>509</v>
      </c>
      <c r="C212" s="1" t="s">
        <v>291</v>
      </c>
      <c r="D212" s="1" t="s">
        <v>292</v>
      </c>
      <c r="E212" s="3">
        <v>200</v>
      </c>
      <c r="F212" s="1" t="s">
        <v>31</v>
      </c>
      <c r="G212" s="3">
        <v>1.0900000000000001</v>
      </c>
      <c r="H212" s="3">
        <v>218</v>
      </c>
      <c r="I212" s="1" t="s">
        <v>32</v>
      </c>
      <c r="K212" s="1" t="s">
        <v>33</v>
      </c>
      <c r="L212" s="1" t="s">
        <v>293</v>
      </c>
      <c r="M212" s="1" t="s">
        <v>35</v>
      </c>
      <c r="N212" s="1" t="s">
        <v>49</v>
      </c>
      <c r="O212" s="1" t="s">
        <v>37</v>
      </c>
      <c r="P212" s="1" t="s">
        <v>81</v>
      </c>
      <c r="Q212" s="1" t="s">
        <v>82</v>
      </c>
      <c r="T212" s="1" t="s">
        <v>134</v>
      </c>
      <c r="X212" s="1" t="s">
        <v>53</v>
      </c>
      <c r="Y212" s="1" t="s">
        <v>84</v>
      </c>
      <c r="Z212" s="3">
        <v>0</v>
      </c>
      <c r="AC212" s="1">
        <f t="shared" si="6"/>
        <v>2018</v>
      </c>
      <c r="AD212" s="1">
        <f t="shared" si="7"/>
        <v>7</v>
      </c>
    </row>
    <row r="213" spans="1:30" ht="12.75" customHeight="1" x14ac:dyDescent="0.2">
      <c r="A213" s="2">
        <v>43306.4440046296</v>
      </c>
      <c r="B213" s="1" t="s">
        <v>509</v>
      </c>
      <c r="C213" s="1" t="s">
        <v>516</v>
      </c>
      <c r="D213" s="1" t="s">
        <v>517</v>
      </c>
      <c r="E213" s="3">
        <v>300</v>
      </c>
      <c r="F213" s="1" t="s">
        <v>31</v>
      </c>
      <c r="G213" s="3">
        <v>1.18</v>
      </c>
      <c r="H213" s="3">
        <v>354</v>
      </c>
      <c r="I213" s="1" t="s">
        <v>32</v>
      </c>
      <c r="K213" s="1" t="s">
        <v>33</v>
      </c>
      <c r="L213" s="1" t="s">
        <v>518</v>
      </c>
      <c r="M213" s="1" t="s">
        <v>35</v>
      </c>
      <c r="N213" s="1" t="s">
        <v>49</v>
      </c>
      <c r="O213" s="1" t="s">
        <v>37</v>
      </c>
      <c r="P213" s="1" t="s">
        <v>69</v>
      </c>
      <c r="Q213" s="1" t="s">
        <v>70</v>
      </c>
      <c r="T213" s="1" t="s">
        <v>71</v>
      </c>
      <c r="X213" s="1" t="s">
        <v>53</v>
      </c>
      <c r="Y213" s="1" t="s">
        <v>42</v>
      </c>
      <c r="Z213" s="3">
        <v>0</v>
      </c>
      <c r="AC213" s="1">
        <f t="shared" si="6"/>
        <v>2018</v>
      </c>
      <c r="AD213" s="1">
        <f t="shared" si="7"/>
        <v>7</v>
      </c>
    </row>
    <row r="214" spans="1:30" ht="12.75" customHeight="1" x14ac:dyDescent="0.2">
      <c r="A214" s="2">
        <v>43306.4440046296</v>
      </c>
      <c r="B214" s="1" t="s">
        <v>509</v>
      </c>
      <c r="C214" s="1" t="s">
        <v>78</v>
      </c>
      <c r="D214" s="1" t="s">
        <v>79</v>
      </c>
      <c r="E214" s="3">
        <v>300</v>
      </c>
      <c r="F214" s="1" t="s">
        <v>31</v>
      </c>
      <c r="G214" s="3">
        <v>1.5</v>
      </c>
      <c r="H214" s="3">
        <v>450</v>
      </c>
      <c r="I214" s="1" t="s">
        <v>32</v>
      </c>
      <c r="K214" s="1" t="s">
        <v>33</v>
      </c>
      <c r="L214" s="1" t="s">
        <v>80</v>
      </c>
      <c r="M214" s="1" t="s">
        <v>35</v>
      </c>
      <c r="N214" s="1" t="s">
        <v>49</v>
      </c>
      <c r="O214" s="1" t="s">
        <v>37</v>
      </c>
      <c r="P214" s="1" t="s">
        <v>81</v>
      </c>
      <c r="Q214" s="1" t="s">
        <v>82</v>
      </c>
      <c r="T214" s="1" t="s">
        <v>83</v>
      </c>
      <c r="X214" s="1" t="s">
        <v>53</v>
      </c>
      <c r="Y214" s="1" t="s">
        <v>84</v>
      </c>
      <c r="Z214" s="3">
        <v>0</v>
      </c>
      <c r="AC214" s="1">
        <f t="shared" si="6"/>
        <v>2018</v>
      </c>
      <c r="AD214" s="1">
        <f t="shared" si="7"/>
        <v>7</v>
      </c>
    </row>
    <row r="215" spans="1:30" ht="12.75" customHeight="1" x14ac:dyDescent="0.2">
      <c r="A215" s="2">
        <v>43306.4440046296</v>
      </c>
      <c r="B215" s="1" t="s">
        <v>509</v>
      </c>
      <c r="C215" s="1" t="s">
        <v>471</v>
      </c>
      <c r="D215" s="1" t="s">
        <v>472</v>
      </c>
      <c r="E215" s="3">
        <v>100</v>
      </c>
      <c r="F215" s="1" t="s">
        <v>31</v>
      </c>
      <c r="G215" s="3">
        <v>1.8</v>
      </c>
      <c r="H215" s="3">
        <v>180</v>
      </c>
      <c r="I215" s="1" t="s">
        <v>32</v>
      </c>
      <c r="K215" s="1" t="s">
        <v>33</v>
      </c>
      <c r="L215" s="1" t="s">
        <v>473</v>
      </c>
      <c r="M215" s="1" t="s">
        <v>35</v>
      </c>
      <c r="N215" s="1" t="s">
        <v>49</v>
      </c>
      <c r="O215" s="1" t="s">
        <v>37</v>
      </c>
      <c r="P215" s="1" t="s">
        <v>149</v>
      </c>
      <c r="Q215" s="1" t="s">
        <v>150</v>
      </c>
      <c r="T215" s="1" t="s">
        <v>90</v>
      </c>
      <c r="X215" s="1" t="s">
        <v>53</v>
      </c>
      <c r="Y215" s="1" t="s">
        <v>151</v>
      </c>
      <c r="Z215" s="3">
        <v>0</v>
      </c>
      <c r="AC215" s="1">
        <f t="shared" si="6"/>
        <v>2018</v>
      </c>
      <c r="AD215" s="1">
        <f t="shared" si="7"/>
        <v>7</v>
      </c>
    </row>
    <row r="216" spans="1:30" ht="12.75" customHeight="1" x14ac:dyDescent="0.2">
      <c r="A216" s="2">
        <v>43306.4440046296</v>
      </c>
      <c r="B216" s="1" t="s">
        <v>509</v>
      </c>
      <c r="C216" s="1" t="s">
        <v>227</v>
      </c>
      <c r="D216" s="1" t="s">
        <v>228</v>
      </c>
      <c r="E216" s="3">
        <v>10</v>
      </c>
      <c r="F216" s="1" t="s">
        <v>31</v>
      </c>
      <c r="G216" s="3">
        <v>1.9</v>
      </c>
      <c r="H216" s="3">
        <v>19</v>
      </c>
      <c r="I216" s="1" t="s">
        <v>32</v>
      </c>
      <c r="K216" s="1" t="s">
        <v>33</v>
      </c>
      <c r="L216" s="1" t="s">
        <v>229</v>
      </c>
      <c r="M216" s="1" t="s">
        <v>35</v>
      </c>
      <c r="N216" s="1" t="s">
        <v>49</v>
      </c>
      <c r="O216" s="1" t="s">
        <v>37</v>
      </c>
      <c r="P216" s="1" t="s">
        <v>88</v>
      </c>
      <c r="Q216" s="1" t="s">
        <v>89</v>
      </c>
      <c r="T216" s="1" t="s">
        <v>90</v>
      </c>
      <c r="X216" s="1" t="s">
        <v>53</v>
      </c>
      <c r="Y216" s="1" t="s">
        <v>84</v>
      </c>
      <c r="Z216" s="3">
        <v>0</v>
      </c>
      <c r="AC216" s="1">
        <f t="shared" si="6"/>
        <v>2018</v>
      </c>
      <c r="AD216" s="1">
        <f t="shared" si="7"/>
        <v>7</v>
      </c>
    </row>
    <row r="217" spans="1:30" ht="12.75" customHeight="1" x14ac:dyDescent="0.2">
      <c r="A217" s="2">
        <v>43306.4440046296</v>
      </c>
      <c r="B217" s="1" t="s">
        <v>509</v>
      </c>
      <c r="C217" s="1" t="s">
        <v>85</v>
      </c>
      <c r="D217" s="1" t="s">
        <v>86</v>
      </c>
      <c r="E217" s="3">
        <v>50</v>
      </c>
      <c r="F217" s="1" t="s">
        <v>31</v>
      </c>
      <c r="G217" s="3">
        <v>1.93</v>
      </c>
      <c r="H217" s="3">
        <v>96.5</v>
      </c>
      <c r="I217" s="1" t="s">
        <v>32</v>
      </c>
      <c r="K217" s="1" t="s">
        <v>33</v>
      </c>
      <c r="L217" s="1" t="s">
        <v>87</v>
      </c>
      <c r="M217" s="1" t="s">
        <v>35</v>
      </c>
      <c r="N217" s="1" t="s">
        <v>49</v>
      </c>
      <c r="O217" s="1" t="s">
        <v>37</v>
      </c>
      <c r="P217" s="1" t="s">
        <v>88</v>
      </c>
      <c r="Q217" s="1" t="s">
        <v>89</v>
      </c>
      <c r="T217" s="1" t="s">
        <v>90</v>
      </c>
      <c r="X217" s="1" t="s">
        <v>53</v>
      </c>
      <c r="Y217" s="1" t="s">
        <v>84</v>
      </c>
      <c r="Z217" s="3">
        <v>0</v>
      </c>
      <c r="AC217" s="1">
        <f t="shared" si="6"/>
        <v>2018</v>
      </c>
      <c r="AD217" s="1">
        <f t="shared" si="7"/>
        <v>7</v>
      </c>
    </row>
    <row r="218" spans="1:30" ht="12.75" customHeight="1" x14ac:dyDescent="0.2">
      <c r="A218" s="2">
        <v>43306.4440046296</v>
      </c>
      <c r="B218" s="1" t="s">
        <v>509</v>
      </c>
      <c r="C218" s="1" t="s">
        <v>519</v>
      </c>
      <c r="D218" s="1" t="s">
        <v>520</v>
      </c>
      <c r="E218" s="3">
        <v>50</v>
      </c>
      <c r="F218" s="1" t="s">
        <v>31</v>
      </c>
      <c r="G218" s="3">
        <v>2.29</v>
      </c>
      <c r="H218" s="3">
        <v>114.5</v>
      </c>
      <c r="I218" s="1" t="s">
        <v>32</v>
      </c>
      <c r="K218" s="1" t="s">
        <v>33</v>
      </c>
      <c r="L218" s="1" t="s">
        <v>521</v>
      </c>
      <c r="M218" s="1" t="s">
        <v>35</v>
      </c>
      <c r="N218" s="1" t="s">
        <v>49</v>
      </c>
      <c r="O218" s="1" t="s">
        <v>37</v>
      </c>
      <c r="P218" s="1" t="s">
        <v>169</v>
      </c>
      <c r="Q218" s="1" t="s">
        <v>170</v>
      </c>
      <c r="T218" s="1" t="s">
        <v>90</v>
      </c>
      <c r="X218" s="1" t="s">
        <v>53</v>
      </c>
      <c r="Y218" s="1" t="s">
        <v>84</v>
      </c>
      <c r="Z218" s="3">
        <v>0</v>
      </c>
      <c r="AC218" s="1">
        <f t="shared" si="6"/>
        <v>2018</v>
      </c>
      <c r="AD218" s="1">
        <f t="shared" si="7"/>
        <v>7</v>
      </c>
    </row>
    <row r="219" spans="1:30" ht="12.75" customHeight="1" x14ac:dyDescent="0.2">
      <c r="A219" s="2">
        <v>43306.4440046296</v>
      </c>
      <c r="B219" s="1" t="s">
        <v>509</v>
      </c>
      <c r="C219" s="1" t="s">
        <v>233</v>
      </c>
      <c r="D219" s="1" t="s">
        <v>234</v>
      </c>
      <c r="E219" s="3">
        <v>40</v>
      </c>
      <c r="F219" s="1" t="s">
        <v>31</v>
      </c>
      <c r="G219" s="3">
        <v>2.5099999999999998</v>
      </c>
      <c r="H219" s="3">
        <v>100.4</v>
      </c>
      <c r="I219" s="1" t="s">
        <v>32</v>
      </c>
      <c r="K219" s="1" t="s">
        <v>33</v>
      </c>
      <c r="L219" s="1" t="s">
        <v>235</v>
      </c>
      <c r="M219" s="1" t="s">
        <v>35</v>
      </c>
      <c r="N219" s="1" t="s">
        <v>49</v>
      </c>
      <c r="O219" s="1" t="s">
        <v>37</v>
      </c>
      <c r="P219" s="1" t="s">
        <v>50</v>
      </c>
      <c r="Q219" s="1" t="s">
        <v>51</v>
      </c>
      <c r="T219" s="1" t="s">
        <v>52</v>
      </c>
      <c r="X219" s="1" t="s">
        <v>53</v>
      </c>
      <c r="Y219" s="1" t="s">
        <v>42</v>
      </c>
      <c r="Z219" s="3">
        <v>0</v>
      </c>
      <c r="AC219" s="1">
        <f t="shared" si="6"/>
        <v>2018</v>
      </c>
      <c r="AD219" s="1">
        <f t="shared" si="7"/>
        <v>7</v>
      </c>
    </row>
    <row r="220" spans="1:30" ht="12.75" customHeight="1" x14ac:dyDescent="0.2">
      <c r="A220" s="2">
        <v>43306.4440046296</v>
      </c>
      <c r="B220" s="1" t="s">
        <v>509</v>
      </c>
      <c r="C220" s="1" t="s">
        <v>522</v>
      </c>
      <c r="D220" s="1" t="s">
        <v>523</v>
      </c>
      <c r="E220" s="3">
        <v>50</v>
      </c>
      <c r="F220" s="1" t="s">
        <v>31</v>
      </c>
      <c r="G220" s="3">
        <v>2.5099999999999998</v>
      </c>
      <c r="H220" s="3">
        <v>125.5</v>
      </c>
      <c r="I220" s="1" t="s">
        <v>32</v>
      </c>
      <c r="K220" s="1" t="s">
        <v>33</v>
      </c>
      <c r="L220" s="1" t="s">
        <v>524</v>
      </c>
      <c r="M220" s="1" t="s">
        <v>35</v>
      </c>
      <c r="N220" s="1" t="s">
        <v>49</v>
      </c>
      <c r="O220" s="1" t="s">
        <v>37</v>
      </c>
      <c r="P220" s="1" t="s">
        <v>88</v>
      </c>
      <c r="Q220" s="1" t="s">
        <v>89</v>
      </c>
      <c r="T220" s="1" t="s">
        <v>90</v>
      </c>
      <c r="X220" s="1" t="s">
        <v>53</v>
      </c>
      <c r="Y220" s="1" t="s">
        <v>84</v>
      </c>
      <c r="Z220" s="3">
        <v>0</v>
      </c>
      <c r="AC220" s="1">
        <f t="shared" si="6"/>
        <v>2018</v>
      </c>
      <c r="AD220" s="1">
        <f t="shared" si="7"/>
        <v>7</v>
      </c>
    </row>
    <row r="221" spans="1:30" ht="12.75" customHeight="1" x14ac:dyDescent="0.2">
      <c r="A221" s="2">
        <v>43306.4440046296</v>
      </c>
      <c r="B221" s="1" t="s">
        <v>509</v>
      </c>
      <c r="C221" s="1" t="s">
        <v>100</v>
      </c>
      <c r="D221" s="1" t="s">
        <v>101</v>
      </c>
      <c r="E221" s="3">
        <v>20</v>
      </c>
      <c r="F221" s="1" t="s">
        <v>31</v>
      </c>
      <c r="G221" s="3">
        <v>3.26</v>
      </c>
      <c r="H221" s="3">
        <v>65.2</v>
      </c>
      <c r="I221" s="1" t="s">
        <v>32</v>
      </c>
      <c r="K221" s="1" t="s">
        <v>33</v>
      </c>
      <c r="L221" s="1" t="s">
        <v>102</v>
      </c>
      <c r="M221" s="1" t="s">
        <v>35</v>
      </c>
      <c r="N221" s="1" t="s">
        <v>49</v>
      </c>
      <c r="O221" s="1" t="s">
        <v>37</v>
      </c>
      <c r="P221" s="1" t="s">
        <v>50</v>
      </c>
      <c r="Q221" s="1" t="s">
        <v>51</v>
      </c>
      <c r="T221" s="1" t="s">
        <v>52</v>
      </c>
      <c r="X221" s="1" t="s">
        <v>53</v>
      </c>
      <c r="Y221" s="1" t="s">
        <v>42</v>
      </c>
      <c r="Z221" s="3">
        <v>0</v>
      </c>
      <c r="AC221" s="1">
        <f t="shared" si="6"/>
        <v>2018</v>
      </c>
      <c r="AD221" s="1">
        <f t="shared" si="7"/>
        <v>7</v>
      </c>
    </row>
    <row r="222" spans="1:30" ht="12.75" customHeight="1" x14ac:dyDescent="0.2">
      <c r="A222" s="2">
        <v>43306.4440046296</v>
      </c>
      <c r="B222" s="1" t="s">
        <v>509</v>
      </c>
      <c r="C222" s="1" t="s">
        <v>236</v>
      </c>
      <c r="D222" s="1" t="s">
        <v>237</v>
      </c>
      <c r="E222" s="3">
        <v>100</v>
      </c>
      <c r="F222" s="1" t="s">
        <v>31</v>
      </c>
      <c r="G222" s="3">
        <v>3.37</v>
      </c>
      <c r="H222" s="3">
        <v>337</v>
      </c>
      <c r="I222" s="1" t="s">
        <v>32</v>
      </c>
      <c r="K222" s="1" t="s">
        <v>33</v>
      </c>
      <c r="L222" s="1" t="s">
        <v>238</v>
      </c>
      <c r="M222" s="1" t="s">
        <v>35</v>
      </c>
      <c r="N222" s="1" t="s">
        <v>49</v>
      </c>
      <c r="O222" s="1" t="s">
        <v>37</v>
      </c>
      <c r="P222" s="1" t="s">
        <v>69</v>
      </c>
      <c r="Q222" s="1" t="s">
        <v>70</v>
      </c>
      <c r="T222" s="1" t="s">
        <v>40</v>
      </c>
      <c r="X222" s="1" t="s">
        <v>239</v>
      </c>
      <c r="Y222" s="1" t="s">
        <v>42</v>
      </c>
      <c r="Z222" s="3">
        <v>0</v>
      </c>
      <c r="AC222" s="1">
        <f t="shared" si="6"/>
        <v>2018</v>
      </c>
      <c r="AD222" s="1">
        <f t="shared" si="7"/>
        <v>7</v>
      </c>
    </row>
    <row r="223" spans="1:30" ht="12.75" customHeight="1" x14ac:dyDescent="0.2">
      <c r="A223" s="2">
        <v>43306.4440046296</v>
      </c>
      <c r="B223" s="1" t="s">
        <v>509</v>
      </c>
      <c r="C223" s="1" t="s">
        <v>330</v>
      </c>
      <c r="D223" s="1" t="s">
        <v>331</v>
      </c>
      <c r="E223" s="3">
        <v>40</v>
      </c>
      <c r="F223" s="1" t="s">
        <v>31</v>
      </c>
      <c r="G223" s="3">
        <v>3.96</v>
      </c>
      <c r="H223" s="3">
        <v>158.4</v>
      </c>
      <c r="I223" s="1" t="s">
        <v>32</v>
      </c>
      <c r="K223" s="1" t="s">
        <v>33</v>
      </c>
      <c r="L223" s="1" t="s">
        <v>332</v>
      </c>
      <c r="M223" s="1" t="s">
        <v>35</v>
      </c>
      <c r="N223" s="1" t="s">
        <v>49</v>
      </c>
      <c r="O223" s="1" t="s">
        <v>37</v>
      </c>
      <c r="P223" s="1" t="s">
        <v>50</v>
      </c>
      <c r="Q223" s="1" t="s">
        <v>51</v>
      </c>
      <c r="T223" s="1" t="s">
        <v>52</v>
      </c>
      <c r="X223" s="1" t="s">
        <v>53</v>
      </c>
      <c r="Y223" s="1" t="s">
        <v>42</v>
      </c>
      <c r="Z223" s="3">
        <v>0</v>
      </c>
      <c r="AC223" s="1">
        <f t="shared" si="6"/>
        <v>2018</v>
      </c>
      <c r="AD223" s="1">
        <f t="shared" si="7"/>
        <v>7</v>
      </c>
    </row>
    <row r="224" spans="1:30" ht="12.75" customHeight="1" x14ac:dyDescent="0.2">
      <c r="A224" s="2">
        <v>43306.4440046296</v>
      </c>
      <c r="B224" s="1" t="s">
        <v>509</v>
      </c>
      <c r="C224" s="1" t="s">
        <v>525</v>
      </c>
      <c r="D224" s="1" t="s">
        <v>526</v>
      </c>
      <c r="E224" s="3">
        <v>20</v>
      </c>
      <c r="F224" s="1" t="s">
        <v>31</v>
      </c>
      <c r="G224" s="3">
        <v>4.4800000000000004</v>
      </c>
      <c r="H224" s="3">
        <v>89.6</v>
      </c>
      <c r="I224" s="1" t="s">
        <v>32</v>
      </c>
      <c r="K224" s="1" t="s">
        <v>33</v>
      </c>
      <c r="L224" s="1" t="s">
        <v>527</v>
      </c>
      <c r="M224" s="1" t="s">
        <v>35</v>
      </c>
      <c r="N224" s="1" t="s">
        <v>49</v>
      </c>
      <c r="O224" s="1" t="s">
        <v>37</v>
      </c>
      <c r="P224" s="1" t="s">
        <v>50</v>
      </c>
      <c r="Q224" s="1" t="s">
        <v>51</v>
      </c>
      <c r="T224" s="1" t="s">
        <v>52</v>
      </c>
      <c r="X224" s="1" t="s">
        <v>53</v>
      </c>
      <c r="Y224" s="1" t="s">
        <v>42</v>
      </c>
      <c r="Z224" s="3">
        <v>0</v>
      </c>
      <c r="AC224" s="1">
        <f t="shared" si="6"/>
        <v>2018</v>
      </c>
      <c r="AD224" s="1">
        <f t="shared" si="7"/>
        <v>7</v>
      </c>
    </row>
    <row r="225" spans="1:30" ht="12.75" customHeight="1" x14ac:dyDescent="0.2">
      <c r="A225" s="2">
        <v>43306.4440046296</v>
      </c>
      <c r="B225" s="1" t="s">
        <v>509</v>
      </c>
      <c r="C225" s="1" t="s">
        <v>528</v>
      </c>
      <c r="D225" s="1" t="s">
        <v>529</v>
      </c>
      <c r="E225" s="3">
        <v>24</v>
      </c>
      <c r="F225" s="1" t="s">
        <v>31</v>
      </c>
      <c r="G225" s="3">
        <v>4.5999999999999996</v>
      </c>
      <c r="H225" s="3">
        <v>110.4</v>
      </c>
      <c r="I225" s="1" t="s">
        <v>32</v>
      </c>
      <c r="K225" s="1" t="s">
        <v>33</v>
      </c>
      <c r="L225" s="1" t="s">
        <v>530</v>
      </c>
      <c r="M225" s="1" t="s">
        <v>35</v>
      </c>
      <c r="N225" s="1" t="s">
        <v>49</v>
      </c>
      <c r="O225" s="1" t="s">
        <v>37</v>
      </c>
      <c r="P225" s="1" t="s">
        <v>69</v>
      </c>
      <c r="Q225" s="1" t="s">
        <v>70</v>
      </c>
      <c r="T225" s="1" t="s">
        <v>339</v>
      </c>
      <c r="X225" s="1" t="s">
        <v>53</v>
      </c>
      <c r="Y225" s="1" t="s">
        <v>42</v>
      </c>
      <c r="Z225" s="3">
        <v>0</v>
      </c>
      <c r="AA225" s="1" t="s">
        <v>171</v>
      </c>
      <c r="AB225" s="1" t="s">
        <v>171</v>
      </c>
      <c r="AC225" s="1">
        <f t="shared" si="6"/>
        <v>2018</v>
      </c>
      <c r="AD225" s="1">
        <f t="shared" si="7"/>
        <v>7</v>
      </c>
    </row>
    <row r="226" spans="1:30" ht="12.75" customHeight="1" x14ac:dyDescent="0.2">
      <c r="A226" s="2">
        <v>43306.4440046296</v>
      </c>
      <c r="B226" s="1" t="s">
        <v>509</v>
      </c>
      <c r="C226" s="1" t="s">
        <v>531</v>
      </c>
      <c r="D226" s="1" t="s">
        <v>532</v>
      </c>
      <c r="E226" s="3">
        <v>24</v>
      </c>
      <c r="F226" s="1" t="s">
        <v>31</v>
      </c>
      <c r="G226" s="3">
        <v>5.82</v>
      </c>
      <c r="H226" s="3">
        <v>139.68</v>
      </c>
      <c r="I226" s="1" t="s">
        <v>32</v>
      </c>
      <c r="K226" s="1" t="s">
        <v>33</v>
      </c>
      <c r="L226" s="1" t="s">
        <v>533</v>
      </c>
      <c r="M226" s="1" t="s">
        <v>35</v>
      </c>
      <c r="N226" s="1" t="s">
        <v>49</v>
      </c>
      <c r="O226" s="1" t="s">
        <v>37</v>
      </c>
      <c r="P226" s="1" t="s">
        <v>75</v>
      </c>
      <c r="Q226" s="1" t="s">
        <v>76</v>
      </c>
      <c r="T226" s="1" t="s">
        <v>106</v>
      </c>
      <c r="X226" s="1" t="s">
        <v>53</v>
      </c>
      <c r="Y226" s="1" t="s">
        <v>42</v>
      </c>
      <c r="Z226" s="3">
        <v>0</v>
      </c>
      <c r="AC226" s="1">
        <f t="shared" si="6"/>
        <v>2018</v>
      </c>
      <c r="AD226" s="1">
        <f t="shared" si="7"/>
        <v>7</v>
      </c>
    </row>
    <row r="227" spans="1:30" ht="12.75" customHeight="1" x14ac:dyDescent="0.2">
      <c r="A227" s="2">
        <v>43306.4440046296</v>
      </c>
      <c r="B227" s="1" t="s">
        <v>509</v>
      </c>
      <c r="C227" s="1" t="s">
        <v>411</v>
      </c>
      <c r="D227" s="1" t="s">
        <v>412</v>
      </c>
      <c r="E227" s="3">
        <v>100</v>
      </c>
      <c r="F227" s="1" t="s">
        <v>31</v>
      </c>
      <c r="G227" s="3">
        <v>9.1999999999999993</v>
      </c>
      <c r="H227" s="3">
        <v>920</v>
      </c>
      <c r="I227" s="1" t="s">
        <v>32</v>
      </c>
      <c r="K227" s="1" t="s">
        <v>33</v>
      </c>
      <c r="L227" s="1" t="s">
        <v>413</v>
      </c>
      <c r="M227" s="1" t="s">
        <v>35</v>
      </c>
      <c r="N227" s="1" t="s">
        <v>49</v>
      </c>
      <c r="O227" s="1" t="s">
        <v>37</v>
      </c>
      <c r="P227" s="1" t="s">
        <v>414</v>
      </c>
      <c r="Q227" s="1" t="s">
        <v>415</v>
      </c>
      <c r="T227" s="1" t="s">
        <v>416</v>
      </c>
      <c r="X227" s="1" t="s">
        <v>53</v>
      </c>
      <c r="Y227" s="1" t="s">
        <v>84</v>
      </c>
      <c r="Z227" s="3">
        <v>0</v>
      </c>
      <c r="AA227" s="1" t="s">
        <v>417</v>
      </c>
      <c r="AB227" s="1" t="s">
        <v>417</v>
      </c>
      <c r="AC227" s="1">
        <f t="shared" si="6"/>
        <v>2018</v>
      </c>
      <c r="AD227" s="1">
        <f t="shared" si="7"/>
        <v>7</v>
      </c>
    </row>
    <row r="228" spans="1:30" ht="12.75" customHeight="1" x14ac:dyDescent="0.2">
      <c r="A228" s="2">
        <v>43306.4440046296</v>
      </c>
      <c r="B228" s="1" t="s">
        <v>509</v>
      </c>
      <c r="C228" s="1" t="s">
        <v>103</v>
      </c>
      <c r="D228" s="1" t="s">
        <v>104</v>
      </c>
      <c r="E228" s="3">
        <v>24</v>
      </c>
      <c r="F228" s="1" t="s">
        <v>31</v>
      </c>
      <c r="G228" s="3">
        <v>13.08</v>
      </c>
      <c r="H228" s="3">
        <v>313.92</v>
      </c>
      <c r="I228" s="1" t="s">
        <v>32</v>
      </c>
      <c r="K228" s="1" t="s">
        <v>33</v>
      </c>
      <c r="L228" s="1" t="s">
        <v>105</v>
      </c>
      <c r="M228" s="1" t="s">
        <v>35</v>
      </c>
      <c r="N228" s="1" t="s">
        <v>49</v>
      </c>
      <c r="O228" s="1" t="s">
        <v>37</v>
      </c>
      <c r="P228" s="1" t="s">
        <v>69</v>
      </c>
      <c r="Q228" s="1" t="s">
        <v>70</v>
      </c>
      <c r="T228" s="1" t="s">
        <v>106</v>
      </c>
      <c r="X228" s="1" t="s">
        <v>107</v>
      </c>
      <c r="Y228" s="1" t="s">
        <v>42</v>
      </c>
      <c r="Z228" s="3">
        <v>0</v>
      </c>
      <c r="AC228" s="1">
        <f t="shared" si="6"/>
        <v>2018</v>
      </c>
      <c r="AD228" s="1">
        <f t="shared" si="7"/>
        <v>7</v>
      </c>
    </row>
    <row r="229" spans="1:30" ht="12.75" customHeight="1" x14ac:dyDescent="0.2">
      <c r="A229" s="2">
        <v>43306.4440046296</v>
      </c>
      <c r="B229" s="1" t="s">
        <v>509</v>
      </c>
      <c r="C229" s="1" t="s">
        <v>534</v>
      </c>
      <c r="D229" s="1" t="s">
        <v>535</v>
      </c>
      <c r="E229" s="3">
        <v>50</v>
      </c>
      <c r="F229" s="1" t="s">
        <v>31</v>
      </c>
      <c r="G229" s="3">
        <v>17.98</v>
      </c>
      <c r="H229" s="3">
        <v>899</v>
      </c>
      <c r="I229" s="1" t="s">
        <v>32</v>
      </c>
      <c r="K229" s="1" t="s">
        <v>33</v>
      </c>
      <c r="L229" s="1" t="s">
        <v>536</v>
      </c>
      <c r="M229" s="1" t="s">
        <v>35</v>
      </c>
      <c r="N229" s="1" t="s">
        <v>49</v>
      </c>
      <c r="O229" s="1" t="s">
        <v>37</v>
      </c>
      <c r="P229" s="1" t="s">
        <v>276</v>
      </c>
      <c r="Q229" s="1" t="s">
        <v>277</v>
      </c>
      <c r="T229" s="1" t="s">
        <v>134</v>
      </c>
      <c r="X229" s="1" t="s">
        <v>53</v>
      </c>
      <c r="Y229" s="1" t="s">
        <v>84</v>
      </c>
      <c r="Z229" s="3">
        <v>0</v>
      </c>
      <c r="AC229" s="1">
        <f t="shared" si="6"/>
        <v>2018</v>
      </c>
      <c r="AD229" s="1">
        <f t="shared" si="7"/>
        <v>7</v>
      </c>
    </row>
    <row r="230" spans="1:30" ht="12.75" customHeight="1" x14ac:dyDescent="0.2">
      <c r="A230" s="2">
        <v>43306.4440046296</v>
      </c>
      <c r="B230" s="1" t="s">
        <v>509</v>
      </c>
      <c r="C230" s="1" t="s">
        <v>172</v>
      </c>
      <c r="D230" s="1" t="s">
        <v>173</v>
      </c>
      <c r="E230" s="3">
        <v>3</v>
      </c>
      <c r="F230" s="1" t="s">
        <v>31</v>
      </c>
      <c r="G230" s="3">
        <v>139.18</v>
      </c>
      <c r="H230" s="3">
        <v>417.54</v>
      </c>
      <c r="I230" s="1" t="s">
        <v>32</v>
      </c>
      <c r="K230" s="1" t="s">
        <v>33</v>
      </c>
      <c r="L230" s="1" t="s">
        <v>174</v>
      </c>
      <c r="M230" s="1" t="s">
        <v>35</v>
      </c>
      <c r="N230" s="1" t="s">
        <v>49</v>
      </c>
      <c r="O230" s="1" t="s">
        <v>37</v>
      </c>
      <c r="P230" s="1" t="s">
        <v>38</v>
      </c>
      <c r="Q230" s="1" t="s">
        <v>39</v>
      </c>
      <c r="T230" s="1" t="s">
        <v>134</v>
      </c>
      <c r="X230" s="1" t="s">
        <v>175</v>
      </c>
      <c r="Y230" s="1" t="s">
        <v>42</v>
      </c>
      <c r="Z230" s="3">
        <v>0</v>
      </c>
      <c r="AC230" s="1">
        <f t="shared" si="6"/>
        <v>2018</v>
      </c>
      <c r="AD230" s="1">
        <f t="shared" si="7"/>
        <v>7</v>
      </c>
    </row>
    <row r="231" spans="1:30" ht="12.75" customHeight="1" x14ac:dyDescent="0.2">
      <c r="A231" s="2">
        <v>43306.4440046296</v>
      </c>
      <c r="B231" s="1" t="s">
        <v>509</v>
      </c>
      <c r="C231" s="1" t="s">
        <v>427</v>
      </c>
      <c r="D231" s="1" t="s">
        <v>428</v>
      </c>
      <c r="E231" s="3">
        <v>1</v>
      </c>
      <c r="F231" s="1" t="s">
        <v>31</v>
      </c>
      <c r="G231" s="3">
        <v>172.5</v>
      </c>
      <c r="H231" s="3">
        <v>172.5</v>
      </c>
      <c r="I231" s="1" t="s">
        <v>32</v>
      </c>
      <c r="K231" s="1" t="s">
        <v>33</v>
      </c>
      <c r="L231" s="1" t="s">
        <v>429</v>
      </c>
      <c r="M231" s="1" t="s">
        <v>35</v>
      </c>
      <c r="N231" s="1" t="s">
        <v>49</v>
      </c>
      <c r="O231" s="1" t="s">
        <v>37</v>
      </c>
      <c r="P231" s="1" t="s">
        <v>414</v>
      </c>
      <c r="Q231" s="1" t="s">
        <v>415</v>
      </c>
      <c r="T231" s="1" t="s">
        <v>416</v>
      </c>
      <c r="X231" s="1" t="s">
        <v>53</v>
      </c>
      <c r="Y231" s="1" t="s">
        <v>84</v>
      </c>
      <c r="Z231" s="3">
        <v>0</v>
      </c>
      <c r="AA231" s="1" t="s">
        <v>417</v>
      </c>
      <c r="AB231" s="1" t="s">
        <v>417</v>
      </c>
      <c r="AC231" s="1">
        <f t="shared" si="6"/>
        <v>2018</v>
      </c>
      <c r="AD231" s="1">
        <f t="shared" si="7"/>
        <v>7</v>
      </c>
    </row>
    <row r="232" spans="1:30" ht="12.75" customHeight="1" x14ac:dyDescent="0.2">
      <c r="A232" s="2">
        <v>43306.4440046296</v>
      </c>
      <c r="B232" s="1" t="s">
        <v>509</v>
      </c>
      <c r="C232" s="1" t="s">
        <v>112</v>
      </c>
      <c r="D232" s="1" t="s">
        <v>113</v>
      </c>
      <c r="E232" s="3">
        <v>2</v>
      </c>
      <c r="F232" s="1" t="s">
        <v>31</v>
      </c>
      <c r="G232" s="3">
        <v>355.35</v>
      </c>
      <c r="H232" s="3">
        <v>710.7</v>
      </c>
      <c r="I232" s="1" t="s">
        <v>32</v>
      </c>
      <c r="K232" s="1" t="s">
        <v>33</v>
      </c>
      <c r="L232" s="1" t="s">
        <v>114</v>
      </c>
      <c r="M232" s="1" t="s">
        <v>35</v>
      </c>
      <c r="N232" s="1" t="s">
        <v>49</v>
      </c>
      <c r="O232" s="1" t="s">
        <v>37</v>
      </c>
      <c r="P232" s="1" t="s">
        <v>38</v>
      </c>
      <c r="Q232" s="1" t="s">
        <v>39</v>
      </c>
      <c r="T232" s="1" t="s">
        <v>115</v>
      </c>
      <c r="X232" s="1" t="s">
        <v>53</v>
      </c>
      <c r="Y232" s="1" t="s">
        <v>42</v>
      </c>
      <c r="Z232" s="3">
        <v>0</v>
      </c>
      <c r="AC232" s="1">
        <f t="shared" si="6"/>
        <v>2018</v>
      </c>
      <c r="AD232" s="1">
        <f t="shared" si="7"/>
        <v>7</v>
      </c>
    </row>
    <row r="233" spans="1:30" ht="12.75" customHeight="1" x14ac:dyDescent="0.2">
      <c r="A233" s="2">
        <v>43307.285006562503</v>
      </c>
      <c r="B233" s="1" t="s">
        <v>537</v>
      </c>
      <c r="C233" s="1" t="s">
        <v>166</v>
      </c>
      <c r="D233" s="1" t="s">
        <v>167</v>
      </c>
      <c r="E233" s="3">
        <v>100</v>
      </c>
      <c r="F233" s="1" t="s">
        <v>31</v>
      </c>
      <c r="G233" s="3">
        <v>6.17</v>
      </c>
      <c r="H233" s="3">
        <v>617</v>
      </c>
      <c r="I233" s="1" t="s">
        <v>32</v>
      </c>
      <c r="K233" s="1" t="s">
        <v>33</v>
      </c>
      <c r="L233" s="1" t="s">
        <v>168</v>
      </c>
      <c r="M233" s="1" t="s">
        <v>35</v>
      </c>
      <c r="N233" s="1" t="s">
        <v>120</v>
      </c>
      <c r="O233" s="1" t="s">
        <v>37</v>
      </c>
      <c r="P233" s="1" t="s">
        <v>169</v>
      </c>
      <c r="Q233" s="1" t="s">
        <v>170</v>
      </c>
      <c r="T233" s="1" t="s">
        <v>83</v>
      </c>
      <c r="X233" s="1" t="s">
        <v>53</v>
      </c>
      <c r="Y233" s="1" t="s">
        <v>84</v>
      </c>
      <c r="Z233" s="3">
        <v>0</v>
      </c>
      <c r="AA233" s="1" t="s">
        <v>171</v>
      </c>
      <c r="AB233" s="1" t="s">
        <v>171</v>
      </c>
      <c r="AC233" s="1">
        <f t="shared" si="6"/>
        <v>2018</v>
      </c>
      <c r="AD233" s="1">
        <f t="shared" si="7"/>
        <v>7</v>
      </c>
    </row>
    <row r="234" spans="1:30" ht="12.75" customHeight="1" x14ac:dyDescent="0.2">
      <c r="A234" s="2">
        <v>43307.285006562503</v>
      </c>
      <c r="B234" s="1" t="s">
        <v>537</v>
      </c>
      <c r="C234" s="1" t="s">
        <v>538</v>
      </c>
      <c r="D234" s="1" t="s">
        <v>539</v>
      </c>
      <c r="E234" s="3">
        <v>60</v>
      </c>
      <c r="F234" s="1" t="s">
        <v>31</v>
      </c>
      <c r="G234" s="3">
        <v>6.23</v>
      </c>
      <c r="H234" s="3">
        <v>373.8</v>
      </c>
      <c r="I234" s="1" t="s">
        <v>32</v>
      </c>
      <c r="K234" s="1" t="s">
        <v>33</v>
      </c>
      <c r="L234" s="1" t="s">
        <v>540</v>
      </c>
      <c r="M234" s="1" t="s">
        <v>35</v>
      </c>
      <c r="N234" s="1" t="s">
        <v>120</v>
      </c>
      <c r="O234" s="1" t="s">
        <v>37</v>
      </c>
      <c r="P234" s="1" t="s">
        <v>81</v>
      </c>
      <c r="Q234" s="1" t="s">
        <v>82</v>
      </c>
      <c r="T234" s="1" t="s">
        <v>83</v>
      </c>
      <c r="X234" s="1" t="s">
        <v>53</v>
      </c>
      <c r="Y234" s="1" t="s">
        <v>84</v>
      </c>
      <c r="Z234" s="3">
        <v>0</v>
      </c>
      <c r="AC234" s="1">
        <f t="shared" si="6"/>
        <v>2018</v>
      </c>
      <c r="AD234" s="1">
        <f t="shared" si="7"/>
        <v>7</v>
      </c>
    </row>
    <row r="235" spans="1:30" ht="12.75" customHeight="1" x14ac:dyDescent="0.2">
      <c r="A235" s="2">
        <v>43307.483324571796</v>
      </c>
      <c r="B235" s="1" t="s">
        <v>541</v>
      </c>
      <c r="C235" s="1" t="s">
        <v>29</v>
      </c>
      <c r="D235" s="1" t="s">
        <v>30</v>
      </c>
      <c r="E235" s="3">
        <v>10</v>
      </c>
      <c r="F235" s="1" t="s">
        <v>31</v>
      </c>
      <c r="G235" s="3">
        <v>82.08</v>
      </c>
      <c r="H235" s="3">
        <v>820.8</v>
      </c>
      <c r="I235" s="1" t="s">
        <v>32</v>
      </c>
      <c r="K235" s="1" t="s">
        <v>33</v>
      </c>
      <c r="L235" s="1" t="s">
        <v>34</v>
      </c>
      <c r="M235" s="1" t="s">
        <v>35</v>
      </c>
      <c r="N235" s="1" t="s">
        <v>195</v>
      </c>
      <c r="O235" s="1" t="s">
        <v>37</v>
      </c>
      <c r="P235" s="1" t="s">
        <v>38</v>
      </c>
      <c r="Q235" s="1" t="s">
        <v>39</v>
      </c>
      <c r="T235" s="1" t="s">
        <v>40</v>
      </c>
      <c r="X235" s="1" t="s">
        <v>41</v>
      </c>
      <c r="Y235" s="1" t="s">
        <v>42</v>
      </c>
      <c r="Z235" s="3">
        <v>0</v>
      </c>
      <c r="AC235" s="1">
        <f t="shared" si="6"/>
        <v>2018</v>
      </c>
      <c r="AD235" s="1">
        <f t="shared" si="7"/>
        <v>7</v>
      </c>
    </row>
    <row r="236" spans="1:30" ht="12.75" customHeight="1" x14ac:dyDescent="0.2">
      <c r="A236" s="2">
        <v>43307.483324571796</v>
      </c>
      <c r="B236" s="1" t="s">
        <v>541</v>
      </c>
      <c r="C236" s="1" t="s">
        <v>192</v>
      </c>
      <c r="D236" s="1" t="s">
        <v>193</v>
      </c>
      <c r="E236" s="3">
        <v>1</v>
      </c>
      <c r="F236" s="1" t="s">
        <v>31</v>
      </c>
      <c r="G236" s="3">
        <v>656.64</v>
      </c>
      <c r="H236" s="3">
        <v>656.64</v>
      </c>
      <c r="I236" s="1" t="s">
        <v>32</v>
      </c>
      <c r="K236" s="1" t="s">
        <v>33</v>
      </c>
      <c r="L236" s="1" t="s">
        <v>194</v>
      </c>
      <c r="M236" s="1" t="s">
        <v>35</v>
      </c>
      <c r="N236" s="1" t="s">
        <v>195</v>
      </c>
      <c r="O236" s="1" t="s">
        <v>37</v>
      </c>
      <c r="P236" s="1" t="s">
        <v>69</v>
      </c>
      <c r="Q236" s="1" t="s">
        <v>70</v>
      </c>
      <c r="T236" s="1" t="s">
        <v>40</v>
      </c>
      <c r="X236" s="1" t="s">
        <v>53</v>
      </c>
      <c r="Y236" s="1" t="s">
        <v>42</v>
      </c>
      <c r="Z236" s="3">
        <v>0</v>
      </c>
      <c r="AC236" s="1">
        <f t="shared" si="6"/>
        <v>2018</v>
      </c>
      <c r="AD236" s="1">
        <f t="shared" si="7"/>
        <v>7</v>
      </c>
    </row>
    <row r="237" spans="1:30" ht="12.75" customHeight="1" x14ac:dyDescent="0.2">
      <c r="A237" s="2">
        <v>43307.4860956829</v>
      </c>
      <c r="B237" s="1" t="s">
        <v>542</v>
      </c>
      <c r="C237" s="1" t="s">
        <v>440</v>
      </c>
      <c r="D237" s="1" t="s">
        <v>441</v>
      </c>
      <c r="E237" s="3">
        <v>20</v>
      </c>
      <c r="F237" s="1" t="s">
        <v>31</v>
      </c>
      <c r="G237" s="3">
        <v>13.23</v>
      </c>
      <c r="H237" s="3">
        <v>264.5</v>
      </c>
      <c r="I237" s="1" t="s">
        <v>32</v>
      </c>
      <c r="K237" s="1" t="s">
        <v>33</v>
      </c>
      <c r="L237" s="1" t="s">
        <v>442</v>
      </c>
      <c r="M237" s="1" t="s">
        <v>35</v>
      </c>
      <c r="N237" s="1" t="s">
        <v>195</v>
      </c>
      <c r="O237" s="1" t="s">
        <v>37</v>
      </c>
      <c r="P237" s="1" t="s">
        <v>50</v>
      </c>
      <c r="Q237" s="1" t="s">
        <v>51</v>
      </c>
      <c r="T237" s="1" t="s">
        <v>40</v>
      </c>
      <c r="X237" s="1" t="s">
        <v>53</v>
      </c>
      <c r="Y237" s="1" t="s">
        <v>42</v>
      </c>
      <c r="Z237" s="3">
        <v>0</v>
      </c>
      <c r="AC237" s="1">
        <f t="shared" si="6"/>
        <v>2018</v>
      </c>
      <c r="AD237" s="1">
        <f t="shared" si="7"/>
        <v>7</v>
      </c>
    </row>
    <row r="238" spans="1:30" ht="12.75" customHeight="1" x14ac:dyDescent="0.2">
      <c r="A238" s="2">
        <v>43307.4860956829</v>
      </c>
      <c r="B238" s="1" t="s">
        <v>542</v>
      </c>
      <c r="C238" s="1" t="s">
        <v>543</v>
      </c>
      <c r="D238" s="1" t="s">
        <v>544</v>
      </c>
      <c r="E238" s="3">
        <v>10</v>
      </c>
      <c r="F238" s="1" t="s">
        <v>31</v>
      </c>
      <c r="G238" s="3">
        <v>15.76</v>
      </c>
      <c r="H238" s="3">
        <v>157.55000000000001</v>
      </c>
      <c r="I238" s="1" t="s">
        <v>32</v>
      </c>
      <c r="K238" s="1" t="s">
        <v>33</v>
      </c>
      <c r="L238" s="1" t="s">
        <v>545</v>
      </c>
      <c r="M238" s="1" t="s">
        <v>35</v>
      </c>
      <c r="N238" s="1" t="s">
        <v>195</v>
      </c>
      <c r="O238" s="1" t="s">
        <v>37</v>
      </c>
      <c r="P238" s="1" t="s">
        <v>50</v>
      </c>
      <c r="Q238" s="1" t="s">
        <v>51</v>
      </c>
      <c r="T238" s="1" t="s">
        <v>40</v>
      </c>
      <c r="X238" s="1" t="s">
        <v>53</v>
      </c>
      <c r="Y238" s="1" t="s">
        <v>42</v>
      </c>
      <c r="Z238" s="3">
        <v>0</v>
      </c>
      <c r="AC238" s="1">
        <f t="shared" si="6"/>
        <v>2018</v>
      </c>
      <c r="AD238" s="1">
        <f t="shared" si="7"/>
        <v>7</v>
      </c>
    </row>
    <row r="239" spans="1:30" ht="12.75" customHeight="1" x14ac:dyDescent="0.2">
      <c r="A239" s="2">
        <v>43314.413136423602</v>
      </c>
      <c r="B239" s="1" t="s">
        <v>546</v>
      </c>
      <c r="C239" s="1" t="s">
        <v>44</v>
      </c>
      <c r="D239" s="1" t="s">
        <v>45</v>
      </c>
      <c r="E239" s="3">
        <v>10</v>
      </c>
      <c r="F239" s="1" t="s">
        <v>31</v>
      </c>
      <c r="G239" s="3">
        <v>28.74</v>
      </c>
      <c r="H239" s="3">
        <v>287.39999999999998</v>
      </c>
      <c r="I239" s="1" t="s">
        <v>46</v>
      </c>
      <c r="K239" s="1" t="s">
        <v>47</v>
      </c>
      <c r="L239" s="1" t="s">
        <v>48</v>
      </c>
      <c r="M239" s="1" t="s">
        <v>35</v>
      </c>
      <c r="N239" s="1" t="s">
        <v>120</v>
      </c>
      <c r="O239" s="1" t="s">
        <v>37</v>
      </c>
      <c r="P239" s="1" t="s">
        <v>50</v>
      </c>
      <c r="Q239" s="1" t="s">
        <v>51</v>
      </c>
      <c r="T239" s="1" t="s">
        <v>52</v>
      </c>
      <c r="X239" s="1" t="s">
        <v>53</v>
      </c>
      <c r="Y239" s="1" t="s">
        <v>42</v>
      </c>
      <c r="Z239" s="3">
        <v>0</v>
      </c>
      <c r="AC239" s="1">
        <f t="shared" si="6"/>
        <v>2018</v>
      </c>
      <c r="AD239" s="1">
        <f t="shared" si="7"/>
        <v>8</v>
      </c>
    </row>
    <row r="240" spans="1:30" ht="12.75" customHeight="1" x14ac:dyDescent="0.2">
      <c r="A240" s="2">
        <v>43314.414507638903</v>
      </c>
      <c r="B240" s="1" t="s">
        <v>547</v>
      </c>
      <c r="C240" s="1" t="s">
        <v>44</v>
      </c>
      <c r="D240" s="1" t="s">
        <v>45</v>
      </c>
      <c r="E240" s="3">
        <v>24</v>
      </c>
      <c r="F240" s="1" t="s">
        <v>31</v>
      </c>
      <c r="G240" s="3">
        <v>28.73</v>
      </c>
      <c r="H240" s="3">
        <v>689.52</v>
      </c>
      <c r="I240" s="1" t="s">
        <v>32</v>
      </c>
      <c r="K240" s="1" t="s">
        <v>33</v>
      </c>
      <c r="L240" s="1" t="s">
        <v>48</v>
      </c>
      <c r="M240" s="1" t="s">
        <v>35</v>
      </c>
      <c r="N240" s="1" t="s">
        <v>120</v>
      </c>
      <c r="O240" s="1" t="s">
        <v>37</v>
      </c>
      <c r="P240" s="1" t="s">
        <v>50</v>
      </c>
      <c r="Q240" s="1" t="s">
        <v>51</v>
      </c>
      <c r="T240" s="1" t="s">
        <v>52</v>
      </c>
      <c r="X240" s="1" t="s">
        <v>53</v>
      </c>
      <c r="Y240" s="1" t="s">
        <v>42</v>
      </c>
      <c r="Z240" s="3">
        <v>0</v>
      </c>
      <c r="AC240" s="1">
        <f t="shared" si="6"/>
        <v>2018</v>
      </c>
      <c r="AD240" s="1">
        <f t="shared" si="7"/>
        <v>8</v>
      </c>
    </row>
    <row r="241" spans="1:30" ht="12.75" customHeight="1" x14ac:dyDescent="0.2">
      <c r="A241" s="2">
        <v>43315.312837118101</v>
      </c>
      <c r="B241" s="1" t="s">
        <v>548</v>
      </c>
      <c r="C241" s="1" t="s">
        <v>122</v>
      </c>
      <c r="D241" s="1" t="s">
        <v>123</v>
      </c>
      <c r="E241" s="3">
        <v>20</v>
      </c>
      <c r="F241" s="1" t="s">
        <v>31</v>
      </c>
      <c r="G241" s="3">
        <v>12.16</v>
      </c>
      <c r="H241" s="3">
        <v>243.28</v>
      </c>
      <c r="I241" s="1" t="s">
        <v>32</v>
      </c>
      <c r="K241" s="1" t="s">
        <v>33</v>
      </c>
      <c r="L241" s="1" t="s">
        <v>124</v>
      </c>
      <c r="M241" s="1" t="s">
        <v>35</v>
      </c>
      <c r="N241" s="1" t="s">
        <v>195</v>
      </c>
      <c r="O241" s="1" t="s">
        <v>37</v>
      </c>
      <c r="P241" s="1" t="s">
        <v>50</v>
      </c>
      <c r="Q241" s="1" t="s">
        <v>51</v>
      </c>
      <c r="T241" s="1" t="s">
        <v>126</v>
      </c>
      <c r="X241" s="1" t="s">
        <v>53</v>
      </c>
      <c r="Y241" s="1" t="s">
        <v>42</v>
      </c>
      <c r="Z241" s="3">
        <v>0</v>
      </c>
      <c r="AC241" s="1">
        <f t="shared" si="6"/>
        <v>2018</v>
      </c>
      <c r="AD241" s="1">
        <f t="shared" si="7"/>
        <v>8</v>
      </c>
    </row>
    <row r="242" spans="1:30" ht="12.75" customHeight="1" x14ac:dyDescent="0.2">
      <c r="A242" s="2">
        <v>43315.312837118101</v>
      </c>
      <c r="B242" s="1" t="s">
        <v>548</v>
      </c>
      <c r="C242" s="1" t="s">
        <v>127</v>
      </c>
      <c r="D242" s="1" t="s">
        <v>128</v>
      </c>
      <c r="E242" s="3">
        <v>20</v>
      </c>
      <c r="F242" s="1" t="s">
        <v>31</v>
      </c>
      <c r="G242" s="3">
        <v>16.68</v>
      </c>
      <c r="H242" s="3">
        <v>333.5</v>
      </c>
      <c r="I242" s="1" t="s">
        <v>32</v>
      </c>
      <c r="K242" s="1" t="s">
        <v>33</v>
      </c>
      <c r="L242" s="1" t="s">
        <v>129</v>
      </c>
      <c r="M242" s="1" t="s">
        <v>35</v>
      </c>
      <c r="N242" s="1" t="s">
        <v>195</v>
      </c>
      <c r="O242" s="1" t="s">
        <v>37</v>
      </c>
      <c r="P242" s="1" t="s">
        <v>69</v>
      </c>
      <c r="Q242" s="1" t="s">
        <v>70</v>
      </c>
      <c r="T242" s="1" t="s">
        <v>126</v>
      </c>
      <c r="X242" s="1" t="s">
        <v>53</v>
      </c>
      <c r="Y242" s="1" t="s">
        <v>42</v>
      </c>
      <c r="Z242" s="3">
        <v>0</v>
      </c>
      <c r="AC242" s="1">
        <f t="shared" si="6"/>
        <v>2018</v>
      </c>
      <c r="AD242" s="1">
        <f t="shared" si="7"/>
        <v>8</v>
      </c>
    </row>
    <row r="243" spans="1:30" ht="12.75" customHeight="1" x14ac:dyDescent="0.2">
      <c r="A243" s="2">
        <v>43325.412892395798</v>
      </c>
      <c r="B243" s="1" t="s">
        <v>549</v>
      </c>
      <c r="C243" s="1" t="s">
        <v>484</v>
      </c>
      <c r="D243" s="1" t="s">
        <v>485</v>
      </c>
      <c r="E243" s="3">
        <v>20</v>
      </c>
      <c r="F243" s="1" t="s">
        <v>31</v>
      </c>
      <c r="G243" s="3">
        <v>34.99</v>
      </c>
      <c r="H243" s="3">
        <v>699.8</v>
      </c>
      <c r="I243" s="1" t="s">
        <v>32</v>
      </c>
      <c r="K243" s="1" t="s">
        <v>33</v>
      </c>
      <c r="L243" s="1" t="s">
        <v>486</v>
      </c>
      <c r="M243" s="1" t="s">
        <v>35</v>
      </c>
      <c r="N243" s="1" t="s">
        <v>36</v>
      </c>
      <c r="O243" s="1" t="s">
        <v>37</v>
      </c>
      <c r="P243" s="1" t="s">
        <v>169</v>
      </c>
      <c r="Q243" s="1" t="s">
        <v>170</v>
      </c>
      <c r="T243" s="1" t="s">
        <v>487</v>
      </c>
      <c r="X243" s="1" t="s">
        <v>53</v>
      </c>
      <c r="Y243" s="1" t="s">
        <v>84</v>
      </c>
      <c r="Z243" s="3">
        <v>0</v>
      </c>
      <c r="AC243" s="1">
        <f t="shared" si="6"/>
        <v>2018</v>
      </c>
      <c r="AD243" s="1">
        <f t="shared" si="7"/>
        <v>8</v>
      </c>
    </row>
    <row r="244" spans="1:30" ht="12.75" customHeight="1" x14ac:dyDescent="0.2">
      <c r="A244" s="2">
        <v>43326.270289780099</v>
      </c>
      <c r="B244" s="1" t="s">
        <v>550</v>
      </c>
      <c r="C244" s="1" t="s">
        <v>255</v>
      </c>
      <c r="D244" s="1" t="s">
        <v>256</v>
      </c>
      <c r="E244" s="3">
        <v>24</v>
      </c>
      <c r="F244" s="1" t="s">
        <v>31</v>
      </c>
      <c r="G244" s="3">
        <v>8.1199999999999992</v>
      </c>
      <c r="H244" s="3">
        <v>194.88</v>
      </c>
      <c r="I244" s="1" t="s">
        <v>32</v>
      </c>
      <c r="K244" s="1" t="s">
        <v>33</v>
      </c>
      <c r="L244" s="1" t="s">
        <v>257</v>
      </c>
      <c r="M244" s="1" t="s">
        <v>35</v>
      </c>
      <c r="N244" s="1" t="s">
        <v>120</v>
      </c>
      <c r="O244" s="1" t="s">
        <v>37</v>
      </c>
      <c r="P244" s="1" t="s">
        <v>75</v>
      </c>
      <c r="Q244" s="1" t="s">
        <v>76</v>
      </c>
      <c r="T244" s="1" t="s">
        <v>106</v>
      </c>
      <c r="X244" s="1" t="s">
        <v>53</v>
      </c>
      <c r="Y244" s="1" t="s">
        <v>42</v>
      </c>
      <c r="Z244" s="3">
        <v>0</v>
      </c>
      <c r="AC244" s="1">
        <f t="shared" si="6"/>
        <v>2018</v>
      </c>
      <c r="AD244" s="1">
        <f t="shared" si="7"/>
        <v>8</v>
      </c>
    </row>
    <row r="245" spans="1:30" ht="12.75" customHeight="1" x14ac:dyDescent="0.2">
      <c r="A245" s="2">
        <v>43336.324502314797</v>
      </c>
      <c r="B245" s="1" t="s">
        <v>551</v>
      </c>
      <c r="C245" s="1" t="s">
        <v>233</v>
      </c>
      <c r="D245" s="1" t="s">
        <v>234</v>
      </c>
      <c r="E245" s="3">
        <v>20</v>
      </c>
      <c r="F245" s="1" t="s">
        <v>31</v>
      </c>
      <c r="G245" s="3">
        <v>2.5099999999999998</v>
      </c>
      <c r="H245" s="3">
        <v>50.2</v>
      </c>
      <c r="I245" s="1" t="s">
        <v>46</v>
      </c>
      <c r="K245" s="1" t="s">
        <v>47</v>
      </c>
      <c r="L245" s="1" t="s">
        <v>235</v>
      </c>
      <c r="M245" s="1" t="s">
        <v>35</v>
      </c>
      <c r="N245" s="1" t="s">
        <v>466</v>
      </c>
      <c r="O245" s="1" t="s">
        <v>37</v>
      </c>
      <c r="P245" s="1" t="s">
        <v>50</v>
      </c>
      <c r="Q245" s="1" t="s">
        <v>51</v>
      </c>
      <c r="T245" s="1" t="s">
        <v>52</v>
      </c>
      <c r="X245" s="1" t="s">
        <v>53</v>
      </c>
      <c r="Y245" s="1" t="s">
        <v>42</v>
      </c>
      <c r="Z245" s="3">
        <v>0</v>
      </c>
      <c r="AC245" s="1">
        <f t="shared" si="6"/>
        <v>2018</v>
      </c>
      <c r="AD245" s="1">
        <f t="shared" si="7"/>
        <v>8</v>
      </c>
    </row>
    <row r="246" spans="1:30" ht="12.75" customHeight="1" x14ac:dyDescent="0.2">
      <c r="A246" s="2">
        <v>43336.324502314797</v>
      </c>
      <c r="B246" s="1" t="s">
        <v>551</v>
      </c>
      <c r="C246" s="1" t="s">
        <v>100</v>
      </c>
      <c r="D246" s="1" t="s">
        <v>101</v>
      </c>
      <c r="E246" s="3">
        <v>20</v>
      </c>
      <c r="F246" s="1" t="s">
        <v>31</v>
      </c>
      <c r="G246" s="3">
        <v>3.27</v>
      </c>
      <c r="H246" s="3">
        <v>65.400000000000006</v>
      </c>
      <c r="I246" s="1" t="s">
        <v>46</v>
      </c>
      <c r="K246" s="1" t="s">
        <v>47</v>
      </c>
      <c r="L246" s="1" t="s">
        <v>102</v>
      </c>
      <c r="M246" s="1" t="s">
        <v>35</v>
      </c>
      <c r="N246" s="1" t="s">
        <v>466</v>
      </c>
      <c r="O246" s="1" t="s">
        <v>37</v>
      </c>
      <c r="P246" s="1" t="s">
        <v>50</v>
      </c>
      <c r="Q246" s="1" t="s">
        <v>51</v>
      </c>
      <c r="T246" s="1" t="s">
        <v>52</v>
      </c>
      <c r="X246" s="1" t="s">
        <v>53</v>
      </c>
      <c r="Y246" s="1" t="s">
        <v>42</v>
      </c>
      <c r="Z246" s="3">
        <v>0</v>
      </c>
      <c r="AC246" s="1">
        <f t="shared" si="6"/>
        <v>2018</v>
      </c>
      <c r="AD246" s="1">
        <f t="shared" si="7"/>
        <v>8</v>
      </c>
    </row>
    <row r="247" spans="1:30" ht="12.75" customHeight="1" x14ac:dyDescent="0.2">
      <c r="A247" s="2">
        <v>43336.324502314797</v>
      </c>
      <c r="B247" s="1" t="s">
        <v>551</v>
      </c>
      <c r="C247" s="1" t="s">
        <v>330</v>
      </c>
      <c r="D247" s="1" t="s">
        <v>331</v>
      </c>
      <c r="E247" s="3">
        <v>20</v>
      </c>
      <c r="F247" s="1" t="s">
        <v>31</v>
      </c>
      <c r="G247" s="3">
        <v>3.97</v>
      </c>
      <c r="H247" s="3">
        <v>79.400000000000006</v>
      </c>
      <c r="I247" s="1" t="s">
        <v>46</v>
      </c>
      <c r="K247" s="1" t="s">
        <v>47</v>
      </c>
      <c r="L247" s="1" t="s">
        <v>332</v>
      </c>
      <c r="M247" s="1" t="s">
        <v>35</v>
      </c>
      <c r="N247" s="1" t="s">
        <v>466</v>
      </c>
      <c r="O247" s="1" t="s">
        <v>37</v>
      </c>
      <c r="P247" s="1" t="s">
        <v>50</v>
      </c>
      <c r="Q247" s="1" t="s">
        <v>51</v>
      </c>
      <c r="T247" s="1" t="s">
        <v>52</v>
      </c>
      <c r="X247" s="1" t="s">
        <v>53</v>
      </c>
      <c r="Y247" s="1" t="s">
        <v>42</v>
      </c>
      <c r="Z247" s="3">
        <v>0</v>
      </c>
      <c r="AC247" s="1">
        <f t="shared" si="6"/>
        <v>2018</v>
      </c>
      <c r="AD247" s="1">
        <f t="shared" si="7"/>
        <v>8</v>
      </c>
    </row>
    <row r="248" spans="1:30" ht="12.75" customHeight="1" x14ac:dyDescent="0.2">
      <c r="A248" s="2">
        <v>43336.324837963002</v>
      </c>
      <c r="B248" s="1" t="s">
        <v>552</v>
      </c>
      <c r="C248" s="1" t="s">
        <v>44</v>
      </c>
      <c r="D248" s="1" t="s">
        <v>45</v>
      </c>
      <c r="E248" s="3">
        <v>20</v>
      </c>
      <c r="F248" s="1" t="s">
        <v>31</v>
      </c>
      <c r="G248" s="3">
        <v>28.74</v>
      </c>
      <c r="H248" s="3">
        <v>574.79999999999995</v>
      </c>
      <c r="I248" s="1" t="s">
        <v>46</v>
      </c>
      <c r="K248" s="1" t="s">
        <v>47</v>
      </c>
      <c r="L248" s="1" t="s">
        <v>48</v>
      </c>
      <c r="M248" s="1" t="s">
        <v>35</v>
      </c>
      <c r="N248" s="1" t="s">
        <v>466</v>
      </c>
      <c r="O248" s="1" t="s">
        <v>37</v>
      </c>
      <c r="P248" s="1" t="s">
        <v>50</v>
      </c>
      <c r="Q248" s="1" t="s">
        <v>51</v>
      </c>
      <c r="T248" s="1" t="s">
        <v>52</v>
      </c>
      <c r="X248" s="1" t="s">
        <v>53</v>
      </c>
      <c r="Y248" s="1" t="s">
        <v>42</v>
      </c>
      <c r="Z248" s="3">
        <v>0</v>
      </c>
      <c r="AC248" s="1">
        <f t="shared" si="6"/>
        <v>2018</v>
      </c>
      <c r="AD248" s="1">
        <f t="shared" si="7"/>
        <v>8</v>
      </c>
    </row>
    <row r="249" spans="1:30" ht="12.75" customHeight="1" x14ac:dyDescent="0.2">
      <c r="A249" s="2">
        <v>43336.324837963002</v>
      </c>
      <c r="B249" s="1" t="s">
        <v>552</v>
      </c>
      <c r="C249" s="1" t="s">
        <v>300</v>
      </c>
      <c r="D249" s="1" t="s">
        <v>301</v>
      </c>
      <c r="E249" s="3">
        <v>1</v>
      </c>
      <c r="F249" s="1" t="s">
        <v>31</v>
      </c>
      <c r="G249" s="3">
        <v>447.7</v>
      </c>
      <c r="H249" s="3">
        <v>447.7</v>
      </c>
      <c r="I249" s="1" t="s">
        <v>46</v>
      </c>
      <c r="K249" s="1" t="s">
        <v>47</v>
      </c>
      <c r="L249" s="1" t="s">
        <v>302</v>
      </c>
      <c r="M249" s="1" t="s">
        <v>35</v>
      </c>
      <c r="N249" s="1" t="s">
        <v>466</v>
      </c>
      <c r="O249" s="1" t="s">
        <v>37</v>
      </c>
      <c r="P249" s="1" t="s">
        <v>303</v>
      </c>
      <c r="Q249" s="1" t="s">
        <v>304</v>
      </c>
      <c r="T249" s="1" t="s">
        <v>305</v>
      </c>
      <c r="X249" s="1" t="s">
        <v>53</v>
      </c>
      <c r="Y249" s="1" t="s">
        <v>84</v>
      </c>
      <c r="Z249" s="3">
        <v>0</v>
      </c>
      <c r="AA249" s="1" t="s">
        <v>306</v>
      </c>
      <c r="AB249" s="1" t="s">
        <v>306</v>
      </c>
      <c r="AC249" s="1">
        <f t="shared" si="6"/>
        <v>2018</v>
      </c>
      <c r="AD249" s="1">
        <f t="shared" si="7"/>
        <v>8</v>
      </c>
    </row>
    <row r="250" spans="1:30" ht="12.75" customHeight="1" x14ac:dyDescent="0.2">
      <c r="A250" s="2">
        <v>43336.582789351902</v>
      </c>
      <c r="B250" s="1" t="s">
        <v>553</v>
      </c>
      <c r="C250" s="1" t="s">
        <v>554</v>
      </c>
      <c r="D250" s="1" t="s">
        <v>555</v>
      </c>
      <c r="E250" s="3">
        <v>100</v>
      </c>
      <c r="F250" s="1" t="s">
        <v>31</v>
      </c>
      <c r="G250" s="3">
        <v>0.3</v>
      </c>
      <c r="H250" s="3">
        <v>30</v>
      </c>
      <c r="I250" s="1" t="s">
        <v>32</v>
      </c>
      <c r="K250" s="1" t="s">
        <v>33</v>
      </c>
      <c r="L250" s="1" t="s">
        <v>556</v>
      </c>
      <c r="M250" s="1" t="s">
        <v>35</v>
      </c>
      <c r="N250" s="1" t="s">
        <v>466</v>
      </c>
      <c r="O250" s="1" t="s">
        <v>37</v>
      </c>
      <c r="P250" s="1" t="s">
        <v>149</v>
      </c>
      <c r="Q250" s="1" t="s">
        <v>150</v>
      </c>
      <c r="T250" s="1" t="s">
        <v>134</v>
      </c>
      <c r="X250" s="1" t="s">
        <v>53</v>
      </c>
      <c r="Y250" s="1" t="s">
        <v>151</v>
      </c>
      <c r="Z250" s="3">
        <v>0</v>
      </c>
      <c r="AC250" s="1">
        <f t="shared" si="6"/>
        <v>2018</v>
      </c>
      <c r="AD250" s="1">
        <f t="shared" si="7"/>
        <v>8</v>
      </c>
    </row>
    <row r="251" spans="1:30" ht="12.75" customHeight="1" x14ac:dyDescent="0.2">
      <c r="A251" s="2">
        <v>43336.582789351902</v>
      </c>
      <c r="B251" s="1" t="s">
        <v>553</v>
      </c>
      <c r="C251" s="1" t="s">
        <v>224</v>
      </c>
      <c r="D251" s="1" t="s">
        <v>225</v>
      </c>
      <c r="E251" s="3">
        <v>100</v>
      </c>
      <c r="F251" s="1" t="s">
        <v>31</v>
      </c>
      <c r="G251" s="3">
        <v>0.31</v>
      </c>
      <c r="H251" s="3">
        <v>31</v>
      </c>
      <c r="I251" s="1" t="s">
        <v>32</v>
      </c>
      <c r="K251" s="1" t="s">
        <v>33</v>
      </c>
      <c r="L251" s="1" t="s">
        <v>226</v>
      </c>
      <c r="M251" s="1" t="s">
        <v>35</v>
      </c>
      <c r="N251" s="1" t="s">
        <v>466</v>
      </c>
      <c r="O251" s="1" t="s">
        <v>37</v>
      </c>
      <c r="P251" s="1" t="s">
        <v>149</v>
      </c>
      <c r="Q251" s="1" t="s">
        <v>150</v>
      </c>
      <c r="T251" s="1" t="s">
        <v>134</v>
      </c>
      <c r="X251" s="1" t="s">
        <v>53</v>
      </c>
      <c r="Y251" s="1" t="s">
        <v>151</v>
      </c>
      <c r="Z251" s="3">
        <v>0</v>
      </c>
      <c r="AC251" s="1">
        <f t="shared" si="6"/>
        <v>2018</v>
      </c>
      <c r="AD251" s="1">
        <f t="shared" si="7"/>
        <v>8</v>
      </c>
    </row>
    <row r="252" spans="1:30" ht="12.75" customHeight="1" x14ac:dyDescent="0.2">
      <c r="A252" s="2">
        <v>43336.582789351902</v>
      </c>
      <c r="B252" s="1" t="s">
        <v>553</v>
      </c>
      <c r="C252" s="1" t="s">
        <v>557</v>
      </c>
      <c r="D252" s="1" t="s">
        <v>558</v>
      </c>
      <c r="E252" s="3">
        <v>100</v>
      </c>
      <c r="F252" s="1" t="s">
        <v>31</v>
      </c>
      <c r="G252" s="3">
        <v>0.31</v>
      </c>
      <c r="H252" s="3">
        <v>31</v>
      </c>
      <c r="I252" s="1" t="s">
        <v>32</v>
      </c>
      <c r="K252" s="1" t="s">
        <v>33</v>
      </c>
      <c r="L252" s="1" t="s">
        <v>559</v>
      </c>
      <c r="M252" s="1" t="s">
        <v>35</v>
      </c>
      <c r="N252" s="1" t="s">
        <v>466</v>
      </c>
      <c r="O252" s="1" t="s">
        <v>37</v>
      </c>
      <c r="P252" s="1" t="s">
        <v>149</v>
      </c>
      <c r="Q252" s="1" t="s">
        <v>150</v>
      </c>
      <c r="T252" s="1" t="s">
        <v>134</v>
      </c>
      <c r="X252" s="1" t="s">
        <v>53</v>
      </c>
      <c r="Y252" s="1" t="s">
        <v>151</v>
      </c>
      <c r="Z252" s="3">
        <v>0</v>
      </c>
      <c r="AC252" s="1">
        <f t="shared" si="6"/>
        <v>2018</v>
      </c>
      <c r="AD252" s="1">
        <f t="shared" si="7"/>
        <v>8</v>
      </c>
    </row>
    <row r="253" spans="1:30" ht="12.75" customHeight="1" x14ac:dyDescent="0.2">
      <c r="A253" s="2">
        <v>43336.582789351902</v>
      </c>
      <c r="B253" s="1" t="s">
        <v>553</v>
      </c>
      <c r="C253" s="1" t="s">
        <v>55</v>
      </c>
      <c r="D253" s="1" t="s">
        <v>56</v>
      </c>
      <c r="E253" s="3">
        <v>2600</v>
      </c>
      <c r="F253" s="1" t="s">
        <v>31</v>
      </c>
      <c r="G253" s="3">
        <v>0.62</v>
      </c>
      <c r="H253" s="3">
        <v>1612</v>
      </c>
      <c r="I253" s="1" t="s">
        <v>32</v>
      </c>
      <c r="K253" s="1" t="s">
        <v>33</v>
      </c>
      <c r="L253" s="1" t="s">
        <v>57</v>
      </c>
      <c r="M253" s="1" t="s">
        <v>35</v>
      </c>
      <c r="N253" s="1" t="s">
        <v>466</v>
      </c>
      <c r="O253" s="1" t="s">
        <v>37</v>
      </c>
      <c r="P253" s="1" t="s">
        <v>58</v>
      </c>
      <c r="Q253" s="1" t="s">
        <v>59</v>
      </c>
      <c r="T253" s="1" t="s">
        <v>60</v>
      </c>
      <c r="X253" s="1" t="s">
        <v>53</v>
      </c>
      <c r="Y253" s="1" t="s">
        <v>61</v>
      </c>
      <c r="Z253" s="3">
        <v>0</v>
      </c>
      <c r="AA253" s="1" t="s">
        <v>62</v>
      </c>
      <c r="AB253" s="1" t="s">
        <v>62</v>
      </c>
      <c r="AC253" s="1">
        <f t="shared" si="6"/>
        <v>2018</v>
      </c>
      <c r="AD253" s="1">
        <f t="shared" si="7"/>
        <v>8</v>
      </c>
    </row>
    <row r="254" spans="1:30" ht="12.75" customHeight="1" x14ac:dyDescent="0.2">
      <c r="A254" s="2">
        <v>43336.582789351902</v>
      </c>
      <c r="B254" s="1" t="s">
        <v>553</v>
      </c>
      <c r="C254" s="1" t="s">
        <v>312</v>
      </c>
      <c r="D254" s="1" t="s">
        <v>313</v>
      </c>
      <c r="E254" s="3">
        <v>1600</v>
      </c>
      <c r="F254" s="1" t="s">
        <v>31</v>
      </c>
      <c r="G254" s="3">
        <v>0.63</v>
      </c>
      <c r="H254" s="3">
        <v>1008</v>
      </c>
      <c r="I254" s="1" t="s">
        <v>32</v>
      </c>
      <c r="K254" s="1" t="s">
        <v>33</v>
      </c>
      <c r="L254" s="1" t="s">
        <v>314</v>
      </c>
      <c r="M254" s="1" t="s">
        <v>35</v>
      </c>
      <c r="N254" s="1" t="s">
        <v>466</v>
      </c>
      <c r="O254" s="1" t="s">
        <v>37</v>
      </c>
      <c r="P254" s="1" t="s">
        <v>58</v>
      </c>
      <c r="Q254" s="1" t="s">
        <v>59</v>
      </c>
      <c r="T254" s="1" t="s">
        <v>60</v>
      </c>
      <c r="X254" s="1" t="s">
        <v>53</v>
      </c>
      <c r="Y254" s="1" t="s">
        <v>61</v>
      </c>
      <c r="Z254" s="3">
        <v>0</v>
      </c>
      <c r="AA254" s="1" t="s">
        <v>62</v>
      </c>
      <c r="AB254" s="1" t="s">
        <v>62</v>
      </c>
      <c r="AC254" s="1">
        <f t="shared" si="6"/>
        <v>2018</v>
      </c>
      <c r="AD254" s="1">
        <f t="shared" si="7"/>
        <v>8</v>
      </c>
    </row>
    <row r="255" spans="1:30" ht="12.75" customHeight="1" x14ac:dyDescent="0.2">
      <c r="A255" s="2">
        <v>43336.582789351902</v>
      </c>
      <c r="B255" s="1" t="s">
        <v>553</v>
      </c>
      <c r="C255" s="1" t="s">
        <v>78</v>
      </c>
      <c r="D255" s="1" t="s">
        <v>79</v>
      </c>
      <c r="E255" s="3">
        <v>500</v>
      </c>
      <c r="F255" s="1" t="s">
        <v>31</v>
      </c>
      <c r="G255" s="3">
        <v>1.5</v>
      </c>
      <c r="H255" s="3">
        <v>750</v>
      </c>
      <c r="I255" s="1" t="s">
        <v>32</v>
      </c>
      <c r="K255" s="1" t="s">
        <v>33</v>
      </c>
      <c r="L255" s="1" t="s">
        <v>80</v>
      </c>
      <c r="M255" s="1" t="s">
        <v>35</v>
      </c>
      <c r="N255" s="1" t="s">
        <v>466</v>
      </c>
      <c r="O255" s="1" t="s">
        <v>37</v>
      </c>
      <c r="P255" s="1" t="s">
        <v>81</v>
      </c>
      <c r="Q255" s="1" t="s">
        <v>82</v>
      </c>
      <c r="T255" s="1" t="s">
        <v>83</v>
      </c>
      <c r="X255" s="1" t="s">
        <v>53</v>
      </c>
      <c r="Y255" s="1" t="s">
        <v>84</v>
      </c>
      <c r="Z255" s="3">
        <v>0</v>
      </c>
      <c r="AC255" s="1">
        <f t="shared" si="6"/>
        <v>2018</v>
      </c>
      <c r="AD255" s="1">
        <f t="shared" si="7"/>
        <v>8</v>
      </c>
    </row>
    <row r="256" spans="1:30" ht="12.75" customHeight="1" x14ac:dyDescent="0.2">
      <c r="A256" s="2">
        <v>43336.582789351902</v>
      </c>
      <c r="B256" s="1" t="s">
        <v>553</v>
      </c>
      <c r="C256" s="1" t="s">
        <v>159</v>
      </c>
      <c r="D256" s="1" t="s">
        <v>160</v>
      </c>
      <c r="E256" s="3">
        <v>100</v>
      </c>
      <c r="F256" s="1" t="s">
        <v>31</v>
      </c>
      <c r="G256" s="3">
        <v>1.52</v>
      </c>
      <c r="H256" s="3">
        <v>152</v>
      </c>
      <c r="I256" s="1" t="s">
        <v>32</v>
      </c>
      <c r="K256" s="1" t="s">
        <v>33</v>
      </c>
      <c r="L256" s="1" t="s">
        <v>161</v>
      </c>
      <c r="M256" s="1" t="s">
        <v>35</v>
      </c>
      <c r="N256" s="1" t="s">
        <v>466</v>
      </c>
      <c r="O256" s="1" t="s">
        <v>37</v>
      </c>
      <c r="P256" s="1" t="s">
        <v>69</v>
      </c>
      <c r="Q256" s="1" t="s">
        <v>70</v>
      </c>
      <c r="T256" s="1" t="s">
        <v>40</v>
      </c>
      <c r="X256" s="1" t="s">
        <v>162</v>
      </c>
      <c r="Y256" s="1" t="s">
        <v>42</v>
      </c>
      <c r="Z256" s="3">
        <v>0</v>
      </c>
      <c r="AC256" s="1">
        <f t="shared" si="6"/>
        <v>2018</v>
      </c>
      <c r="AD256" s="1">
        <f t="shared" si="7"/>
        <v>8</v>
      </c>
    </row>
    <row r="257" spans="1:30" ht="12.75" customHeight="1" x14ac:dyDescent="0.2">
      <c r="A257" s="2">
        <v>43336.582789351902</v>
      </c>
      <c r="B257" s="1" t="s">
        <v>553</v>
      </c>
      <c r="C257" s="1" t="s">
        <v>131</v>
      </c>
      <c r="D257" s="1" t="s">
        <v>132</v>
      </c>
      <c r="E257" s="3">
        <v>100</v>
      </c>
      <c r="F257" s="1" t="s">
        <v>31</v>
      </c>
      <c r="G257" s="3">
        <v>1.67</v>
      </c>
      <c r="H257" s="3">
        <v>167</v>
      </c>
      <c r="I257" s="1" t="s">
        <v>32</v>
      </c>
      <c r="K257" s="1" t="s">
        <v>33</v>
      </c>
      <c r="L257" s="1" t="s">
        <v>133</v>
      </c>
      <c r="M257" s="1" t="s">
        <v>35</v>
      </c>
      <c r="N257" s="1" t="s">
        <v>466</v>
      </c>
      <c r="O257" s="1" t="s">
        <v>37</v>
      </c>
      <c r="P257" s="1" t="s">
        <v>81</v>
      </c>
      <c r="Q257" s="1" t="s">
        <v>82</v>
      </c>
      <c r="T257" s="1" t="s">
        <v>134</v>
      </c>
      <c r="X257" s="1" t="s">
        <v>53</v>
      </c>
      <c r="Y257" s="1" t="s">
        <v>84</v>
      </c>
      <c r="Z257" s="3">
        <v>0</v>
      </c>
      <c r="AC257" s="1">
        <f t="shared" si="6"/>
        <v>2018</v>
      </c>
      <c r="AD257" s="1">
        <f t="shared" si="7"/>
        <v>8</v>
      </c>
    </row>
    <row r="258" spans="1:30" ht="12.75" customHeight="1" x14ac:dyDescent="0.2">
      <c r="A258" s="2">
        <v>43336.582789351902</v>
      </c>
      <c r="B258" s="1" t="s">
        <v>553</v>
      </c>
      <c r="C258" s="1" t="s">
        <v>135</v>
      </c>
      <c r="D258" s="1" t="s">
        <v>136</v>
      </c>
      <c r="E258" s="3">
        <v>50</v>
      </c>
      <c r="F258" s="1" t="s">
        <v>31</v>
      </c>
      <c r="G258" s="3">
        <v>2.06</v>
      </c>
      <c r="H258" s="3">
        <v>103</v>
      </c>
      <c r="I258" s="1" t="s">
        <v>32</v>
      </c>
      <c r="K258" s="1" t="s">
        <v>33</v>
      </c>
      <c r="L258" s="1" t="s">
        <v>137</v>
      </c>
      <c r="M258" s="1" t="s">
        <v>35</v>
      </c>
      <c r="N258" s="1" t="s">
        <v>466</v>
      </c>
      <c r="O258" s="1" t="s">
        <v>37</v>
      </c>
      <c r="P258" s="1" t="s">
        <v>69</v>
      </c>
      <c r="Q258" s="1" t="s">
        <v>70</v>
      </c>
      <c r="T258" s="1" t="s">
        <v>40</v>
      </c>
      <c r="X258" s="1" t="s">
        <v>138</v>
      </c>
      <c r="Y258" s="1" t="s">
        <v>42</v>
      </c>
      <c r="Z258" s="3">
        <v>0</v>
      </c>
      <c r="AC258" s="1">
        <f t="shared" si="6"/>
        <v>2018</v>
      </c>
      <c r="AD258" s="1">
        <f t="shared" si="7"/>
        <v>8</v>
      </c>
    </row>
    <row r="259" spans="1:30" ht="12.75" customHeight="1" x14ac:dyDescent="0.2">
      <c r="A259" s="2">
        <v>43336.582789351902</v>
      </c>
      <c r="B259" s="1" t="s">
        <v>553</v>
      </c>
      <c r="C259" s="1" t="s">
        <v>91</v>
      </c>
      <c r="D259" s="1" t="s">
        <v>92</v>
      </c>
      <c r="E259" s="3">
        <v>50</v>
      </c>
      <c r="F259" s="1" t="s">
        <v>31</v>
      </c>
      <c r="G259" s="3">
        <v>2.17</v>
      </c>
      <c r="H259" s="3">
        <v>108.5</v>
      </c>
      <c r="I259" s="1" t="s">
        <v>32</v>
      </c>
      <c r="K259" s="1" t="s">
        <v>33</v>
      </c>
      <c r="L259" s="1" t="s">
        <v>93</v>
      </c>
      <c r="M259" s="1" t="s">
        <v>35</v>
      </c>
      <c r="N259" s="1" t="s">
        <v>466</v>
      </c>
      <c r="O259" s="1" t="s">
        <v>37</v>
      </c>
      <c r="P259" s="1" t="s">
        <v>88</v>
      </c>
      <c r="Q259" s="1" t="s">
        <v>89</v>
      </c>
      <c r="T259" s="1" t="s">
        <v>90</v>
      </c>
      <c r="X259" s="1" t="s">
        <v>53</v>
      </c>
      <c r="Y259" s="1" t="s">
        <v>84</v>
      </c>
      <c r="Z259" s="3">
        <v>0</v>
      </c>
      <c r="AC259" s="1">
        <f t="shared" ref="AC259:AC322" si="8">YEAR(A259)</f>
        <v>2018</v>
      </c>
      <c r="AD259" s="1">
        <f t="shared" ref="AD259:AD322" si="9">MONTH(A259)</f>
        <v>8</v>
      </c>
    </row>
    <row r="260" spans="1:30" ht="12.75" customHeight="1" x14ac:dyDescent="0.2">
      <c r="A260" s="2">
        <v>43336.582789351902</v>
      </c>
      <c r="B260" s="1" t="s">
        <v>553</v>
      </c>
      <c r="C260" s="1" t="s">
        <v>330</v>
      </c>
      <c r="D260" s="1" t="s">
        <v>331</v>
      </c>
      <c r="E260" s="3">
        <v>40</v>
      </c>
      <c r="F260" s="1" t="s">
        <v>31</v>
      </c>
      <c r="G260" s="3">
        <v>3.97</v>
      </c>
      <c r="H260" s="3">
        <v>158.80000000000001</v>
      </c>
      <c r="I260" s="1" t="s">
        <v>32</v>
      </c>
      <c r="K260" s="1" t="s">
        <v>33</v>
      </c>
      <c r="L260" s="1" t="s">
        <v>332</v>
      </c>
      <c r="M260" s="1" t="s">
        <v>35</v>
      </c>
      <c r="N260" s="1" t="s">
        <v>466</v>
      </c>
      <c r="O260" s="1" t="s">
        <v>37</v>
      </c>
      <c r="P260" s="1" t="s">
        <v>50</v>
      </c>
      <c r="Q260" s="1" t="s">
        <v>51</v>
      </c>
      <c r="T260" s="1" t="s">
        <v>52</v>
      </c>
      <c r="X260" s="1" t="s">
        <v>53</v>
      </c>
      <c r="Y260" s="1" t="s">
        <v>42</v>
      </c>
      <c r="Z260" s="3">
        <v>0</v>
      </c>
      <c r="AC260" s="1">
        <f t="shared" si="8"/>
        <v>2018</v>
      </c>
      <c r="AD260" s="1">
        <f t="shared" si="9"/>
        <v>8</v>
      </c>
    </row>
    <row r="261" spans="1:30" ht="12.75" customHeight="1" x14ac:dyDescent="0.2">
      <c r="A261" s="2">
        <v>43336.582789351902</v>
      </c>
      <c r="B261" s="1" t="s">
        <v>553</v>
      </c>
      <c r="C261" s="1" t="s">
        <v>336</v>
      </c>
      <c r="D261" s="1" t="s">
        <v>337</v>
      </c>
      <c r="E261" s="3">
        <v>24</v>
      </c>
      <c r="F261" s="1" t="s">
        <v>31</v>
      </c>
      <c r="G261" s="3">
        <v>8.39</v>
      </c>
      <c r="H261" s="3">
        <v>201.36</v>
      </c>
      <c r="I261" s="1" t="s">
        <v>32</v>
      </c>
      <c r="K261" s="1" t="s">
        <v>33</v>
      </c>
      <c r="L261" s="1" t="s">
        <v>338</v>
      </c>
      <c r="M261" s="1" t="s">
        <v>35</v>
      </c>
      <c r="N261" s="1" t="s">
        <v>466</v>
      </c>
      <c r="O261" s="1" t="s">
        <v>37</v>
      </c>
      <c r="P261" s="1" t="s">
        <v>69</v>
      </c>
      <c r="Q261" s="1" t="s">
        <v>70</v>
      </c>
      <c r="T261" s="1" t="s">
        <v>339</v>
      </c>
      <c r="X261" s="1" t="s">
        <v>53</v>
      </c>
      <c r="Y261" s="1" t="s">
        <v>42</v>
      </c>
      <c r="Z261" s="3">
        <v>0</v>
      </c>
      <c r="AC261" s="1">
        <f t="shared" si="8"/>
        <v>2018</v>
      </c>
      <c r="AD261" s="1">
        <f t="shared" si="9"/>
        <v>8</v>
      </c>
    </row>
    <row r="262" spans="1:30" ht="12.75" customHeight="1" x14ac:dyDescent="0.2">
      <c r="A262" s="2">
        <v>43336.582789351902</v>
      </c>
      <c r="B262" s="1" t="s">
        <v>553</v>
      </c>
      <c r="C262" s="1" t="s">
        <v>411</v>
      </c>
      <c r="D262" s="1" t="s">
        <v>412</v>
      </c>
      <c r="E262" s="3">
        <v>150</v>
      </c>
      <c r="F262" s="1" t="s">
        <v>31</v>
      </c>
      <c r="G262" s="3">
        <v>9.1999999999999993</v>
      </c>
      <c r="H262" s="3">
        <v>1380</v>
      </c>
      <c r="I262" s="1" t="s">
        <v>32</v>
      </c>
      <c r="K262" s="1" t="s">
        <v>33</v>
      </c>
      <c r="L262" s="1" t="s">
        <v>413</v>
      </c>
      <c r="M262" s="1" t="s">
        <v>35</v>
      </c>
      <c r="N262" s="1" t="s">
        <v>466</v>
      </c>
      <c r="O262" s="1" t="s">
        <v>37</v>
      </c>
      <c r="P262" s="1" t="s">
        <v>414</v>
      </c>
      <c r="Q262" s="1" t="s">
        <v>415</v>
      </c>
      <c r="T262" s="1" t="s">
        <v>416</v>
      </c>
      <c r="X262" s="1" t="s">
        <v>53</v>
      </c>
      <c r="Y262" s="1" t="s">
        <v>84</v>
      </c>
      <c r="Z262" s="3">
        <v>0</v>
      </c>
      <c r="AA262" s="1" t="s">
        <v>417</v>
      </c>
      <c r="AB262" s="1" t="s">
        <v>417</v>
      </c>
      <c r="AC262" s="1">
        <f t="shared" si="8"/>
        <v>2018</v>
      </c>
      <c r="AD262" s="1">
        <f t="shared" si="9"/>
        <v>8</v>
      </c>
    </row>
    <row r="263" spans="1:30" ht="12.75" customHeight="1" x14ac:dyDescent="0.2">
      <c r="A263" s="2">
        <v>43336.582789351902</v>
      </c>
      <c r="B263" s="1" t="s">
        <v>553</v>
      </c>
      <c r="C263" s="1" t="s">
        <v>270</v>
      </c>
      <c r="D263" s="1" t="s">
        <v>271</v>
      </c>
      <c r="E263" s="3">
        <v>20</v>
      </c>
      <c r="F263" s="1" t="s">
        <v>31</v>
      </c>
      <c r="G263" s="3">
        <v>13.31</v>
      </c>
      <c r="H263" s="3">
        <v>266.2</v>
      </c>
      <c r="I263" s="1" t="s">
        <v>32</v>
      </c>
      <c r="K263" s="1" t="s">
        <v>33</v>
      </c>
      <c r="L263" s="1" t="s">
        <v>272</v>
      </c>
      <c r="M263" s="1" t="s">
        <v>35</v>
      </c>
      <c r="N263" s="1" t="s">
        <v>466</v>
      </c>
      <c r="O263" s="1" t="s">
        <v>37</v>
      </c>
      <c r="P263" s="1" t="s">
        <v>267</v>
      </c>
      <c r="Q263" s="1" t="s">
        <v>268</v>
      </c>
      <c r="T263" s="1" t="s">
        <v>269</v>
      </c>
      <c r="X263" s="1" t="s">
        <v>53</v>
      </c>
      <c r="Y263" s="1" t="s">
        <v>84</v>
      </c>
      <c r="Z263" s="3">
        <v>0</v>
      </c>
      <c r="AC263" s="1">
        <f t="shared" si="8"/>
        <v>2018</v>
      </c>
      <c r="AD263" s="1">
        <f t="shared" si="9"/>
        <v>8</v>
      </c>
    </row>
    <row r="264" spans="1:30" ht="12.75" customHeight="1" x14ac:dyDescent="0.2">
      <c r="A264" s="2">
        <v>43336.582789351902</v>
      </c>
      <c r="B264" s="1" t="s">
        <v>553</v>
      </c>
      <c r="C264" s="1" t="s">
        <v>273</v>
      </c>
      <c r="D264" s="1" t="s">
        <v>274</v>
      </c>
      <c r="E264" s="3">
        <v>50</v>
      </c>
      <c r="F264" s="1" t="s">
        <v>31</v>
      </c>
      <c r="G264" s="3">
        <v>15.29</v>
      </c>
      <c r="H264" s="3">
        <v>764.5</v>
      </c>
      <c r="I264" s="1" t="s">
        <v>32</v>
      </c>
      <c r="K264" s="1" t="s">
        <v>33</v>
      </c>
      <c r="L264" s="1" t="s">
        <v>275</v>
      </c>
      <c r="M264" s="1" t="s">
        <v>35</v>
      </c>
      <c r="N264" s="1" t="s">
        <v>466</v>
      </c>
      <c r="O264" s="1" t="s">
        <v>37</v>
      </c>
      <c r="P264" s="1" t="s">
        <v>276</v>
      </c>
      <c r="Q264" s="1" t="s">
        <v>277</v>
      </c>
      <c r="T264" s="1" t="s">
        <v>134</v>
      </c>
      <c r="X264" s="1" t="s">
        <v>53</v>
      </c>
      <c r="Y264" s="1" t="s">
        <v>84</v>
      </c>
      <c r="Z264" s="3">
        <v>0</v>
      </c>
      <c r="AC264" s="1">
        <f t="shared" si="8"/>
        <v>2018</v>
      </c>
      <c r="AD264" s="1">
        <f t="shared" si="9"/>
        <v>8</v>
      </c>
    </row>
    <row r="265" spans="1:30" ht="12.75" customHeight="1" x14ac:dyDescent="0.2">
      <c r="A265" s="2">
        <v>43336.582789351902</v>
      </c>
      <c r="B265" s="1" t="s">
        <v>553</v>
      </c>
      <c r="C265" s="1" t="s">
        <v>108</v>
      </c>
      <c r="D265" s="1" t="s">
        <v>109</v>
      </c>
      <c r="E265" s="3">
        <v>4</v>
      </c>
      <c r="F265" s="1" t="s">
        <v>31</v>
      </c>
      <c r="G265" s="3">
        <v>27.88</v>
      </c>
      <c r="H265" s="3">
        <v>111.52</v>
      </c>
      <c r="I265" s="1" t="s">
        <v>32</v>
      </c>
      <c r="K265" s="1" t="s">
        <v>33</v>
      </c>
      <c r="L265" s="1" t="s">
        <v>110</v>
      </c>
      <c r="M265" s="1" t="s">
        <v>35</v>
      </c>
      <c r="N265" s="1" t="s">
        <v>466</v>
      </c>
      <c r="O265" s="1" t="s">
        <v>37</v>
      </c>
      <c r="P265" s="1" t="s">
        <v>50</v>
      </c>
      <c r="Q265" s="1" t="s">
        <v>51</v>
      </c>
      <c r="T265" s="1" t="s">
        <v>111</v>
      </c>
      <c r="X265" s="1" t="s">
        <v>53</v>
      </c>
      <c r="Y265" s="1" t="s">
        <v>42</v>
      </c>
      <c r="Z265" s="3">
        <v>0</v>
      </c>
      <c r="AC265" s="1">
        <f t="shared" si="8"/>
        <v>2018</v>
      </c>
      <c r="AD265" s="1">
        <f t="shared" si="9"/>
        <v>8</v>
      </c>
    </row>
    <row r="266" spans="1:30" ht="12.75" customHeight="1" x14ac:dyDescent="0.2">
      <c r="A266" s="2">
        <v>43336.582789351902</v>
      </c>
      <c r="B266" s="1" t="s">
        <v>553</v>
      </c>
      <c r="C266" s="1" t="s">
        <v>44</v>
      </c>
      <c r="D266" s="1" t="s">
        <v>45</v>
      </c>
      <c r="E266" s="3">
        <v>20</v>
      </c>
      <c r="F266" s="1" t="s">
        <v>31</v>
      </c>
      <c r="G266" s="3">
        <v>28.73</v>
      </c>
      <c r="H266" s="3">
        <v>574.6</v>
      </c>
      <c r="I266" s="1" t="s">
        <v>32</v>
      </c>
      <c r="K266" s="1" t="s">
        <v>33</v>
      </c>
      <c r="L266" s="1" t="s">
        <v>48</v>
      </c>
      <c r="M266" s="1" t="s">
        <v>35</v>
      </c>
      <c r="N266" s="1" t="s">
        <v>466</v>
      </c>
      <c r="O266" s="1" t="s">
        <v>37</v>
      </c>
      <c r="P266" s="1" t="s">
        <v>50</v>
      </c>
      <c r="Q266" s="1" t="s">
        <v>51</v>
      </c>
      <c r="T266" s="1" t="s">
        <v>52</v>
      </c>
      <c r="X266" s="1" t="s">
        <v>53</v>
      </c>
      <c r="Y266" s="1" t="s">
        <v>42</v>
      </c>
      <c r="Z266" s="3">
        <v>0</v>
      </c>
      <c r="AC266" s="1">
        <f t="shared" si="8"/>
        <v>2018</v>
      </c>
      <c r="AD266" s="1">
        <f t="shared" si="9"/>
        <v>8</v>
      </c>
    </row>
    <row r="267" spans="1:30" ht="12.75" customHeight="1" x14ac:dyDescent="0.2">
      <c r="A267" s="2">
        <v>43336.582789351902</v>
      </c>
      <c r="B267" s="1" t="s">
        <v>553</v>
      </c>
      <c r="C267" s="1" t="s">
        <v>424</v>
      </c>
      <c r="D267" s="1" t="s">
        <v>425</v>
      </c>
      <c r="E267" s="3">
        <v>25</v>
      </c>
      <c r="F267" s="1" t="s">
        <v>31</v>
      </c>
      <c r="G267" s="3">
        <v>30.18</v>
      </c>
      <c r="H267" s="3">
        <v>754.5</v>
      </c>
      <c r="I267" s="1" t="s">
        <v>32</v>
      </c>
      <c r="K267" s="1" t="s">
        <v>33</v>
      </c>
      <c r="L267" s="1" t="s">
        <v>426</v>
      </c>
      <c r="M267" s="1" t="s">
        <v>35</v>
      </c>
      <c r="N267" s="1" t="s">
        <v>466</v>
      </c>
      <c r="O267" s="1" t="s">
        <v>37</v>
      </c>
      <c r="P267" s="1" t="s">
        <v>38</v>
      </c>
      <c r="Q267" s="1" t="s">
        <v>39</v>
      </c>
      <c r="T267" s="1" t="s">
        <v>83</v>
      </c>
      <c r="X267" s="1" t="s">
        <v>53</v>
      </c>
      <c r="Y267" s="1" t="s">
        <v>42</v>
      </c>
      <c r="Z267" s="3">
        <v>0</v>
      </c>
      <c r="AC267" s="1">
        <f t="shared" si="8"/>
        <v>2018</v>
      </c>
      <c r="AD267" s="1">
        <f t="shared" si="9"/>
        <v>8</v>
      </c>
    </row>
    <row r="268" spans="1:30" ht="12.75" customHeight="1" x14ac:dyDescent="0.2">
      <c r="A268" s="2">
        <v>43336.582789351902</v>
      </c>
      <c r="B268" s="1" t="s">
        <v>553</v>
      </c>
      <c r="C268" s="1" t="s">
        <v>560</v>
      </c>
      <c r="D268" s="1" t="s">
        <v>561</v>
      </c>
      <c r="E268" s="3">
        <v>1</v>
      </c>
      <c r="F268" s="1" t="s">
        <v>31</v>
      </c>
      <c r="G268" s="3">
        <v>72.22</v>
      </c>
      <c r="H268" s="3">
        <v>72.22</v>
      </c>
      <c r="I268" s="1" t="s">
        <v>32</v>
      </c>
      <c r="K268" s="1" t="s">
        <v>33</v>
      </c>
      <c r="L268" s="1" t="s">
        <v>562</v>
      </c>
      <c r="M268" s="1" t="s">
        <v>35</v>
      </c>
      <c r="N268" s="1" t="s">
        <v>466</v>
      </c>
      <c r="O268" s="1" t="s">
        <v>37</v>
      </c>
      <c r="P268" s="1" t="s">
        <v>50</v>
      </c>
      <c r="Q268" s="1" t="s">
        <v>51</v>
      </c>
      <c r="T268" s="1" t="s">
        <v>40</v>
      </c>
      <c r="X268" s="1" t="s">
        <v>53</v>
      </c>
      <c r="Y268" s="1" t="s">
        <v>42</v>
      </c>
      <c r="Z268" s="3">
        <v>0</v>
      </c>
      <c r="AC268" s="1">
        <f t="shared" si="8"/>
        <v>2018</v>
      </c>
      <c r="AD268" s="1">
        <f t="shared" si="9"/>
        <v>8</v>
      </c>
    </row>
    <row r="269" spans="1:30" ht="12.75" customHeight="1" x14ac:dyDescent="0.2">
      <c r="A269" s="2">
        <v>43336.582789351902</v>
      </c>
      <c r="B269" s="1" t="s">
        <v>553</v>
      </c>
      <c r="C269" s="1" t="s">
        <v>563</v>
      </c>
      <c r="D269" s="1" t="s">
        <v>564</v>
      </c>
      <c r="E269" s="3">
        <v>1</v>
      </c>
      <c r="F269" s="1" t="s">
        <v>31</v>
      </c>
      <c r="G269" s="3">
        <v>105.46</v>
      </c>
      <c r="H269" s="3">
        <v>105.46</v>
      </c>
      <c r="I269" s="1" t="s">
        <v>32</v>
      </c>
      <c r="K269" s="1" t="s">
        <v>33</v>
      </c>
      <c r="L269" s="1" t="s">
        <v>565</v>
      </c>
      <c r="M269" s="1" t="s">
        <v>35</v>
      </c>
      <c r="N269" s="1" t="s">
        <v>466</v>
      </c>
      <c r="O269" s="1" t="s">
        <v>37</v>
      </c>
      <c r="P269" s="1" t="s">
        <v>50</v>
      </c>
      <c r="Q269" s="1" t="s">
        <v>51</v>
      </c>
      <c r="T269" s="1" t="s">
        <v>40</v>
      </c>
      <c r="X269" s="1" t="s">
        <v>53</v>
      </c>
      <c r="Y269" s="1" t="s">
        <v>42</v>
      </c>
      <c r="Z269" s="3">
        <v>0</v>
      </c>
      <c r="AC269" s="1">
        <f t="shared" si="8"/>
        <v>2018</v>
      </c>
      <c r="AD269" s="1">
        <f t="shared" si="9"/>
        <v>8</v>
      </c>
    </row>
    <row r="270" spans="1:30" ht="12.75" customHeight="1" x14ac:dyDescent="0.2">
      <c r="A270" s="2">
        <v>43336.582789351902</v>
      </c>
      <c r="B270" s="1" t="s">
        <v>553</v>
      </c>
      <c r="C270" s="1" t="s">
        <v>172</v>
      </c>
      <c r="D270" s="1" t="s">
        <v>173</v>
      </c>
      <c r="E270" s="3">
        <v>3</v>
      </c>
      <c r="F270" s="1" t="s">
        <v>31</v>
      </c>
      <c r="G270" s="3">
        <v>139.18</v>
      </c>
      <c r="H270" s="3">
        <v>417.54</v>
      </c>
      <c r="I270" s="1" t="s">
        <v>32</v>
      </c>
      <c r="K270" s="1" t="s">
        <v>33</v>
      </c>
      <c r="L270" s="1" t="s">
        <v>174</v>
      </c>
      <c r="M270" s="1" t="s">
        <v>35</v>
      </c>
      <c r="N270" s="1" t="s">
        <v>466</v>
      </c>
      <c r="O270" s="1" t="s">
        <v>37</v>
      </c>
      <c r="P270" s="1" t="s">
        <v>38</v>
      </c>
      <c r="Q270" s="1" t="s">
        <v>39</v>
      </c>
      <c r="T270" s="1" t="s">
        <v>134</v>
      </c>
      <c r="X270" s="1" t="s">
        <v>175</v>
      </c>
      <c r="Y270" s="1" t="s">
        <v>42</v>
      </c>
      <c r="Z270" s="3">
        <v>0</v>
      </c>
      <c r="AC270" s="1">
        <f t="shared" si="8"/>
        <v>2018</v>
      </c>
      <c r="AD270" s="1">
        <f t="shared" si="9"/>
        <v>8</v>
      </c>
    </row>
    <row r="271" spans="1:30" ht="12.75" customHeight="1" x14ac:dyDescent="0.2">
      <c r="A271" s="2">
        <v>43340.433518865699</v>
      </c>
      <c r="B271" s="1" t="s">
        <v>566</v>
      </c>
      <c r="C271" s="1" t="s">
        <v>567</v>
      </c>
      <c r="D271" s="1" t="s">
        <v>568</v>
      </c>
      <c r="E271" s="3">
        <v>10</v>
      </c>
      <c r="F271" s="1" t="s">
        <v>31</v>
      </c>
      <c r="G271" s="3">
        <v>235.13</v>
      </c>
      <c r="H271" s="3">
        <v>2351.2600000000002</v>
      </c>
      <c r="I271" s="1" t="s">
        <v>32</v>
      </c>
      <c r="K271" s="1" t="s">
        <v>33</v>
      </c>
      <c r="L271" s="1" t="s">
        <v>569</v>
      </c>
      <c r="M271" s="1" t="s">
        <v>35</v>
      </c>
      <c r="N271" s="1" t="s">
        <v>125</v>
      </c>
      <c r="O271" s="1" t="s">
        <v>37</v>
      </c>
      <c r="P271" s="1" t="s">
        <v>38</v>
      </c>
      <c r="Q271" s="1" t="s">
        <v>39</v>
      </c>
      <c r="T271" s="1" t="s">
        <v>83</v>
      </c>
      <c r="X271" s="1" t="s">
        <v>53</v>
      </c>
      <c r="Y271" s="1" t="s">
        <v>42</v>
      </c>
      <c r="Z271" s="3">
        <v>0</v>
      </c>
      <c r="AC271" s="1">
        <f t="shared" si="8"/>
        <v>2018</v>
      </c>
      <c r="AD271" s="1">
        <f t="shared" si="9"/>
        <v>8</v>
      </c>
    </row>
    <row r="272" spans="1:30" ht="12.75" customHeight="1" x14ac:dyDescent="0.2">
      <c r="A272" s="2">
        <v>43340.5311973032</v>
      </c>
      <c r="B272" s="1" t="s">
        <v>570</v>
      </c>
      <c r="C272" s="1" t="s">
        <v>29</v>
      </c>
      <c r="D272" s="1" t="s">
        <v>30</v>
      </c>
      <c r="E272" s="3">
        <v>10</v>
      </c>
      <c r="F272" s="1" t="s">
        <v>31</v>
      </c>
      <c r="G272" s="3">
        <v>82.08</v>
      </c>
      <c r="H272" s="3">
        <v>820.8</v>
      </c>
      <c r="I272" s="1" t="s">
        <v>32</v>
      </c>
      <c r="K272" s="1" t="s">
        <v>33</v>
      </c>
      <c r="L272" s="1" t="s">
        <v>34</v>
      </c>
      <c r="M272" s="1" t="s">
        <v>35</v>
      </c>
      <c r="N272" s="1" t="s">
        <v>195</v>
      </c>
      <c r="O272" s="1" t="s">
        <v>37</v>
      </c>
      <c r="P272" s="1" t="s">
        <v>38</v>
      </c>
      <c r="Q272" s="1" t="s">
        <v>39</v>
      </c>
      <c r="T272" s="1" t="s">
        <v>40</v>
      </c>
      <c r="X272" s="1" t="s">
        <v>41</v>
      </c>
      <c r="Y272" s="1" t="s">
        <v>42</v>
      </c>
      <c r="Z272" s="3">
        <v>0</v>
      </c>
      <c r="AC272" s="1">
        <f t="shared" si="8"/>
        <v>2018</v>
      </c>
      <c r="AD272" s="1">
        <f t="shared" si="9"/>
        <v>8</v>
      </c>
    </row>
    <row r="273" spans="1:30" ht="12.75" customHeight="1" x14ac:dyDescent="0.2">
      <c r="A273" s="2">
        <v>43340.5311973032</v>
      </c>
      <c r="B273" s="1" t="s">
        <v>570</v>
      </c>
      <c r="C273" s="1" t="s">
        <v>192</v>
      </c>
      <c r="D273" s="1" t="s">
        <v>193</v>
      </c>
      <c r="E273" s="3">
        <v>1</v>
      </c>
      <c r="F273" s="1" t="s">
        <v>31</v>
      </c>
      <c r="G273" s="3">
        <v>656.64</v>
      </c>
      <c r="H273" s="3">
        <v>656.64</v>
      </c>
      <c r="I273" s="1" t="s">
        <v>32</v>
      </c>
      <c r="K273" s="1" t="s">
        <v>33</v>
      </c>
      <c r="L273" s="1" t="s">
        <v>194</v>
      </c>
      <c r="M273" s="1" t="s">
        <v>35</v>
      </c>
      <c r="N273" s="1" t="s">
        <v>195</v>
      </c>
      <c r="O273" s="1" t="s">
        <v>37</v>
      </c>
      <c r="P273" s="1" t="s">
        <v>69</v>
      </c>
      <c r="Q273" s="1" t="s">
        <v>70</v>
      </c>
      <c r="T273" s="1" t="s">
        <v>40</v>
      </c>
      <c r="X273" s="1" t="s">
        <v>53</v>
      </c>
      <c r="Y273" s="1" t="s">
        <v>42</v>
      </c>
      <c r="Z273" s="3">
        <v>0</v>
      </c>
      <c r="AC273" s="1">
        <f t="shared" si="8"/>
        <v>2018</v>
      </c>
      <c r="AD273" s="1">
        <f t="shared" si="9"/>
        <v>8</v>
      </c>
    </row>
    <row r="274" spans="1:30" ht="12.75" customHeight="1" x14ac:dyDescent="0.2">
      <c r="A274" s="2">
        <v>43340.533114317099</v>
      </c>
      <c r="B274" s="1" t="s">
        <v>571</v>
      </c>
      <c r="C274" s="1" t="s">
        <v>122</v>
      </c>
      <c r="D274" s="1" t="s">
        <v>123</v>
      </c>
      <c r="E274" s="3">
        <v>20</v>
      </c>
      <c r="F274" s="1" t="s">
        <v>31</v>
      </c>
      <c r="G274" s="3">
        <v>12.17</v>
      </c>
      <c r="H274" s="3">
        <v>243.31</v>
      </c>
      <c r="I274" s="1" t="s">
        <v>32</v>
      </c>
      <c r="K274" s="1" t="s">
        <v>33</v>
      </c>
      <c r="L274" s="1" t="s">
        <v>124</v>
      </c>
      <c r="M274" s="1" t="s">
        <v>35</v>
      </c>
      <c r="N274" s="1" t="s">
        <v>125</v>
      </c>
      <c r="O274" s="1" t="s">
        <v>37</v>
      </c>
      <c r="P274" s="1" t="s">
        <v>50</v>
      </c>
      <c r="Q274" s="1" t="s">
        <v>51</v>
      </c>
      <c r="T274" s="1" t="s">
        <v>126</v>
      </c>
      <c r="X274" s="1" t="s">
        <v>53</v>
      </c>
      <c r="Y274" s="1" t="s">
        <v>42</v>
      </c>
      <c r="Z274" s="3">
        <v>0</v>
      </c>
      <c r="AC274" s="1">
        <f t="shared" si="8"/>
        <v>2018</v>
      </c>
      <c r="AD274" s="1">
        <f t="shared" si="9"/>
        <v>8</v>
      </c>
    </row>
    <row r="275" spans="1:30" ht="12.75" customHeight="1" x14ac:dyDescent="0.2">
      <c r="A275" s="2">
        <v>43343.421479479199</v>
      </c>
      <c r="B275" s="1" t="s">
        <v>572</v>
      </c>
      <c r="C275" s="1" t="s">
        <v>573</v>
      </c>
      <c r="D275" s="1" t="s">
        <v>574</v>
      </c>
      <c r="E275" s="3">
        <v>1</v>
      </c>
      <c r="F275" s="1" t="s">
        <v>31</v>
      </c>
      <c r="G275" s="3">
        <v>0.3</v>
      </c>
      <c r="H275" s="3">
        <v>0.3</v>
      </c>
      <c r="I275" s="1" t="s">
        <v>32</v>
      </c>
      <c r="K275" s="1" t="s">
        <v>33</v>
      </c>
      <c r="M275" s="1" t="s">
        <v>35</v>
      </c>
      <c r="N275" s="1" t="s">
        <v>125</v>
      </c>
      <c r="O275" s="1" t="s">
        <v>37</v>
      </c>
      <c r="P275" s="1" t="s">
        <v>206</v>
      </c>
      <c r="Q275" s="1" t="s">
        <v>207</v>
      </c>
      <c r="X275" s="1" t="s">
        <v>53</v>
      </c>
      <c r="Y275" s="1" t="s">
        <v>208</v>
      </c>
      <c r="Z275" s="3">
        <v>0</v>
      </c>
      <c r="AC275" s="1">
        <f t="shared" si="8"/>
        <v>2018</v>
      </c>
      <c r="AD275" s="1">
        <f t="shared" si="9"/>
        <v>8</v>
      </c>
    </row>
    <row r="276" spans="1:30" ht="12.75" customHeight="1" x14ac:dyDescent="0.2">
      <c r="A276" s="2">
        <v>43343.421479479199</v>
      </c>
      <c r="B276" s="1" t="s">
        <v>572</v>
      </c>
      <c r="C276" s="1" t="s">
        <v>575</v>
      </c>
      <c r="D276" s="1" t="s">
        <v>576</v>
      </c>
      <c r="E276" s="3">
        <v>10</v>
      </c>
      <c r="F276" s="1" t="s">
        <v>31</v>
      </c>
      <c r="G276" s="3">
        <v>125.47</v>
      </c>
      <c r="H276" s="3">
        <v>1254.7</v>
      </c>
      <c r="I276" s="1" t="s">
        <v>32</v>
      </c>
      <c r="K276" s="1" t="s">
        <v>33</v>
      </c>
      <c r="L276" s="1" t="s">
        <v>577</v>
      </c>
      <c r="M276" s="1" t="s">
        <v>35</v>
      </c>
      <c r="N276" s="1" t="s">
        <v>125</v>
      </c>
      <c r="O276" s="1" t="s">
        <v>37</v>
      </c>
      <c r="P276" s="1" t="s">
        <v>38</v>
      </c>
      <c r="Q276" s="1" t="s">
        <v>39</v>
      </c>
      <c r="T276" s="1" t="s">
        <v>83</v>
      </c>
      <c r="X276" s="1" t="s">
        <v>578</v>
      </c>
      <c r="Y276" s="1" t="s">
        <v>42</v>
      </c>
      <c r="Z276" s="3">
        <v>0</v>
      </c>
      <c r="AC276" s="1">
        <f t="shared" si="8"/>
        <v>2018</v>
      </c>
      <c r="AD276" s="1">
        <f t="shared" si="9"/>
        <v>8</v>
      </c>
    </row>
    <row r="277" spans="1:30" ht="12.75" customHeight="1" x14ac:dyDescent="0.2">
      <c r="A277" s="2">
        <v>43348.411825381903</v>
      </c>
      <c r="B277" s="1" t="s">
        <v>579</v>
      </c>
      <c r="C277" s="1" t="s">
        <v>255</v>
      </c>
      <c r="D277" s="1" t="s">
        <v>256</v>
      </c>
      <c r="E277" s="3">
        <v>24</v>
      </c>
      <c r="F277" s="1" t="s">
        <v>31</v>
      </c>
      <c r="G277" s="3">
        <v>8.1199999999999992</v>
      </c>
      <c r="H277" s="3">
        <v>194.88</v>
      </c>
      <c r="I277" s="1" t="s">
        <v>32</v>
      </c>
      <c r="K277" s="1" t="s">
        <v>33</v>
      </c>
      <c r="L277" s="1" t="s">
        <v>257</v>
      </c>
      <c r="M277" s="1" t="s">
        <v>35</v>
      </c>
      <c r="N277" s="1" t="s">
        <v>120</v>
      </c>
      <c r="O277" s="1" t="s">
        <v>37</v>
      </c>
      <c r="P277" s="1" t="s">
        <v>75</v>
      </c>
      <c r="Q277" s="1" t="s">
        <v>76</v>
      </c>
      <c r="T277" s="1" t="s">
        <v>106</v>
      </c>
      <c r="X277" s="1" t="s">
        <v>53</v>
      </c>
      <c r="Y277" s="1" t="s">
        <v>42</v>
      </c>
      <c r="Z277" s="3">
        <v>0</v>
      </c>
      <c r="AC277" s="1">
        <f t="shared" si="8"/>
        <v>2018</v>
      </c>
      <c r="AD277" s="1">
        <f t="shared" si="9"/>
        <v>9</v>
      </c>
    </row>
    <row r="278" spans="1:30" ht="12.75" customHeight="1" x14ac:dyDescent="0.2">
      <c r="A278" s="2">
        <v>43355.404715243101</v>
      </c>
      <c r="B278" s="1" t="s">
        <v>580</v>
      </c>
      <c r="C278" s="1" t="s">
        <v>496</v>
      </c>
      <c r="D278" s="1" t="s">
        <v>497</v>
      </c>
      <c r="E278" s="3">
        <v>200</v>
      </c>
      <c r="F278" s="1" t="s">
        <v>31</v>
      </c>
      <c r="G278" s="3">
        <v>1.17</v>
      </c>
      <c r="H278" s="3">
        <v>234.16</v>
      </c>
      <c r="I278" s="1" t="s">
        <v>32</v>
      </c>
      <c r="K278" s="1" t="s">
        <v>33</v>
      </c>
      <c r="L278" s="1" t="s">
        <v>498</v>
      </c>
      <c r="M278" s="1" t="s">
        <v>35</v>
      </c>
      <c r="N278" s="1" t="s">
        <v>195</v>
      </c>
      <c r="O278" s="1" t="s">
        <v>37</v>
      </c>
      <c r="P278" s="1" t="s">
        <v>149</v>
      </c>
      <c r="Q278" s="1" t="s">
        <v>150</v>
      </c>
      <c r="T278" s="1" t="s">
        <v>499</v>
      </c>
      <c r="X278" s="1" t="s">
        <v>53</v>
      </c>
      <c r="Y278" s="1" t="s">
        <v>151</v>
      </c>
      <c r="Z278" s="3">
        <v>0</v>
      </c>
      <c r="AC278" s="1">
        <f t="shared" si="8"/>
        <v>2018</v>
      </c>
      <c r="AD278" s="1">
        <f t="shared" si="9"/>
        <v>9</v>
      </c>
    </row>
    <row r="279" spans="1:30" ht="12.75" customHeight="1" x14ac:dyDescent="0.2">
      <c r="A279" s="2">
        <v>43355.404715243101</v>
      </c>
      <c r="B279" s="1" t="s">
        <v>580</v>
      </c>
      <c r="C279" s="1" t="s">
        <v>500</v>
      </c>
      <c r="D279" s="1" t="s">
        <v>501</v>
      </c>
      <c r="E279" s="3">
        <v>3000</v>
      </c>
      <c r="F279" s="1" t="s">
        <v>31</v>
      </c>
      <c r="G279" s="3">
        <v>1.62</v>
      </c>
      <c r="H279" s="3">
        <v>4862.3</v>
      </c>
      <c r="I279" s="1" t="s">
        <v>32</v>
      </c>
      <c r="K279" s="1" t="s">
        <v>33</v>
      </c>
      <c r="L279" s="1" t="s">
        <v>502</v>
      </c>
      <c r="M279" s="1" t="s">
        <v>35</v>
      </c>
      <c r="N279" s="1" t="s">
        <v>195</v>
      </c>
      <c r="O279" s="1" t="s">
        <v>37</v>
      </c>
      <c r="P279" s="1" t="s">
        <v>149</v>
      </c>
      <c r="Q279" s="1" t="s">
        <v>150</v>
      </c>
      <c r="T279" s="1" t="s">
        <v>499</v>
      </c>
      <c r="X279" s="1" t="s">
        <v>53</v>
      </c>
      <c r="Y279" s="1" t="s">
        <v>151</v>
      </c>
      <c r="Z279" s="3">
        <v>0</v>
      </c>
      <c r="AC279" s="1">
        <f t="shared" si="8"/>
        <v>2018</v>
      </c>
      <c r="AD279" s="1">
        <f t="shared" si="9"/>
        <v>9</v>
      </c>
    </row>
    <row r="280" spans="1:30" ht="12.75" customHeight="1" x14ac:dyDescent="0.2">
      <c r="A280" s="2">
        <v>43364.337693668997</v>
      </c>
      <c r="B280" s="1" t="s">
        <v>581</v>
      </c>
      <c r="C280" s="1" t="s">
        <v>192</v>
      </c>
      <c r="D280" s="1" t="s">
        <v>193</v>
      </c>
      <c r="E280" s="3">
        <v>3</v>
      </c>
      <c r="F280" s="1" t="s">
        <v>31</v>
      </c>
      <c r="G280" s="3">
        <v>656.64</v>
      </c>
      <c r="H280" s="3">
        <v>1969.92</v>
      </c>
      <c r="I280" s="1" t="s">
        <v>32</v>
      </c>
      <c r="K280" s="1" t="s">
        <v>33</v>
      </c>
      <c r="L280" s="1" t="s">
        <v>194</v>
      </c>
      <c r="M280" s="1" t="s">
        <v>35</v>
      </c>
      <c r="N280" s="1" t="s">
        <v>36</v>
      </c>
      <c r="O280" s="1" t="s">
        <v>37</v>
      </c>
      <c r="P280" s="1" t="s">
        <v>69</v>
      </c>
      <c r="Q280" s="1" t="s">
        <v>70</v>
      </c>
      <c r="T280" s="1" t="s">
        <v>40</v>
      </c>
      <c r="X280" s="1" t="s">
        <v>53</v>
      </c>
      <c r="Y280" s="1" t="s">
        <v>42</v>
      </c>
      <c r="Z280" s="3">
        <v>0</v>
      </c>
      <c r="AC280" s="1">
        <f t="shared" si="8"/>
        <v>2018</v>
      </c>
      <c r="AD280" s="1">
        <f t="shared" si="9"/>
        <v>9</v>
      </c>
    </row>
    <row r="281" spans="1:30" ht="12.75" customHeight="1" x14ac:dyDescent="0.2">
      <c r="A281" s="2">
        <v>43364.386339664401</v>
      </c>
      <c r="B281" s="1" t="s">
        <v>582</v>
      </c>
      <c r="C281" s="1" t="s">
        <v>440</v>
      </c>
      <c r="D281" s="1" t="s">
        <v>441</v>
      </c>
      <c r="E281" s="3">
        <v>20</v>
      </c>
      <c r="F281" s="1" t="s">
        <v>31</v>
      </c>
      <c r="G281" s="3">
        <v>13.23</v>
      </c>
      <c r="H281" s="3">
        <v>264.5</v>
      </c>
      <c r="I281" s="1" t="s">
        <v>32</v>
      </c>
      <c r="K281" s="1" t="s">
        <v>33</v>
      </c>
      <c r="L281" s="1" t="s">
        <v>442</v>
      </c>
      <c r="M281" s="1" t="s">
        <v>35</v>
      </c>
      <c r="N281" s="1" t="s">
        <v>36</v>
      </c>
      <c r="O281" s="1" t="s">
        <v>37</v>
      </c>
      <c r="P281" s="1" t="s">
        <v>50</v>
      </c>
      <c r="Q281" s="1" t="s">
        <v>51</v>
      </c>
      <c r="T281" s="1" t="s">
        <v>40</v>
      </c>
      <c r="X281" s="1" t="s">
        <v>53</v>
      </c>
      <c r="Y281" s="1" t="s">
        <v>42</v>
      </c>
      <c r="Z281" s="3">
        <v>0</v>
      </c>
      <c r="AC281" s="1">
        <f t="shared" si="8"/>
        <v>2018</v>
      </c>
      <c r="AD281" s="1">
        <f t="shared" si="9"/>
        <v>9</v>
      </c>
    </row>
    <row r="282" spans="1:30" ht="12.75" customHeight="1" x14ac:dyDescent="0.2">
      <c r="A282" s="2">
        <v>43364.386339664401</v>
      </c>
      <c r="B282" s="1" t="s">
        <v>582</v>
      </c>
      <c r="C282" s="1" t="s">
        <v>543</v>
      </c>
      <c r="D282" s="1" t="s">
        <v>544</v>
      </c>
      <c r="E282" s="3">
        <v>10</v>
      </c>
      <c r="F282" s="1" t="s">
        <v>31</v>
      </c>
      <c r="G282" s="3">
        <v>15.76</v>
      </c>
      <c r="H282" s="3">
        <v>157.55000000000001</v>
      </c>
      <c r="I282" s="1" t="s">
        <v>32</v>
      </c>
      <c r="K282" s="1" t="s">
        <v>33</v>
      </c>
      <c r="L282" s="1" t="s">
        <v>545</v>
      </c>
      <c r="M282" s="1" t="s">
        <v>35</v>
      </c>
      <c r="N282" s="1" t="s">
        <v>36</v>
      </c>
      <c r="O282" s="1" t="s">
        <v>37</v>
      </c>
      <c r="P282" s="1" t="s">
        <v>50</v>
      </c>
      <c r="Q282" s="1" t="s">
        <v>51</v>
      </c>
      <c r="T282" s="1" t="s">
        <v>40</v>
      </c>
      <c r="X282" s="1" t="s">
        <v>53</v>
      </c>
      <c r="Y282" s="1" t="s">
        <v>42</v>
      </c>
      <c r="Z282" s="3">
        <v>0</v>
      </c>
      <c r="AC282" s="1">
        <f t="shared" si="8"/>
        <v>2018</v>
      </c>
      <c r="AD282" s="1">
        <f t="shared" si="9"/>
        <v>9</v>
      </c>
    </row>
    <row r="283" spans="1:30" ht="12.75" customHeight="1" x14ac:dyDescent="0.2">
      <c r="A283" s="2">
        <v>43364.386339664401</v>
      </c>
      <c r="B283" s="1" t="s">
        <v>582</v>
      </c>
      <c r="C283" s="1" t="s">
        <v>583</v>
      </c>
      <c r="D283" s="1" t="s">
        <v>584</v>
      </c>
      <c r="E283" s="3">
        <v>5</v>
      </c>
      <c r="F283" s="1" t="s">
        <v>31</v>
      </c>
      <c r="G283" s="3">
        <v>112.53</v>
      </c>
      <c r="H283" s="3">
        <v>562.65</v>
      </c>
      <c r="I283" s="1" t="s">
        <v>32</v>
      </c>
      <c r="K283" s="1" t="s">
        <v>33</v>
      </c>
      <c r="L283" s="1" t="s">
        <v>585</v>
      </c>
      <c r="M283" s="1" t="s">
        <v>35</v>
      </c>
      <c r="N283" s="1" t="s">
        <v>36</v>
      </c>
      <c r="O283" s="1" t="s">
        <v>37</v>
      </c>
      <c r="P283" s="1" t="s">
        <v>38</v>
      </c>
      <c r="Q283" s="1" t="s">
        <v>39</v>
      </c>
      <c r="T283" s="1" t="s">
        <v>40</v>
      </c>
      <c r="X283" s="1" t="s">
        <v>53</v>
      </c>
      <c r="Y283" s="1" t="s">
        <v>42</v>
      </c>
      <c r="Z283" s="3">
        <v>0</v>
      </c>
      <c r="AC283" s="1">
        <f t="shared" si="8"/>
        <v>2018</v>
      </c>
      <c r="AD283" s="1">
        <f t="shared" si="9"/>
        <v>9</v>
      </c>
    </row>
    <row r="284" spans="1:30" ht="12.75" customHeight="1" x14ac:dyDescent="0.2">
      <c r="A284" s="2">
        <v>43368.300057870401</v>
      </c>
      <c r="B284" s="1" t="s">
        <v>586</v>
      </c>
      <c r="C284" s="1" t="s">
        <v>233</v>
      </c>
      <c r="D284" s="1" t="s">
        <v>234</v>
      </c>
      <c r="E284" s="3">
        <v>20</v>
      </c>
      <c r="F284" s="1" t="s">
        <v>31</v>
      </c>
      <c r="G284" s="3">
        <v>2.5</v>
      </c>
      <c r="H284" s="3">
        <v>50</v>
      </c>
      <c r="I284" s="1" t="s">
        <v>46</v>
      </c>
      <c r="K284" s="1" t="s">
        <v>47</v>
      </c>
      <c r="L284" s="1" t="s">
        <v>235</v>
      </c>
      <c r="M284" s="1" t="s">
        <v>35</v>
      </c>
      <c r="N284" s="1" t="s">
        <v>49</v>
      </c>
      <c r="O284" s="1" t="s">
        <v>37</v>
      </c>
      <c r="P284" s="1" t="s">
        <v>50</v>
      </c>
      <c r="Q284" s="1" t="s">
        <v>51</v>
      </c>
      <c r="T284" s="1" t="s">
        <v>52</v>
      </c>
      <c r="X284" s="1" t="s">
        <v>53</v>
      </c>
      <c r="Y284" s="1" t="s">
        <v>42</v>
      </c>
      <c r="Z284" s="3">
        <v>0</v>
      </c>
      <c r="AC284" s="1">
        <f t="shared" si="8"/>
        <v>2018</v>
      </c>
      <c r="AD284" s="1">
        <f t="shared" si="9"/>
        <v>9</v>
      </c>
    </row>
    <row r="285" spans="1:30" ht="12.75" customHeight="1" x14ac:dyDescent="0.2">
      <c r="A285" s="2">
        <v>43368.300057870401</v>
      </c>
      <c r="B285" s="1" t="s">
        <v>586</v>
      </c>
      <c r="C285" s="1" t="s">
        <v>100</v>
      </c>
      <c r="D285" s="1" t="s">
        <v>101</v>
      </c>
      <c r="E285" s="3">
        <v>20</v>
      </c>
      <c r="F285" s="1" t="s">
        <v>31</v>
      </c>
      <c r="G285" s="3">
        <v>3.26</v>
      </c>
      <c r="H285" s="3">
        <v>65.2</v>
      </c>
      <c r="I285" s="1" t="s">
        <v>46</v>
      </c>
      <c r="K285" s="1" t="s">
        <v>47</v>
      </c>
      <c r="L285" s="1" t="s">
        <v>102</v>
      </c>
      <c r="M285" s="1" t="s">
        <v>35</v>
      </c>
      <c r="N285" s="1" t="s">
        <v>49</v>
      </c>
      <c r="O285" s="1" t="s">
        <v>37</v>
      </c>
      <c r="P285" s="1" t="s">
        <v>50</v>
      </c>
      <c r="Q285" s="1" t="s">
        <v>51</v>
      </c>
      <c r="T285" s="1" t="s">
        <v>52</v>
      </c>
      <c r="X285" s="1" t="s">
        <v>53</v>
      </c>
      <c r="Y285" s="1" t="s">
        <v>42</v>
      </c>
      <c r="Z285" s="3">
        <v>0</v>
      </c>
      <c r="AC285" s="1">
        <f t="shared" si="8"/>
        <v>2018</v>
      </c>
      <c r="AD285" s="1">
        <f t="shared" si="9"/>
        <v>9</v>
      </c>
    </row>
    <row r="286" spans="1:30" ht="12.75" customHeight="1" x14ac:dyDescent="0.2">
      <c r="A286" s="2">
        <v>43368.300057870401</v>
      </c>
      <c r="B286" s="1" t="s">
        <v>586</v>
      </c>
      <c r="C286" s="1" t="s">
        <v>330</v>
      </c>
      <c r="D286" s="1" t="s">
        <v>331</v>
      </c>
      <c r="E286" s="3">
        <v>20</v>
      </c>
      <c r="F286" s="1" t="s">
        <v>31</v>
      </c>
      <c r="G286" s="3">
        <v>3.97</v>
      </c>
      <c r="H286" s="3">
        <v>79.400000000000006</v>
      </c>
      <c r="I286" s="1" t="s">
        <v>46</v>
      </c>
      <c r="K286" s="1" t="s">
        <v>47</v>
      </c>
      <c r="L286" s="1" t="s">
        <v>332</v>
      </c>
      <c r="M286" s="1" t="s">
        <v>35</v>
      </c>
      <c r="N286" s="1" t="s">
        <v>49</v>
      </c>
      <c r="O286" s="1" t="s">
        <v>37</v>
      </c>
      <c r="P286" s="1" t="s">
        <v>50</v>
      </c>
      <c r="Q286" s="1" t="s">
        <v>51</v>
      </c>
      <c r="T286" s="1" t="s">
        <v>52</v>
      </c>
      <c r="X286" s="1" t="s">
        <v>53</v>
      </c>
      <c r="Y286" s="1" t="s">
        <v>42</v>
      </c>
      <c r="Z286" s="3">
        <v>0</v>
      </c>
      <c r="AC286" s="1">
        <f t="shared" si="8"/>
        <v>2018</v>
      </c>
      <c r="AD286" s="1">
        <f t="shared" si="9"/>
        <v>9</v>
      </c>
    </row>
    <row r="287" spans="1:30" ht="12.75" customHeight="1" x14ac:dyDescent="0.2">
      <c r="A287" s="2">
        <v>43368.300057870401</v>
      </c>
      <c r="B287" s="1" t="s">
        <v>586</v>
      </c>
      <c r="C287" s="1" t="s">
        <v>44</v>
      </c>
      <c r="D287" s="1" t="s">
        <v>45</v>
      </c>
      <c r="E287" s="3">
        <v>10</v>
      </c>
      <c r="F287" s="1" t="s">
        <v>31</v>
      </c>
      <c r="G287" s="3">
        <v>28.73</v>
      </c>
      <c r="H287" s="3">
        <v>287.3</v>
      </c>
      <c r="I287" s="1" t="s">
        <v>46</v>
      </c>
      <c r="K287" s="1" t="s">
        <v>47</v>
      </c>
      <c r="L287" s="1" t="s">
        <v>48</v>
      </c>
      <c r="M287" s="1" t="s">
        <v>35</v>
      </c>
      <c r="N287" s="1" t="s">
        <v>49</v>
      </c>
      <c r="O287" s="1" t="s">
        <v>37</v>
      </c>
      <c r="P287" s="1" t="s">
        <v>50</v>
      </c>
      <c r="Q287" s="1" t="s">
        <v>51</v>
      </c>
      <c r="T287" s="1" t="s">
        <v>52</v>
      </c>
      <c r="X287" s="1" t="s">
        <v>53</v>
      </c>
      <c r="Y287" s="1" t="s">
        <v>42</v>
      </c>
      <c r="Z287" s="3">
        <v>0</v>
      </c>
      <c r="AC287" s="1">
        <f t="shared" si="8"/>
        <v>2018</v>
      </c>
      <c r="AD287" s="1">
        <f t="shared" si="9"/>
        <v>9</v>
      </c>
    </row>
    <row r="288" spans="1:30" ht="12.75" customHeight="1" x14ac:dyDescent="0.2">
      <c r="A288" s="2">
        <v>43368.315335648098</v>
      </c>
      <c r="B288" s="1" t="s">
        <v>587</v>
      </c>
      <c r="C288" s="1" t="s">
        <v>557</v>
      </c>
      <c r="D288" s="1" t="s">
        <v>558</v>
      </c>
      <c r="E288" s="3">
        <v>100</v>
      </c>
      <c r="F288" s="1" t="s">
        <v>31</v>
      </c>
      <c r="G288" s="3">
        <v>0.3</v>
      </c>
      <c r="H288" s="3">
        <v>30</v>
      </c>
      <c r="I288" s="1" t="s">
        <v>46</v>
      </c>
      <c r="K288" s="1" t="s">
        <v>47</v>
      </c>
      <c r="L288" s="1" t="s">
        <v>559</v>
      </c>
      <c r="M288" s="1" t="s">
        <v>35</v>
      </c>
      <c r="N288" s="1" t="s">
        <v>49</v>
      </c>
      <c r="O288" s="1" t="s">
        <v>37</v>
      </c>
      <c r="P288" s="1" t="s">
        <v>149</v>
      </c>
      <c r="Q288" s="1" t="s">
        <v>150</v>
      </c>
      <c r="T288" s="1" t="s">
        <v>134</v>
      </c>
      <c r="X288" s="1" t="s">
        <v>53</v>
      </c>
      <c r="Y288" s="1" t="s">
        <v>151</v>
      </c>
      <c r="Z288" s="3">
        <v>0</v>
      </c>
      <c r="AC288" s="1">
        <f t="shared" si="8"/>
        <v>2018</v>
      </c>
      <c r="AD288" s="1">
        <f t="shared" si="9"/>
        <v>9</v>
      </c>
    </row>
    <row r="289" spans="1:30" ht="12.75" customHeight="1" x14ac:dyDescent="0.2">
      <c r="A289" s="2">
        <v>43368.315335648098</v>
      </c>
      <c r="B289" s="1" t="s">
        <v>587</v>
      </c>
      <c r="C289" s="1" t="s">
        <v>554</v>
      </c>
      <c r="D289" s="1" t="s">
        <v>555</v>
      </c>
      <c r="E289" s="3">
        <v>200</v>
      </c>
      <c r="F289" s="1" t="s">
        <v>31</v>
      </c>
      <c r="G289" s="3">
        <v>0.31</v>
      </c>
      <c r="H289" s="3">
        <v>62</v>
      </c>
      <c r="I289" s="1" t="s">
        <v>46</v>
      </c>
      <c r="K289" s="1" t="s">
        <v>47</v>
      </c>
      <c r="L289" s="1" t="s">
        <v>556</v>
      </c>
      <c r="M289" s="1" t="s">
        <v>35</v>
      </c>
      <c r="N289" s="1" t="s">
        <v>49</v>
      </c>
      <c r="O289" s="1" t="s">
        <v>37</v>
      </c>
      <c r="P289" s="1" t="s">
        <v>149</v>
      </c>
      <c r="Q289" s="1" t="s">
        <v>150</v>
      </c>
      <c r="T289" s="1" t="s">
        <v>134</v>
      </c>
      <c r="X289" s="1" t="s">
        <v>53</v>
      </c>
      <c r="Y289" s="1" t="s">
        <v>151</v>
      </c>
      <c r="Z289" s="3">
        <v>0</v>
      </c>
      <c r="AC289" s="1">
        <f t="shared" si="8"/>
        <v>2018</v>
      </c>
      <c r="AD289" s="1">
        <f t="shared" si="9"/>
        <v>9</v>
      </c>
    </row>
    <row r="290" spans="1:30" ht="12.75" customHeight="1" x14ac:dyDescent="0.2">
      <c r="A290" s="2">
        <v>43368.315335648098</v>
      </c>
      <c r="B290" s="1" t="s">
        <v>587</v>
      </c>
      <c r="C290" s="1" t="s">
        <v>224</v>
      </c>
      <c r="D290" s="1" t="s">
        <v>225</v>
      </c>
      <c r="E290" s="3">
        <v>100</v>
      </c>
      <c r="F290" s="1" t="s">
        <v>31</v>
      </c>
      <c r="G290" s="3">
        <v>0.31</v>
      </c>
      <c r="H290" s="3">
        <v>31</v>
      </c>
      <c r="I290" s="1" t="s">
        <v>46</v>
      </c>
      <c r="K290" s="1" t="s">
        <v>47</v>
      </c>
      <c r="L290" s="1" t="s">
        <v>226</v>
      </c>
      <c r="M290" s="1" t="s">
        <v>35</v>
      </c>
      <c r="N290" s="1" t="s">
        <v>49</v>
      </c>
      <c r="O290" s="1" t="s">
        <v>37</v>
      </c>
      <c r="P290" s="1" t="s">
        <v>149</v>
      </c>
      <c r="Q290" s="1" t="s">
        <v>150</v>
      </c>
      <c r="T290" s="1" t="s">
        <v>134</v>
      </c>
      <c r="X290" s="1" t="s">
        <v>53</v>
      </c>
      <c r="Y290" s="1" t="s">
        <v>151</v>
      </c>
      <c r="Z290" s="3">
        <v>0</v>
      </c>
      <c r="AC290" s="1">
        <f t="shared" si="8"/>
        <v>2018</v>
      </c>
      <c r="AD290" s="1">
        <f t="shared" si="9"/>
        <v>9</v>
      </c>
    </row>
    <row r="291" spans="1:30" ht="12.75" customHeight="1" x14ac:dyDescent="0.2">
      <c r="A291" s="2">
        <v>43368.315335648098</v>
      </c>
      <c r="B291" s="1" t="s">
        <v>587</v>
      </c>
      <c r="C291" s="1" t="s">
        <v>588</v>
      </c>
      <c r="D291" s="1" t="s">
        <v>589</v>
      </c>
      <c r="E291" s="3">
        <v>400</v>
      </c>
      <c r="F291" s="1" t="s">
        <v>31</v>
      </c>
      <c r="G291" s="3">
        <v>0.47</v>
      </c>
      <c r="H291" s="3">
        <v>188</v>
      </c>
      <c r="I291" s="1" t="s">
        <v>46</v>
      </c>
      <c r="K291" s="1" t="s">
        <v>47</v>
      </c>
      <c r="L291" s="1" t="s">
        <v>590</v>
      </c>
      <c r="M291" s="1" t="s">
        <v>35</v>
      </c>
      <c r="N291" s="1" t="s">
        <v>49</v>
      </c>
      <c r="O291" s="1" t="s">
        <v>37</v>
      </c>
      <c r="P291" s="1" t="s">
        <v>69</v>
      </c>
      <c r="Q291" s="1" t="s">
        <v>70</v>
      </c>
      <c r="T291" s="1" t="s">
        <v>71</v>
      </c>
      <c r="X291" s="1" t="s">
        <v>53</v>
      </c>
      <c r="Y291" s="1" t="s">
        <v>42</v>
      </c>
      <c r="Z291" s="3">
        <v>0</v>
      </c>
      <c r="AC291" s="1">
        <f t="shared" si="8"/>
        <v>2018</v>
      </c>
      <c r="AD291" s="1">
        <f t="shared" si="9"/>
        <v>9</v>
      </c>
    </row>
    <row r="292" spans="1:30" ht="12.75" customHeight="1" x14ac:dyDescent="0.2">
      <c r="A292" s="2">
        <v>43368.315335648098</v>
      </c>
      <c r="B292" s="1" t="s">
        <v>587</v>
      </c>
      <c r="C292" s="1" t="s">
        <v>146</v>
      </c>
      <c r="D292" s="1" t="s">
        <v>147</v>
      </c>
      <c r="E292" s="3">
        <v>100</v>
      </c>
      <c r="F292" s="1" t="s">
        <v>31</v>
      </c>
      <c r="G292" s="3">
        <v>0.54</v>
      </c>
      <c r="H292" s="3">
        <v>54</v>
      </c>
      <c r="I292" s="1" t="s">
        <v>46</v>
      </c>
      <c r="K292" s="1" t="s">
        <v>47</v>
      </c>
      <c r="L292" s="1" t="s">
        <v>148</v>
      </c>
      <c r="M292" s="1" t="s">
        <v>35</v>
      </c>
      <c r="N292" s="1" t="s">
        <v>49</v>
      </c>
      <c r="O292" s="1" t="s">
        <v>37</v>
      </c>
      <c r="P292" s="1" t="s">
        <v>149</v>
      </c>
      <c r="Q292" s="1" t="s">
        <v>150</v>
      </c>
      <c r="T292" s="1" t="s">
        <v>134</v>
      </c>
      <c r="X292" s="1" t="s">
        <v>53</v>
      </c>
      <c r="Y292" s="1" t="s">
        <v>151</v>
      </c>
      <c r="Z292" s="3">
        <v>0</v>
      </c>
      <c r="AC292" s="1">
        <f t="shared" si="8"/>
        <v>2018</v>
      </c>
      <c r="AD292" s="1">
        <f t="shared" si="9"/>
        <v>9</v>
      </c>
    </row>
    <row r="293" spans="1:30" ht="12.75" customHeight="1" x14ac:dyDescent="0.2">
      <c r="A293" s="2">
        <v>43368.315335648098</v>
      </c>
      <c r="B293" s="1" t="s">
        <v>587</v>
      </c>
      <c r="C293" s="1" t="s">
        <v>405</v>
      </c>
      <c r="D293" s="1" t="s">
        <v>406</v>
      </c>
      <c r="E293" s="3">
        <v>200</v>
      </c>
      <c r="F293" s="1" t="s">
        <v>31</v>
      </c>
      <c r="G293" s="3">
        <v>0.63</v>
      </c>
      <c r="H293" s="3">
        <v>126</v>
      </c>
      <c r="I293" s="1" t="s">
        <v>46</v>
      </c>
      <c r="K293" s="1" t="s">
        <v>47</v>
      </c>
      <c r="L293" s="1" t="s">
        <v>407</v>
      </c>
      <c r="M293" s="1" t="s">
        <v>35</v>
      </c>
      <c r="N293" s="1" t="s">
        <v>49</v>
      </c>
      <c r="O293" s="1" t="s">
        <v>37</v>
      </c>
      <c r="P293" s="1" t="s">
        <v>38</v>
      </c>
      <c r="Q293" s="1" t="s">
        <v>39</v>
      </c>
      <c r="T293" s="1" t="s">
        <v>52</v>
      </c>
      <c r="X293" s="1" t="s">
        <v>53</v>
      </c>
      <c r="Y293" s="1" t="s">
        <v>42</v>
      </c>
      <c r="Z293" s="3">
        <v>0</v>
      </c>
      <c r="AC293" s="1">
        <f t="shared" si="8"/>
        <v>2018</v>
      </c>
      <c r="AD293" s="1">
        <f t="shared" si="9"/>
        <v>9</v>
      </c>
    </row>
    <row r="294" spans="1:30" ht="12.75" customHeight="1" x14ac:dyDescent="0.2">
      <c r="A294" s="2">
        <v>43368.315335648098</v>
      </c>
      <c r="B294" s="1" t="s">
        <v>587</v>
      </c>
      <c r="C294" s="1" t="s">
        <v>282</v>
      </c>
      <c r="D294" s="1" t="s">
        <v>283</v>
      </c>
      <c r="E294" s="3">
        <v>1600</v>
      </c>
      <c r="F294" s="1" t="s">
        <v>31</v>
      </c>
      <c r="G294" s="3">
        <v>0.63</v>
      </c>
      <c r="H294" s="3">
        <v>1008</v>
      </c>
      <c r="I294" s="1" t="s">
        <v>46</v>
      </c>
      <c r="K294" s="1" t="s">
        <v>47</v>
      </c>
      <c r="L294" s="1" t="s">
        <v>284</v>
      </c>
      <c r="M294" s="1" t="s">
        <v>35</v>
      </c>
      <c r="N294" s="1" t="s">
        <v>49</v>
      </c>
      <c r="O294" s="1" t="s">
        <v>37</v>
      </c>
      <c r="P294" s="1" t="s">
        <v>58</v>
      </c>
      <c r="Q294" s="1" t="s">
        <v>59</v>
      </c>
      <c r="T294" s="1" t="s">
        <v>60</v>
      </c>
      <c r="X294" s="1" t="s">
        <v>53</v>
      </c>
      <c r="Y294" s="1" t="s">
        <v>61</v>
      </c>
      <c r="Z294" s="3">
        <v>0</v>
      </c>
      <c r="AA294" s="1" t="s">
        <v>62</v>
      </c>
      <c r="AB294" s="1" t="s">
        <v>62</v>
      </c>
      <c r="AC294" s="1">
        <f t="shared" si="8"/>
        <v>2018</v>
      </c>
      <c r="AD294" s="1">
        <f t="shared" si="9"/>
        <v>9</v>
      </c>
    </row>
    <row r="295" spans="1:30" ht="12.75" customHeight="1" x14ac:dyDescent="0.2">
      <c r="A295" s="2">
        <v>43368.315335648098</v>
      </c>
      <c r="B295" s="1" t="s">
        <v>587</v>
      </c>
      <c r="C295" s="1" t="s">
        <v>55</v>
      </c>
      <c r="D295" s="1" t="s">
        <v>56</v>
      </c>
      <c r="E295" s="3">
        <v>1000</v>
      </c>
      <c r="F295" s="1" t="s">
        <v>31</v>
      </c>
      <c r="G295" s="3">
        <v>0.63</v>
      </c>
      <c r="H295" s="3">
        <v>630</v>
      </c>
      <c r="I295" s="1" t="s">
        <v>46</v>
      </c>
      <c r="K295" s="1" t="s">
        <v>47</v>
      </c>
      <c r="L295" s="1" t="s">
        <v>57</v>
      </c>
      <c r="M295" s="1" t="s">
        <v>35</v>
      </c>
      <c r="N295" s="1" t="s">
        <v>49</v>
      </c>
      <c r="O295" s="1" t="s">
        <v>37</v>
      </c>
      <c r="P295" s="1" t="s">
        <v>58</v>
      </c>
      <c r="Q295" s="1" t="s">
        <v>59</v>
      </c>
      <c r="T295" s="1" t="s">
        <v>60</v>
      </c>
      <c r="X295" s="1" t="s">
        <v>53</v>
      </c>
      <c r="Y295" s="1" t="s">
        <v>61</v>
      </c>
      <c r="Z295" s="3">
        <v>0</v>
      </c>
      <c r="AA295" s="1" t="s">
        <v>62</v>
      </c>
      <c r="AB295" s="1" t="s">
        <v>62</v>
      </c>
      <c r="AC295" s="1">
        <f t="shared" si="8"/>
        <v>2018</v>
      </c>
      <c r="AD295" s="1">
        <f t="shared" si="9"/>
        <v>9</v>
      </c>
    </row>
    <row r="296" spans="1:30" ht="12.75" customHeight="1" x14ac:dyDescent="0.2">
      <c r="A296" s="2">
        <v>43368.315335648098</v>
      </c>
      <c r="B296" s="1" t="s">
        <v>587</v>
      </c>
      <c r="C296" s="1" t="s">
        <v>591</v>
      </c>
      <c r="D296" s="1" t="s">
        <v>592</v>
      </c>
      <c r="E296" s="3">
        <v>100</v>
      </c>
      <c r="F296" s="1" t="s">
        <v>31</v>
      </c>
      <c r="G296" s="3">
        <v>0.67</v>
      </c>
      <c r="H296" s="3">
        <v>67.12</v>
      </c>
      <c r="I296" s="1" t="s">
        <v>46</v>
      </c>
      <c r="K296" s="1" t="s">
        <v>47</v>
      </c>
      <c r="L296" s="1" t="s">
        <v>593</v>
      </c>
      <c r="M296" s="1" t="s">
        <v>35</v>
      </c>
      <c r="N296" s="1" t="s">
        <v>49</v>
      </c>
      <c r="O296" s="1" t="s">
        <v>37</v>
      </c>
      <c r="P296" s="1" t="s">
        <v>149</v>
      </c>
      <c r="Q296" s="1" t="s">
        <v>150</v>
      </c>
      <c r="T296" s="1" t="s">
        <v>134</v>
      </c>
      <c r="X296" s="1" t="s">
        <v>53</v>
      </c>
      <c r="Y296" s="1" t="s">
        <v>151</v>
      </c>
      <c r="Z296" s="3">
        <v>0</v>
      </c>
      <c r="AC296" s="1">
        <f t="shared" si="8"/>
        <v>2018</v>
      </c>
      <c r="AD296" s="1">
        <f t="shared" si="9"/>
        <v>9</v>
      </c>
    </row>
    <row r="297" spans="1:30" ht="12.75" customHeight="1" x14ac:dyDescent="0.2">
      <c r="A297" s="2">
        <v>43368.315335648098</v>
      </c>
      <c r="B297" s="1" t="s">
        <v>587</v>
      </c>
      <c r="C297" s="1" t="s">
        <v>594</v>
      </c>
      <c r="D297" s="1" t="s">
        <v>595</v>
      </c>
      <c r="E297" s="3">
        <v>100</v>
      </c>
      <c r="F297" s="1" t="s">
        <v>31</v>
      </c>
      <c r="G297" s="3">
        <v>0.67</v>
      </c>
      <c r="H297" s="3">
        <v>67</v>
      </c>
      <c r="I297" s="1" t="s">
        <v>46</v>
      </c>
      <c r="K297" s="1" t="s">
        <v>47</v>
      </c>
      <c r="L297" s="1" t="s">
        <v>596</v>
      </c>
      <c r="M297" s="1" t="s">
        <v>35</v>
      </c>
      <c r="N297" s="1" t="s">
        <v>49</v>
      </c>
      <c r="O297" s="1" t="s">
        <v>37</v>
      </c>
      <c r="P297" s="1" t="s">
        <v>81</v>
      </c>
      <c r="Q297" s="1" t="s">
        <v>82</v>
      </c>
      <c r="T297" s="1" t="s">
        <v>134</v>
      </c>
      <c r="X297" s="1" t="s">
        <v>53</v>
      </c>
      <c r="Y297" s="1" t="s">
        <v>84</v>
      </c>
      <c r="Z297" s="3">
        <v>0</v>
      </c>
      <c r="AC297" s="1">
        <f t="shared" si="8"/>
        <v>2018</v>
      </c>
      <c r="AD297" s="1">
        <f t="shared" si="9"/>
        <v>9</v>
      </c>
    </row>
    <row r="298" spans="1:30" ht="12.75" customHeight="1" x14ac:dyDescent="0.2">
      <c r="A298" s="2">
        <v>43368.315335648098</v>
      </c>
      <c r="B298" s="1" t="s">
        <v>587</v>
      </c>
      <c r="C298" s="1" t="s">
        <v>72</v>
      </c>
      <c r="D298" s="1" t="s">
        <v>73</v>
      </c>
      <c r="E298" s="3">
        <v>100</v>
      </c>
      <c r="F298" s="1" t="s">
        <v>31</v>
      </c>
      <c r="G298" s="3">
        <v>0.86</v>
      </c>
      <c r="H298" s="3">
        <v>86</v>
      </c>
      <c r="I298" s="1" t="s">
        <v>46</v>
      </c>
      <c r="K298" s="1" t="s">
        <v>47</v>
      </c>
      <c r="L298" s="1" t="s">
        <v>74</v>
      </c>
      <c r="M298" s="1" t="s">
        <v>35</v>
      </c>
      <c r="N298" s="1" t="s">
        <v>49</v>
      </c>
      <c r="O298" s="1" t="s">
        <v>37</v>
      </c>
      <c r="P298" s="1" t="s">
        <v>75</v>
      </c>
      <c r="Q298" s="1" t="s">
        <v>76</v>
      </c>
      <c r="T298" s="1" t="s">
        <v>40</v>
      </c>
      <c r="X298" s="1" t="s">
        <v>77</v>
      </c>
      <c r="Y298" s="1" t="s">
        <v>42</v>
      </c>
      <c r="Z298" s="3">
        <v>0</v>
      </c>
      <c r="AC298" s="1">
        <f t="shared" si="8"/>
        <v>2018</v>
      </c>
      <c r="AD298" s="1">
        <f t="shared" si="9"/>
        <v>9</v>
      </c>
    </row>
    <row r="299" spans="1:30" ht="12.75" customHeight="1" x14ac:dyDescent="0.2">
      <c r="A299" s="2">
        <v>43368.315335648098</v>
      </c>
      <c r="B299" s="1" t="s">
        <v>587</v>
      </c>
      <c r="C299" s="1" t="s">
        <v>291</v>
      </c>
      <c r="D299" s="1" t="s">
        <v>292</v>
      </c>
      <c r="E299" s="3">
        <v>100</v>
      </c>
      <c r="F299" s="1" t="s">
        <v>31</v>
      </c>
      <c r="G299" s="3">
        <v>1.08</v>
      </c>
      <c r="H299" s="3">
        <v>108</v>
      </c>
      <c r="I299" s="1" t="s">
        <v>46</v>
      </c>
      <c r="K299" s="1" t="s">
        <v>47</v>
      </c>
      <c r="L299" s="1" t="s">
        <v>293</v>
      </c>
      <c r="M299" s="1" t="s">
        <v>35</v>
      </c>
      <c r="N299" s="1" t="s">
        <v>49</v>
      </c>
      <c r="O299" s="1" t="s">
        <v>37</v>
      </c>
      <c r="P299" s="1" t="s">
        <v>81</v>
      </c>
      <c r="Q299" s="1" t="s">
        <v>82</v>
      </c>
      <c r="T299" s="1" t="s">
        <v>134</v>
      </c>
      <c r="X299" s="1" t="s">
        <v>53</v>
      </c>
      <c r="Y299" s="1" t="s">
        <v>84</v>
      </c>
      <c r="Z299" s="3">
        <v>0</v>
      </c>
      <c r="AC299" s="1">
        <f t="shared" si="8"/>
        <v>2018</v>
      </c>
      <c r="AD299" s="1">
        <f t="shared" si="9"/>
        <v>9</v>
      </c>
    </row>
    <row r="300" spans="1:30" ht="12.75" customHeight="1" x14ac:dyDescent="0.2">
      <c r="A300" s="2">
        <v>43368.315335648098</v>
      </c>
      <c r="B300" s="1" t="s">
        <v>587</v>
      </c>
      <c r="C300" s="1" t="s">
        <v>159</v>
      </c>
      <c r="D300" s="1" t="s">
        <v>160</v>
      </c>
      <c r="E300" s="3">
        <v>100</v>
      </c>
      <c r="F300" s="1" t="s">
        <v>31</v>
      </c>
      <c r="G300" s="3">
        <v>1.51</v>
      </c>
      <c r="H300" s="3">
        <v>151</v>
      </c>
      <c r="I300" s="1" t="s">
        <v>46</v>
      </c>
      <c r="K300" s="1" t="s">
        <v>47</v>
      </c>
      <c r="L300" s="1" t="s">
        <v>161</v>
      </c>
      <c r="M300" s="1" t="s">
        <v>35</v>
      </c>
      <c r="N300" s="1" t="s">
        <v>49</v>
      </c>
      <c r="O300" s="1" t="s">
        <v>37</v>
      </c>
      <c r="P300" s="1" t="s">
        <v>69</v>
      </c>
      <c r="Q300" s="1" t="s">
        <v>70</v>
      </c>
      <c r="T300" s="1" t="s">
        <v>40</v>
      </c>
      <c r="X300" s="1" t="s">
        <v>162</v>
      </c>
      <c r="Y300" s="1" t="s">
        <v>42</v>
      </c>
      <c r="Z300" s="3">
        <v>0</v>
      </c>
      <c r="AC300" s="1">
        <f t="shared" si="8"/>
        <v>2018</v>
      </c>
      <c r="AD300" s="1">
        <f t="shared" si="9"/>
        <v>9</v>
      </c>
    </row>
    <row r="301" spans="1:30" ht="12.75" customHeight="1" x14ac:dyDescent="0.2">
      <c r="A301" s="2">
        <v>43368.315335648098</v>
      </c>
      <c r="B301" s="1" t="s">
        <v>587</v>
      </c>
      <c r="C301" s="1" t="s">
        <v>131</v>
      </c>
      <c r="D301" s="1" t="s">
        <v>132</v>
      </c>
      <c r="E301" s="3">
        <v>100</v>
      </c>
      <c r="F301" s="1" t="s">
        <v>31</v>
      </c>
      <c r="G301" s="3">
        <v>1.67</v>
      </c>
      <c r="H301" s="3">
        <v>167</v>
      </c>
      <c r="I301" s="1" t="s">
        <v>46</v>
      </c>
      <c r="K301" s="1" t="s">
        <v>47</v>
      </c>
      <c r="L301" s="1" t="s">
        <v>133</v>
      </c>
      <c r="M301" s="1" t="s">
        <v>35</v>
      </c>
      <c r="N301" s="1" t="s">
        <v>49</v>
      </c>
      <c r="O301" s="1" t="s">
        <v>37</v>
      </c>
      <c r="P301" s="1" t="s">
        <v>81</v>
      </c>
      <c r="Q301" s="1" t="s">
        <v>82</v>
      </c>
      <c r="T301" s="1" t="s">
        <v>134</v>
      </c>
      <c r="X301" s="1" t="s">
        <v>53</v>
      </c>
      <c r="Y301" s="1" t="s">
        <v>84</v>
      </c>
      <c r="Z301" s="3">
        <v>0</v>
      </c>
      <c r="AC301" s="1">
        <f t="shared" si="8"/>
        <v>2018</v>
      </c>
      <c r="AD301" s="1">
        <f t="shared" si="9"/>
        <v>9</v>
      </c>
    </row>
    <row r="302" spans="1:30" ht="12.75" customHeight="1" x14ac:dyDescent="0.2">
      <c r="A302" s="2">
        <v>43368.315335648098</v>
      </c>
      <c r="B302" s="1" t="s">
        <v>587</v>
      </c>
      <c r="C302" s="1" t="s">
        <v>135</v>
      </c>
      <c r="D302" s="1" t="s">
        <v>136</v>
      </c>
      <c r="E302" s="3">
        <v>100</v>
      </c>
      <c r="F302" s="1" t="s">
        <v>31</v>
      </c>
      <c r="G302" s="3">
        <v>2.06</v>
      </c>
      <c r="H302" s="3">
        <v>206</v>
      </c>
      <c r="I302" s="1" t="s">
        <v>46</v>
      </c>
      <c r="K302" s="1" t="s">
        <v>47</v>
      </c>
      <c r="L302" s="1" t="s">
        <v>137</v>
      </c>
      <c r="M302" s="1" t="s">
        <v>35</v>
      </c>
      <c r="N302" s="1" t="s">
        <v>49</v>
      </c>
      <c r="O302" s="1" t="s">
        <v>37</v>
      </c>
      <c r="P302" s="1" t="s">
        <v>69</v>
      </c>
      <c r="Q302" s="1" t="s">
        <v>70</v>
      </c>
      <c r="T302" s="1" t="s">
        <v>40</v>
      </c>
      <c r="X302" s="1" t="s">
        <v>138</v>
      </c>
      <c r="Y302" s="1" t="s">
        <v>42</v>
      </c>
      <c r="Z302" s="3">
        <v>0</v>
      </c>
      <c r="AC302" s="1">
        <f t="shared" si="8"/>
        <v>2018</v>
      </c>
      <c r="AD302" s="1">
        <f t="shared" si="9"/>
        <v>9</v>
      </c>
    </row>
    <row r="303" spans="1:30" ht="12.75" customHeight="1" x14ac:dyDescent="0.2">
      <c r="A303" s="2">
        <v>43368.315335648098</v>
      </c>
      <c r="B303" s="1" t="s">
        <v>587</v>
      </c>
      <c r="C303" s="1" t="s">
        <v>233</v>
      </c>
      <c r="D303" s="1" t="s">
        <v>234</v>
      </c>
      <c r="E303" s="3">
        <v>60</v>
      </c>
      <c r="F303" s="1" t="s">
        <v>31</v>
      </c>
      <c r="G303" s="3">
        <v>2.5099999999999998</v>
      </c>
      <c r="H303" s="3">
        <v>150.6</v>
      </c>
      <c r="I303" s="1" t="s">
        <v>46</v>
      </c>
      <c r="K303" s="1" t="s">
        <v>47</v>
      </c>
      <c r="L303" s="1" t="s">
        <v>235</v>
      </c>
      <c r="M303" s="1" t="s">
        <v>35</v>
      </c>
      <c r="N303" s="1" t="s">
        <v>49</v>
      </c>
      <c r="O303" s="1" t="s">
        <v>37</v>
      </c>
      <c r="P303" s="1" t="s">
        <v>50</v>
      </c>
      <c r="Q303" s="1" t="s">
        <v>51</v>
      </c>
      <c r="T303" s="1" t="s">
        <v>52</v>
      </c>
      <c r="X303" s="1" t="s">
        <v>53</v>
      </c>
      <c r="Y303" s="1" t="s">
        <v>42</v>
      </c>
      <c r="Z303" s="3">
        <v>0</v>
      </c>
      <c r="AC303" s="1">
        <f t="shared" si="8"/>
        <v>2018</v>
      </c>
      <c r="AD303" s="1">
        <f t="shared" si="9"/>
        <v>9</v>
      </c>
    </row>
    <row r="304" spans="1:30" ht="12.75" customHeight="1" x14ac:dyDescent="0.2">
      <c r="A304" s="2">
        <v>43368.315335648098</v>
      </c>
      <c r="B304" s="1" t="s">
        <v>587</v>
      </c>
      <c r="C304" s="1" t="s">
        <v>597</v>
      </c>
      <c r="D304" s="1" t="s">
        <v>598</v>
      </c>
      <c r="E304" s="3">
        <v>100</v>
      </c>
      <c r="F304" s="1" t="s">
        <v>31</v>
      </c>
      <c r="G304" s="3">
        <v>2.91</v>
      </c>
      <c r="H304" s="3">
        <v>291.2</v>
      </c>
      <c r="I304" s="1" t="s">
        <v>46</v>
      </c>
      <c r="K304" s="1" t="s">
        <v>47</v>
      </c>
      <c r="L304" s="1" t="s">
        <v>599</v>
      </c>
      <c r="M304" s="1" t="s">
        <v>35</v>
      </c>
      <c r="N304" s="1" t="s">
        <v>49</v>
      </c>
      <c r="O304" s="1" t="s">
        <v>37</v>
      </c>
      <c r="P304" s="1" t="s">
        <v>169</v>
      </c>
      <c r="Q304" s="1" t="s">
        <v>170</v>
      </c>
      <c r="T304" s="1" t="s">
        <v>134</v>
      </c>
      <c r="X304" s="1" t="s">
        <v>53</v>
      </c>
      <c r="Y304" s="1" t="s">
        <v>84</v>
      </c>
      <c r="Z304" s="3">
        <v>0</v>
      </c>
      <c r="AC304" s="1">
        <f t="shared" si="8"/>
        <v>2018</v>
      </c>
      <c r="AD304" s="1">
        <f t="shared" si="9"/>
        <v>9</v>
      </c>
    </row>
    <row r="305" spans="1:30" ht="12.75" customHeight="1" x14ac:dyDescent="0.2">
      <c r="A305" s="2">
        <v>43368.315335648098</v>
      </c>
      <c r="B305" s="1" t="s">
        <v>587</v>
      </c>
      <c r="C305" s="1" t="s">
        <v>100</v>
      </c>
      <c r="D305" s="1" t="s">
        <v>101</v>
      </c>
      <c r="E305" s="3">
        <v>60</v>
      </c>
      <c r="F305" s="1" t="s">
        <v>31</v>
      </c>
      <c r="G305" s="3">
        <v>3.26</v>
      </c>
      <c r="H305" s="3">
        <v>195.6</v>
      </c>
      <c r="I305" s="1" t="s">
        <v>46</v>
      </c>
      <c r="K305" s="1" t="s">
        <v>47</v>
      </c>
      <c r="L305" s="1" t="s">
        <v>102</v>
      </c>
      <c r="M305" s="1" t="s">
        <v>35</v>
      </c>
      <c r="N305" s="1" t="s">
        <v>49</v>
      </c>
      <c r="O305" s="1" t="s">
        <v>37</v>
      </c>
      <c r="P305" s="1" t="s">
        <v>50</v>
      </c>
      <c r="Q305" s="1" t="s">
        <v>51</v>
      </c>
      <c r="T305" s="1" t="s">
        <v>52</v>
      </c>
      <c r="X305" s="1" t="s">
        <v>53</v>
      </c>
      <c r="Y305" s="1" t="s">
        <v>42</v>
      </c>
      <c r="Z305" s="3">
        <v>0</v>
      </c>
      <c r="AC305" s="1">
        <f t="shared" si="8"/>
        <v>2018</v>
      </c>
      <c r="AD305" s="1">
        <f t="shared" si="9"/>
        <v>9</v>
      </c>
    </row>
    <row r="306" spans="1:30" ht="12.75" customHeight="1" x14ac:dyDescent="0.2">
      <c r="A306" s="2">
        <v>43368.315335648098</v>
      </c>
      <c r="B306" s="1" t="s">
        <v>587</v>
      </c>
      <c r="C306" s="1" t="s">
        <v>236</v>
      </c>
      <c r="D306" s="1" t="s">
        <v>237</v>
      </c>
      <c r="E306" s="3">
        <v>100</v>
      </c>
      <c r="F306" s="1" t="s">
        <v>31</v>
      </c>
      <c r="G306" s="3">
        <v>3.37</v>
      </c>
      <c r="H306" s="3">
        <v>337</v>
      </c>
      <c r="I306" s="1" t="s">
        <v>46</v>
      </c>
      <c r="K306" s="1" t="s">
        <v>47</v>
      </c>
      <c r="L306" s="1" t="s">
        <v>238</v>
      </c>
      <c r="M306" s="1" t="s">
        <v>35</v>
      </c>
      <c r="N306" s="1" t="s">
        <v>49</v>
      </c>
      <c r="O306" s="1" t="s">
        <v>37</v>
      </c>
      <c r="P306" s="1" t="s">
        <v>69</v>
      </c>
      <c r="Q306" s="1" t="s">
        <v>70</v>
      </c>
      <c r="T306" s="1" t="s">
        <v>40</v>
      </c>
      <c r="X306" s="1" t="s">
        <v>239</v>
      </c>
      <c r="Y306" s="1" t="s">
        <v>42</v>
      </c>
      <c r="Z306" s="3">
        <v>0</v>
      </c>
      <c r="AC306" s="1">
        <f t="shared" si="8"/>
        <v>2018</v>
      </c>
      <c r="AD306" s="1">
        <f t="shared" si="9"/>
        <v>9</v>
      </c>
    </row>
    <row r="307" spans="1:30" ht="12.75" customHeight="1" x14ac:dyDescent="0.2">
      <c r="A307" s="2">
        <v>43368.315335648098</v>
      </c>
      <c r="B307" s="1" t="s">
        <v>587</v>
      </c>
      <c r="C307" s="1" t="s">
        <v>330</v>
      </c>
      <c r="D307" s="1" t="s">
        <v>331</v>
      </c>
      <c r="E307" s="3">
        <v>60</v>
      </c>
      <c r="F307" s="1" t="s">
        <v>31</v>
      </c>
      <c r="G307" s="3">
        <v>3.96</v>
      </c>
      <c r="H307" s="3">
        <v>237.6</v>
      </c>
      <c r="I307" s="1" t="s">
        <v>46</v>
      </c>
      <c r="K307" s="1" t="s">
        <v>47</v>
      </c>
      <c r="L307" s="1" t="s">
        <v>332</v>
      </c>
      <c r="M307" s="1" t="s">
        <v>35</v>
      </c>
      <c r="N307" s="1" t="s">
        <v>49</v>
      </c>
      <c r="O307" s="1" t="s">
        <v>37</v>
      </c>
      <c r="P307" s="1" t="s">
        <v>50</v>
      </c>
      <c r="Q307" s="1" t="s">
        <v>51</v>
      </c>
      <c r="T307" s="1" t="s">
        <v>52</v>
      </c>
      <c r="X307" s="1" t="s">
        <v>53</v>
      </c>
      <c r="Y307" s="1" t="s">
        <v>42</v>
      </c>
      <c r="Z307" s="3">
        <v>0</v>
      </c>
      <c r="AC307" s="1">
        <f t="shared" si="8"/>
        <v>2018</v>
      </c>
      <c r="AD307" s="1">
        <f t="shared" si="9"/>
        <v>9</v>
      </c>
    </row>
    <row r="308" spans="1:30" ht="12.75" customHeight="1" x14ac:dyDescent="0.2">
      <c r="A308" s="2">
        <v>43368.315335648098</v>
      </c>
      <c r="B308" s="1" t="s">
        <v>587</v>
      </c>
      <c r="C308" s="1" t="s">
        <v>600</v>
      </c>
      <c r="D308" s="1" t="s">
        <v>601</v>
      </c>
      <c r="E308" s="3">
        <v>20</v>
      </c>
      <c r="F308" s="1" t="s">
        <v>31</v>
      </c>
      <c r="G308" s="3">
        <v>7.59</v>
      </c>
      <c r="H308" s="3">
        <v>151.80000000000001</v>
      </c>
      <c r="I308" s="1" t="s">
        <v>46</v>
      </c>
      <c r="K308" s="1" t="s">
        <v>47</v>
      </c>
      <c r="L308" s="1" t="s">
        <v>602</v>
      </c>
      <c r="M308" s="1" t="s">
        <v>35</v>
      </c>
      <c r="N308" s="1" t="s">
        <v>49</v>
      </c>
      <c r="O308" s="1" t="s">
        <v>37</v>
      </c>
      <c r="P308" s="1" t="s">
        <v>50</v>
      </c>
      <c r="Q308" s="1" t="s">
        <v>51</v>
      </c>
      <c r="T308" s="1" t="s">
        <v>52</v>
      </c>
      <c r="X308" s="1" t="s">
        <v>53</v>
      </c>
      <c r="Y308" s="1" t="s">
        <v>42</v>
      </c>
      <c r="Z308" s="3">
        <v>0</v>
      </c>
      <c r="AC308" s="1">
        <f t="shared" si="8"/>
        <v>2018</v>
      </c>
      <c r="AD308" s="1">
        <f t="shared" si="9"/>
        <v>9</v>
      </c>
    </row>
    <row r="309" spans="1:30" ht="12.75" customHeight="1" x14ac:dyDescent="0.2">
      <c r="A309" s="2">
        <v>43368.315335648098</v>
      </c>
      <c r="B309" s="1" t="s">
        <v>587</v>
      </c>
      <c r="C309" s="1" t="s">
        <v>603</v>
      </c>
      <c r="D309" s="1" t="s">
        <v>604</v>
      </c>
      <c r="E309" s="3">
        <v>12</v>
      </c>
      <c r="F309" s="1" t="s">
        <v>31</v>
      </c>
      <c r="G309" s="3">
        <v>10.119999999999999</v>
      </c>
      <c r="H309" s="3">
        <v>121.44</v>
      </c>
      <c r="I309" s="1" t="s">
        <v>46</v>
      </c>
      <c r="K309" s="1" t="s">
        <v>47</v>
      </c>
      <c r="L309" s="1" t="s">
        <v>605</v>
      </c>
      <c r="M309" s="1" t="s">
        <v>35</v>
      </c>
      <c r="N309" s="1" t="s">
        <v>49</v>
      </c>
      <c r="O309" s="1" t="s">
        <v>37</v>
      </c>
      <c r="P309" s="1" t="s">
        <v>69</v>
      </c>
      <c r="Q309" s="1" t="s">
        <v>70</v>
      </c>
      <c r="T309" s="1" t="s">
        <v>71</v>
      </c>
      <c r="X309" s="1" t="s">
        <v>53</v>
      </c>
      <c r="Y309" s="1" t="s">
        <v>42</v>
      </c>
      <c r="Z309" s="3">
        <v>0</v>
      </c>
      <c r="AC309" s="1">
        <f t="shared" si="8"/>
        <v>2018</v>
      </c>
      <c r="AD309" s="1">
        <f t="shared" si="9"/>
        <v>9</v>
      </c>
    </row>
    <row r="310" spans="1:30" ht="12.75" customHeight="1" x14ac:dyDescent="0.2">
      <c r="A310" s="2">
        <v>43368.315335648098</v>
      </c>
      <c r="B310" s="1" t="s">
        <v>587</v>
      </c>
      <c r="C310" s="1" t="s">
        <v>261</v>
      </c>
      <c r="D310" s="1" t="s">
        <v>262</v>
      </c>
      <c r="E310" s="3">
        <v>20</v>
      </c>
      <c r="F310" s="1" t="s">
        <v>31</v>
      </c>
      <c r="G310" s="3">
        <v>10.52</v>
      </c>
      <c r="H310" s="3">
        <v>210.4</v>
      </c>
      <c r="I310" s="1" t="s">
        <v>46</v>
      </c>
      <c r="K310" s="1" t="s">
        <v>47</v>
      </c>
      <c r="L310" s="1" t="s">
        <v>263</v>
      </c>
      <c r="M310" s="1" t="s">
        <v>35</v>
      </c>
      <c r="N310" s="1" t="s">
        <v>49</v>
      </c>
      <c r="O310" s="1" t="s">
        <v>37</v>
      </c>
      <c r="P310" s="1" t="s">
        <v>50</v>
      </c>
      <c r="Q310" s="1" t="s">
        <v>51</v>
      </c>
      <c r="T310" s="1" t="s">
        <v>52</v>
      </c>
      <c r="X310" s="1" t="s">
        <v>53</v>
      </c>
      <c r="Y310" s="1" t="s">
        <v>42</v>
      </c>
      <c r="Z310" s="3">
        <v>0</v>
      </c>
      <c r="AC310" s="1">
        <f t="shared" si="8"/>
        <v>2018</v>
      </c>
      <c r="AD310" s="1">
        <f t="shared" si="9"/>
        <v>9</v>
      </c>
    </row>
    <row r="311" spans="1:30" ht="12.75" customHeight="1" x14ac:dyDescent="0.2">
      <c r="A311" s="2">
        <v>43368.315335648098</v>
      </c>
      <c r="B311" s="1" t="s">
        <v>587</v>
      </c>
      <c r="C311" s="1" t="s">
        <v>606</v>
      </c>
      <c r="D311" s="1" t="s">
        <v>607</v>
      </c>
      <c r="E311" s="3">
        <v>20</v>
      </c>
      <c r="F311" s="1" t="s">
        <v>31</v>
      </c>
      <c r="G311" s="3">
        <v>13.22</v>
      </c>
      <c r="H311" s="3">
        <v>264.39999999999998</v>
      </c>
      <c r="I311" s="1" t="s">
        <v>46</v>
      </c>
      <c r="K311" s="1" t="s">
        <v>47</v>
      </c>
      <c r="L311" s="1" t="s">
        <v>608</v>
      </c>
      <c r="M311" s="1" t="s">
        <v>35</v>
      </c>
      <c r="N311" s="1" t="s">
        <v>49</v>
      </c>
      <c r="O311" s="1" t="s">
        <v>37</v>
      </c>
      <c r="P311" s="1" t="s">
        <v>50</v>
      </c>
      <c r="Q311" s="1" t="s">
        <v>51</v>
      </c>
      <c r="T311" s="1" t="s">
        <v>52</v>
      </c>
      <c r="X311" s="1" t="s">
        <v>53</v>
      </c>
      <c r="Y311" s="1" t="s">
        <v>42</v>
      </c>
      <c r="Z311" s="3">
        <v>0</v>
      </c>
      <c r="AC311" s="1">
        <f t="shared" si="8"/>
        <v>2018</v>
      </c>
      <c r="AD311" s="1">
        <f t="shared" si="9"/>
        <v>9</v>
      </c>
    </row>
    <row r="312" spans="1:30" ht="12.75" customHeight="1" x14ac:dyDescent="0.2">
      <c r="A312" s="2">
        <v>43368.315335648098</v>
      </c>
      <c r="B312" s="1" t="s">
        <v>587</v>
      </c>
      <c r="C312" s="1" t="s">
        <v>609</v>
      </c>
      <c r="D312" s="1" t="s">
        <v>610</v>
      </c>
      <c r="E312" s="3">
        <v>5</v>
      </c>
      <c r="F312" s="1" t="s">
        <v>31</v>
      </c>
      <c r="G312" s="3">
        <v>15.03</v>
      </c>
      <c r="H312" s="3">
        <v>75.150000000000006</v>
      </c>
      <c r="I312" s="1" t="s">
        <v>46</v>
      </c>
      <c r="K312" s="1" t="s">
        <v>47</v>
      </c>
      <c r="L312" s="1" t="s">
        <v>611</v>
      </c>
      <c r="M312" s="1" t="s">
        <v>35</v>
      </c>
      <c r="N312" s="1" t="s">
        <v>49</v>
      </c>
      <c r="O312" s="1" t="s">
        <v>37</v>
      </c>
      <c r="P312" s="1" t="s">
        <v>75</v>
      </c>
      <c r="Q312" s="1" t="s">
        <v>76</v>
      </c>
      <c r="T312" s="1" t="s">
        <v>126</v>
      </c>
      <c r="X312" s="1" t="s">
        <v>53</v>
      </c>
      <c r="Y312" s="1" t="s">
        <v>42</v>
      </c>
      <c r="Z312" s="3">
        <v>0</v>
      </c>
      <c r="AC312" s="1">
        <f t="shared" si="8"/>
        <v>2018</v>
      </c>
      <c r="AD312" s="1">
        <f t="shared" si="9"/>
        <v>9</v>
      </c>
    </row>
    <row r="313" spans="1:30" ht="12.75" customHeight="1" x14ac:dyDescent="0.2">
      <c r="A313" s="2">
        <v>43368.315335648098</v>
      </c>
      <c r="B313" s="1" t="s">
        <v>587</v>
      </c>
      <c r="C313" s="1" t="s">
        <v>44</v>
      </c>
      <c r="D313" s="1" t="s">
        <v>45</v>
      </c>
      <c r="E313" s="3">
        <v>20</v>
      </c>
      <c r="F313" s="1" t="s">
        <v>31</v>
      </c>
      <c r="G313" s="3">
        <v>28.73</v>
      </c>
      <c r="H313" s="3">
        <v>574.6</v>
      </c>
      <c r="I313" s="1" t="s">
        <v>46</v>
      </c>
      <c r="K313" s="1" t="s">
        <v>47</v>
      </c>
      <c r="L313" s="1" t="s">
        <v>48</v>
      </c>
      <c r="M313" s="1" t="s">
        <v>35</v>
      </c>
      <c r="N313" s="1" t="s">
        <v>49</v>
      </c>
      <c r="O313" s="1" t="s">
        <v>37</v>
      </c>
      <c r="P313" s="1" t="s">
        <v>50</v>
      </c>
      <c r="Q313" s="1" t="s">
        <v>51</v>
      </c>
      <c r="T313" s="1" t="s">
        <v>52</v>
      </c>
      <c r="X313" s="1" t="s">
        <v>53</v>
      </c>
      <c r="Y313" s="1" t="s">
        <v>42</v>
      </c>
      <c r="Z313" s="3">
        <v>0</v>
      </c>
      <c r="AC313" s="1">
        <f t="shared" si="8"/>
        <v>2018</v>
      </c>
      <c r="AD313" s="1">
        <f t="shared" si="9"/>
        <v>9</v>
      </c>
    </row>
    <row r="314" spans="1:30" ht="12.75" customHeight="1" x14ac:dyDescent="0.2">
      <c r="A314" s="2">
        <v>43368.315335648098</v>
      </c>
      <c r="B314" s="1" t="s">
        <v>587</v>
      </c>
      <c r="C314" s="1" t="s">
        <v>424</v>
      </c>
      <c r="D314" s="1" t="s">
        <v>425</v>
      </c>
      <c r="E314" s="3">
        <v>25</v>
      </c>
      <c r="F314" s="1" t="s">
        <v>31</v>
      </c>
      <c r="G314" s="3">
        <v>30.18</v>
      </c>
      <c r="H314" s="3">
        <v>754.5</v>
      </c>
      <c r="I314" s="1" t="s">
        <v>46</v>
      </c>
      <c r="K314" s="1" t="s">
        <v>47</v>
      </c>
      <c r="L314" s="1" t="s">
        <v>426</v>
      </c>
      <c r="M314" s="1" t="s">
        <v>35</v>
      </c>
      <c r="N314" s="1" t="s">
        <v>49</v>
      </c>
      <c r="O314" s="1" t="s">
        <v>37</v>
      </c>
      <c r="P314" s="1" t="s">
        <v>38</v>
      </c>
      <c r="Q314" s="1" t="s">
        <v>39</v>
      </c>
      <c r="T314" s="1" t="s">
        <v>83</v>
      </c>
      <c r="X314" s="1" t="s">
        <v>53</v>
      </c>
      <c r="Y314" s="1" t="s">
        <v>42</v>
      </c>
      <c r="Z314" s="3">
        <v>0</v>
      </c>
      <c r="AC314" s="1">
        <f t="shared" si="8"/>
        <v>2018</v>
      </c>
      <c r="AD314" s="1">
        <f t="shared" si="9"/>
        <v>9</v>
      </c>
    </row>
    <row r="315" spans="1:30" ht="12.75" customHeight="1" x14ac:dyDescent="0.2">
      <c r="A315" s="2">
        <v>43368.315335648098</v>
      </c>
      <c r="B315" s="1" t="s">
        <v>587</v>
      </c>
      <c r="C315" s="1" t="s">
        <v>612</v>
      </c>
      <c r="D315" s="1" t="s">
        <v>613</v>
      </c>
      <c r="E315" s="3">
        <v>4</v>
      </c>
      <c r="F315" s="1" t="s">
        <v>31</v>
      </c>
      <c r="G315" s="3">
        <v>33.880000000000003</v>
      </c>
      <c r="H315" s="3">
        <v>135.52000000000001</v>
      </c>
      <c r="I315" s="1" t="s">
        <v>46</v>
      </c>
      <c r="K315" s="1" t="s">
        <v>47</v>
      </c>
      <c r="L315" s="1" t="s">
        <v>614</v>
      </c>
      <c r="M315" s="1" t="s">
        <v>35</v>
      </c>
      <c r="N315" s="1" t="s">
        <v>49</v>
      </c>
      <c r="O315" s="1" t="s">
        <v>37</v>
      </c>
      <c r="P315" s="1" t="s">
        <v>169</v>
      </c>
      <c r="Q315" s="1" t="s">
        <v>170</v>
      </c>
      <c r="T315" s="1" t="s">
        <v>369</v>
      </c>
      <c r="X315" s="1" t="s">
        <v>53</v>
      </c>
      <c r="Y315" s="1" t="s">
        <v>84</v>
      </c>
      <c r="Z315" s="3">
        <v>0</v>
      </c>
      <c r="AC315" s="1">
        <f t="shared" si="8"/>
        <v>2018</v>
      </c>
      <c r="AD315" s="1">
        <f t="shared" si="9"/>
        <v>9</v>
      </c>
    </row>
    <row r="316" spans="1:30" ht="12.75" customHeight="1" x14ac:dyDescent="0.2">
      <c r="A316" s="2">
        <v>43368.315335648098</v>
      </c>
      <c r="B316" s="1" t="s">
        <v>587</v>
      </c>
      <c r="C316" s="1" t="s">
        <v>615</v>
      </c>
      <c r="D316" s="1" t="s">
        <v>616</v>
      </c>
      <c r="E316" s="3">
        <v>2</v>
      </c>
      <c r="F316" s="1" t="s">
        <v>31</v>
      </c>
      <c r="G316" s="3">
        <v>42.35</v>
      </c>
      <c r="H316" s="3">
        <v>84.7</v>
      </c>
      <c r="I316" s="1" t="s">
        <v>46</v>
      </c>
      <c r="K316" s="1" t="s">
        <v>47</v>
      </c>
      <c r="L316" s="1" t="s">
        <v>617</v>
      </c>
      <c r="M316" s="1" t="s">
        <v>35</v>
      </c>
      <c r="N316" s="1" t="s">
        <v>49</v>
      </c>
      <c r="O316" s="1" t="s">
        <v>37</v>
      </c>
      <c r="P316" s="1" t="s">
        <v>169</v>
      </c>
      <c r="Q316" s="1" t="s">
        <v>170</v>
      </c>
      <c r="T316" s="1" t="s">
        <v>126</v>
      </c>
      <c r="X316" s="1" t="s">
        <v>53</v>
      </c>
      <c r="Y316" s="1" t="s">
        <v>84</v>
      </c>
      <c r="Z316" s="3">
        <v>0</v>
      </c>
      <c r="AC316" s="1">
        <f t="shared" si="8"/>
        <v>2018</v>
      </c>
      <c r="AD316" s="1">
        <f t="shared" si="9"/>
        <v>9</v>
      </c>
    </row>
    <row r="317" spans="1:30" ht="12.75" customHeight="1" x14ac:dyDescent="0.2">
      <c r="A317" s="2">
        <v>43368.315335648098</v>
      </c>
      <c r="B317" s="1" t="s">
        <v>587</v>
      </c>
      <c r="C317" s="1" t="s">
        <v>618</v>
      </c>
      <c r="D317" s="1" t="s">
        <v>619</v>
      </c>
      <c r="E317" s="3">
        <v>5</v>
      </c>
      <c r="F317" s="1" t="s">
        <v>31</v>
      </c>
      <c r="G317" s="3">
        <v>46.31</v>
      </c>
      <c r="H317" s="3">
        <v>231.55</v>
      </c>
      <c r="I317" s="1" t="s">
        <v>46</v>
      </c>
      <c r="K317" s="1" t="s">
        <v>47</v>
      </c>
      <c r="L317" s="1" t="s">
        <v>620</v>
      </c>
      <c r="M317" s="1" t="s">
        <v>35</v>
      </c>
      <c r="N317" s="1" t="s">
        <v>49</v>
      </c>
      <c r="O317" s="1" t="s">
        <v>37</v>
      </c>
      <c r="P317" s="1" t="s">
        <v>75</v>
      </c>
      <c r="Q317" s="1" t="s">
        <v>76</v>
      </c>
      <c r="T317" s="1" t="s">
        <v>126</v>
      </c>
      <c r="X317" s="1" t="s">
        <v>53</v>
      </c>
      <c r="Y317" s="1" t="s">
        <v>42</v>
      </c>
      <c r="Z317" s="3">
        <v>0</v>
      </c>
      <c r="AC317" s="1">
        <f t="shared" si="8"/>
        <v>2018</v>
      </c>
      <c r="AD317" s="1">
        <f t="shared" si="9"/>
        <v>9</v>
      </c>
    </row>
    <row r="318" spans="1:30" ht="12.75" customHeight="1" x14ac:dyDescent="0.2">
      <c r="A318" s="2">
        <v>43368.522341169002</v>
      </c>
      <c r="B318" s="1" t="s">
        <v>621</v>
      </c>
      <c r="C318" s="1" t="s">
        <v>622</v>
      </c>
      <c r="D318" s="1" t="s">
        <v>623</v>
      </c>
      <c r="E318" s="3">
        <v>6</v>
      </c>
      <c r="F318" s="1" t="s">
        <v>31</v>
      </c>
      <c r="G318" s="3">
        <v>272.43</v>
      </c>
      <c r="H318" s="3">
        <v>1634.6</v>
      </c>
      <c r="I318" s="1" t="s">
        <v>32</v>
      </c>
      <c r="K318" s="1" t="s">
        <v>33</v>
      </c>
      <c r="L318" s="1" t="s">
        <v>624</v>
      </c>
      <c r="M318" s="1" t="s">
        <v>35</v>
      </c>
      <c r="N318" s="1" t="s">
        <v>195</v>
      </c>
      <c r="O318" s="1" t="s">
        <v>37</v>
      </c>
      <c r="P318" s="1" t="s">
        <v>38</v>
      </c>
      <c r="Q318" s="1" t="s">
        <v>39</v>
      </c>
      <c r="T318" s="1" t="s">
        <v>83</v>
      </c>
      <c r="X318" s="1" t="s">
        <v>625</v>
      </c>
      <c r="Y318" s="1" t="s">
        <v>42</v>
      </c>
      <c r="Z318" s="3">
        <v>0</v>
      </c>
      <c r="AC318" s="1">
        <f t="shared" si="8"/>
        <v>2018</v>
      </c>
      <c r="AD318" s="1">
        <f t="shared" si="9"/>
        <v>9</v>
      </c>
    </row>
    <row r="319" spans="1:30" ht="12.75" customHeight="1" x14ac:dyDescent="0.2">
      <c r="A319" s="2">
        <v>43368.5621908912</v>
      </c>
      <c r="B319" s="1" t="s">
        <v>626</v>
      </c>
      <c r="C319" s="1" t="s">
        <v>348</v>
      </c>
      <c r="D319" s="1" t="s">
        <v>349</v>
      </c>
      <c r="E319" s="3">
        <v>10</v>
      </c>
      <c r="F319" s="1" t="s">
        <v>31</v>
      </c>
      <c r="G319" s="3">
        <v>22.3</v>
      </c>
      <c r="H319" s="3">
        <v>222.99</v>
      </c>
      <c r="I319" s="1" t="s">
        <v>32</v>
      </c>
      <c r="K319" s="1" t="s">
        <v>33</v>
      </c>
      <c r="L319" s="1" t="s">
        <v>350</v>
      </c>
      <c r="M319" s="1" t="s">
        <v>35</v>
      </c>
      <c r="N319" s="1" t="s">
        <v>195</v>
      </c>
      <c r="O319" s="1" t="s">
        <v>37</v>
      </c>
      <c r="P319" s="1" t="s">
        <v>69</v>
      </c>
      <c r="Q319" s="1" t="s">
        <v>70</v>
      </c>
      <c r="T319" s="1" t="s">
        <v>126</v>
      </c>
      <c r="X319" s="1" t="s">
        <v>351</v>
      </c>
      <c r="Y319" s="1" t="s">
        <v>42</v>
      </c>
      <c r="Z319" s="3">
        <v>0</v>
      </c>
      <c r="AC319" s="1">
        <f t="shared" si="8"/>
        <v>2018</v>
      </c>
      <c r="AD319" s="1">
        <f t="shared" si="9"/>
        <v>9</v>
      </c>
    </row>
    <row r="320" spans="1:30" ht="12.75" customHeight="1" x14ac:dyDescent="0.2">
      <c r="A320" s="2">
        <v>43368.5621908912</v>
      </c>
      <c r="B320" s="1" t="s">
        <v>626</v>
      </c>
      <c r="C320" s="1" t="s">
        <v>352</v>
      </c>
      <c r="D320" s="1" t="s">
        <v>353</v>
      </c>
      <c r="E320" s="3">
        <v>7</v>
      </c>
      <c r="F320" s="1" t="s">
        <v>31</v>
      </c>
      <c r="G320" s="3">
        <v>96.19</v>
      </c>
      <c r="H320" s="3">
        <v>673.34</v>
      </c>
      <c r="I320" s="1" t="s">
        <v>32</v>
      </c>
      <c r="K320" s="1" t="s">
        <v>33</v>
      </c>
      <c r="L320" s="1" t="s">
        <v>354</v>
      </c>
      <c r="M320" s="1" t="s">
        <v>35</v>
      </c>
      <c r="N320" s="1" t="s">
        <v>195</v>
      </c>
      <c r="O320" s="1" t="s">
        <v>37</v>
      </c>
      <c r="P320" s="1" t="s">
        <v>69</v>
      </c>
      <c r="Q320" s="1" t="s">
        <v>70</v>
      </c>
      <c r="T320" s="1" t="s">
        <v>126</v>
      </c>
      <c r="X320" s="1" t="s">
        <v>53</v>
      </c>
      <c r="Y320" s="1" t="s">
        <v>42</v>
      </c>
      <c r="Z320" s="3">
        <v>0</v>
      </c>
      <c r="AC320" s="1">
        <f t="shared" si="8"/>
        <v>2018</v>
      </c>
      <c r="AD320" s="1">
        <f t="shared" si="9"/>
        <v>9</v>
      </c>
    </row>
    <row r="321" spans="1:30" ht="12.75" customHeight="1" x14ac:dyDescent="0.2">
      <c r="A321" s="2">
        <v>43368.571516203701</v>
      </c>
      <c r="B321" s="1" t="s">
        <v>627</v>
      </c>
      <c r="C321" s="1" t="s">
        <v>295</v>
      </c>
      <c r="D321" s="1" t="s">
        <v>296</v>
      </c>
      <c r="E321" s="3">
        <v>100</v>
      </c>
      <c r="F321" s="1" t="s">
        <v>31</v>
      </c>
      <c r="G321" s="3">
        <v>0.02</v>
      </c>
      <c r="H321" s="3">
        <v>2</v>
      </c>
      <c r="I321" s="1" t="s">
        <v>32</v>
      </c>
      <c r="K321" s="1" t="s">
        <v>33</v>
      </c>
      <c r="L321" s="1" t="s">
        <v>297</v>
      </c>
      <c r="M321" s="1" t="s">
        <v>35</v>
      </c>
      <c r="N321" s="1" t="s">
        <v>49</v>
      </c>
      <c r="O321" s="1" t="s">
        <v>37</v>
      </c>
      <c r="P321" s="1" t="s">
        <v>88</v>
      </c>
      <c r="Q321" s="1" t="s">
        <v>89</v>
      </c>
      <c r="T321" s="1" t="s">
        <v>90</v>
      </c>
      <c r="X321" s="1" t="s">
        <v>53</v>
      </c>
      <c r="Y321" s="1" t="s">
        <v>84</v>
      </c>
      <c r="Z321" s="3">
        <v>0</v>
      </c>
      <c r="AC321" s="1">
        <f t="shared" si="8"/>
        <v>2018</v>
      </c>
      <c r="AD321" s="1">
        <f t="shared" si="9"/>
        <v>9</v>
      </c>
    </row>
    <row r="322" spans="1:30" ht="12.75" customHeight="1" x14ac:dyDescent="0.2">
      <c r="A322" s="2">
        <v>43368.571516203701</v>
      </c>
      <c r="B322" s="1" t="s">
        <v>627</v>
      </c>
      <c r="C322" s="1" t="s">
        <v>309</v>
      </c>
      <c r="D322" s="1" t="s">
        <v>310</v>
      </c>
      <c r="E322" s="3">
        <v>200</v>
      </c>
      <c r="F322" s="1" t="s">
        <v>31</v>
      </c>
      <c r="G322" s="3">
        <v>0.25</v>
      </c>
      <c r="H322" s="3">
        <v>50</v>
      </c>
      <c r="I322" s="1" t="s">
        <v>32</v>
      </c>
      <c r="K322" s="1" t="s">
        <v>33</v>
      </c>
      <c r="L322" s="1" t="s">
        <v>311</v>
      </c>
      <c r="M322" s="1" t="s">
        <v>35</v>
      </c>
      <c r="N322" s="1" t="s">
        <v>49</v>
      </c>
      <c r="O322" s="1" t="s">
        <v>37</v>
      </c>
      <c r="P322" s="1" t="s">
        <v>169</v>
      </c>
      <c r="Q322" s="1" t="s">
        <v>170</v>
      </c>
      <c r="T322" s="1" t="s">
        <v>52</v>
      </c>
      <c r="X322" s="1" t="s">
        <v>53</v>
      </c>
      <c r="Y322" s="1" t="s">
        <v>84</v>
      </c>
      <c r="Z322" s="3">
        <v>0</v>
      </c>
      <c r="AC322" s="1">
        <f t="shared" si="8"/>
        <v>2018</v>
      </c>
      <c r="AD322" s="1">
        <f t="shared" si="9"/>
        <v>9</v>
      </c>
    </row>
    <row r="323" spans="1:30" ht="12.75" customHeight="1" x14ac:dyDescent="0.2">
      <c r="A323" s="2">
        <v>43368.571516203701</v>
      </c>
      <c r="B323" s="1" t="s">
        <v>627</v>
      </c>
      <c r="C323" s="1" t="s">
        <v>155</v>
      </c>
      <c r="D323" s="1" t="s">
        <v>156</v>
      </c>
      <c r="E323" s="3">
        <v>1000</v>
      </c>
      <c r="F323" s="1" t="s">
        <v>31</v>
      </c>
      <c r="G323" s="3">
        <v>1.2</v>
      </c>
      <c r="H323" s="3">
        <v>1200</v>
      </c>
      <c r="I323" s="1" t="s">
        <v>32</v>
      </c>
      <c r="K323" s="1" t="s">
        <v>33</v>
      </c>
      <c r="L323" s="1" t="s">
        <v>157</v>
      </c>
      <c r="M323" s="1" t="s">
        <v>35</v>
      </c>
      <c r="N323" s="1" t="s">
        <v>49</v>
      </c>
      <c r="O323" s="1" t="s">
        <v>37</v>
      </c>
      <c r="P323" s="1" t="s">
        <v>69</v>
      </c>
      <c r="Q323" s="1" t="s">
        <v>70</v>
      </c>
      <c r="T323" s="1" t="s">
        <v>158</v>
      </c>
      <c r="X323" s="1" t="s">
        <v>53</v>
      </c>
      <c r="Y323" s="1" t="s">
        <v>42</v>
      </c>
      <c r="Z323" s="3">
        <v>0</v>
      </c>
      <c r="AC323" s="1">
        <f t="shared" ref="AC323:AC386" si="10">YEAR(A323)</f>
        <v>2018</v>
      </c>
      <c r="AD323" s="1">
        <f t="shared" ref="AD323:AD386" si="11">MONTH(A323)</f>
        <v>9</v>
      </c>
    </row>
    <row r="324" spans="1:30" ht="12.75" customHeight="1" x14ac:dyDescent="0.2">
      <c r="A324" s="2">
        <v>43368.571516203701</v>
      </c>
      <c r="B324" s="1" t="s">
        <v>627</v>
      </c>
      <c r="C324" s="1" t="s">
        <v>159</v>
      </c>
      <c r="D324" s="1" t="s">
        <v>160</v>
      </c>
      <c r="E324" s="3">
        <v>100</v>
      </c>
      <c r="F324" s="1" t="s">
        <v>31</v>
      </c>
      <c r="G324" s="3">
        <v>1.52</v>
      </c>
      <c r="H324" s="3">
        <v>152</v>
      </c>
      <c r="I324" s="1" t="s">
        <v>32</v>
      </c>
      <c r="K324" s="1" t="s">
        <v>33</v>
      </c>
      <c r="L324" s="1" t="s">
        <v>161</v>
      </c>
      <c r="M324" s="1" t="s">
        <v>35</v>
      </c>
      <c r="N324" s="1" t="s">
        <v>49</v>
      </c>
      <c r="O324" s="1" t="s">
        <v>37</v>
      </c>
      <c r="P324" s="1" t="s">
        <v>69</v>
      </c>
      <c r="Q324" s="1" t="s">
        <v>70</v>
      </c>
      <c r="T324" s="1" t="s">
        <v>40</v>
      </c>
      <c r="X324" s="1" t="s">
        <v>162</v>
      </c>
      <c r="Y324" s="1" t="s">
        <v>42</v>
      </c>
      <c r="Z324" s="3">
        <v>0</v>
      </c>
      <c r="AC324" s="1">
        <f t="shared" si="10"/>
        <v>2018</v>
      </c>
      <c r="AD324" s="1">
        <f t="shared" si="11"/>
        <v>9</v>
      </c>
    </row>
    <row r="325" spans="1:30" ht="12.75" customHeight="1" x14ac:dyDescent="0.2">
      <c r="A325" s="2">
        <v>43368.571516203701</v>
      </c>
      <c r="B325" s="1" t="s">
        <v>627</v>
      </c>
      <c r="C325" s="1" t="s">
        <v>471</v>
      </c>
      <c r="D325" s="1" t="s">
        <v>472</v>
      </c>
      <c r="E325" s="3">
        <v>100</v>
      </c>
      <c r="F325" s="1" t="s">
        <v>31</v>
      </c>
      <c r="G325" s="3">
        <v>1.8</v>
      </c>
      <c r="H325" s="3">
        <v>180</v>
      </c>
      <c r="I325" s="1" t="s">
        <v>32</v>
      </c>
      <c r="K325" s="1" t="s">
        <v>33</v>
      </c>
      <c r="L325" s="1" t="s">
        <v>473</v>
      </c>
      <c r="M325" s="1" t="s">
        <v>35</v>
      </c>
      <c r="N325" s="1" t="s">
        <v>49</v>
      </c>
      <c r="O325" s="1" t="s">
        <v>37</v>
      </c>
      <c r="P325" s="1" t="s">
        <v>149</v>
      </c>
      <c r="Q325" s="1" t="s">
        <v>150</v>
      </c>
      <c r="T325" s="1" t="s">
        <v>90</v>
      </c>
      <c r="X325" s="1" t="s">
        <v>53</v>
      </c>
      <c r="Y325" s="1" t="s">
        <v>151</v>
      </c>
      <c r="Z325" s="3">
        <v>0</v>
      </c>
      <c r="AC325" s="1">
        <f t="shared" si="10"/>
        <v>2018</v>
      </c>
      <c r="AD325" s="1">
        <f t="shared" si="11"/>
        <v>9</v>
      </c>
    </row>
    <row r="326" spans="1:30" ht="12.75" customHeight="1" x14ac:dyDescent="0.2">
      <c r="A326" s="2">
        <v>43368.571516203701</v>
      </c>
      <c r="B326" s="1" t="s">
        <v>627</v>
      </c>
      <c r="C326" s="1" t="s">
        <v>135</v>
      </c>
      <c r="D326" s="1" t="s">
        <v>136</v>
      </c>
      <c r="E326" s="3">
        <v>100</v>
      </c>
      <c r="F326" s="1" t="s">
        <v>31</v>
      </c>
      <c r="G326" s="3">
        <v>2.0699999999999998</v>
      </c>
      <c r="H326" s="3">
        <v>207</v>
      </c>
      <c r="I326" s="1" t="s">
        <v>32</v>
      </c>
      <c r="K326" s="1" t="s">
        <v>33</v>
      </c>
      <c r="L326" s="1" t="s">
        <v>137</v>
      </c>
      <c r="M326" s="1" t="s">
        <v>35</v>
      </c>
      <c r="N326" s="1" t="s">
        <v>49</v>
      </c>
      <c r="O326" s="1" t="s">
        <v>37</v>
      </c>
      <c r="P326" s="1" t="s">
        <v>69</v>
      </c>
      <c r="Q326" s="1" t="s">
        <v>70</v>
      </c>
      <c r="T326" s="1" t="s">
        <v>40</v>
      </c>
      <c r="X326" s="1" t="s">
        <v>138</v>
      </c>
      <c r="Y326" s="1" t="s">
        <v>42</v>
      </c>
      <c r="Z326" s="3">
        <v>0</v>
      </c>
      <c r="AC326" s="1">
        <f t="shared" si="10"/>
        <v>2018</v>
      </c>
      <c r="AD326" s="1">
        <f t="shared" si="11"/>
        <v>9</v>
      </c>
    </row>
    <row r="327" spans="1:30" ht="12.75" customHeight="1" x14ac:dyDescent="0.2">
      <c r="A327" s="2">
        <v>43368.571516203701</v>
      </c>
      <c r="B327" s="1" t="s">
        <v>627</v>
      </c>
      <c r="C327" s="1" t="s">
        <v>628</v>
      </c>
      <c r="D327" s="1" t="s">
        <v>629</v>
      </c>
      <c r="E327" s="3">
        <v>200</v>
      </c>
      <c r="F327" s="1" t="s">
        <v>31</v>
      </c>
      <c r="G327" s="3">
        <v>2.41</v>
      </c>
      <c r="H327" s="3">
        <v>482</v>
      </c>
      <c r="I327" s="1" t="s">
        <v>32</v>
      </c>
      <c r="K327" s="1" t="s">
        <v>33</v>
      </c>
      <c r="L327" s="1" t="s">
        <v>630</v>
      </c>
      <c r="M327" s="1" t="s">
        <v>35</v>
      </c>
      <c r="N327" s="1" t="s">
        <v>49</v>
      </c>
      <c r="O327" s="1" t="s">
        <v>37</v>
      </c>
      <c r="P327" s="1" t="s">
        <v>75</v>
      </c>
      <c r="Q327" s="1" t="s">
        <v>76</v>
      </c>
      <c r="T327" s="1" t="s">
        <v>359</v>
      </c>
      <c r="X327" s="1" t="s">
        <v>53</v>
      </c>
      <c r="Y327" s="1" t="s">
        <v>42</v>
      </c>
      <c r="Z327" s="3">
        <v>0</v>
      </c>
      <c r="AA327" s="1" t="s">
        <v>306</v>
      </c>
      <c r="AB327" s="1" t="s">
        <v>306</v>
      </c>
      <c r="AC327" s="1">
        <f t="shared" si="10"/>
        <v>2018</v>
      </c>
      <c r="AD327" s="1">
        <f t="shared" si="11"/>
        <v>9</v>
      </c>
    </row>
    <row r="328" spans="1:30" ht="12.75" customHeight="1" x14ac:dyDescent="0.2">
      <c r="A328" s="2">
        <v>43368.571516203701</v>
      </c>
      <c r="B328" s="1" t="s">
        <v>627</v>
      </c>
      <c r="C328" s="1" t="s">
        <v>330</v>
      </c>
      <c r="D328" s="1" t="s">
        <v>331</v>
      </c>
      <c r="E328" s="3">
        <v>40</v>
      </c>
      <c r="F328" s="1" t="s">
        <v>31</v>
      </c>
      <c r="G328" s="3">
        <v>3.97</v>
      </c>
      <c r="H328" s="3">
        <v>158.80000000000001</v>
      </c>
      <c r="I328" s="1" t="s">
        <v>32</v>
      </c>
      <c r="K328" s="1" t="s">
        <v>33</v>
      </c>
      <c r="L328" s="1" t="s">
        <v>332</v>
      </c>
      <c r="M328" s="1" t="s">
        <v>35</v>
      </c>
      <c r="N328" s="1" t="s">
        <v>49</v>
      </c>
      <c r="O328" s="1" t="s">
        <v>37</v>
      </c>
      <c r="P328" s="1" t="s">
        <v>50</v>
      </c>
      <c r="Q328" s="1" t="s">
        <v>51</v>
      </c>
      <c r="T328" s="1" t="s">
        <v>52</v>
      </c>
      <c r="X328" s="1" t="s">
        <v>53</v>
      </c>
      <c r="Y328" s="1" t="s">
        <v>42</v>
      </c>
      <c r="Z328" s="3">
        <v>0</v>
      </c>
      <c r="AC328" s="1">
        <f t="shared" si="10"/>
        <v>2018</v>
      </c>
      <c r="AD328" s="1">
        <f t="shared" si="11"/>
        <v>9</v>
      </c>
    </row>
    <row r="329" spans="1:30" ht="12.75" customHeight="1" x14ac:dyDescent="0.2">
      <c r="A329" s="2">
        <v>43368.571516203701</v>
      </c>
      <c r="B329" s="1" t="s">
        <v>627</v>
      </c>
      <c r="C329" s="1" t="s">
        <v>166</v>
      </c>
      <c r="D329" s="1" t="s">
        <v>167</v>
      </c>
      <c r="E329" s="3">
        <v>50</v>
      </c>
      <c r="F329" s="1" t="s">
        <v>31</v>
      </c>
      <c r="G329" s="3">
        <v>6.17</v>
      </c>
      <c r="H329" s="3">
        <v>308.5</v>
      </c>
      <c r="I329" s="1" t="s">
        <v>32</v>
      </c>
      <c r="K329" s="1" t="s">
        <v>33</v>
      </c>
      <c r="L329" s="1" t="s">
        <v>168</v>
      </c>
      <c r="M329" s="1" t="s">
        <v>35</v>
      </c>
      <c r="N329" s="1" t="s">
        <v>49</v>
      </c>
      <c r="O329" s="1" t="s">
        <v>37</v>
      </c>
      <c r="P329" s="1" t="s">
        <v>169</v>
      </c>
      <c r="Q329" s="1" t="s">
        <v>170</v>
      </c>
      <c r="T329" s="1" t="s">
        <v>83</v>
      </c>
      <c r="X329" s="1" t="s">
        <v>53</v>
      </c>
      <c r="Y329" s="1" t="s">
        <v>84</v>
      </c>
      <c r="Z329" s="3">
        <v>0</v>
      </c>
      <c r="AA329" s="1" t="s">
        <v>171</v>
      </c>
      <c r="AB329" s="1" t="s">
        <v>171</v>
      </c>
      <c r="AC329" s="1">
        <f t="shared" si="10"/>
        <v>2018</v>
      </c>
      <c r="AD329" s="1">
        <f t="shared" si="11"/>
        <v>9</v>
      </c>
    </row>
    <row r="330" spans="1:30" ht="12.75" customHeight="1" x14ac:dyDescent="0.2">
      <c r="A330" s="2">
        <v>43368.571516203701</v>
      </c>
      <c r="B330" s="1" t="s">
        <v>627</v>
      </c>
      <c r="C330" s="1" t="s">
        <v>255</v>
      </c>
      <c r="D330" s="1" t="s">
        <v>256</v>
      </c>
      <c r="E330" s="3">
        <v>24</v>
      </c>
      <c r="F330" s="1" t="s">
        <v>31</v>
      </c>
      <c r="G330" s="3">
        <v>8.1199999999999992</v>
      </c>
      <c r="H330" s="3">
        <v>194.88</v>
      </c>
      <c r="I330" s="1" t="s">
        <v>32</v>
      </c>
      <c r="K330" s="1" t="s">
        <v>33</v>
      </c>
      <c r="L330" s="1" t="s">
        <v>257</v>
      </c>
      <c r="M330" s="1" t="s">
        <v>35</v>
      </c>
      <c r="N330" s="1" t="s">
        <v>49</v>
      </c>
      <c r="O330" s="1" t="s">
        <v>37</v>
      </c>
      <c r="P330" s="1" t="s">
        <v>75</v>
      </c>
      <c r="Q330" s="1" t="s">
        <v>76</v>
      </c>
      <c r="T330" s="1" t="s">
        <v>106</v>
      </c>
      <c r="X330" s="1" t="s">
        <v>53</v>
      </c>
      <c r="Y330" s="1" t="s">
        <v>42</v>
      </c>
      <c r="Z330" s="3">
        <v>0</v>
      </c>
      <c r="AC330" s="1">
        <f t="shared" si="10"/>
        <v>2018</v>
      </c>
      <c r="AD330" s="1">
        <f t="shared" si="11"/>
        <v>9</v>
      </c>
    </row>
    <row r="331" spans="1:30" ht="12.75" customHeight="1" x14ac:dyDescent="0.2">
      <c r="A331" s="2">
        <v>43368.571516203701</v>
      </c>
      <c r="B331" s="1" t="s">
        <v>627</v>
      </c>
      <c r="C331" s="1" t="s">
        <v>336</v>
      </c>
      <c r="D331" s="1" t="s">
        <v>337</v>
      </c>
      <c r="E331" s="3">
        <v>24</v>
      </c>
      <c r="F331" s="1" t="s">
        <v>31</v>
      </c>
      <c r="G331" s="3">
        <v>8.39</v>
      </c>
      <c r="H331" s="3">
        <v>201.36</v>
      </c>
      <c r="I331" s="1" t="s">
        <v>32</v>
      </c>
      <c r="K331" s="1" t="s">
        <v>33</v>
      </c>
      <c r="L331" s="1" t="s">
        <v>338</v>
      </c>
      <c r="M331" s="1" t="s">
        <v>35</v>
      </c>
      <c r="N331" s="1" t="s">
        <v>49</v>
      </c>
      <c r="O331" s="1" t="s">
        <v>37</v>
      </c>
      <c r="P331" s="1" t="s">
        <v>69</v>
      </c>
      <c r="Q331" s="1" t="s">
        <v>70</v>
      </c>
      <c r="T331" s="1" t="s">
        <v>339</v>
      </c>
      <c r="X331" s="1" t="s">
        <v>53</v>
      </c>
      <c r="Y331" s="1" t="s">
        <v>42</v>
      </c>
      <c r="Z331" s="3">
        <v>0</v>
      </c>
      <c r="AC331" s="1">
        <f t="shared" si="10"/>
        <v>2018</v>
      </c>
      <c r="AD331" s="1">
        <f t="shared" si="11"/>
        <v>9</v>
      </c>
    </row>
    <row r="332" spans="1:30" ht="12.75" customHeight="1" x14ac:dyDescent="0.2">
      <c r="A332" s="2">
        <v>43368.571516203701</v>
      </c>
      <c r="B332" s="1" t="s">
        <v>627</v>
      </c>
      <c r="C332" s="1" t="s">
        <v>631</v>
      </c>
      <c r="D332" s="1" t="s">
        <v>632</v>
      </c>
      <c r="E332" s="3">
        <v>90</v>
      </c>
      <c r="F332" s="1" t="s">
        <v>31</v>
      </c>
      <c r="G332" s="3">
        <v>8.4700000000000006</v>
      </c>
      <c r="H332" s="3">
        <v>762.3</v>
      </c>
      <c r="I332" s="1" t="s">
        <v>32</v>
      </c>
      <c r="K332" s="1" t="s">
        <v>33</v>
      </c>
      <c r="L332" s="1" t="s">
        <v>633</v>
      </c>
      <c r="M332" s="1" t="s">
        <v>35</v>
      </c>
      <c r="N332" s="1" t="s">
        <v>49</v>
      </c>
      <c r="O332" s="1" t="s">
        <v>37</v>
      </c>
      <c r="P332" s="1" t="s">
        <v>634</v>
      </c>
      <c r="Q332" s="1" t="s">
        <v>635</v>
      </c>
      <c r="T332" s="1" t="s">
        <v>636</v>
      </c>
      <c r="X332" s="1" t="s">
        <v>53</v>
      </c>
      <c r="Y332" s="1" t="s">
        <v>84</v>
      </c>
      <c r="Z332" s="3">
        <v>0</v>
      </c>
      <c r="AC332" s="1">
        <f t="shared" si="10"/>
        <v>2018</v>
      </c>
      <c r="AD332" s="1">
        <f t="shared" si="11"/>
        <v>9</v>
      </c>
    </row>
    <row r="333" spans="1:30" ht="12.75" customHeight="1" x14ac:dyDescent="0.2">
      <c r="A333" s="2">
        <v>43368.571516203701</v>
      </c>
      <c r="B333" s="1" t="s">
        <v>627</v>
      </c>
      <c r="C333" s="1" t="s">
        <v>411</v>
      </c>
      <c r="D333" s="1" t="s">
        <v>412</v>
      </c>
      <c r="E333" s="3">
        <v>100</v>
      </c>
      <c r="F333" s="1" t="s">
        <v>31</v>
      </c>
      <c r="G333" s="3">
        <v>9.1999999999999993</v>
      </c>
      <c r="H333" s="3">
        <v>920</v>
      </c>
      <c r="I333" s="1" t="s">
        <v>32</v>
      </c>
      <c r="K333" s="1" t="s">
        <v>33</v>
      </c>
      <c r="L333" s="1" t="s">
        <v>413</v>
      </c>
      <c r="M333" s="1" t="s">
        <v>35</v>
      </c>
      <c r="N333" s="1" t="s">
        <v>49</v>
      </c>
      <c r="O333" s="1" t="s">
        <v>37</v>
      </c>
      <c r="P333" s="1" t="s">
        <v>414</v>
      </c>
      <c r="Q333" s="1" t="s">
        <v>415</v>
      </c>
      <c r="T333" s="1" t="s">
        <v>416</v>
      </c>
      <c r="X333" s="1" t="s">
        <v>53</v>
      </c>
      <c r="Y333" s="1" t="s">
        <v>84</v>
      </c>
      <c r="Z333" s="3">
        <v>0</v>
      </c>
      <c r="AA333" s="1" t="s">
        <v>417</v>
      </c>
      <c r="AB333" s="1" t="s">
        <v>417</v>
      </c>
      <c r="AC333" s="1">
        <f t="shared" si="10"/>
        <v>2018</v>
      </c>
      <c r="AD333" s="1">
        <f t="shared" si="11"/>
        <v>9</v>
      </c>
    </row>
    <row r="334" spans="1:30" ht="12.75" customHeight="1" x14ac:dyDescent="0.2">
      <c r="A334" s="2">
        <v>43368.571516203701</v>
      </c>
      <c r="B334" s="1" t="s">
        <v>627</v>
      </c>
      <c r="C334" s="1" t="s">
        <v>340</v>
      </c>
      <c r="D334" s="1" t="s">
        <v>341</v>
      </c>
      <c r="E334" s="3">
        <v>100</v>
      </c>
      <c r="F334" s="1" t="s">
        <v>31</v>
      </c>
      <c r="G334" s="3">
        <v>15.93</v>
      </c>
      <c r="H334" s="3">
        <v>1593</v>
      </c>
      <c r="I334" s="1" t="s">
        <v>32</v>
      </c>
      <c r="K334" s="1" t="s">
        <v>33</v>
      </c>
      <c r="L334" s="1" t="s">
        <v>342</v>
      </c>
      <c r="M334" s="1" t="s">
        <v>35</v>
      </c>
      <c r="N334" s="1" t="s">
        <v>49</v>
      </c>
      <c r="O334" s="1" t="s">
        <v>37</v>
      </c>
      <c r="P334" s="1" t="s">
        <v>343</v>
      </c>
      <c r="Q334" s="1" t="s">
        <v>344</v>
      </c>
      <c r="T334" s="1" t="s">
        <v>134</v>
      </c>
      <c r="X334" s="1" t="s">
        <v>53</v>
      </c>
      <c r="Y334" s="1" t="s">
        <v>84</v>
      </c>
      <c r="Z334" s="3">
        <v>0</v>
      </c>
      <c r="AC334" s="1">
        <f t="shared" si="10"/>
        <v>2018</v>
      </c>
      <c r="AD334" s="1">
        <f t="shared" si="11"/>
        <v>9</v>
      </c>
    </row>
    <row r="335" spans="1:30" ht="12.75" customHeight="1" x14ac:dyDescent="0.2">
      <c r="A335" s="2">
        <v>43368.571516203701</v>
      </c>
      <c r="B335" s="1" t="s">
        <v>627</v>
      </c>
      <c r="C335" s="1" t="s">
        <v>534</v>
      </c>
      <c r="D335" s="1" t="s">
        <v>535</v>
      </c>
      <c r="E335" s="3">
        <v>50</v>
      </c>
      <c r="F335" s="1" t="s">
        <v>31</v>
      </c>
      <c r="G335" s="3">
        <v>17.98</v>
      </c>
      <c r="H335" s="3">
        <v>899</v>
      </c>
      <c r="I335" s="1" t="s">
        <v>32</v>
      </c>
      <c r="K335" s="1" t="s">
        <v>33</v>
      </c>
      <c r="L335" s="1" t="s">
        <v>536</v>
      </c>
      <c r="M335" s="1" t="s">
        <v>35</v>
      </c>
      <c r="N335" s="1" t="s">
        <v>49</v>
      </c>
      <c r="O335" s="1" t="s">
        <v>37</v>
      </c>
      <c r="P335" s="1" t="s">
        <v>276</v>
      </c>
      <c r="Q335" s="1" t="s">
        <v>277</v>
      </c>
      <c r="T335" s="1" t="s">
        <v>134</v>
      </c>
      <c r="X335" s="1" t="s">
        <v>53</v>
      </c>
      <c r="Y335" s="1" t="s">
        <v>84</v>
      </c>
      <c r="Z335" s="3">
        <v>0</v>
      </c>
      <c r="AC335" s="1">
        <f t="shared" si="10"/>
        <v>2018</v>
      </c>
      <c r="AD335" s="1">
        <f t="shared" si="11"/>
        <v>9</v>
      </c>
    </row>
    <row r="336" spans="1:30" ht="12.75" customHeight="1" x14ac:dyDescent="0.2">
      <c r="A336" s="2">
        <v>43368.571516203701</v>
      </c>
      <c r="B336" s="1" t="s">
        <v>627</v>
      </c>
      <c r="C336" s="1" t="s">
        <v>172</v>
      </c>
      <c r="D336" s="1" t="s">
        <v>173</v>
      </c>
      <c r="E336" s="3">
        <v>3</v>
      </c>
      <c r="F336" s="1" t="s">
        <v>31</v>
      </c>
      <c r="G336" s="3">
        <v>139.18</v>
      </c>
      <c r="H336" s="3">
        <v>417.54</v>
      </c>
      <c r="I336" s="1" t="s">
        <v>32</v>
      </c>
      <c r="K336" s="1" t="s">
        <v>33</v>
      </c>
      <c r="L336" s="1" t="s">
        <v>174</v>
      </c>
      <c r="M336" s="1" t="s">
        <v>35</v>
      </c>
      <c r="N336" s="1" t="s">
        <v>49</v>
      </c>
      <c r="O336" s="1" t="s">
        <v>37</v>
      </c>
      <c r="P336" s="1" t="s">
        <v>38</v>
      </c>
      <c r="Q336" s="1" t="s">
        <v>39</v>
      </c>
      <c r="T336" s="1" t="s">
        <v>134</v>
      </c>
      <c r="X336" s="1" t="s">
        <v>175</v>
      </c>
      <c r="Y336" s="1" t="s">
        <v>42</v>
      </c>
      <c r="Z336" s="3">
        <v>0</v>
      </c>
      <c r="AC336" s="1">
        <f t="shared" si="10"/>
        <v>2018</v>
      </c>
      <c r="AD336" s="1">
        <f t="shared" si="11"/>
        <v>9</v>
      </c>
    </row>
    <row r="337" spans="1:30" ht="12.75" customHeight="1" x14ac:dyDescent="0.2">
      <c r="A337" s="2">
        <v>43368.571516203701</v>
      </c>
      <c r="B337" s="1" t="s">
        <v>627</v>
      </c>
      <c r="C337" s="1" t="s">
        <v>637</v>
      </c>
      <c r="D337" s="1" t="s">
        <v>638</v>
      </c>
      <c r="E337" s="3">
        <v>4</v>
      </c>
      <c r="F337" s="1" t="s">
        <v>31</v>
      </c>
      <c r="G337" s="3">
        <v>311.7</v>
      </c>
      <c r="H337" s="3">
        <v>1246.8</v>
      </c>
      <c r="I337" s="1" t="s">
        <v>32</v>
      </c>
      <c r="K337" s="1" t="s">
        <v>33</v>
      </c>
      <c r="L337" s="1" t="s">
        <v>639</v>
      </c>
      <c r="M337" s="1" t="s">
        <v>35</v>
      </c>
      <c r="N337" s="1" t="s">
        <v>49</v>
      </c>
      <c r="O337" s="1" t="s">
        <v>37</v>
      </c>
      <c r="P337" s="1" t="s">
        <v>303</v>
      </c>
      <c r="Q337" s="1" t="s">
        <v>304</v>
      </c>
      <c r="T337" s="1" t="s">
        <v>640</v>
      </c>
      <c r="X337" s="1" t="s">
        <v>53</v>
      </c>
      <c r="Y337" s="1" t="s">
        <v>84</v>
      </c>
      <c r="Z337" s="3">
        <v>0</v>
      </c>
      <c r="AA337" s="1" t="s">
        <v>641</v>
      </c>
      <c r="AB337" s="1" t="s">
        <v>641</v>
      </c>
      <c r="AC337" s="1">
        <f t="shared" si="10"/>
        <v>2018</v>
      </c>
      <c r="AD337" s="1">
        <f t="shared" si="11"/>
        <v>9</v>
      </c>
    </row>
    <row r="338" spans="1:30" ht="12.75" customHeight="1" x14ac:dyDescent="0.2">
      <c r="A338" s="2">
        <v>43368.571516203701</v>
      </c>
      <c r="B338" s="1" t="s">
        <v>627</v>
      </c>
      <c r="C338" s="1" t="s">
        <v>112</v>
      </c>
      <c r="D338" s="1" t="s">
        <v>113</v>
      </c>
      <c r="E338" s="3">
        <v>3</v>
      </c>
      <c r="F338" s="1" t="s">
        <v>31</v>
      </c>
      <c r="G338" s="3">
        <v>355.35</v>
      </c>
      <c r="H338" s="3">
        <v>1066.05</v>
      </c>
      <c r="I338" s="1" t="s">
        <v>32</v>
      </c>
      <c r="K338" s="1" t="s">
        <v>33</v>
      </c>
      <c r="L338" s="1" t="s">
        <v>114</v>
      </c>
      <c r="M338" s="1" t="s">
        <v>35</v>
      </c>
      <c r="N338" s="1" t="s">
        <v>49</v>
      </c>
      <c r="O338" s="1" t="s">
        <v>37</v>
      </c>
      <c r="P338" s="1" t="s">
        <v>38</v>
      </c>
      <c r="Q338" s="1" t="s">
        <v>39</v>
      </c>
      <c r="T338" s="1" t="s">
        <v>115</v>
      </c>
      <c r="X338" s="1" t="s">
        <v>53</v>
      </c>
      <c r="Y338" s="1" t="s">
        <v>42</v>
      </c>
      <c r="Z338" s="3">
        <v>0</v>
      </c>
      <c r="AC338" s="1">
        <f t="shared" si="10"/>
        <v>2018</v>
      </c>
      <c r="AD338" s="1">
        <f t="shared" si="11"/>
        <v>9</v>
      </c>
    </row>
    <row r="339" spans="1:30" ht="12.75" customHeight="1" x14ac:dyDescent="0.2">
      <c r="A339" s="2">
        <v>43368.571516203701</v>
      </c>
      <c r="B339" s="1" t="s">
        <v>627</v>
      </c>
      <c r="C339" s="1" t="s">
        <v>642</v>
      </c>
      <c r="D339" s="1" t="s">
        <v>643</v>
      </c>
      <c r="E339" s="3">
        <v>2</v>
      </c>
      <c r="F339" s="1" t="s">
        <v>31</v>
      </c>
      <c r="G339" s="3">
        <v>573.85</v>
      </c>
      <c r="H339" s="3">
        <v>1147.7</v>
      </c>
      <c r="I339" s="1" t="s">
        <v>32</v>
      </c>
      <c r="K339" s="1" t="s">
        <v>33</v>
      </c>
      <c r="L339" s="1" t="s">
        <v>644</v>
      </c>
      <c r="M339" s="1" t="s">
        <v>35</v>
      </c>
      <c r="N339" s="1" t="s">
        <v>49</v>
      </c>
      <c r="O339" s="1" t="s">
        <v>37</v>
      </c>
      <c r="P339" s="1" t="s">
        <v>38</v>
      </c>
      <c r="Q339" s="1" t="s">
        <v>39</v>
      </c>
      <c r="T339" s="1" t="s">
        <v>115</v>
      </c>
      <c r="X339" s="1" t="s">
        <v>53</v>
      </c>
      <c r="Y339" s="1" t="s">
        <v>42</v>
      </c>
      <c r="Z339" s="3">
        <v>0</v>
      </c>
      <c r="AC339" s="1">
        <f t="shared" si="10"/>
        <v>2018</v>
      </c>
      <c r="AD339" s="1">
        <f t="shared" si="11"/>
        <v>9</v>
      </c>
    </row>
    <row r="340" spans="1:30" ht="12.75" customHeight="1" x14ac:dyDescent="0.2">
      <c r="A340" s="2">
        <v>43368.571516203701</v>
      </c>
      <c r="B340" s="1" t="s">
        <v>627</v>
      </c>
      <c r="C340" s="1" t="s">
        <v>645</v>
      </c>
      <c r="D340" s="1" t="s">
        <v>646</v>
      </c>
      <c r="E340" s="3">
        <v>1</v>
      </c>
      <c r="F340" s="1" t="s">
        <v>31</v>
      </c>
      <c r="G340" s="3">
        <v>599.15</v>
      </c>
      <c r="H340" s="3">
        <v>599.15</v>
      </c>
      <c r="I340" s="1" t="s">
        <v>32</v>
      </c>
      <c r="K340" s="1" t="s">
        <v>33</v>
      </c>
      <c r="L340" s="1" t="s">
        <v>647</v>
      </c>
      <c r="M340" s="1" t="s">
        <v>35</v>
      </c>
      <c r="N340" s="1" t="s">
        <v>49</v>
      </c>
      <c r="O340" s="1" t="s">
        <v>37</v>
      </c>
      <c r="P340" s="1" t="s">
        <v>38</v>
      </c>
      <c r="Q340" s="1" t="s">
        <v>39</v>
      </c>
      <c r="T340" s="1" t="s">
        <v>115</v>
      </c>
      <c r="X340" s="1" t="s">
        <v>53</v>
      </c>
      <c r="Y340" s="1" t="s">
        <v>42</v>
      </c>
      <c r="Z340" s="3">
        <v>0</v>
      </c>
      <c r="AC340" s="1">
        <f t="shared" si="10"/>
        <v>2018</v>
      </c>
      <c r="AD340" s="1">
        <f t="shared" si="11"/>
        <v>9</v>
      </c>
    </row>
    <row r="341" spans="1:30" ht="12.75" customHeight="1" x14ac:dyDescent="0.2">
      <c r="A341" s="2">
        <v>43370.428854166697</v>
      </c>
      <c r="B341" s="1" t="s">
        <v>648</v>
      </c>
      <c r="C341" s="1" t="s">
        <v>649</v>
      </c>
      <c r="D341" s="1" t="s">
        <v>650</v>
      </c>
      <c r="E341" s="3">
        <v>1</v>
      </c>
      <c r="F341" s="1" t="s">
        <v>31</v>
      </c>
      <c r="G341" s="3">
        <v>-0.3</v>
      </c>
      <c r="H341" s="3">
        <v>-0.3</v>
      </c>
      <c r="I341" s="1" t="s">
        <v>32</v>
      </c>
      <c r="K341" s="1" t="s">
        <v>33</v>
      </c>
      <c r="M341" s="1" t="s">
        <v>35</v>
      </c>
      <c r="N341" s="1" t="s">
        <v>195</v>
      </c>
      <c r="O341" s="1" t="s">
        <v>37</v>
      </c>
      <c r="P341" s="1" t="s">
        <v>206</v>
      </c>
      <c r="Q341" s="1" t="s">
        <v>207</v>
      </c>
      <c r="X341" s="1" t="s">
        <v>53</v>
      </c>
      <c r="Y341" s="1" t="s">
        <v>208</v>
      </c>
      <c r="Z341" s="3">
        <v>0</v>
      </c>
      <c r="AC341" s="1">
        <f t="shared" si="10"/>
        <v>2018</v>
      </c>
      <c r="AD341" s="1">
        <f t="shared" si="11"/>
        <v>9</v>
      </c>
    </row>
    <row r="342" spans="1:30" ht="12.75" customHeight="1" x14ac:dyDescent="0.2">
      <c r="A342" s="2">
        <v>43370.428854166697</v>
      </c>
      <c r="B342" s="1" t="s">
        <v>648</v>
      </c>
      <c r="C342" s="1" t="s">
        <v>567</v>
      </c>
      <c r="D342" s="1" t="s">
        <v>568</v>
      </c>
      <c r="E342" s="3">
        <v>10</v>
      </c>
      <c r="F342" s="1" t="s">
        <v>31</v>
      </c>
      <c r="G342" s="3">
        <v>235.13</v>
      </c>
      <c r="H342" s="3">
        <v>2351.3000000000002</v>
      </c>
      <c r="I342" s="1" t="s">
        <v>32</v>
      </c>
      <c r="K342" s="1" t="s">
        <v>33</v>
      </c>
      <c r="L342" s="1" t="s">
        <v>569</v>
      </c>
      <c r="M342" s="1" t="s">
        <v>35</v>
      </c>
      <c r="N342" s="1" t="s">
        <v>195</v>
      </c>
      <c r="O342" s="1" t="s">
        <v>37</v>
      </c>
      <c r="P342" s="1" t="s">
        <v>38</v>
      </c>
      <c r="Q342" s="1" t="s">
        <v>39</v>
      </c>
      <c r="T342" s="1" t="s">
        <v>83</v>
      </c>
      <c r="X342" s="1" t="s">
        <v>53</v>
      </c>
      <c r="Y342" s="1" t="s">
        <v>42</v>
      </c>
      <c r="Z342" s="3">
        <v>0</v>
      </c>
      <c r="AC342" s="1">
        <f t="shared" si="10"/>
        <v>2018</v>
      </c>
      <c r="AD342" s="1">
        <f t="shared" si="11"/>
        <v>9</v>
      </c>
    </row>
    <row r="343" spans="1:30" ht="12.75" customHeight="1" x14ac:dyDescent="0.2">
      <c r="A343" s="2">
        <v>43370.452303587997</v>
      </c>
      <c r="B343" s="1" t="s">
        <v>651</v>
      </c>
      <c r="C343" s="1" t="s">
        <v>352</v>
      </c>
      <c r="D343" s="1" t="s">
        <v>353</v>
      </c>
      <c r="E343" s="3">
        <v>3</v>
      </c>
      <c r="F343" s="1" t="s">
        <v>31</v>
      </c>
      <c r="G343" s="3">
        <v>96.17</v>
      </c>
      <c r="H343" s="3">
        <v>288.5</v>
      </c>
      <c r="I343" s="1" t="s">
        <v>32</v>
      </c>
      <c r="K343" s="1" t="s">
        <v>33</v>
      </c>
      <c r="L343" s="1" t="s">
        <v>354</v>
      </c>
      <c r="M343" s="1" t="s">
        <v>35</v>
      </c>
      <c r="N343" s="1" t="s">
        <v>195</v>
      </c>
      <c r="O343" s="1" t="s">
        <v>37</v>
      </c>
      <c r="P343" s="1" t="s">
        <v>69</v>
      </c>
      <c r="Q343" s="1" t="s">
        <v>70</v>
      </c>
      <c r="T343" s="1" t="s">
        <v>126</v>
      </c>
      <c r="X343" s="1" t="s">
        <v>53</v>
      </c>
      <c r="Y343" s="1" t="s">
        <v>42</v>
      </c>
      <c r="Z343" s="3">
        <v>0</v>
      </c>
      <c r="AC343" s="1">
        <f t="shared" si="10"/>
        <v>2018</v>
      </c>
      <c r="AD343" s="1">
        <f t="shared" si="11"/>
        <v>9</v>
      </c>
    </row>
    <row r="344" spans="1:30" ht="12.75" customHeight="1" x14ac:dyDescent="0.2">
      <c r="A344" s="2">
        <v>43370.502700543999</v>
      </c>
      <c r="B344" s="1" t="s">
        <v>652</v>
      </c>
      <c r="C344" s="1" t="s">
        <v>653</v>
      </c>
      <c r="D344" s="1" t="s">
        <v>654</v>
      </c>
      <c r="E344" s="3">
        <v>12</v>
      </c>
      <c r="F344" s="1" t="s">
        <v>31</v>
      </c>
      <c r="G344" s="3">
        <v>18.88</v>
      </c>
      <c r="H344" s="3">
        <v>226.51</v>
      </c>
      <c r="I344" s="1" t="s">
        <v>46</v>
      </c>
      <c r="K344" s="1" t="s">
        <v>47</v>
      </c>
      <c r="L344" s="1" t="s">
        <v>655</v>
      </c>
      <c r="M344" s="1" t="s">
        <v>35</v>
      </c>
      <c r="N344" s="1" t="s">
        <v>36</v>
      </c>
      <c r="O344" s="1" t="s">
        <v>37</v>
      </c>
      <c r="P344" s="1" t="s">
        <v>69</v>
      </c>
      <c r="Q344" s="1" t="s">
        <v>70</v>
      </c>
      <c r="T344" s="1" t="s">
        <v>106</v>
      </c>
      <c r="X344" s="1" t="s">
        <v>53</v>
      </c>
      <c r="Y344" s="1" t="s">
        <v>42</v>
      </c>
      <c r="Z344" s="3">
        <v>0</v>
      </c>
      <c r="AC344" s="1">
        <f t="shared" si="10"/>
        <v>2018</v>
      </c>
      <c r="AD344" s="1">
        <f t="shared" si="11"/>
        <v>9</v>
      </c>
    </row>
    <row r="345" spans="1:30" ht="12.75" customHeight="1" x14ac:dyDescent="0.2">
      <c r="A345" s="2">
        <v>43370.525960648098</v>
      </c>
      <c r="B345" s="1" t="s">
        <v>656</v>
      </c>
      <c r="C345" s="1" t="s">
        <v>657</v>
      </c>
      <c r="D345" s="1" t="s">
        <v>658</v>
      </c>
      <c r="E345" s="3">
        <v>24</v>
      </c>
      <c r="F345" s="1" t="s">
        <v>31</v>
      </c>
      <c r="G345" s="3">
        <v>61.96</v>
      </c>
      <c r="H345" s="3">
        <v>1487.02</v>
      </c>
      <c r="I345" s="1" t="s">
        <v>32</v>
      </c>
      <c r="K345" s="1" t="s">
        <v>33</v>
      </c>
      <c r="L345" s="1" t="s">
        <v>659</v>
      </c>
      <c r="M345" s="1" t="s">
        <v>35</v>
      </c>
      <c r="N345" s="1" t="s">
        <v>195</v>
      </c>
      <c r="O345" s="1" t="s">
        <v>37</v>
      </c>
      <c r="P345" s="1" t="s">
        <v>50</v>
      </c>
      <c r="Q345" s="1" t="s">
        <v>51</v>
      </c>
      <c r="T345" s="1" t="s">
        <v>106</v>
      </c>
      <c r="X345" s="1" t="s">
        <v>660</v>
      </c>
      <c r="Y345" s="1" t="s">
        <v>42</v>
      </c>
      <c r="Z345" s="3">
        <v>0</v>
      </c>
      <c r="AC345" s="1">
        <f t="shared" si="10"/>
        <v>2018</v>
      </c>
      <c r="AD345" s="1">
        <f t="shared" si="11"/>
        <v>9</v>
      </c>
    </row>
    <row r="346" spans="1:30" ht="12.75" customHeight="1" x14ac:dyDescent="0.2">
      <c r="A346" s="2">
        <v>43376.527048298602</v>
      </c>
      <c r="B346" s="1" t="s">
        <v>661</v>
      </c>
      <c r="C346" s="1" t="s">
        <v>427</v>
      </c>
      <c r="D346" s="1" t="s">
        <v>428</v>
      </c>
      <c r="E346" s="3">
        <v>2</v>
      </c>
      <c r="F346" s="1" t="s">
        <v>31</v>
      </c>
      <c r="G346" s="3">
        <v>172.5</v>
      </c>
      <c r="H346" s="3">
        <v>345</v>
      </c>
      <c r="I346" s="1" t="s">
        <v>32</v>
      </c>
      <c r="K346" s="1" t="s">
        <v>33</v>
      </c>
      <c r="L346" s="1" t="s">
        <v>429</v>
      </c>
      <c r="M346" s="1" t="s">
        <v>35</v>
      </c>
      <c r="N346" s="1" t="s">
        <v>120</v>
      </c>
      <c r="O346" s="1" t="s">
        <v>37</v>
      </c>
      <c r="P346" s="1" t="s">
        <v>414</v>
      </c>
      <c r="Q346" s="1" t="s">
        <v>415</v>
      </c>
      <c r="T346" s="1" t="s">
        <v>416</v>
      </c>
      <c r="X346" s="1" t="s">
        <v>53</v>
      </c>
      <c r="Y346" s="1" t="s">
        <v>84</v>
      </c>
      <c r="Z346" s="3">
        <v>0</v>
      </c>
      <c r="AA346" s="1" t="s">
        <v>417</v>
      </c>
      <c r="AB346" s="1" t="s">
        <v>417</v>
      </c>
      <c r="AC346" s="1">
        <f t="shared" si="10"/>
        <v>2018</v>
      </c>
      <c r="AD346" s="1">
        <f t="shared" si="11"/>
        <v>10</v>
      </c>
    </row>
    <row r="347" spans="1:30" ht="12.75" customHeight="1" x14ac:dyDescent="0.2">
      <c r="A347" s="2">
        <v>43377.337832557903</v>
      </c>
      <c r="B347" s="1" t="s">
        <v>662</v>
      </c>
      <c r="C347" s="1" t="s">
        <v>663</v>
      </c>
      <c r="D347" s="1" t="s">
        <v>664</v>
      </c>
      <c r="E347" s="3">
        <v>50</v>
      </c>
      <c r="F347" s="1" t="s">
        <v>31</v>
      </c>
      <c r="G347" s="3">
        <v>22.45</v>
      </c>
      <c r="H347" s="3">
        <v>1122.7</v>
      </c>
      <c r="I347" s="1" t="s">
        <v>46</v>
      </c>
      <c r="K347" s="1" t="s">
        <v>47</v>
      </c>
      <c r="L347" s="1" t="s">
        <v>665</v>
      </c>
      <c r="M347" s="1" t="s">
        <v>35</v>
      </c>
      <c r="N347" s="1" t="s">
        <v>125</v>
      </c>
      <c r="O347" s="1" t="s">
        <v>37</v>
      </c>
      <c r="P347" s="1" t="s">
        <v>75</v>
      </c>
      <c r="Q347" s="1" t="s">
        <v>76</v>
      </c>
      <c r="T347" s="1" t="s">
        <v>106</v>
      </c>
      <c r="X347" s="1" t="s">
        <v>666</v>
      </c>
      <c r="Y347" s="1" t="s">
        <v>42</v>
      </c>
      <c r="Z347" s="3">
        <v>0</v>
      </c>
      <c r="AC347" s="1">
        <f t="shared" si="10"/>
        <v>2018</v>
      </c>
      <c r="AD347" s="1">
        <f t="shared" si="11"/>
        <v>10</v>
      </c>
    </row>
    <row r="348" spans="1:30" ht="12.75" customHeight="1" x14ac:dyDescent="0.2">
      <c r="A348" s="2">
        <v>43377.342028784697</v>
      </c>
      <c r="B348" s="1" t="s">
        <v>667</v>
      </c>
      <c r="C348" s="1" t="s">
        <v>663</v>
      </c>
      <c r="D348" s="1" t="s">
        <v>664</v>
      </c>
      <c r="E348" s="3">
        <v>50</v>
      </c>
      <c r="F348" s="1" t="s">
        <v>31</v>
      </c>
      <c r="G348" s="3">
        <v>22.45</v>
      </c>
      <c r="H348" s="3">
        <v>1122.7</v>
      </c>
      <c r="I348" s="1" t="s">
        <v>32</v>
      </c>
      <c r="K348" s="1" t="s">
        <v>33</v>
      </c>
      <c r="L348" s="1" t="s">
        <v>665</v>
      </c>
      <c r="M348" s="1" t="s">
        <v>35</v>
      </c>
      <c r="N348" s="1" t="s">
        <v>125</v>
      </c>
      <c r="O348" s="1" t="s">
        <v>37</v>
      </c>
      <c r="P348" s="1" t="s">
        <v>75</v>
      </c>
      <c r="Q348" s="1" t="s">
        <v>76</v>
      </c>
      <c r="T348" s="1" t="s">
        <v>106</v>
      </c>
      <c r="X348" s="1" t="s">
        <v>666</v>
      </c>
      <c r="Y348" s="1" t="s">
        <v>42</v>
      </c>
      <c r="Z348" s="3">
        <v>0</v>
      </c>
      <c r="AC348" s="1">
        <f t="shared" si="10"/>
        <v>2018</v>
      </c>
      <c r="AD348" s="1">
        <f t="shared" si="11"/>
        <v>10</v>
      </c>
    </row>
    <row r="349" spans="1:30" ht="12.75" customHeight="1" x14ac:dyDescent="0.2">
      <c r="A349" s="2">
        <v>43383.265879780098</v>
      </c>
      <c r="B349" s="1" t="s">
        <v>668</v>
      </c>
      <c r="C349" s="1" t="s">
        <v>669</v>
      </c>
      <c r="D349" s="1" t="s">
        <v>670</v>
      </c>
      <c r="E349" s="3">
        <v>1</v>
      </c>
      <c r="F349" s="1" t="s">
        <v>31</v>
      </c>
      <c r="G349" s="3">
        <v>117.37</v>
      </c>
      <c r="H349" s="3">
        <v>117.37</v>
      </c>
      <c r="I349" s="1" t="s">
        <v>32</v>
      </c>
      <c r="K349" s="1" t="s">
        <v>33</v>
      </c>
      <c r="L349" s="1" t="s">
        <v>53</v>
      </c>
      <c r="M349" s="1" t="s">
        <v>35</v>
      </c>
      <c r="N349" s="1" t="s">
        <v>195</v>
      </c>
      <c r="O349" s="1" t="s">
        <v>37</v>
      </c>
      <c r="P349" s="1" t="s">
        <v>169</v>
      </c>
      <c r="Q349" s="1" t="s">
        <v>170</v>
      </c>
      <c r="T349" s="1" t="s">
        <v>369</v>
      </c>
      <c r="X349" s="1" t="s">
        <v>53</v>
      </c>
      <c r="Y349" s="1" t="s">
        <v>84</v>
      </c>
      <c r="Z349" s="3">
        <v>0</v>
      </c>
      <c r="AC349" s="1">
        <f t="shared" si="10"/>
        <v>2018</v>
      </c>
      <c r="AD349" s="1">
        <f t="shared" si="11"/>
        <v>10</v>
      </c>
    </row>
    <row r="350" spans="1:30" ht="12.75" customHeight="1" x14ac:dyDescent="0.2">
      <c r="A350" s="2">
        <v>43383.265879780098</v>
      </c>
      <c r="B350" s="1" t="s">
        <v>668</v>
      </c>
      <c r="C350" s="1" t="s">
        <v>671</v>
      </c>
      <c r="D350" s="1" t="s">
        <v>672</v>
      </c>
      <c r="E350" s="3">
        <v>2</v>
      </c>
      <c r="F350" s="1" t="s">
        <v>31</v>
      </c>
      <c r="G350" s="3">
        <v>214.17</v>
      </c>
      <c r="H350" s="3">
        <v>428.33</v>
      </c>
      <c r="I350" s="1" t="s">
        <v>32</v>
      </c>
      <c r="K350" s="1" t="s">
        <v>33</v>
      </c>
      <c r="L350" s="1" t="s">
        <v>673</v>
      </c>
      <c r="M350" s="1" t="s">
        <v>35</v>
      </c>
      <c r="N350" s="1" t="s">
        <v>195</v>
      </c>
      <c r="O350" s="1" t="s">
        <v>37</v>
      </c>
      <c r="P350" s="1" t="s">
        <v>169</v>
      </c>
      <c r="Q350" s="1" t="s">
        <v>170</v>
      </c>
      <c r="T350" s="1" t="s">
        <v>369</v>
      </c>
      <c r="X350" s="1" t="s">
        <v>53</v>
      </c>
      <c r="Y350" s="1" t="s">
        <v>84</v>
      </c>
      <c r="Z350" s="3">
        <v>0</v>
      </c>
      <c r="AC350" s="1">
        <f t="shared" si="10"/>
        <v>2018</v>
      </c>
      <c r="AD350" s="1">
        <f t="shared" si="11"/>
        <v>10</v>
      </c>
    </row>
    <row r="351" spans="1:30" ht="12.75" customHeight="1" x14ac:dyDescent="0.2">
      <c r="A351" s="2">
        <v>43383.289602974502</v>
      </c>
      <c r="B351" s="1" t="s">
        <v>674</v>
      </c>
      <c r="C351" s="1" t="s">
        <v>675</v>
      </c>
      <c r="D351" s="1" t="s">
        <v>676</v>
      </c>
      <c r="E351" s="3">
        <v>2</v>
      </c>
      <c r="F351" s="1" t="s">
        <v>31</v>
      </c>
      <c r="G351" s="3">
        <v>12.1</v>
      </c>
      <c r="H351" s="3">
        <v>24.2</v>
      </c>
      <c r="I351" s="1" t="s">
        <v>32</v>
      </c>
      <c r="K351" s="1" t="s">
        <v>33</v>
      </c>
      <c r="L351" s="1" t="s">
        <v>677</v>
      </c>
      <c r="M351" s="1" t="s">
        <v>35</v>
      </c>
      <c r="N351" s="1" t="s">
        <v>195</v>
      </c>
      <c r="O351" s="1" t="s">
        <v>37</v>
      </c>
      <c r="P351" s="1" t="s">
        <v>169</v>
      </c>
      <c r="Q351" s="1" t="s">
        <v>170</v>
      </c>
      <c r="T351" s="1" t="s">
        <v>369</v>
      </c>
      <c r="X351" s="1" t="s">
        <v>53</v>
      </c>
      <c r="Y351" s="1" t="s">
        <v>84</v>
      </c>
      <c r="Z351" s="3">
        <v>0</v>
      </c>
      <c r="AC351" s="1">
        <f t="shared" si="10"/>
        <v>2018</v>
      </c>
      <c r="AD351" s="1">
        <f t="shared" si="11"/>
        <v>10</v>
      </c>
    </row>
    <row r="352" spans="1:30" ht="12.75" customHeight="1" x14ac:dyDescent="0.2">
      <c r="A352" s="2">
        <v>43383.407191585597</v>
      </c>
      <c r="B352" s="1" t="s">
        <v>678</v>
      </c>
      <c r="C352" s="1" t="s">
        <v>567</v>
      </c>
      <c r="D352" s="1" t="s">
        <v>568</v>
      </c>
      <c r="E352" s="3">
        <v>10</v>
      </c>
      <c r="F352" s="1" t="s">
        <v>31</v>
      </c>
      <c r="G352" s="3">
        <v>235.13</v>
      </c>
      <c r="H352" s="3">
        <v>2351.29</v>
      </c>
      <c r="I352" s="1" t="s">
        <v>32</v>
      </c>
      <c r="K352" s="1" t="s">
        <v>33</v>
      </c>
      <c r="L352" s="1" t="s">
        <v>569</v>
      </c>
      <c r="M352" s="1" t="s">
        <v>35</v>
      </c>
      <c r="N352" s="1" t="s">
        <v>125</v>
      </c>
      <c r="O352" s="1" t="s">
        <v>37</v>
      </c>
      <c r="P352" s="1" t="s">
        <v>38</v>
      </c>
      <c r="Q352" s="1" t="s">
        <v>39</v>
      </c>
      <c r="R352" s="1" t="s">
        <v>83</v>
      </c>
      <c r="T352" s="1" t="s">
        <v>83</v>
      </c>
      <c r="X352" s="1" t="s">
        <v>53</v>
      </c>
      <c r="Y352" s="1" t="s">
        <v>42</v>
      </c>
      <c r="Z352" s="3">
        <v>0</v>
      </c>
      <c r="AC352" s="1">
        <f t="shared" si="10"/>
        <v>2018</v>
      </c>
      <c r="AD352" s="1">
        <f t="shared" si="11"/>
        <v>10</v>
      </c>
    </row>
    <row r="353" spans="1:30" ht="12.75" customHeight="1" x14ac:dyDescent="0.2">
      <c r="A353" s="2">
        <v>43385.440435219898</v>
      </c>
      <c r="B353" s="1" t="s">
        <v>679</v>
      </c>
      <c r="C353" s="1" t="s">
        <v>680</v>
      </c>
      <c r="D353" s="1" t="s">
        <v>681</v>
      </c>
      <c r="E353" s="3">
        <v>2</v>
      </c>
      <c r="F353" s="1" t="s">
        <v>31</v>
      </c>
      <c r="G353" s="3">
        <v>165.39</v>
      </c>
      <c r="H353" s="3">
        <v>330.78</v>
      </c>
      <c r="I353" s="1" t="s">
        <v>32</v>
      </c>
      <c r="K353" s="1" t="s">
        <v>33</v>
      </c>
      <c r="L353" s="1" t="s">
        <v>682</v>
      </c>
      <c r="M353" s="1" t="s">
        <v>35</v>
      </c>
      <c r="N353" s="1" t="s">
        <v>195</v>
      </c>
      <c r="O353" s="1" t="s">
        <v>37</v>
      </c>
      <c r="P353" s="1" t="s">
        <v>69</v>
      </c>
      <c r="Q353" s="1" t="s">
        <v>70</v>
      </c>
      <c r="T353" s="1" t="s">
        <v>683</v>
      </c>
      <c r="X353" s="1" t="s">
        <v>53</v>
      </c>
      <c r="Y353" s="1" t="s">
        <v>42</v>
      </c>
      <c r="Z353" s="3">
        <v>0</v>
      </c>
      <c r="AC353" s="1">
        <f t="shared" si="10"/>
        <v>2018</v>
      </c>
      <c r="AD353" s="1">
        <f t="shared" si="11"/>
        <v>10</v>
      </c>
    </row>
    <row r="354" spans="1:30" ht="12.75" customHeight="1" x14ac:dyDescent="0.2">
      <c r="A354" s="2">
        <v>43395.3419538542</v>
      </c>
      <c r="B354" s="1" t="s">
        <v>684</v>
      </c>
      <c r="C354" s="1" t="s">
        <v>685</v>
      </c>
      <c r="D354" s="1" t="s">
        <v>686</v>
      </c>
      <c r="E354" s="3">
        <v>100</v>
      </c>
      <c r="F354" s="1" t="s">
        <v>31</v>
      </c>
      <c r="G354" s="3">
        <v>0.3</v>
      </c>
      <c r="H354" s="3">
        <v>30</v>
      </c>
      <c r="I354" s="1" t="s">
        <v>32</v>
      </c>
      <c r="K354" s="1" t="s">
        <v>33</v>
      </c>
      <c r="L354" s="1" t="s">
        <v>687</v>
      </c>
      <c r="M354" s="1" t="s">
        <v>35</v>
      </c>
      <c r="N354" s="1" t="s">
        <v>49</v>
      </c>
      <c r="O354" s="1" t="s">
        <v>37</v>
      </c>
      <c r="P354" s="1" t="s">
        <v>149</v>
      </c>
      <c r="Q354" s="1" t="s">
        <v>150</v>
      </c>
      <c r="T354" s="1" t="s">
        <v>134</v>
      </c>
      <c r="X354" s="1" t="s">
        <v>53</v>
      </c>
      <c r="Y354" s="1" t="s">
        <v>151</v>
      </c>
      <c r="Z354" s="3">
        <v>0</v>
      </c>
      <c r="AC354" s="1">
        <f t="shared" si="10"/>
        <v>2018</v>
      </c>
      <c r="AD354" s="1">
        <f t="shared" si="11"/>
        <v>10</v>
      </c>
    </row>
    <row r="355" spans="1:30" ht="12.75" customHeight="1" x14ac:dyDescent="0.2">
      <c r="A355" s="2">
        <v>43395.3419538542</v>
      </c>
      <c r="B355" s="1" t="s">
        <v>684</v>
      </c>
      <c r="C355" s="1" t="s">
        <v>402</v>
      </c>
      <c r="D355" s="1" t="s">
        <v>403</v>
      </c>
      <c r="E355" s="3">
        <v>100</v>
      </c>
      <c r="F355" s="1" t="s">
        <v>31</v>
      </c>
      <c r="G355" s="3">
        <v>0.48</v>
      </c>
      <c r="H355" s="3">
        <v>48</v>
      </c>
      <c r="I355" s="1" t="s">
        <v>32</v>
      </c>
      <c r="K355" s="1" t="s">
        <v>33</v>
      </c>
      <c r="L355" s="1" t="s">
        <v>404</v>
      </c>
      <c r="M355" s="1" t="s">
        <v>35</v>
      </c>
      <c r="N355" s="1" t="s">
        <v>49</v>
      </c>
      <c r="O355" s="1" t="s">
        <v>37</v>
      </c>
      <c r="P355" s="1" t="s">
        <v>149</v>
      </c>
      <c r="Q355" s="1" t="s">
        <v>150</v>
      </c>
      <c r="T355" s="1" t="s">
        <v>134</v>
      </c>
      <c r="X355" s="1" t="s">
        <v>53</v>
      </c>
      <c r="Y355" s="1" t="s">
        <v>151</v>
      </c>
      <c r="Z355" s="3">
        <v>0</v>
      </c>
      <c r="AC355" s="1">
        <f t="shared" si="10"/>
        <v>2018</v>
      </c>
      <c r="AD355" s="1">
        <f t="shared" si="11"/>
        <v>10</v>
      </c>
    </row>
    <row r="356" spans="1:30" ht="12.75" customHeight="1" x14ac:dyDescent="0.2">
      <c r="A356" s="2">
        <v>43395.3419538542</v>
      </c>
      <c r="B356" s="1" t="s">
        <v>684</v>
      </c>
      <c r="C356" s="1" t="s">
        <v>146</v>
      </c>
      <c r="D356" s="1" t="s">
        <v>147</v>
      </c>
      <c r="E356" s="3">
        <v>200</v>
      </c>
      <c r="F356" s="1" t="s">
        <v>31</v>
      </c>
      <c r="G356" s="3">
        <v>0.55000000000000004</v>
      </c>
      <c r="H356" s="3">
        <v>110</v>
      </c>
      <c r="I356" s="1" t="s">
        <v>32</v>
      </c>
      <c r="K356" s="1" t="s">
        <v>33</v>
      </c>
      <c r="L356" s="1" t="s">
        <v>148</v>
      </c>
      <c r="M356" s="1" t="s">
        <v>35</v>
      </c>
      <c r="N356" s="1" t="s">
        <v>49</v>
      </c>
      <c r="O356" s="1" t="s">
        <v>37</v>
      </c>
      <c r="P356" s="1" t="s">
        <v>149</v>
      </c>
      <c r="Q356" s="1" t="s">
        <v>150</v>
      </c>
      <c r="T356" s="1" t="s">
        <v>134</v>
      </c>
      <c r="X356" s="1" t="s">
        <v>53</v>
      </c>
      <c r="Y356" s="1" t="s">
        <v>151</v>
      </c>
      <c r="Z356" s="3">
        <v>0</v>
      </c>
      <c r="AC356" s="1">
        <f t="shared" si="10"/>
        <v>2018</v>
      </c>
      <c r="AD356" s="1">
        <f t="shared" si="11"/>
        <v>10</v>
      </c>
    </row>
    <row r="357" spans="1:30" ht="12.75" customHeight="1" x14ac:dyDescent="0.2">
      <c r="A357" s="2">
        <v>43395.3419538542</v>
      </c>
      <c r="B357" s="1" t="s">
        <v>684</v>
      </c>
      <c r="C357" s="1" t="s">
        <v>282</v>
      </c>
      <c r="D357" s="1" t="s">
        <v>283</v>
      </c>
      <c r="E357" s="3">
        <v>1000</v>
      </c>
      <c r="F357" s="1" t="s">
        <v>31</v>
      </c>
      <c r="G357" s="3">
        <v>0.63</v>
      </c>
      <c r="H357" s="3">
        <v>630</v>
      </c>
      <c r="I357" s="1" t="s">
        <v>32</v>
      </c>
      <c r="K357" s="1" t="s">
        <v>33</v>
      </c>
      <c r="L357" s="1" t="s">
        <v>284</v>
      </c>
      <c r="M357" s="1" t="s">
        <v>35</v>
      </c>
      <c r="N357" s="1" t="s">
        <v>49</v>
      </c>
      <c r="O357" s="1" t="s">
        <v>37</v>
      </c>
      <c r="P357" s="1" t="s">
        <v>58</v>
      </c>
      <c r="Q357" s="1" t="s">
        <v>59</v>
      </c>
      <c r="T357" s="1" t="s">
        <v>60</v>
      </c>
      <c r="X357" s="1" t="s">
        <v>53</v>
      </c>
      <c r="Y357" s="1" t="s">
        <v>61</v>
      </c>
      <c r="Z357" s="3">
        <v>0</v>
      </c>
      <c r="AA357" s="1" t="s">
        <v>62</v>
      </c>
      <c r="AB357" s="1" t="s">
        <v>62</v>
      </c>
      <c r="AC357" s="1">
        <f t="shared" si="10"/>
        <v>2018</v>
      </c>
      <c r="AD357" s="1">
        <f t="shared" si="11"/>
        <v>10</v>
      </c>
    </row>
    <row r="358" spans="1:30" ht="12.75" customHeight="1" x14ac:dyDescent="0.2">
      <c r="A358" s="2">
        <v>43395.3419538542</v>
      </c>
      <c r="B358" s="1" t="s">
        <v>684</v>
      </c>
      <c r="C358" s="1" t="s">
        <v>55</v>
      </c>
      <c r="D358" s="1" t="s">
        <v>56</v>
      </c>
      <c r="E358" s="3">
        <v>800</v>
      </c>
      <c r="F358" s="1" t="s">
        <v>31</v>
      </c>
      <c r="G358" s="3">
        <v>0.63</v>
      </c>
      <c r="H358" s="3">
        <v>504</v>
      </c>
      <c r="I358" s="1" t="s">
        <v>32</v>
      </c>
      <c r="K358" s="1" t="s">
        <v>33</v>
      </c>
      <c r="L358" s="1" t="s">
        <v>57</v>
      </c>
      <c r="M358" s="1" t="s">
        <v>35</v>
      </c>
      <c r="N358" s="1" t="s">
        <v>49</v>
      </c>
      <c r="O358" s="1" t="s">
        <v>37</v>
      </c>
      <c r="P358" s="1" t="s">
        <v>58</v>
      </c>
      <c r="Q358" s="1" t="s">
        <v>59</v>
      </c>
      <c r="T358" s="1" t="s">
        <v>60</v>
      </c>
      <c r="X358" s="1" t="s">
        <v>53</v>
      </c>
      <c r="Y358" s="1" t="s">
        <v>61</v>
      </c>
      <c r="Z358" s="3">
        <v>0</v>
      </c>
      <c r="AA358" s="1" t="s">
        <v>62</v>
      </c>
      <c r="AB358" s="1" t="s">
        <v>62</v>
      </c>
      <c r="AC358" s="1">
        <f t="shared" si="10"/>
        <v>2018</v>
      </c>
      <c r="AD358" s="1">
        <f t="shared" si="11"/>
        <v>10</v>
      </c>
    </row>
    <row r="359" spans="1:30" ht="12.75" customHeight="1" x14ac:dyDescent="0.2">
      <c r="A359" s="2">
        <v>43395.3419538542</v>
      </c>
      <c r="B359" s="1" t="s">
        <v>684</v>
      </c>
      <c r="C359" s="1" t="s">
        <v>312</v>
      </c>
      <c r="D359" s="1" t="s">
        <v>313</v>
      </c>
      <c r="E359" s="3">
        <v>1000</v>
      </c>
      <c r="F359" s="1" t="s">
        <v>31</v>
      </c>
      <c r="G359" s="3">
        <v>0.63</v>
      </c>
      <c r="H359" s="3">
        <v>630</v>
      </c>
      <c r="I359" s="1" t="s">
        <v>32</v>
      </c>
      <c r="K359" s="1" t="s">
        <v>33</v>
      </c>
      <c r="L359" s="1" t="s">
        <v>314</v>
      </c>
      <c r="M359" s="1" t="s">
        <v>35</v>
      </c>
      <c r="N359" s="1" t="s">
        <v>49</v>
      </c>
      <c r="O359" s="1" t="s">
        <v>37</v>
      </c>
      <c r="P359" s="1" t="s">
        <v>58</v>
      </c>
      <c r="Q359" s="1" t="s">
        <v>59</v>
      </c>
      <c r="T359" s="1" t="s">
        <v>60</v>
      </c>
      <c r="X359" s="1" t="s">
        <v>53</v>
      </c>
      <c r="Y359" s="1" t="s">
        <v>61</v>
      </c>
      <c r="Z359" s="3">
        <v>0</v>
      </c>
      <c r="AA359" s="1" t="s">
        <v>62</v>
      </c>
      <c r="AB359" s="1" t="s">
        <v>62</v>
      </c>
      <c r="AC359" s="1">
        <f t="shared" si="10"/>
        <v>2018</v>
      </c>
      <c r="AD359" s="1">
        <f t="shared" si="11"/>
        <v>10</v>
      </c>
    </row>
    <row r="360" spans="1:30" ht="12.75" customHeight="1" x14ac:dyDescent="0.2">
      <c r="A360" s="2">
        <v>43395.3419538542</v>
      </c>
      <c r="B360" s="1" t="s">
        <v>684</v>
      </c>
      <c r="C360" s="1" t="s">
        <v>66</v>
      </c>
      <c r="D360" s="1" t="s">
        <v>67</v>
      </c>
      <c r="E360" s="3">
        <v>500</v>
      </c>
      <c r="F360" s="1" t="s">
        <v>31</v>
      </c>
      <c r="G360" s="3">
        <v>0.67</v>
      </c>
      <c r="H360" s="3">
        <v>335</v>
      </c>
      <c r="I360" s="1" t="s">
        <v>32</v>
      </c>
      <c r="K360" s="1" t="s">
        <v>33</v>
      </c>
      <c r="L360" s="1" t="s">
        <v>68</v>
      </c>
      <c r="M360" s="1" t="s">
        <v>35</v>
      </c>
      <c r="N360" s="1" t="s">
        <v>49</v>
      </c>
      <c r="O360" s="1" t="s">
        <v>37</v>
      </c>
      <c r="P360" s="1" t="s">
        <v>69</v>
      </c>
      <c r="Q360" s="1" t="s">
        <v>70</v>
      </c>
      <c r="T360" s="1" t="s">
        <v>71</v>
      </c>
      <c r="X360" s="1" t="s">
        <v>53</v>
      </c>
      <c r="Y360" s="1" t="s">
        <v>42</v>
      </c>
      <c r="Z360" s="3">
        <v>0</v>
      </c>
      <c r="AC360" s="1">
        <f t="shared" si="10"/>
        <v>2018</v>
      </c>
      <c r="AD360" s="1">
        <f t="shared" si="11"/>
        <v>10</v>
      </c>
    </row>
    <row r="361" spans="1:30" ht="12.75" customHeight="1" x14ac:dyDescent="0.2">
      <c r="A361" s="2">
        <v>43395.3419538542</v>
      </c>
      <c r="B361" s="1" t="s">
        <v>684</v>
      </c>
      <c r="C361" s="1" t="s">
        <v>315</v>
      </c>
      <c r="D361" s="1" t="s">
        <v>316</v>
      </c>
      <c r="E361" s="3">
        <v>400</v>
      </c>
      <c r="F361" s="1" t="s">
        <v>31</v>
      </c>
      <c r="G361" s="3">
        <v>1.29</v>
      </c>
      <c r="H361" s="3">
        <v>516</v>
      </c>
      <c r="I361" s="1" t="s">
        <v>32</v>
      </c>
      <c r="K361" s="1" t="s">
        <v>33</v>
      </c>
      <c r="L361" s="1" t="s">
        <v>317</v>
      </c>
      <c r="M361" s="1" t="s">
        <v>35</v>
      </c>
      <c r="N361" s="1" t="s">
        <v>49</v>
      </c>
      <c r="O361" s="1" t="s">
        <v>37</v>
      </c>
      <c r="P361" s="1" t="s">
        <v>69</v>
      </c>
      <c r="Q361" s="1" t="s">
        <v>70</v>
      </c>
      <c r="T361" s="1" t="s">
        <v>71</v>
      </c>
      <c r="X361" s="1" t="s">
        <v>53</v>
      </c>
      <c r="Y361" s="1" t="s">
        <v>42</v>
      </c>
      <c r="Z361" s="3">
        <v>0</v>
      </c>
      <c r="AC361" s="1">
        <f t="shared" si="10"/>
        <v>2018</v>
      </c>
      <c r="AD361" s="1">
        <f t="shared" si="11"/>
        <v>10</v>
      </c>
    </row>
    <row r="362" spans="1:30" ht="12.75" customHeight="1" x14ac:dyDescent="0.2">
      <c r="A362" s="2">
        <v>43395.3419538542</v>
      </c>
      <c r="B362" s="1" t="s">
        <v>684</v>
      </c>
      <c r="C362" s="1" t="s">
        <v>78</v>
      </c>
      <c r="D362" s="1" t="s">
        <v>79</v>
      </c>
      <c r="E362" s="3">
        <v>600</v>
      </c>
      <c r="F362" s="1" t="s">
        <v>31</v>
      </c>
      <c r="G362" s="3">
        <v>1.5</v>
      </c>
      <c r="H362" s="3">
        <v>900</v>
      </c>
      <c r="I362" s="1" t="s">
        <v>32</v>
      </c>
      <c r="K362" s="1" t="s">
        <v>33</v>
      </c>
      <c r="L362" s="1" t="s">
        <v>80</v>
      </c>
      <c r="M362" s="1" t="s">
        <v>35</v>
      </c>
      <c r="N362" s="1" t="s">
        <v>49</v>
      </c>
      <c r="O362" s="1" t="s">
        <v>37</v>
      </c>
      <c r="P362" s="1" t="s">
        <v>81</v>
      </c>
      <c r="Q362" s="1" t="s">
        <v>82</v>
      </c>
      <c r="T362" s="1" t="s">
        <v>83</v>
      </c>
      <c r="X362" s="1" t="s">
        <v>53</v>
      </c>
      <c r="Y362" s="1" t="s">
        <v>84</v>
      </c>
      <c r="Z362" s="3">
        <v>0</v>
      </c>
      <c r="AC362" s="1">
        <f t="shared" si="10"/>
        <v>2018</v>
      </c>
      <c r="AD362" s="1">
        <f t="shared" si="11"/>
        <v>10</v>
      </c>
    </row>
    <row r="363" spans="1:30" ht="12.75" customHeight="1" x14ac:dyDescent="0.2">
      <c r="A363" s="2">
        <v>43395.3419538542</v>
      </c>
      <c r="B363" s="1" t="s">
        <v>684</v>
      </c>
      <c r="C363" s="1" t="s">
        <v>230</v>
      </c>
      <c r="D363" s="1" t="s">
        <v>231</v>
      </c>
      <c r="E363" s="3">
        <v>100</v>
      </c>
      <c r="F363" s="1" t="s">
        <v>31</v>
      </c>
      <c r="G363" s="3">
        <v>1.98</v>
      </c>
      <c r="H363" s="3">
        <v>198</v>
      </c>
      <c r="I363" s="1" t="s">
        <v>32</v>
      </c>
      <c r="K363" s="1" t="s">
        <v>33</v>
      </c>
      <c r="L363" s="1" t="s">
        <v>232</v>
      </c>
      <c r="M363" s="1" t="s">
        <v>35</v>
      </c>
      <c r="N363" s="1" t="s">
        <v>49</v>
      </c>
      <c r="O363" s="1" t="s">
        <v>37</v>
      </c>
      <c r="P363" s="1" t="s">
        <v>88</v>
      </c>
      <c r="Q363" s="1" t="s">
        <v>89</v>
      </c>
      <c r="T363" s="1" t="s">
        <v>90</v>
      </c>
      <c r="X363" s="1" t="s">
        <v>53</v>
      </c>
      <c r="Y363" s="1" t="s">
        <v>84</v>
      </c>
      <c r="Z363" s="3">
        <v>0</v>
      </c>
      <c r="AC363" s="1">
        <f t="shared" si="10"/>
        <v>2018</v>
      </c>
      <c r="AD363" s="1">
        <f t="shared" si="11"/>
        <v>10</v>
      </c>
    </row>
    <row r="364" spans="1:30" ht="12.75" customHeight="1" x14ac:dyDescent="0.2">
      <c r="A364" s="2">
        <v>43395.3419538542</v>
      </c>
      <c r="B364" s="1" t="s">
        <v>684</v>
      </c>
      <c r="C364" s="1" t="s">
        <v>91</v>
      </c>
      <c r="D364" s="1" t="s">
        <v>92</v>
      </c>
      <c r="E364" s="3">
        <v>100</v>
      </c>
      <c r="F364" s="1" t="s">
        <v>31</v>
      </c>
      <c r="G364" s="3">
        <v>2.16</v>
      </c>
      <c r="H364" s="3">
        <v>216</v>
      </c>
      <c r="I364" s="1" t="s">
        <v>32</v>
      </c>
      <c r="K364" s="1" t="s">
        <v>33</v>
      </c>
      <c r="L364" s="1" t="s">
        <v>93</v>
      </c>
      <c r="M364" s="1" t="s">
        <v>35</v>
      </c>
      <c r="N364" s="1" t="s">
        <v>49</v>
      </c>
      <c r="O364" s="1" t="s">
        <v>37</v>
      </c>
      <c r="P364" s="1" t="s">
        <v>88</v>
      </c>
      <c r="Q364" s="1" t="s">
        <v>89</v>
      </c>
      <c r="T364" s="1" t="s">
        <v>90</v>
      </c>
      <c r="X364" s="1" t="s">
        <v>53</v>
      </c>
      <c r="Y364" s="1" t="s">
        <v>84</v>
      </c>
      <c r="Z364" s="3">
        <v>0</v>
      </c>
      <c r="AC364" s="1">
        <f t="shared" si="10"/>
        <v>2018</v>
      </c>
      <c r="AD364" s="1">
        <f t="shared" si="11"/>
        <v>10</v>
      </c>
    </row>
    <row r="365" spans="1:30" ht="12.75" customHeight="1" x14ac:dyDescent="0.2">
      <c r="A365" s="2">
        <v>43395.3419538542</v>
      </c>
      <c r="B365" s="1" t="s">
        <v>684</v>
      </c>
      <c r="C365" s="1" t="s">
        <v>408</v>
      </c>
      <c r="D365" s="1" t="s">
        <v>409</v>
      </c>
      <c r="E365" s="3">
        <v>100</v>
      </c>
      <c r="F365" s="1" t="s">
        <v>31</v>
      </c>
      <c r="G365" s="3">
        <v>2.69</v>
      </c>
      <c r="H365" s="3">
        <v>269</v>
      </c>
      <c r="I365" s="1" t="s">
        <v>32</v>
      </c>
      <c r="K365" s="1" t="s">
        <v>33</v>
      </c>
      <c r="L365" s="1" t="s">
        <v>410</v>
      </c>
      <c r="M365" s="1" t="s">
        <v>35</v>
      </c>
      <c r="N365" s="1" t="s">
        <v>49</v>
      </c>
      <c r="O365" s="1" t="s">
        <v>37</v>
      </c>
      <c r="P365" s="1" t="s">
        <v>88</v>
      </c>
      <c r="Q365" s="1" t="s">
        <v>89</v>
      </c>
      <c r="T365" s="1" t="s">
        <v>90</v>
      </c>
      <c r="X365" s="1" t="s">
        <v>53</v>
      </c>
      <c r="Y365" s="1" t="s">
        <v>84</v>
      </c>
      <c r="Z365" s="3">
        <v>0</v>
      </c>
      <c r="AC365" s="1">
        <f t="shared" si="10"/>
        <v>2018</v>
      </c>
      <c r="AD365" s="1">
        <f t="shared" si="11"/>
        <v>10</v>
      </c>
    </row>
    <row r="366" spans="1:30" ht="12.75" customHeight="1" x14ac:dyDescent="0.2">
      <c r="A366" s="2">
        <v>43395.3419538542</v>
      </c>
      <c r="B366" s="1" t="s">
        <v>684</v>
      </c>
      <c r="C366" s="1" t="s">
        <v>324</v>
      </c>
      <c r="D366" s="1" t="s">
        <v>325</v>
      </c>
      <c r="E366" s="3">
        <v>120</v>
      </c>
      <c r="F366" s="1" t="s">
        <v>31</v>
      </c>
      <c r="G366" s="3">
        <v>3.02</v>
      </c>
      <c r="H366" s="3">
        <v>362.4</v>
      </c>
      <c r="I366" s="1" t="s">
        <v>32</v>
      </c>
      <c r="K366" s="1" t="s">
        <v>33</v>
      </c>
      <c r="L366" s="1" t="s">
        <v>326</v>
      </c>
      <c r="M366" s="1" t="s">
        <v>35</v>
      </c>
      <c r="N366" s="1" t="s">
        <v>49</v>
      </c>
      <c r="O366" s="1" t="s">
        <v>37</v>
      </c>
      <c r="P366" s="1" t="s">
        <v>69</v>
      </c>
      <c r="Q366" s="1" t="s">
        <v>70</v>
      </c>
      <c r="T366" s="1" t="s">
        <v>71</v>
      </c>
      <c r="X366" s="1" t="s">
        <v>53</v>
      </c>
      <c r="Y366" s="1" t="s">
        <v>42</v>
      </c>
      <c r="Z366" s="3">
        <v>0</v>
      </c>
      <c r="AC366" s="1">
        <f t="shared" si="10"/>
        <v>2018</v>
      </c>
      <c r="AD366" s="1">
        <f t="shared" si="11"/>
        <v>10</v>
      </c>
    </row>
    <row r="367" spans="1:30" ht="12.75" customHeight="1" x14ac:dyDescent="0.2">
      <c r="A367" s="2">
        <v>43395.3419538542</v>
      </c>
      <c r="B367" s="1" t="s">
        <v>684</v>
      </c>
      <c r="C367" s="1" t="s">
        <v>688</v>
      </c>
      <c r="D367" s="1" t="s">
        <v>689</v>
      </c>
      <c r="E367" s="3">
        <v>100</v>
      </c>
      <c r="F367" s="1" t="s">
        <v>31</v>
      </c>
      <c r="G367" s="3">
        <v>5.64</v>
      </c>
      <c r="H367" s="3">
        <v>564</v>
      </c>
      <c r="I367" s="1" t="s">
        <v>32</v>
      </c>
      <c r="K367" s="1" t="s">
        <v>33</v>
      </c>
      <c r="L367" s="1" t="s">
        <v>690</v>
      </c>
      <c r="M367" s="1" t="s">
        <v>35</v>
      </c>
      <c r="N367" s="1" t="s">
        <v>49</v>
      </c>
      <c r="O367" s="1" t="s">
        <v>37</v>
      </c>
      <c r="P367" s="1" t="s">
        <v>75</v>
      </c>
      <c r="Q367" s="1" t="s">
        <v>76</v>
      </c>
      <c r="T367" s="1" t="s">
        <v>359</v>
      </c>
      <c r="X367" s="1" t="s">
        <v>53</v>
      </c>
      <c r="Y367" s="1" t="s">
        <v>42</v>
      </c>
      <c r="Z367" s="3">
        <v>0</v>
      </c>
      <c r="AA367" s="1" t="s">
        <v>306</v>
      </c>
      <c r="AB367" s="1" t="s">
        <v>306</v>
      </c>
      <c r="AC367" s="1">
        <f t="shared" si="10"/>
        <v>2018</v>
      </c>
      <c r="AD367" s="1">
        <f t="shared" si="11"/>
        <v>10</v>
      </c>
    </row>
    <row r="368" spans="1:30" ht="12.75" customHeight="1" x14ac:dyDescent="0.2">
      <c r="A368" s="2">
        <v>43395.3419538542</v>
      </c>
      <c r="B368" s="1" t="s">
        <v>684</v>
      </c>
      <c r="C368" s="1" t="s">
        <v>166</v>
      </c>
      <c r="D368" s="1" t="s">
        <v>167</v>
      </c>
      <c r="E368" s="3">
        <v>200</v>
      </c>
      <c r="F368" s="1" t="s">
        <v>31</v>
      </c>
      <c r="G368" s="3">
        <v>6.17</v>
      </c>
      <c r="H368" s="3">
        <v>1234</v>
      </c>
      <c r="I368" s="1" t="s">
        <v>32</v>
      </c>
      <c r="K368" s="1" t="s">
        <v>33</v>
      </c>
      <c r="L368" s="1" t="s">
        <v>168</v>
      </c>
      <c r="M368" s="1" t="s">
        <v>35</v>
      </c>
      <c r="N368" s="1" t="s">
        <v>49</v>
      </c>
      <c r="O368" s="1" t="s">
        <v>37</v>
      </c>
      <c r="P368" s="1" t="s">
        <v>169</v>
      </c>
      <c r="Q368" s="1" t="s">
        <v>170</v>
      </c>
      <c r="T368" s="1" t="s">
        <v>83</v>
      </c>
      <c r="X368" s="1" t="s">
        <v>53</v>
      </c>
      <c r="Y368" s="1" t="s">
        <v>84</v>
      </c>
      <c r="Z368" s="3">
        <v>0</v>
      </c>
      <c r="AA368" s="1" t="s">
        <v>171</v>
      </c>
      <c r="AB368" s="1" t="s">
        <v>171</v>
      </c>
      <c r="AC368" s="1">
        <f t="shared" si="10"/>
        <v>2018</v>
      </c>
      <c r="AD368" s="1">
        <f t="shared" si="11"/>
        <v>10</v>
      </c>
    </row>
    <row r="369" spans="1:30" ht="12.75" customHeight="1" x14ac:dyDescent="0.2">
      <c r="A369" s="2">
        <v>43395.3419538542</v>
      </c>
      <c r="B369" s="1" t="s">
        <v>684</v>
      </c>
      <c r="C369" s="1" t="s">
        <v>255</v>
      </c>
      <c r="D369" s="1" t="s">
        <v>256</v>
      </c>
      <c r="E369" s="3">
        <v>24</v>
      </c>
      <c r="F369" s="1" t="s">
        <v>31</v>
      </c>
      <c r="G369" s="3">
        <v>8.1199999999999992</v>
      </c>
      <c r="H369" s="3">
        <v>194.88</v>
      </c>
      <c r="I369" s="1" t="s">
        <v>32</v>
      </c>
      <c r="K369" s="1" t="s">
        <v>33</v>
      </c>
      <c r="L369" s="1" t="s">
        <v>257</v>
      </c>
      <c r="M369" s="1" t="s">
        <v>35</v>
      </c>
      <c r="N369" s="1" t="s">
        <v>49</v>
      </c>
      <c r="O369" s="1" t="s">
        <v>37</v>
      </c>
      <c r="P369" s="1" t="s">
        <v>75</v>
      </c>
      <c r="Q369" s="1" t="s">
        <v>76</v>
      </c>
      <c r="T369" s="1" t="s">
        <v>106</v>
      </c>
      <c r="X369" s="1" t="s">
        <v>53</v>
      </c>
      <c r="Y369" s="1" t="s">
        <v>42</v>
      </c>
      <c r="Z369" s="3">
        <v>0</v>
      </c>
      <c r="AC369" s="1">
        <f t="shared" si="10"/>
        <v>2018</v>
      </c>
      <c r="AD369" s="1">
        <f t="shared" si="11"/>
        <v>10</v>
      </c>
    </row>
    <row r="370" spans="1:30" ht="12.75" customHeight="1" x14ac:dyDescent="0.2">
      <c r="A370" s="2">
        <v>43395.3419538542</v>
      </c>
      <c r="B370" s="1" t="s">
        <v>684</v>
      </c>
      <c r="C370" s="1" t="s">
        <v>631</v>
      </c>
      <c r="D370" s="1" t="s">
        <v>632</v>
      </c>
      <c r="E370" s="3">
        <v>60</v>
      </c>
      <c r="F370" s="1" t="s">
        <v>31</v>
      </c>
      <c r="G370" s="3">
        <v>8.4700000000000006</v>
      </c>
      <c r="H370" s="3">
        <v>508.2</v>
      </c>
      <c r="I370" s="1" t="s">
        <v>32</v>
      </c>
      <c r="K370" s="1" t="s">
        <v>33</v>
      </c>
      <c r="L370" s="1" t="s">
        <v>633</v>
      </c>
      <c r="M370" s="1" t="s">
        <v>35</v>
      </c>
      <c r="N370" s="1" t="s">
        <v>49</v>
      </c>
      <c r="O370" s="1" t="s">
        <v>37</v>
      </c>
      <c r="P370" s="1" t="s">
        <v>634</v>
      </c>
      <c r="Q370" s="1" t="s">
        <v>635</v>
      </c>
      <c r="T370" s="1" t="s">
        <v>636</v>
      </c>
      <c r="X370" s="1" t="s">
        <v>53</v>
      </c>
      <c r="Y370" s="1" t="s">
        <v>84</v>
      </c>
      <c r="Z370" s="3">
        <v>0</v>
      </c>
      <c r="AC370" s="1">
        <f t="shared" si="10"/>
        <v>2018</v>
      </c>
      <c r="AD370" s="1">
        <f t="shared" si="11"/>
        <v>10</v>
      </c>
    </row>
    <row r="371" spans="1:30" ht="12.75" customHeight="1" x14ac:dyDescent="0.2">
      <c r="A371" s="2">
        <v>43395.3419538542</v>
      </c>
      <c r="B371" s="1" t="s">
        <v>684</v>
      </c>
      <c r="C371" s="1" t="s">
        <v>411</v>
      </c>
      <c r="D371" s="1" t="s">
        <v>412</v>
      </c>
      <c r="E371" s="3">
        <v>100</v>
      </c>
      <c r="F371" s="1" t="s">
        <v>31</v>
      </c>
      <c r="G371" s="3">
        <v>9.1999999999999993</v>
      </c>
      <c r="H371" s="3">
        <v>920</v>
      </c>
      <c r="I371" s="1" t="s">
        <v>32</v>
      </c>
      <c r="K371" s="1" t="s">
        <v>33</v>
      </c>
      <c r="L371" s="1" t="s">
        <v>413</v>
      </c>
      <c r="M371" s="1" t="s">
        <v>35</v>
      </c>
      <c r="N371" s="1" t="s">
        <v>49</v>
      </c>
      <c r="O371" s="1" t="s">
        <v>37</v>
      </c>
      <c r="P371" s="1" t="s">
        <v>414</v>
      </c>
      <c r="Q371" s="1" t="s">
        <v>415</v>
      </c>
      <c r="T371" s="1" t="s">
        <v>416</v>
      </c>
      <c r="X371" s="1" t="s">
        <v>53</v>
      </c>
      <c r="Y371" s="1" t="s">
        <v>84</v>
      </c>
      <c r="Z371" s="3">
        <v>0</v>
      </c>
      <c r="AA371" s="1" t="s">
        <v>417</v>
      </c>
      <c r="AB371" s="1" t="s">
        <v>417</v>
      </c>
      <c r="AC371" s="1">
        <f t="shared" si="10"/>
        <v>2018</v>
      </c>
      <c r="AD371" s="1">
        <f t="shared" si="11"/>
        <v>10</v>
      </c>
    </row>
    <row r="372" spans="1:30" ht="12.75" customHeight="1" x14ac:dyDescent="0.2">
      <c r="A372" s="2">
        <v>43395.3419538542</v>
      </c>
      <c r="B372" s="1" t="s">
        <v>684</v>
      </c>
      <c r="C372" s="1" t="s">
        <v>603</v>
      </c>
      <c r="D372" s="1" t="s">
        <v>604</v>
      </c>
      <c r="E372" s="3">
        <v>50</v>
      </c>
      <c r="F372" s="1" t="s">
        <v>31</v>
      </c>
      <c r="G372" s="3">
        <v>10.119999999999999</v>
      </c>
      <c r="H372" s="3">
        <v>506</v>
      </c>
      <c r="I372" s="1" t="s">
        <v>32</v>
      </c>
      <c r="K372" s="1" t="s">
        <v>33</v>
      </c>
      <c r="L372" s="1" t="s">
        <v>605</v>
      </c>
      <c r="M372" s="1" t="s">
        <v>35</v>
      </c>
      <c r="N372" s="1" t="s">
        <v>49</v>
      </c>
      <c r="O372" s="1" t="s">
        <v>37</v>
      </c>
      <c r="P372" s="1" t="s">
        <v>69</v>
      </c>
      <c r="Q372" s="1" t="s">
        <v>70</v>
      </c>
      <c r="T372" s="1" t="s">
        <v>71</v>
      </c>
      <c r="X372" s="1" t="s">
        <v>53</v>
      </c>
      <c r="Y372" s="1" t="s">
        <v>42</v>
      </c>
      <c r="Z372" s="3">
        <v>0</v>
      </c>
      <c r="AC372" s="1">
        <f t="shared" si="10"/>
        <v>2018</v>
      </c>
      <c r="AD372" s="1">
        <f t="shared" si="11"/>
        <v>10</v>
      </c>
    </row>
    <row r="373" spans="1:30" ht="12.75" customHeight="1" x14ac:dyDescent="0.2">
      <c r="A373" s="2">
        <v>43395.3419538542</v>
      </c>
      <c r="B373" s="1" t="s">
        <v>684</v>
      </c>
      <c r="C373" s="1" t="s">
        <v>264</v>
      </c>
      <c r="D373" s="1" t="s">
        <v>265</v>
      </c>
      <c r="E373" s="3">
        <v>60</v>
      </c>
      <c r="F373" s="1" t="s">
        <v>31</v>
      </c>
      <c r="G373" s="3">
        <v>11.74</v>
      </c>
      <c r="H373" s="3">
        <v>704.4</v>
      </c>
      <c r="I373" s="1" t="s">
        <v>32</v>
      </c>
      <c r="K373" s="1" t="s">
        <v>33</v>
      </c>
      <c r="L373" s="1" t="s">
        <v>266</v>
      </c>
      <c r="M373" s="1" t="s">
        <v>35</v>
      </c>
      <c r="N373" s="1" t="s">
        <v>49</v>
      </c>
      <c r="O373" s="1" t="s">
        <v>37</v>
      </c>
      <c r="P373" s="1" t="s">
        <v>267</v>
      </c>
      <c r="Q373" s="1" t="s">
        <v>268</v>
      </c>
      <c r="T373" s="1" t="s">
        <v>269</v>
      </c>
      <c r="X373" s="1" t="s">
        <v>53</v>
      </c>
      <c r="Y373" s="1" t="s">
        <v>84</v>
      </c>
      <c r="Z373" s="3">
        <v>0</v>
      </c>
      <c r="AC373" s="1">
        <f t="shared" si="10"/>
        <v>2018</v>
      </c>
      <c r="AD373" s="1">
        <f t="shared" si="11"/>
        <v>10</v>
      </c>
    </row>
    <row r="374" spans="1:30" ht="12.75" customHeight="1" x14ac:dyDescent="0.2">
      <c r="A374" s="2">
        <v>43395.3419538542</v>
      </c>
      <c r="B374" s="1" t="s">
        <v>684</v>
      </c>
      <c r="C374" s="1" t="s">
        <v>691</v>
      </c>
      <c r="D374" s="1" t="s">
        <v>692</v>
      </c>
      <c r="E374" s="3">
        <v>10</v>
      </c>
      <c r="F374" s="1" t="s">
        <v>31</v>
      </c>
      <c r="G374" s="3">
        <v>13.2</v>
      </c>
      <c r="H374" s="3">
        <v>132</v>
      </c>
      <c r="I374" s="1" t="s">
        <v>32</v>
      </c>
      <c r="K374" s="1" t="s">
        <v>33</v>
      </c>
      <c r="L374" s="1" t="s">
        <v>693</v>
      </c>
      <c r="M374" s="1" t="s">
        <v>35</v>
      </c>
      <c r="N374" s="1" t="s">
        <v>49</v>
      </c>
      <c r="O374" s="1" t="s">
        <v>37</v>
      </c>
      <c r="P374" s="1" t="s">
        <v>169</v>
      </c>
      <c r="Q374" s="1" t="s">
        <v>170</v>
      </c>
      <c r="T374" s="1" t="s">
        <v>694</v>
      </c>
      <c r="X374" s="1" t="s">
        <v>53</v>
      </c>
      <c r="Y374" s="1" t="s">
        <v>84</v>
      </c>
      <c r="Z374" s="3">
        <v>0</v>
      </c>
      <c r="AC374" s="1">
        <f t="shared" si="10"/>
        <v>2018</v>
      </c>
      <c r="AD374" s="1">
        <f t="shared" si="11"/>
        <v>10</v>
      </c>
    </row>
    <row r="375" spans="1:30" ht="12.75" customHeight="1" x14ac:dyDescent="0.2">
      <c r="A375" s="2">
        <v>43395.3419538542</v>
      </c>
      <c r="B375" s="1" t="s">
        <v>684</v>
      </c>
      <c r="C375" s="1" t="s">
        <v>695</v>
      </c>
      <c r="D375" s="1" t="s">
        <v>696</v>
      </c>
      <c r="E375" s="3">
        <v>10</v>
      </c>
      <c r="F375" s="1" t="s">
        <v>31</v>
      </c>
      <c r="G375" s="3">
        <v>13.2</v>
      </c>
      <c r="H375" s="3">
        <v>132</v>
      </c>
      <c r="I375" s="1" t="s">
        <v>32</v>
      </c>
      <c r="K375" s="1" t="s">
        <v>33</v>
      </c>
      <c r="L375" s="1" t="s">
        <v>697</v>
      </c>
      <c r="M375" s="1" t="s">
        <v>35</v>
      </c>
      <c r="N375" s="1" t="s">
        <v>49</v>
      </c>
      <c r="O375" s="1" t="s">
        <v>37</v>
      </c>
      <c r="P375" s="1" t="s">
        <v>169</v>
      </c>
      <c r="Q375" s="1" t="s">
        <v>170</v>
      </c>
      <c r="T375" s="1" t="s">
        <v>694</v>
      </c>
      <c r="X375" s="1" t="s">
        <v>53</v>
      </c>
      <c r="Y375" s="1" t="s">
        <v>84</v>
      </c>
      <c r="Z375" s="3">
        <v>0</v>
      </c>
      <c r="AC375" s="1">
        <f t="shared" si="10"/>
        <v>2018</v>
      </c>
      <c r="AD375" s="1">
        <f t="shared" si="11"/>
        <v>10</v>
      </c>
    </row>
    <row r="376" spans="1:30" ht="12.75" customHeight="1" x14ac:dyDescent="0.2">
      <c r="A376" s="2">
        <v>43395.3419538542</v>
      </c>
      <c r="B376" s="1" t="s">
        <v>684</v>
      </c>
      <c r="C376" s="1" t="s">
        <v>698</v>
      </c>
      <c r="D376" s="1" t="s">
        <v>699</v>
      </c>
      <c r="E376" s="3">
        <v>10</v>
      </c>
      <c r="F376" s="1" t="s">
        <v>31</v>
      </c>
      <c r="G376" s="3">
        <v>13.21</v>
      </c>
      <c r="H376" s="3">
        <v>132.1</v>
      </c>
      <c r="I376" s="1" t="s">
        <v>32</v>
      </c>
      <c r="K376" s="1" t="s">
        <v>33</v>
      </c>
      <c r="L376" s="1" t="s">
        <v>700</v>
      </c>
      <c r="M376" s="1" t="s">
        <v>35</v>
      </c>
      <c r="N376" s="1" t="s">
        <v>49</v>
      </c>
      <c r="O376" s="1" t="s">
        <v>37</v>
      </c>
      <c r="P376" s="1" t="s">
        <v>169</v>
      </c>
      <c r="Q376" s="1" t="s">
        <v>170</v>
      </c>
      <c r="T376" s="1" t="s">
        <v>694</v>
      </c>
      <c r="X376" s="1" t="s">
        <v>53</v>
      </c>
      <c r="Y376" s="1" t="s">
        <v>84</v>
      </c>
      <c r="Z376" s="3">
        <v>0</v>
      </c>
      <c r="AC376" s="1">
        <f t="shared" si="10"/>
        <v>2018</v>
      </c>
      <c r="AD376" s="1">
        <f t="shared" si="11"/>
        <v>10</v>
      </c>
    </row>
    <row r="377" spans="1:30" ht="12.75" customHeight="1" x14ac:dyDescent="0.2">
      <c r="A377" s="2">
        <v>43395.3419538542</v>
      </c>
      <c r="B377" s="1" t="s">
        <v>684</v>
      </c>
      <c r="C377" s="1" t="s">
        <v>270</v>
      </c>
      <c r="D377" s="1" t="s">
        <v>271</v>
      </c>
      <c r="E377" s="3">
        <v>60</v>
      </c>
      <c r="F377" s="1" t="s">
        <v>31</v>
      </c>
      <c r="G377" s="3">
        <v>13.31</v>
      </c>
      <c r="H377" s="3">
        <v>798.6</v>
      </c>
      <c r="I377" s="1" t="s">
        <v>32</v>
      </c>
      <c r="K377" s="1" t="s">
        <v>33</v>
      </c>
      <c r="L377" s="1" t="s">
        <v>272</v>
      </c>
      <c r="M377" s="1" t="s">
        <v>35</v>
      </c>
      <c r="N377" s="1" t="s">
        <v>49</v>
      </c>
      <c r="O377" s="1" t="s">
        <v>37</v>
      </c>
      <c r="P377" s="1" t="s">
        <v>267</v>
      </c>
      <c r="Q377" s="1" t="s">
        <v>268</v>
      </c>
      <c r="T377" s="1" t="s">
        <v>269</v>
      </c>
      <c r="X377" s="1" t="s">
        <v>53</v>
      </c>
      <c r="Y377" s="1" t="s">
        <v>84</v>
      </c>
      <c r="Z377" s="3">
        <v>0</v>
      </c>
      <c r="AC377" s="1">
        <f t="shared" si="10"/>
        <v>2018</v>
      </c>
      <c r="AD377" s="1">
        <f t="shared" si="11"/>
        <v>10</v>
      </c>
    </row>
    <row r="378" spans="1:30" ht="12.75" customHeight="1" x14ac:dyDescent="0.2">
      <c r="A378" s="2">
        <v>43395.3419538542</v>
      </c>
      <c r="B378" s="1" t="s">
        <v>684</v>
      </c>
      <c r="C378" s="1" t="s">
        <v>418</v>
      </c>
      <c r="D378" s="1" t="s">
        <v>419</v>
      </c>
      <c r="E378" s="3">
        <v>10</v>
      </c>
      <c r="F378" s="1" t="s">
        <v>31</v>
      </c>
      <c r="G378" s="3">
        <v>21.24</v>
      </c>
      <c r="H378" s="3">
        <v>212.4</v>
      </c>
      <c r="I378" s="1" t="s">
        <v>32</v>
      </c>
      <c r="K378" s="1" t="s">
        <v>33</v>
      </c>
      <c r="L378" s="1" t="s">
        <v>420</v>
      </c>
      <c r="M378" s="1" t="s">
        <v>35</v>
      </c>
      <c r="N378" s="1" t="s">
        <v>49</v>
      </c>
      <c r="O378" s="1" t="s">
        <v>37</v>
      </c>
      <c r="P378" s="1" t="s">
        <v>421</v>
      </c>
      <c r="Q378" s="1" t="s">
        <v>422</v>
      </c>
      <c r="T378" s="1" t="s">
        <v>423</v>
      </c>
      <c r="X378" s="1" t="s">
        <v>53</v>
      </c>
      <c r="Y378" s="1" t="s">
        <v>84</v>
      </c>
      <c r="Z378" s="3">
        <v>0</v>
      </c>
      <c r="AC378" s="1">
        <f t="shared" si="10"/>
        <v>2018</v>
      </c>
      <c r="AD378" s="1">
        <f t="shared" si="11"/>
        <v>10</v>
      </c>
    </row>
    <row r="379" spans="1:30" ht="12.75" customHeight="1" x14ac:dyDescent="0.2">
      <c r="A379" s="2">
        <v>43395.3419538542</v>
      </c>
      <c r="B379" s="1" t="s">
        <v>684</v>
      </c>
      <c r="C379" s="1" t="s">
        <v>477</v>
      </c>
      <c r="D379" s="1" t="s">
        <v>478</v>
      </c>
      <c r="E379" s="3">
        <v>2</v>
      </c>
      <c r="F379" s="1" t="s">
        <v>31</v>
      </c>
      <c r="G379" s="3">
        <v>25</v>
      </c>
      <c r="H379" s="3">
        <v>50</v>
      </c>
      <c r="I379" s="1" t="s">
        <v>32</v>
      </c>
      <c r="K379" s="1" t="s">
        <v>33</v>
      </c>
      <c r="L379" s="1" t="s">
        <v>479</v>
      </c>
      <c r="M379" s="1" t="s">
        <v>35</v>
      </c>
      <c r="N379" s="1" t="s">
        <v>49</v>
      </c>
      <c r="O379" s="1" t="s">
        <v>37</v>
      </c>
      <c r="P379" s="1" t="s">
        <v>169</v>
      </c>
      <c r="Q379" s="1" t="s">
        <v>170</v>
      </c>
      <c r="T379" s="1" t="s">
        <v>480</v>
      </c>
      <c r="X379" s="1" t="s">
        <v>53</v>
      </c>
      <c r="Y379" s="1" t="s">
        <v>84</v>
      </c>
      <c r="Z379" s="3">
        <v>0</v>
      </c>
      <c r="AA379" s="1" t="s">
        <v>481</v>
      </c>
      <c r="AB379" s="1" t="s">
        <v>481</v>
      </c>
      <c r="AC379" s="1">
        <f t="shared" si="10"/>
        <v>2018</v>
      </c>
      <c r="AD379" s="1">
        <f t="shared" si="11"/>
        <v>10</v>
      </c>
    </row>
    <row r="380" spans="1:30" ht="12.75" customHeight="1" x14ac:dyDescent="0.2">
      <c r="A380" s="2">
        <v>43395.3419538542</v>
      </c>
      <c r="B380" s="1" t="s">
        <v>684</v>
      </c>
      <c r="C380" s="1" t="s">
        <v>424</v>
      </c>
      <c r="D380" s="1" t="s">
        <v>425</v>
      </c>
      <c r="E380" s="3">
        <v>50</v>
      </c>
      <c r="F380" s="1" t="s">
        <v>31</v>
      </c>
      <c r="G380" s="3">
        <v>30.18</v>
      </c>
      <c r="H380" s="3">
        <v>1509</v>
      </c>
      <c r="I380" s="1" t="s">
        <v>32</v>
      </c>
      <c r="K380" s="1" t="s">
        <v>33</v>
      </c>
      <c r="L380" s="1" t="s">
        <v>426</v>
      </c>
      <c r="M380" s="1" t="s">
        <v>35</v>
      </c>
      <c r="N380" s="1" t="s">
        <v>49</v>
      </c>
      <c r="O380" s="1" t="s">
        <v>37</v>
      </c>
      <c r="P380" s="1" t="s">
        <v>38</v>
      </c>
      <c r="Q380" s="1" t="s">
        <v>39</v>
      </c>
      <c r="T380" s="1" t="s">
        <v>83</v>
      </c>
      <c r="X380" s="1" t="s">
        <v>53</v>
      </c>
      <c r="Y380" s="1" t="s">
        <v>42</v>
      </c>
      <c r="Z380" s="3">
        <v>0</v>
      </c>
      <c r="AC380" s="1">
        <f t="shared" si="10"/>
        <v>2018</v>
      </c>
      <c r="AD380" s="1">
        <f t="shared" si="11"/>
        <v>10</v>
      </c>
    </row>
    <row r="381" spans="1:30" ht="12.75" customHeight="1" x14ac:dyDescent="0.2">
      <c r="A381" s="2">
        <v>43395.3419538542</v>
      </c>
      <c r="B381" s="1" t="s">
        <v>684</v>
      </c>
      <c r="C381" s="1" t="s">
        <v>701</v>
      </c>
      <c r="D381" s="1" t="s">
        <v>702</v>
      </c>
      <c r="E381" s="3">
        <v>12</v>
      </c>
      <c r="F381" s="1" t="s">
        <v>31</v>
      </c>
      <c r="G381" s="3">
        <v>157.1</v>
      </c>
      <c r="H381" s="3">
        <v>1885.2</v>
      </c>
      <c r="I381" s="1" t="s">
        <v>32</v>
      </c>
      <c r="K381" s="1" t="s">
        <v>33</v>
      </c>
      <c r="L381" s="1" t="s">
        <v>703</v>
      </c>
      <c r="M381" s="1" t="s">
        <v>35</v>
      </c>
      <c r="N381" s="1" t="s">
        <v>49</v>
      </c>
      <c r="O381" s="1" t="s">
        <v>37</v>
      </c>
      <c r="P381" s="1" t="s">
        <v>38</v>
      </c>
      <c r="Q381" s="1" t="s">
        <v>39</v>
      </c>
      <c r="T381" s="1" t="s">
        <v>106</v>
      </c>
      <c r="X381" s="1" t="s">
        <v>53</v>
      </c>
      <c r="Y381" s="1" t="s">
        <v>42</v>
      </c>
      <c r="Z381" s="3">
        <v>0</v>
      </c>
      <c r="AC381" s="1">
        <f t="shared" si="10"/>
        <v>2018</v>
      </c>
      <c r="AD381" s="1">
        <f t="shared" si="11"/>
        <v>10</v>
      </c>
    </row>
    <row r="382" spans="1:30" ht="12.75" customHeight="1" x14ac:dyDescent="0.2">
      <c r="A382" s="2">
        <v>43395.3419538542</v>
      </c>
      <c r="B382" s="1" t="s">
        <v>684</v>
      </c>
      <c r="C382" s="1" t="s">
        <v>427</v>
      </c>
      <c r="D382" s="1" t="s">
        <v>428</v>
      </c>
      <c r="E382" s="3">
        <v>1</v>
      </c>
      <c r="F382" s="1" t="s">
        <v>31</v>
      </c>
      <c r="G382" s="3">
        <v>172.5</v>
      </c>
      <c r="H382" s="3">
        <v>172.5</v>
      </c>
      <c r="I382" s="1" t="s">
        <v>32</v>
      </c>
      <c r="K382" s="1" t="s">
        <v>33</v>
      </c>
      <c r="L382" s="1" t="s">
        <v>429</v>
      </c>
      <c r="M382" s="1" t="s">
        <v>35</v>
      </c>
      <c r="N382" s="1" t="s">
        <v>49</v>
      </c>
      <c r="O382" s="1" t="s">
        <v>37</v>
      </c>
      <c r="P382" s="1" t="s">
        <v>414</v>
      </c>
      <c r="Q382" s="1" t="s">
        <v>415</v>
      </c>
      <c r="T382" s="1" t="s">
        <v>416</v>
      </c>
      <c r="X382" s="1" t="s">
        <v>53</v>
      </c>
      <c r="Y382" s="1" t="s">
        <v>84</v>
      </c>
      <c r="Z382" s="3">
        <v>0</v>
      </c>
      <c r="AA382" s="1" t="s">
        <v>417</v>
      </c>
      <c r="AB382" s="1" t="s">
        <v>417</v>
      </c>
      <c r="AC382" s="1">
        <f t="shared" si="10"/>
        <v>2018</v>
      </c>
      <c r="AD382" s="1">
        <f t="shared" si="11"/>
        <v>10</v>
      </c>
    </row>
    <row r="383" spans="1:30" ht="12.75" customHeight="1" x14ac:dyDescent="0.2">
      <c r="A383" s="2">
        <v>43395.3419538542</v>
      </c>
      <c r="B383" s="1" t="s">
        <v>684</v>
      </c>
      <c r="C383" s="1" t="s">
        <v>704</v>
      </c>
      <c r="D383" s="1" t="s">
        <v>705</v>
      </c>
      <c r="E383" s="3">
        <v>12</v>
      </c>
      <c r="F383" s="1" t="s">
        <v>31</v>
      </c>
      <c r="G383" s="3">
        <v>197.57</v>
      </c>
      <c r="H383" s="3">
        <v>2370.84</v>
      </c>
      <c r="I383" s="1" t="s">
        <v>32</v>
      </c>
      <c r="K383" s="1" t="s">
        <v>33</v>
      </c>
      <c r="L383" s="1" t="s">
        <v>706</v>
      </c>
      <c r="M383" s="1" t="s">
        <v>35</v>
      </c>
      <c r="N383" s="1" t="s">
        <v>49</v>
      </c>
      <c r="O383" s="1" t="s">
        <v>37</v>
      </c>
      <c r="P383" s="1" t="s">
        <v>169</v>
      </c>
      <c r="Q383" s="1" t="s">
        <v>170</v>
      </c>
      <c r="T383" s="1" t="s">
        <v>106</v>
      </c>
      <c r="X383" s="1" t="s">
        <v>53</v>
      </c>
      <c r="Y383" s="1" t="s">
        <v>84</v>
      </c>
      <c r="Z383" s="3">
        <v>0</v>
      </c>
      <c r="AC383" s="1">
        <f t="shared" si="10"/>
        <v>2018</v>
      </c>
      <c r="AD383" s="1">
        <f t="shared" si="11"/>
        <v>10</v>
      </c>
    </row>
    <row r="384" spans="1:30" ht="12.75" customHeight="1" x14ac:dyDescent="0.2">
      <c r="A384" s="2">
        <v>43395.3419538542</v>
      </c>
      <c r="B384" s="1" t="s">
        <v>684</v>
      </c>
      <c r="C384" s="1" t="s">
        <v>278</v>
      </c>
      <c r="D384" s="1" t="s">
        <v>279</v>
      </c>
      <c r="E384" s="3">
        <v>3</v>
      </c>
      <c r="F384" s="1" t="s">
        <v>31</v>
      </c>
      <c r="G384" s="3">
        <v>309.35000000000002</v>
      </c>
      <c r="H384" s="3">
        <v>928.05</v>
      </c>
      <c r="I384" s="1" t="s">
        <v>32</v>
      </c>
      <c r="K384" s="1" t="s">
        <v>33</v>
      </c>
      <c r="L384" s="1" t="s">
        <v>280</v>
      </c>
      <c r="M384" s="1" t="s">
        <v>35</v>
      </c>
      <c r="N384" s="1" t="s">
        <v>49</v>
      </c>
      <c r="O384" s="1" t="s">
        <v>37</v>
      </c>
      <c r="P384" s="1" t="s">
        <v>38</v>
      </c>
      <c r="Q384" s="1" t="s">
        <v>39</v>
      </c>
      <c r="T384" s="1" t="s">
        <v>115</v>
      </c>
      <c r="X384" s="1" t="s">
        <v>53</v>
      </c>
      <c r="Y384" s="1" t="s">
        <v>42</v>
      </c>
      <c r="Z384" s="3">
        <v>0</v>
      </c>
      <c r="AC384" s="1">
        <f t="shared" si="10"/>
        <v>2018</v>
      </c>
      <c r="AD384" s="1">
        <f t="shared" si="11"/>
        <v>10</v>
      </c>
    </row>
    <row r="385" spans="1:30" ht="12.75" customHeight="1" x14ac:dyDescent="0.2">
      <c r="A385" s="2">
        <v>43395.3419538542</v>
      </c>
      <c r="B385" s="1" t="s">
        <v>684</v>
      </c>
      <c r="C385" s="1" t="s">
        <v>112</v>
      </c>
      <c r="D385" s="1" t="s">
        <v>113</v>
      </c>
      <c r="E385" s="3">
        <v>3</v>
      </c>
      <c r="F385" s="1" t="s">
        <v>31</v>
      </c>
      <c r="G385" s="3">
        <v>355.35</v>
      </c>
      <c r="H385" s="3">
        <v>1066.05</v>
      </c>
      <c r="I385" s="1" t="s">
        <v>32</v>
      </c>
      <c r="K385" s="1" t="s">
        <v>33</v>
      </c>
      <c r="L385" s="1" t="s">
        <v>114</v>
      </c>
      <c r="M385" s="1" t="s">
        <v>35</v>
      </c>
      <c r="N385" s="1" t="s">
        <v>49</v>
      </c>
      <c r="O385" s="1" t="s">
        <v>37</v>
      </c>
      <c r="P385" s="1" t="s">
        <v>38</v>
      </c>
      <c r="Q385" s="1" t="s">
        <v>39</v>
      </c>
      <c r="T385" s="1" t="s">
        <v>115</v>
      </c>
      <c r="X385" s="1" t="s">
        <v>53</v>
      </c>
      <c r="Y385" s="1" t="s">
        <v>42</v>
      </c>
      <c r="Z385" s="3">
        <v>0</v>
      </c>
      <c r="AC385" s="1">
        <f t="shared" si="10"/>
        <v>2018</v>
      </c>
      <c r="AD385" s="1">
        <f t="shared" si="11"/>
        <v>10</v>
      </c>
    </row>
    <row r="386" spans="1:30" ht="12.75" customHeight="1" x14ac:dyDescent="0.2">
      <c r="A386" s="2">
        <v>43395.3419538542</v>
      </c>
      <c r="B386" s="1" t="s">
        <v>684</v>
      </c>
      <c r="C386" s="1" t="s">
        <v>642</v>
      </c>
      <c r="D386" s="1" t="s">
        <v>643</v>
      </c>
      <c r="E386" s="3">
        <v>2</v>
      </c>
      <c r="F386" s="1" t="s">
        <v>31</v>
      </c>
      <c r="G386" s="3">
        <v>573.85</v>
      </c>
      <c r="H386" s="3">
        <v>1147.7</v>
      </c>
      <c r="I386" s="1" t="s">
        <v>32</v>
      </c>
      <c r="K386" s="1" t="s">
        <v>33</v>
      </c>
      <c r="L386" s="1" t="s">
        <v>644</v>
      </c>
      <c r="M386" s="1" t="s">
        <v>35</v>
      </c>
      <c r="N386" s="1" t="s">
        <v>49</v>
      </c>
      <c r="O386" s="1" t="s">
        <v>37</v>
      </c>
      <c r="P386" s="1" t="s">
        <v>38</v>
      </c>
      <c r="Q386" s="1" t="s">
        <v>39</v>
      </c>
      <c r="T386" s="1" t="s">
        <v>115</v>
      </c>
      <c r="X386" s="1" t="s">
        <v>53</v>
      </c>
      <c r="Y386" s="1" t="s">
        <v>42</v>
      </c>
      <c r="Z386" s="3">
        <v>0</v>
      </c>
      <c r="AC386" s="1">
        <f t="shared" si="10"/>
        <v>2018</v>
      </c>
      <c r="AD386" s="1">
        <f t="shared" si="11"/>
        <v>10</v>
      </c>
    </row>
    <row r="387" spans="1:30" ht="12.75" customHeight="1" x14ac:dyDescent="0.2">
      <c r="A387" s="2">
        <v>43396.433570601897</v>
      </c>
      <c r="B387" s="1" t="s">
        <v>707</v>
      </c>
      <c r="C387" s="1" t="s">
        <v>445</v>
      </c>
      <c r="D387" s="1" t="s">
        <v>446</v>
      </c>
      <c r="E387" s="3">
        <v>6</v>
      </c>
      <c r="F387" s="1" t="s">
        <v>31</v>
      </c>
      <c r="G387" s="3">
        <v>47.54</v>
      </c>
      <c r="H387" s="3">
        <v>285.20999999999998</v>
      </c>
      <c r="I387" s="1" t="s">
        <v>32</v>
      </c>
      <c r="K387" s="1" t="s">
        <v>33</v>
      </c>
      <c r="L387" s="1" t="s">
        <v>447</v>
      </c>
      <c r="M387" s="1" t="s">
        <v>35</v>
      </c>
      <c r="N387" s="1" t="s">
        <v>195</v>
      </c>
      <c r="O387" s="1" t="s">
        <v>37</v>
      </c>
      <c r="P387" s="1" t="s">
        <v>38</v>
      </c>
      <c r="Q387" s="1" t="s">
        <v>39</v>
      </c>
      <c r="T387" s="1" t="s">
        <v>126</v>
      </c>
      <c r="X387" s="1" t="s">
        <v>448</v>
      </c>
      <c r="Y387" s="1" t="s">
        <v>42</v>
      </c>
      <c r="Z387" s="3">
        <v>0</v>
      </c>
      <c r="AC387" s="1">
        <f t="shared" ref="AC387:AC450" si="12">YEAR(A387)</f>
        <v>2018</v>
      </c>
      <c r="AD387" s="1">
        <f t="shared" ref="AD387:AD450" si="13">MONTH(A387)</f>
        <v>10</v>
      </c>
    </row>
    <row r="388" spans="1:30" ht="12.75" customHeight="1" x14ac:dyDescent="0.2">
      <c r="A388" s="2">
        <v>43396.5773028935</v>
      </c>
      <c r="B388" s="1" t="s">
        <v>708</v>
      </c>
      <c r="C388" s="1" t="s">
        <v>251</v>
      </c>
      <c r="D388" s="1" t="s">
        <v>252</v>
      </c>
      <c r="E388" s="3">
        <v>24</v>
      </c>
      <c r="F388" s="1" t="s">
        <v>31</v>
      </c>
      <c r="G388" s="3">
        <v>7.63</v>
      </c>
      <c r="H388" s="3">
        <v>183.12</v>
      </c>
      <c r="I388" s="1" t="s">
        <v>32</v>
      </c>
      <c r="K388" s="1" t="s">
        <v>33</v>
      </c>
      <c r="L388" s="1" t="s">
        <v>253</v>
      </c>
      <c r="M388" s="1" t="s">
        <v>35</v>
      </c>
      <c r="N388" s="1" t="s">
        <v>120</v>
      </c>
      <c r="O388" s="1" t="s">
        <v>37</v>
      </c>
      <c r="P388" s="1" t="s">
        <v>69</v>
      </c>
      <c r="Q388" s="1" t="s">
        <v>70</v>
      </c>
      <c r="T388" s="1" t="s">
        <v>106</v>
      </c>
      <c r="X388" s="1" t="s">
        <v>254</v>
      </c>
      <c r="Y388" s="1" t="s">
        <v>42</v>
      </c>
      <c r="Z388" s="3">
        <v>0</v>
      </c>
      <c r="AC388" s="1">
        <f t="shared" si="12"/>
        <v>2018</v>
      </c>
      <c r="AD388" s="1">
        <f t="shared" si="13"/>
        <v>10</v>
      </c>
    </row>
    <row r="389" spans="1:30" ht="12.75" customHeight="1" x14ac:dyDescent="0.2">
      <c r="A389" s="2">
        <v>43397.300138888902</v>
      </c>
      <c r="B389" s="1" t="s">
        <v>709</v>
      </c>
      <c r="C389" s="1" t="s">
        <v>399</v>
      </c>
      <c r="D389" s="1" t="s">
        <v>400</v>
      </c>
      <c r="E389" s="3">
        <v>30</v>
      </c>
      <c r="F389" s="1" t="s">
        <v>31</v>
      </c>
      <c r="G389" s="3">
        <v>0.37</v>
      </c>
      <c r="H389" s="3">
        <v>11.1</v>
      </c>
      <c r="I389" s="1" t="s">
        <v>32</v>
      </c>
      <c r="K389" s="1" t="s">
        <v>33</v>
      </c>
      <c r="L389" s="1" t="s">
        <v>401</v>
      </c>
      <c r="M389" s="1" t="s">
        <v>35</v>
      </c>
      <c r="N389" s="1" t="s">
        <v>49</v>
      </c>
      <c r="O389" s="1" t="s">
        <v>37</v>
      </c>
      <c r="P389" s="1" t="s">
        <v>75</v>
      </c>
      <c r="Q389" s="1" t="s">
        <v>76</v>
      </c>
      <c r="T389" s="1" t="s">
        <v>339</v>
      </c>
      <c r="X389" s="1" t="s">
        <v>53</v>
      </c>
      <c r="Y389" s="1" t="s">
        <v>42</v>
      </c>
      <c r="Z389" s="3">
        <v>0</v>
      </c>
      <c r="AC389" s="1">
        <f t="shared" si="12"/>
        <v>2018</v>
      </c>
      <c r="AD389" s="1">
        <f t="shared" si="13"/>
        <v>10</v>
      </c>
    </row>
    <row r="390" spans="1:30" ht="12.75" customHeight="1" x14ac:dyDescent="0.2">
      <c r="A390" s="2">
        <v>43397.300138888902</v>
      </c>
      <c r="B390" s="1" t="s">
        <v>709</v>
      </c>
      <c r="C390" s="1" t="s">
        <v>710</v>
      </c>
      <c r="D390" s="1" t="s">
        <v>711</v>
      </c>
      <c r="E390" s="3">
        <v>30</v>
      </c>
      <c r="F390" s="1" t="s">
        <v>31</v>
      </c>
      <c r="G390" s="3">
        <v>2.74</v>
      </c>
      <c r="H390" s="3">
        <v>82.2</v>
      </c>
      <c r="I390" s="1" t="s">
        <v>32</v>
      </c>
      <c r="K390" s="1" t="s">
        <v>33</v>
      </c>
      <c r="L390" s="1" t="s">
        <v>712</v>
      </c>
      <c r="M390" s="1" t="s">
        <v>35</v>
      </c>
      <c r="N390" s="1" t="s">
        <v>49</v>
      </c>
      <c r="O390" s="1" t="s">
        <v>37</v>
      </c>
      <c r="P390" s="1" t="s">
        <v>75</v>
      </c>
      <c r="Q390" s="1" t="s">
        <v>76</v>
      </c>
      <c r="T390" s="1" t="s">
        <v>179</v>
      </c>
      <c r="X390" s="1" t="s">
        <v>53</v>
      </c>
      <c r="Y390" s="1" t="s">
        <v>42</v>
      </c>
      <c r="Z390" s="3">
        <v>0</v>
      </c>
      <c r="AC390" s="1">
        <f t="shared" si="12"/>
        <v>2018</v>
      </c>
      <c r="AD390" s="1">
        <f t="shared" si="13"/>
        <v>10</v>
      </c>
    </row>
    <row r="391" spans="1:30" ht="12.75" customHeight="1" x14ac:dyDescent="0.2">
      <c r="A391" s="2">
        <v>43397.308931400497</v>
      </c>
      <c r="B391" s="1" t="s">
        <v>713</v>
      </c>
      <c r="C391" s="1" t="s">
        <v>29</v>
      </c>
      <c r="D391" s="1" t="s">
        <v>30</v>
      </c>
      <c r="E391" s="3">
        <v>20</v>
      </c>
      <c r="F391" s="1" t="s">
        <v>31</v>
      </c>
      <c r="G391" s="3">
        <v>82.08</v>
      </c>
      <c r="H391" s="3">
        <v>1641.6</v>
      </c>
      <c r="I391" s="1" t="s">
        <v>32</v>
      </c>
      <c r="K391" s="1" t="s">
        <v>33</v>
      </c>
      <c r="L391" s="1" t="s">
        <v>34</v>
      </c>
      <c r="M391" s="1" t="s">
        <v>35</v>
      </c>
      <c r="N391" s="1" t="s">
        <v>125</v>
      </c>
      <c r="O391" s="1" t="s">
        <v>37</v>
      </c>
      <c r="P391" s="1" t="s">
        <v>38</v>
      </c>
      <c r="Q391" s="1" t="s">
        <v>39</v>
      </c>
      <c r="T391" s="1" t="s">
        <v>40</v>
      </c>
      <c r="X391" s="1" t="s">
        <v>41</v>
      </c>
      <c r="Y391" s="1" t="s">
        <v>42</v>
      </c>
      <c r="Z391" s="3">
        <v>0</v>
      </c>
      <c r="AC391" s="1">
        <f t="shared" si="12"/>
        <v>2018</v>
      </c>
      <c r="AD391" s="1">
        <f t="shared" si="13"/>
        <v>10</v>
      </c>
    </row>
    <row r="392" spans="1:30" ht="12.75" customHeight="1" x14ac:dyDescent="0.2">
      <c r="A392" s="2">
        <v>43397.312784918999</v>
      </c>
      <c r="B392" s="1" t="s">
        <v>714</v>
      </c>
      <c r="C392" s="1" t="s">
        <v>440</v>
      </c>
      <c r="D392" s="1" t="s">
        <v>441</v>
      </c>
      <c r="E392" s="3">
        <v>20</v>
      </c>
      <c r="F392" s="1" t="s">
        <v>31</v>
      </c>
      <c r="G392" s="3">
        <v>13.19</v>
      </c>
      <c r="H392" s="3">
        <v>263.75</v>
      </c>
      <c r="I392" s="1" t="s">
        <v>32</v>
      </c>
      <c r="K392" s="1" t="s">
        <v>33</v>
      </c>
      <c r="L392" s="1" t="s">
        <v>442</v>
      </c>
      <c r="M392" s="1" t="s">
        <v>35</v>
      </c>
      <c r="N392" s="1" t="s">
        <v>125</v>
      </c>
      <c r="O392" s="1" t="s">
        <v>37</v>
      </c>
      <c r="P392" s="1" t="s">
        <v>50</v>
      </c>
      <c r="Q392" s="1" t="s">
        <v>51</v>
      </c>
      <c r="T392" s="1" t="s">
        <v>40</v>
      </c>
      <c r="X392" s="1" t="s">
        <v>53</v>
      </c>
      <c r="Y392" s="1" t="s">
        <v>42</v>
      </c>
      <c r="Z392" s="3">
        <v>0</v>
      </c>
      <c r="AC392" s="1">
        <f t="shared" si="12"/>
        <v>2018</v>
      </c>
      <c r="AD392" s="1">
        <f t="shared" si="13"/>
        <v>10</v>
      </c>
    </row>
    <row r="393" spans="1:30" ht="12.75" customHeight="1" x14ac:dyDescent="0.2">
      <c r="A393" s="2">
        <v>43397.3653809838</v>
      </c>
      <c r="B393" s="1" t="s">
        <v>715</v>
      </c>
      <c r="C393" s="1" t="s">
        <v>356</v>
      </c>
      <c r="D393" s="1" t="s">
        <v>357</v>
      </c>
      <c r="E393" s="3">
        <v>100</v>
      </c>
      <c r="F393" s="1" t="s">
        <v>31</v>
      </c>
      <c r="G393" s="3">
        <v>5.31</v>
      </c>
      <c r="H393" s="3">
        <v>531</v>
      </c>
      <c r="I393" s="1" t="s">
        <v>32</v>
      </c>
      <c r="K393" s="1" t="s">
        <v>33</v>
      </c>
      <c r="L393" s="1" t="s">
        <v>358</v>
      </c>
      <c r="M393" s="1" t="s">
        <v>35</v>
      </c>
      <c r="N393" s="1" t="s">
        <v>195</v>
      </c>
      <c r="O393" s="1" t="s">
        <v>37</v>
      </c>
      <c r="P393" s="1" t="s">
        <v>169</v>
      </c>
      <c r="Q393" s="1" t="s">
        <v>170</v>
      </c>
      <c r="T393" s="1" t="s">
        <v>359</v>
      </c>
      <c r="X393" s="1" t="s">
        <v>53</v>
      </c>
      <c r="Y393" s="1" t="s">
        <v>84</v>
      </c>
      <c r="Z393" s="3">
        <v>0</v>
      </c>
      <c r="AA393" s="1" t="s">
        <v>306</v>
      </c>
      <c r="AB393" s="1" t="s">
        <v>306</v>
      </c>
      <c r="AC393" s="1">
        <f t="shared" si="12"/>
        <v>2018</v>
      </c>
      <c r="AD393" s="1">
        <f t="shared" si="13"/>
        <v>10</v>
      </c>
    </row>
    <row r="394" spans="1:30" ht="12.75" customHeight="1" x14ac:dyDescent="0.2">
      <c r="A394" s="2">
        <v>43397.558637997703</v>
      </c>
      <c r="B394" s="1" t="s">
        <v>716</v>
      </c>
      <c r="C394" s="1" t="s">
        <v>717</v>
      </c>
      <c r="D394" s="1" t="s">
        <v>718</v>
      </c>
      <c r="E394" s="3">
        <v>10</v>
      </c>
      <c r="F394" s="1" t="s">
        <v>31</v>
      </c>
      <c r="G394" s="3">
        <v>22.99</v>
      </c>
      <c r="H394" s="3">
        <v>229.9</v>
      </c>
      <c r="I394" s="1" t="s">
        <v>32</v>
      </c>
      <c r="K394" s="1" t="s">
        <v>33</v>
      </c>
      <c r="L394" s="1" t="s">
        <v>719</v>
      </c>
      <c r="M394" s="1" t="s">
        <v>35</v>
      </c>
      <c r="N394" s="1" t="s">
        <v>125</v>
      </c>
      <c r="O394" s="1" t="s">
        <v>37</v>
      </c>
      <c r="P394" s="1" t="s">
        <v>169</v>
      </c>
      <c r="Q394" s="1" t="s">
        <v>170</v>
      </c>
      <c r="T394" s="1" t="s">
        <v>694</v>
      </c>
      <c r="X394" s="1" t="s">
        <v>53</v>
      </c>
      <c r="Y394" s="1" t="s">
        <v>84</v>
      </c>
      <c r="Z394" s="3">
        <v>0</v>
      </c>
      <c r="AC394" s="1">
        <f t="shared" si="12"/>
        <v>2018</v>
      </c>
      <c r="AD394" s="1">
        <f t="shared" si="13"/>
        <v>10</v>
      </c>
    </row>
    <row r="395" spans="1:30" ht="12.75" customHeight="1" x14ac:dyDescent="0.2">
      <c r="A395" s="2">
        <v>43397.558637997703</v>
      </c>
      <c r="B395" s="1" t="s">
        <v>716</v>
      </c>
      <c r="C395" s="1" t="s">
        <v>720</v>
      </c>
      <c r="D395" s="1" t="s">
        <v>721</v>
      </c>
      <c r="E395" s="3">
        <v>10</v>
      </c>
      <c r="F395" s="1" t="s">
        <v>31</v>
      </c>
      <c r="G395" s="3">
        <v>22.99</v>
      </c>
      <c r="H395" s="3">
        <v>229.9</v>
      </c>
      <c r="I395" s="1" t="s">
        <v>32</v>
      </c>
      <c r="K395" s="1" t="s">
        <v>33</v>
      </c>
      <c r="L395" s="1" t="s">
        <v>722</v>
      </c>
      <c r="M395" s="1" t="s">
        <v>35</v>
      </c>
      <c r="N395" s="1" t="s">
        <v>125</v>
      </c>
      <c r="O395" s="1" t="s">
        <v>37</v>
      </c>
      <c r="P395" s="1" t="s">
        <v>169</v>
      </c>
      <c r="Q395" s="1" t="s">
        <v>170</v>
      </c>
      <c r="T395" s="1" t="s">
        <v>694</v>
      </c>
      <c r="X395" s="1" t="s">
        <v>53</v>
      </c>
      <c r="Y395" s="1" t="s">
        <v>84</v>
      </c>
      <c r="Z395" s="3">
        <v>0</v>
      </c>
      <c r="AC395" s="1">
        <f t="shared" si="12"/>
        <v>2018</v>
      </c>
      <c r="AD395" s="1">
        <f t="shared" si="13"/>
        <v>10</v>
      </c>
    </row>
    <row r="396" spans="1:30" ht="12.75" customHeight="1" x14ac:dyDescent="0.2">
      <c r="A396" s="2">
        <v>43398.276983993099</v>
      </c>
      <c r="B396" s="1" t="s">
        <v>723</v>
      </c>
      <c r="C396" s="1" t="s">
        <v>315</v>
      </c>
      <c r="D396" s="1" t="s">
        <v>316</v>
      </c>
      <c r="E396" s="3">
        <v>100</v>
      </c>
      <c r="F396" s="1" t="s">
        <v>31</v>
      </c>
      <c r="G396" s="3">
        <v>1.29</v>
      </c>
      <c r="H396" s="3">
        <v>129</v>
      </c>
      <c r="I396" s="1" t="s">
        <v>32</v>
      </c>
      <c r="K396" s="1" t="s">
        <v>33</v>
      </c>
      <c r="L396" s="1" t="s">
        <v>317</v>
      </c>
      <c r="M396" s="1" t="s">
        <v>35</v>
      </c>
      <c r="N396" s="1" t="s">
        <v>120</v>
      </c>
      <c r="O396" s="1" t="s">
        <v>37</v>
      </c>
      <c r="P396" s="1" t="s">
        <v>69</v>
      </c>
      <c r="Q396" s="1" t="s">
        <v>70</v>
      </c>
      <c r="T396" s="1" t="s">
        <v>71</v>
      </c>
      <c r="X396" s="1" t="s">
        <v>53</v>
      </c>
      <c r="Y396" s="1" t="s">
        <v>42</v>
      </c>
      <c r="Z396" s="3">
        <v>0</v>
      </c>
      <c r="AC396" s="1">
        <f t="shared" si="12"/>
        <v>2018</v>
      </c>
      <c r="AD396" s="1">
        <f t="shared" si="13"/>
        <v>10</v>
      </c>
    </row>
    <row r="397" spans="1:30" ht="12.75" customHeight="1" x14ac:dyDescent="0.2">
      <c r="A397" s="2">
        <v>43398.325802858802</v>
      </c>
      <c r="B397" s="1" t="s">
        <v>724</v>
      </c>
      <c r="C397" s="1" t="s">
        <v>192</v>
      </c>
      <c r="D397" s="1" t="s">
        <v>193</v>
      </c>
      <c r="E397" s="3">
        <v>1</v>
      </c>
      <c r="F397" s="1" t="s">
        <v>31</v>
      </c>
      <c r="G397" s="3">
        <v>656.64</v>
      </c>
      <c r="H397" s="3">
        <v>656.64</v>
      </c>
      <c r="I397" s="1" t="s">
        <v>32</v>
      </c>
      <c r="K397" s="1" t="s">
        <v>33</v>
      </c>
      <c r="L397" s="1" t="s">
        <v>194</v>
      </c>
      <c r="M397" s="1" t="s">
        <v>35</v>
      </c>
      <c r="N397" s="1" t="s">
        <v>125</v>
      </c>
      <c r="O397" s="1" t="s">
        <v>37</v>
      </c>
      <c r="P397" s="1" t="s">
        <v>69</v>
      </c>
      <c r="Q397" s="1" t="s">
        <v>70</v>
      </c>
      <c r="T397" s="1" t="s">
        <v>40</v>
      </c>
      <c r="X397" s="1" t="s">
        <v>53</v>
      </c>
      <c r="Y397" s="1" t="s">
        <v>42</v>
      </c>
      <c r="Z397" s="3">
        <v>0</v>
      </c>
      <c r="AC397" s="1">
        <f t="shared" si="12"/>
        <v>2018</v>
      </c>
      <c r="AD397" s="1">
        <f t="shared" si="13"/>
        <v>10</v>
      </c>
    </row>
    <row r="398" spans="1:30" ht="12.75" customHeight="1" x14ac:dyDescent="0.2">
      <c r="A398" s="2">
        <v>43398.325802858802</v>
      </c>
      <c r="B398" s="1" t="s">
        <v>724</v>
      </c>
      <c r="C398" s="1" t="s">
        <v>725</v>
      </c>
      <c r="D398" s="1" t="s">
        <v>726</v>
      </c>
      <c r="E398" s="3">
        <v>1</v>
      </c>
      <c r="F398" s="1" t="s">
        <v>31</v>
      </c>
      <c r="G398" s="3">
        <v>895.18</v>
      </c>
      <c r="H398" s="3">
        <v>895.18</v>
      </c>
      <c r="I398" s="1" t="s">
        <v>32</v>
      </c>
      <c r="K398" s="1" t="s">
        <v>33</v>
      </c>
      <c r="L398" s="1" t="s">
        <v>727</v>
      </c>
      <c r="M398" s="1" t="s">
        <v>35</v>
      </c>
      <c r="N398" s="1" t="s">
        <v>125</v>
      </c>
      <c r="O398" s="1" t="s">
        <v>37</v>
      </c>
      <c r="P398" s="1" t="s">
        <v>38</v>
      </c>
      <c r="Q398" s="1" t="s">
        <v>39</v>
      </c>
      <c r="T398" s="1" t="s">
        <v>40</v>
      </c>
      <c r="X398" s="1" t="s">
        <v>53</v>
      </c>
      <c r="Y398" s="1" t="s">
        <v>42</v>
      </c>
      <c r="Z398" s="3">
        <v>0</v>
      </c>
      <c r="AC398" s="1">
        <f t="shared" si="12"/>
        <v>2018</v>
      </c>
      <c r="AD398" s="1">
        <f t="shared" si="13"/>
        <v>10</v>
      </c>
    </row>
    <row r="399" spans="1:30" ht="12.75" customHeight="1" x14ac:dyDescent="0.2">
      <c r="A399" s="2">
        <v>43398.449850347199</v>
      </c>
      <c r="B399" s="1" t="s">
        <v>728</v>
      </c>
      <c r="C399" s="1" t="s">
        <v>405</v>
      </c>
      <c r="D399" s="1" t="s">
        <v>406</v>
      </c>
      <c r="E399" s="3">
        <v>500</v>
      </c>
      <c r="F399" s="1" t="s">
        <v>31</v>
      </c>
      <c r="G399" s="3">
        <v>0.63</v>
      </c>
      <c r="H399" s="3">
        <v>315</v>
      </c>
      <c r="I399" s="1" t="s">
        <v>32</v>
      </c>
      <c r="K399" s="1" t="s">
        <v>33</v>
      </c>
      <c r="L399" s="1" t="s">
        <v>407</v>
      </c>
      <c r="M399" s="1" t="s">
        <v>35</v>
      </c>
      <c r="N399" s="1" t="s">
        <v>184</v>
      </c>
      <c r="O399" s="1" t="s">
        <v>37</v>
      </c>
      <c r="P399" s="1" t="s">
        <v>38</v>
      </c>
      <c r="Q399" s="1" t="s">
        <v>39</v>
      </c>
      <c r="T399" s="1" t="s">
        <v>52</v>
      </c>
      <c r="X399" s="1" t="s">
        <v>53</v>
      </c>
      <c r="Y399" s="1" t="s">
        <v>42</v>
      </c>
      <c r="Z399" s="3">
        <v>0</v>
      </c>
      <c r="AC399" s="1">
        <f t="shared" si="12"/>
        <v>2018</v>
      </c>
      <c r="AD399" s="1">
        <f t="shared" si="13"/>
        <v>10</v>
      </c>
    </row>
    <row r="400" spans="1:30" ht="12.75" customHeight="1" x14ac:dyDescent="0.2">
      <c r="A400" s="2">
        <v>43398.456233333301</v>
      </c>
      <c r="B400" s="1" t="s">
        <v>729</v>
      </c>
      <c r="C400" s="1" t="s">
        <v>484</v>
      </c>
      <c r="D400" s="1" t="s">
        <v>485</v>
      </c>
      <c r="E400" s="3">
        <v>40</v>
      </c>
      <c r="F400" s="1" t="s">
        <v>31</v>
      </c>
      <c r="G400" s="3">
        <v>34.99</v>
      </c>
      <c r="H400" s="3">
        <v>1399.79</v>
      </c>
      <c r="I400" s="1" t="s">
        <v>32</v>
      </c>
      <c r="K400" s="1" t="s">
        <v>33</v>
      </c>
      <c r="L400" s="1" t="s">
        <v>486</v>
      </c>
      <c r="M400" s="1" t="s">
        <v>35</v>
      </c>
      <c r="N400" s="1" t="s">
        <v>125</v>
      </c>
      <c r="O400" s="1" t="s">
        <v>37</v>
      </c>
      <c r="P400" s="1" t="s">
        <v>169</v>
      </c>
      <c r="Q400" s="1" t="s">
        <v>170</v>
      </c>
      <c r="T400" s="1" t="s">
        <v>487</v>
      </c>
      <c r="X400" s="1" t="s">
        <v>53</v>
      </c>
      <c r="Y400" s="1" t="s">
        <v>84</v>
      </c>
      <c r="Z400" s="3">
        <v>0</v>
      </c>
      <c r="AC400" s="1">
        <f t="shared" si="12"/>
        <v>2018</v>
      </c>
      <c r="AD400" s="1">
        <f t="shared" si="13"/>
        <v>10</v>
      </c>
    </row>
    <row r="401" spans="1:30" ht="12.75" customHeight="1" x14ac:dyDescent="0.2">
      <c r="A401" s="2">
        <v>43398.5467824074</v>
      </c>
      <c r="B401" s="1" t="s">
        <v>730</v>
      </c>
      <c r="C401" s="1" t="s">
        <v>246</v>
      </c>
      <c r="D401" s="1" t="s">
        <v>247</v>
      </c>
      <c r="E401" s="3">
        <v>20</v>
      </c>
      <c r="F401" s="1" t="s">
        <v>31</v>
      </c>
      <c r="G401" s="3">
        <v>5.28</v>
      </c>
      <c r="H401" s="3">
        <v>105.6</v>
      </c>
      <c r="I401" s="1" t="s">
        <v>46</v>
      </c>
      <c r="K401" s="1" t="s">
        <v>47</v>
      </c>
      <c r="L401" s="1" t="s">
        <v>248</v>
      </c>
      <c r="M401" s="1" t="s">
        <v>35</v>
      </c>
      <c r="N401" s="1" t="s">
        <v>49</v>
      </c>
      <c r="O401" s="1" t="s">
        <v>37</v>
      </c>
      <c r="P401" s="1" t="s">
        <v>38</v>
      </c>
      <c r="Q401" s="1" t="s">
        <v>39</v>
      </c>
      <c r="T401" s="1" t="s">
        <v>249</v>
      </c>
      <c r="X401" s="1" t="s">
        <v>250</v>
      </c>
      <c r="Y401" s="1" t="s">
        <v>42</v>
      </c>
      <c r="Z401" s="3">
        <v>0</v>
      </c>
      <c r="AC401" s="1">
        <f t="shared" si="12"/>
        <v>2018</v>
      </c>
      <c r="AD401" s="1">
        <f t="shared" si="13"/>
        <v>10</v>
      </c>
    </row>
    <row r="402" spans="1:30" ht="12.75" customHeight="1" x14ac:dyDescent="0.2">
      <c r="A402" s="2">
        <v>43398.5467824074</v>
      </c>
      <c r="B402" s="1" t="s">
        <v>730</v>
      </c>
      <c r="C402" s="1" t="s">
        <v>139</v>
      </c>
      <c r="D402" s="1" t="s">
        <v>140</v>
      </c>
      <c r="E402" s="3">
        <v>4</v>
      </c>
      <c r="F402" s="1" t="s">
        <v>31</v>
      </c>
      <c r="G402" s="3">
        <v>13.02</v>
      </c>
      <c r="H402" s="3">
        <v>52.08</v>
      </c>
      <c r="I402" s="1" t="s">
        <v>46</v>
      </c>
      <c r="K402" s="1" t="s">
        <v>47</v>
      </c>
      <c r="L402" s="1" t="s">
        <v>141</v>
      </c>
      <c r="M402" s="1" t="s">
        <v>35</v>
      </c>
      <c r="N402" s="1" t="s">
        <v>49</v>
      </c>
      <c r="O402" s="1" t="s">
        <v>37</v>
      </c>
      <c r="P402" s="1" t="s">
        <v>75</v>
      </c>
      <c r="Q402" s="1" t="s">
        <v>76</v>
      </c>
      <c r="T402" s="1" t="s">
        <v>126</v>
      </c>
      <c r="X402" s="1" t="s">
        <v>53</v>
      </c>
      <c r="Y402" s="1" t="s">
        <v>42</v>
      </c>
      <c r="Z402" s="3">
        <v>0</v>
      </c>
      <c r="AC402" s="1">
        <f t="shared" si="12"/>
        <v>2018</v>
      </c>
      <c r="AD402" s="1">
        <f t="shared" si="13"/>
        <v>10</v>
      </c>
    </row>
    <row r="403" spans="1:30" ht="12.75" customHeight="1" x14ac:dyDescent="0.2">
      <c r="A403" s="2">
        <v>43399.306320219897</v>
      </c>
      <c r="B403" s="1" t="s">
        <v>731</v>
      </c>
      <c r="C403" s="1" t="s">
        <v>732</v>
      </c>
      <c r="D403" s="1" t="s">
        <v>733</v>
      </c>
      <c r="E403" s="3">
        <v>1</v>
      </c>
      <c r="F403" s="1" t="s">
        <v>31</v>
      </c>
      <c r="G403" s="3">
        <v>428.15</v>
      </c>
      <c r="H403" s="3">
        <v>428.15</v>
      </c>
      <c r="I403" s="1" t="s">
        <v>32</v>
      </c>
      <c r="K403" s="1" t="s">
        <v>33</v>
      </c>
      <c r="L403" s="1" t="s">
        <v>734</v>
      </c>
      <c r="M403" s="1" t="s">
        <v>35</v>
      </c>
      <c r="N403" s="1" t="s">
        <v>36</v>
      </c>
      <c r="O403" s="1" t="s">
        <v>37</v>
      </c>
      <c r="P403" s="1" t="s">
        <v>38</v>
      </c>
      <c r="Q403" s="1" t="s">
        <v>39</v>
      </c>
      <c r="T403" s="1" t="s">
        <v>179</v>
      </c>
      <c r="X403" s="1" t="s">
        <v>735</v>
      </c>
      <c r="Y403" s="1" t="s">
        <v>42</v>
      </c>
      <c r="Z403" s="3">
        <v>0</v>
      </c>
      <c r="AC403" s="1">
        <f t="shared" si="12"/>
        <v>2018</v>
      </c>
      <c r="AD403" s="1">
        <f t="shared" si="13"/>
        <v>10</v>
      </c>
    </row>
    <row r="404" spans="1:30" ht="12.75" customHeight="1" x14ac:dyDescent="0.2">
      <c r="A404" s="2">
        <v>43399.516225150503</v>
      </c>
      <c r="B404" s="1" t="s">
        <v>736</v>
      </c>
      <c r="C404" s="1" t="s">
        <v>181</v>
      </c>
      <c r="D404" s="1" t="s">
        <v>182</v>
      </c>
      <c r="E404" s="3">
        <v>100</v>
      </c>
      <c r="F404" s="1" t="s">
        <v>31</v>
      </c>
      <c r="G404" s="3">
        <v>10.16</v>
      </c>
      <c r="H404" s="3">
        <v>1016</v>
      </c>
      <c r="I404" s="1" t="s">
        <v>32</v>
      </c>
      <c r="K404" s="1" t="s">
        <v>33</v>
      </c>
      <c r="L404" s="1" t="s">
        <v>183</v>
      </c>
      <c r="M404" s="1" t="s">
        <v>35</v>
      </c>
      <c r="N404" s="1" t="s">
        <v>120</v>
      </c>
      <c r="O404" s="1" t="s">
        <v>37</v>
      </c>
      <c r="P404" s="1" t="s">
        <v>185</v>
      </c>
      <c r="Q404" s="1" t="s">
        <v>186</v>
      </c>
      <c r="T404" s="1" t="s">
        <v>187</v>
      </c>
      <c r="X404" s="1" t="s">
        <v>53</v>
      </c>
      <c r="Y404" s="1" t="s">
        <v>188</v>
      </c>
      <c r="Z404" s="3">
        <v>0</v>
      </c>
      <c r="AA404" s="1" t="s">
        <v>189</v>
      </c>
      <c r="AB404" s="1" t="s">
        <v>189</v>
      </c>
      <c r="AC404" s="1">
        <f t="shared" si="12"/>
        <v>2018</v>
      </c>
      <c r="AD404" s="1">
        <f t="shared" si="13"/>
        <v>10</v>
      </c>
    </row>
    <row r="405" spans="1:30" ht="12.75" customHeight="1" x14ac:dyDescent="0.2">
      <c r="A405" s="2">
        <v>43410.326501388903</v>
      </c>
      <c r="B405" s="1" t="s">
        <v>737</v>
      </c>
      <c r="C405" s="1" t="s">
        <v>738</v>
      </c>
      <c r="D405" s="1" t="s">
        <v>739</v>
      </c>
      <c r="E405" s="3">
        <v>2</v>
      </c>
      <c r="F405" s="1" t="s">
        <v>31</v>
      </c>
      <c r="G405" s="3">
        <v>6.93</v>
      </c>
      <c r="H405" s="3">
        <v>13.86</v>
      </c>
      <c r="I405" s="1" t="s">
        <v>32</v>
      </c>
      <c r="K405" s="1" t="s">
        <v>33</v>
      </c>
      <c r="L405" s="1" t="s">
        <v>740</v>
      </c>
      <c r="M405" s="1" t="s">
        <v>35</v>
      </c>
      <c r="N405" s="1" t="s">
        <v>36</v>
      </c>
      <c r="O405" s="1" t="s">
        <v>37</v>
      </c>
      <c r="P405" s="1" t="s">
        <v>50</v>
      </c>
      <c r="Q405" s="1" t="s">
        <v>51</v>
      </c>
      <c r="T405" s="1" t="s">
        <v>179</v>
      </c>
      <c r="X405" s="1" t="s">
        <v>741</v>
      </c>
      <c r="Y405" s="1" t="s">
        <v>42</v>
      </c>
      <c r="Z405" s="3">
        <v>0</v>
      </c>
      <c r="AC405" s="1">
        <f t="shared" si="12"/>
        <v>2018</v>
      </c>
      <c r="AD405" s="1">
        <f t="shared" si="13"/>
        <v>11</v>
      </c>
    </row>
    <row r="406" spans="1:30" ht="12.75" customHeight="1" x14ac:dyDescent="0.2">
      <c r="A406" s="2">
        <v>43410.326501388903</v>
      </c>
      <c r="B406" s="1" t="s">
        <v>737</v>
      </c>
      <c r="C406" s="1" t="s">
        <v>742</v>
      </c>
      <c r="D406" s="1" t="s">
        <v>743</v>
      </c>
      <c r="E406" s="3">
        <v>2</v>
      </c>
      <c r="F406" s="1" t="s">
        <v>31</v>
      </c>
      <c r="G406" s="3">
        <v>8.17</v>
      </c>
      <c r="H406" s="3">
        <v>16.34</v>
      </c>
      <c r="I406" s="1" t="s">
        <v>32</v>
      </c>
      <c r="K406" s="1" t="s">
        <v>33</v>
      </c>
      <c r="L406" s="1" t="s">
        <v>744</v>
      </c>
      <c r="M406" s="1" t="s">
        <v>35</v>
      </c>
      <c r="N406" s="1" t="s">
        <v>36</v>
      </c>
      <c r="O406" s="1" t="s">
        <v>37</v>
      </c>
      <c r="P406" s="1" t="s">
        <v>50</v>
      </c>
      <c r="Q406" s="1" t="s">
        <v>51</v>
      </c>
      <c r="T406" s="1" t="s">
        <v>179</v>
      </c>
      <c r="X406" s="1" t="s">
        <v>745</v>
      </c>
      <c r="Y406" s="1" t="s">
        <v>42</v>
      </c>
      <c r="Z406" s="3">
        <v>0</v>
      </c>
      <c r="AC406" s="1">
        <f t="shared" si="12"/>
        <v>2018</v>
      </c>
      <c r="AD406" s="1">
        <f t="shared" si="13"/>
        <v>11</v>
      </c>
    </row>
    <row r="407" spans="1:30" ht="12.75" customHeight="1" x14ac:dyDescent="0.2">
      <c r="A407" s="2">
        <v>43418.439578969897</v>
      </c>
      <c r="B407" s="1" t="s">
        <v>746</v>
      </c>
      <c r="C407" s="1" t="s">
        <v>747</v>
      </c>
      <c r="D407" s="1" t="s">
        <v>748</v>
      </c>
      <c r="E407" s="3">
        <v>50</v>
      </c>
      <c r="F407" s="1" t="s">
        <v>31</v>
      </c>
      <c r="G407" s="3">
        <v>180.44</v>
      </c>
      <c r="H407" s="3">
        <v>9021.76</v>
      </c>
      <c r="I407" s="1" t="s">
        <v>32</v>
      </c>
      <c r="K407" s="1" t="s">
        <v>33</v>
      </c>
      <c r="L407" s="1" t="s">
        <v>749</v>
      </c>
      <c r="M407" s="1" t="s">
        <v>35</v>
      </c>
      <c r="N407" s="1" t="s">
        <v>36</v>
      </c>
      <c r="O407" s="1" t="s">
        <v>37</v>
      </c>
      <c r="P407" s="1" t="s">
        <v>149</v>
      </c>
      <c r="Q407" s="1" t="s">
        <v>150</v>
      </c>
      <c r="T407" s="1" t="s">
        <v>134</v>
      </c>
      <c r="X407" s="1" t="s">
        <v>750</v>
      </c>
      <c r="Y407" s="1" t="s">
        <v>151</v>
      </c>
      <c r="Z407" s="3">
        <v>0</v>
      </c>
      <c r="AC407" s="1">
        <f t="shared" si="12"/>
        <v>2018</v>
      </c>
      <c r="AD407" s="1">
        <f t="shared" si="13"/>
        <v>11</v>
      </c>
    </row>
    <row r="408" spans="1:30" ht="12.75" customHeight="1" x14ac:dyDescent="0.2">
      <c r="A408" s="2">
        <v>43419.443981481498</v>
      </c>
      <c r="B408" s="1" t="s">
        <v>751</v>
      </c>
      <c r="C408" s="1" t="s">
        <v>44</v>
      </c>
      <c r="D408" s="1" t="s">
        <v>45</v>
      </c>
      <c r="E408" s="3">
        <v>40</v>
      </c>
      <c r="F408" s="1" t="s">
        <v>31</v>
      </c>
      <c r="G408" s="3">
        <v>28.74</v>
      </c>
      <c r="H408" s="3">
        <v>1149.5999999999999</v>
      </c>
      <c r="I408" s="1" t="s">
        <v>46</v>
      </c>
      <c r="K408" s="1" t="s">
        <v>47</v>
      </c>
      <c r="L408" s="1" t="s">
        <v>48</v>
      </c>
      <c r="M408" s="1" t="s">
        <v>35</v>
      </c>
      <c r="N408" s="1" t="s">
        <v>49</v>
      </c>
      <c r="O408" s="1" t="s">
        <v>37</v>
      </c>
      <c r="P408" s="1" t="s">
        <v>50</v>
      </c>
      <c r="Q408" s="1" t="s">
        <v>51</v>
      </c>
      <c r="T408" s="1" t="s">
        <v>52</v>
      </c>
      <c r="X408" s="1" t="s">
        <v>53</v>
      </c>
      <c r="Y408" s="1" t="s">
        <v>42</v>
      </c>
      <c r="Z408" s="3">
        <v>0</v>
      </c>
      <c r="AC408" s="1">
        <f t="shared" si="12"/>
        <v>2018</v>
      </c>
      <c r="AD408" s="1">
        <f t="shared" si="13"/>
        <v>11</v>
      </c>
    </row>
    <row r="409" spans="1:30" ht="12.75" customHeight="1" x14ac:dyDescent="0.2">
      <c r="A409" s="2">
        <v>43419.443981481498</v>
      </c>
      <c r="B409" s="1" t="s">
        <v>751</v>
      </c>
      <c r="C409" s="1" t="s">
        <v>701</v>
      </c>
      <c r="D409" s="1" t="s">
        <v>702</v>
      </c>
      <c r="E409" s="3">
        <v>3</v>
      </c>
      <c r="F409" s="1" t="s">
        <v>31</v>
      </c>
      <c r="G409" s="3">
        <v>157.1</v>
      </c>
      <c r="H409" s="3">
        <v>471.3</v>
      </c>
      <c r="I409" s="1" t="s">
        <v>46</v>
      </c>
      <c r="K409" s="1" t="s">
        <v>47</v>
      </c>
      <c r="L409" s="1" t="s">
        <v>703</v>
      </c>
      <c r="M409" s="1" t="s">
        <v>35</v>
      </c>
      <c r="N409" s="1" t="s">
        <v>49</v>
      </c>
      <c r="O409" s="1" t="s">
        <v>37</v>
      </c>
      <c r="P409" s="1" t="s">
        <v>38</v>
      </c>
      <c r="Q409" s="1" t="s">
        <v>39</v>
      </c>
      <c r="T409" s="1" t="s">
        <v>106</v>
      </c>
      <c r="X409" s="1" t="s">
        <v>53</v>
      </c>
      <c r="Y409" s="1" t="s">
        <v>42</v>
      </c>
      <c r="Z409" s="3">
        <v>0</v>
      </c>
      <c r="AC409" s="1">
        <f t="shared" si="12"/>
        <v>2018</v>
      </c>
      <c r="AD409" s="1">
        <f t="shared" si="13"/>
        <v>11</v>
      </c>
    </row>
    <row r="410" spans="1:30" ht="12.75" customHeight="1" x14ac:dyDescent="0.2">
      <c r="A410" s="2">
        <v>43419.443981481498</v>
      </c>
      <c r="B410" s="1" t="s">
        <v>751</v>
      </c>
      <c r="C410" s="1" t="s">
        <v>704</v>
      </c>
      <c r="D410" s="1" t="s">
        <v>705</v>
      </c>
      <c r="E410" s="3">
        <v>3</v>
      </c>
      <c r="F410" s="1" t="s">
        <v>31</v>
      </c>
      <c r="G410" s="3">
        <v>197.57</v>
      </c>
      <c r="H410" s="3">
        <v>592.71</v>
      </c>
      <c r="I410" s="1" t="s">
        <v>46</v>
      </c>
      <c r="K410" s="1" t="s">
        <v>47</v>
      </c>
      <c r="L410" s="1" t="s">
        <v>706</v>
      </c>
      <c r="M410" s="1" t="s">
        <v>35</v>
      </c>
      <c r="N410" s="1" t="s">
        <v>49</v>
      </c>
      <c r="O410" s="1" t="s">
        <v>37</v>
      </c>
      <c r="P410" s="1" t="s">
        <v>169</v>
      </c>
      <c r="Q410" s="1" t="s">
        <v>170</v>
      </c>
      <c r="T410" s="1" t="s">
        <v>106</v>
      </c>
      <c r="X410" s="1" t="s">
        <v>53</v>
      </c>
      <c r="Y410" s="1" t="s">
        <v>84</v>
      </c>
      <c r="Z410" s="3">
        <v>0</v>
      </c>
      <c r="AC410" s="1">
        <f t="shared" si="12"/>
        <v>2018</v>
      </c>
      <c r="AD410" s="1">
        <f t="shared" si="13"/>
        <v>11</v>
      </c>
    </row>
    <row r="411" spans="1:30" ht="12.75" customHeight="1" x14ac:dyDescent="0.2">
      <c r="A411" s="2">
        <v>43419.443981481498</v>
      </c>
      <c r="B411" s="1" t="s">
        <v>751</v>
      </c>
      <c r="C411" s="1" t="s">
        <v>278</v>
      </c>
      <c r="D411" s="1" t="s">
        <v>279</v>
      </c>
      <c r="E411" s="3">
        <v>2</v>
      </c>
      <c r="F411" s="1" t="s">
        <v>31</v>
      </c>
      <c r="G411" s="3">
        <v>309.35000000000002</v>
      </c>
      <c r="H411" s="3">
        <v>618.70000000000005</v>
      </c>
      <c r="I411" s="1" t="s">
        <v>46</v>
      </c>
      <c r="K411" s="1" t="s">
        <v>47</v>
      </c>
      <c r="L411" s="1" t="s">
        <v>280</v>
      </c>
      <c r="M411" s="1" t="s">
        <v>35</v>
      </c>
      <c r="N411" s="1" t="s">
        <v>49</v>
      </c>
      <c r="O411" s="1" t="s">
        <v>37</v>
      </c>
      <c r="P411" s="1" t="s">
        <v>38</v>
      </c>
      <c r="Q411" s="1" t="s">
        <v>39</v>
      </c>
      <c r="T411" s="1" t="s">
        <v>115</v>
      </c>
      <c r="X411" s="1" t="s">
        <v>53</v>
      </c>
      <c r="Y411" s="1" t="s">
        <v>42</v>
      </c>
      <c r="Z411" s="3">
        <v>0</v>
      </c>
      <c r="AC411" s="1">
        <f t="shared" si="12"/>
        <v>2018</v>
      </c>
      <c r="AD411" s="1">
        <f t="shared" si="13"/>
        <v>11</v>
      </c>
    </row>
    <row r="412" spans="1:30" ht="12.75" customHeight="1" x14ac:dyDescent="0.2">
      <c r="A412" s="2">
        <v>43419.443981481498</v>
      </c>
      <c r="B412" s="1" t="s">
        <v>751</v>
      </c>
      <c r="C412" s="1" t="s">
        <v>112</v>
      </c>
      <c r="D412" s="1" t="s">
        <v>113</v>
      </c>
      <c r="E412" s="3">
        <v>2</v>
      </c>
      <c r="F412" s="1" t="s">
        <v>31</v>
      </c>
      <c r="G412" s="3">
        <v>355.35</v>
      </c>
      <c r="H412" s="3">
        <v>710.7</v>
      </c>
      <c r="I412" s="1" t="s">
        <v>46</v>
      </c>
      <c r="K412" s="1" t="s">
        <v>47</v>
      </c>
      <c r="L412" s="1" t="s">
        <v>114</v>
      </c>
      <c r="M412" s="1" t="s">
        <v>35</v>
      </c>
      <c r="N412" s="1" t="s">
        <v>49</v>
      </c>
      <c r="O412" s="1" t="s">
        <v>37</v>
      </c>
      <c r="P412" s="1" t="s">
        <v>38</v>
      </c>
      <c r="Q412" s="1" t="s">
        <v>39</v>
      </c>
      <c r="T412" s="1" t="s">
        <v>115</v>
      </c>
      <c r="X412" s="1" t="s">
        <v>53</v>
      </c>
      <c r="Y412" s="1" t="s">
        <v>42</v>
      </c>
      <c r="Z412" s="3">
        <v>0</v>
      </c>
      <c r="AC412" s="1">
        <f t="shared" si="12"/>
        <v>2018</v>
      </c>
      <c r="AD412" s="1">
        <f t="shared" si="13"/>
        <v>11</v>
      </c>
    </row>
    <row r="413" spans="1:30" ht="12.75" customHeight="1" x14ac:dyDescent="0.2">
      <c r="A413" s="2">
        <v>43419.443981481498</v>
      </c>
      <c r="B413" s="1" t="s">
        <v>751</v>
      </c>
      <c r="C413" s="1" t="s">
        <v>642</v>
      </c>
      <c r="D413" s="1" t="s">
        <v>643</v>
      </c>
      <c r="E413" s="3">
        <v>1</v>
      </c>
      <c r="F413" s="1" t="s">
        <v>31</v>
      </c>
      <c r="G413" s="3">
        <v>573.85</v>
      </c>
      <c r="H413" s="3">
        <v>573.85</v>
      </c>
      <c r="I413" s="1" t="s">
        <v>46</v>
      </c>
      <c r="K413" s="1" t="s">
        <v>47</v>
      </c>
      <c r="L413" s="1" t="s">
        <v>644</v>
      </c>
      <c r="M413" s="1" t="s">
        <v>35</v>
      </c>
      <c r="N413" s="1" t="s">
        <v>49</v>
      </c>
      <c r="O413" s="1" t="s">
        <v>37</v>
      </c>
      <c r="P413" s="1" t="s">
        <v>38</v>
      </c>
      <c r="Q413" s="1" t="s">
        <v>39</v>
      </c>
      <c r="T413" s="1" t="s">
        <v>115</v>
      </c>
      <c r="X413" s="1" t="s">
        <v>53</v>
      </c>
      <c r="Y413" s="1" t="s">
        <v>42</v>
      </c>
      <c r="Z413" s="3">
        <v>0</v>
      </c>
      <c r="AC413" s="1">
        <f t="shared" si="12"/>
        <v>2018</v>
      </c>
      <c r="AD413" s="1">
        <f t="shared" si="13"/>
        <v>11</v>
      </c>
    </row>
    <row r="414" spans="1:30" ht="12.75" customHeight="1" x14ac:dyDescent="0.2">
      <c r="A414" s="2">
        <v>43419.443981481498</v>
      </c>
      <c r="B414" s="1" t="s">
        <v>751</v>
      </c>
      <c r="C414" s="1" t="s">
        <v>176</v>
      </c>
      <c r="D414" s="1" t="s">
        <v>177</v>
      </c>
      <c r="E414" s="3">
        <v>1</v>
      </c>
      <c r="F414" s="1" t="s">
        <v>31</v>
      </c>
      <c r="G414" s="3">
        <v>790.88</v>
      </c>
      <c r="H414" s="3">
        <v>790.88</v>
      </c>
      <c r="I414" s="1" t="s">
        <v>46</v>
      </c>
      <c r="K414" s="1" t="s">
        <v>47</v>
      </c>
      <c r="L414" s="1" t="s">
        <v>178</v>
      </c>
      <c r="M414" s="1" t="s">
        <v>35</v>
      </c>
      <c r="N414" s="1" t="s">
        <v>49</v>
      </c>
      <c r="O414" s="1" t="s">
        <v>37</v>
      </c>
      <c r="P414" s="1" t="s">
        <v>69</v>
      </c>
      <c r="Q414" s="1" t="s">
        <v>70</v>
      </c>
      <c r="T414" s="1" t="s">
        <v>179</v>
      </c>
      <c r="X414" s="1" t="s">
        <v>53</v>
      </c>
      <c r="Y414" s="1" t="s">
        <v>42</v>
      </c>
      <c r="Z414" s="3">
        <v>0</v>
      </c>
      <c r="AC414" s="1">
        <f t="shared" si="12"/>
        <v>2018</v>
      </c>
      <c r="AD414" s="1">
        <f t="shared" si="13"/>
        <v>11</v>
      </c>
    </row>
    <row r="415" spans="1:30" ht="12.75" customHeight="1" x14ac:dyDescent="0.2">
      <c r="A415" s="2">
        <v>43426.342845983803</v>
      </c>
      <c r="B415" s="1" t="s">
        <v>752</v>
      </c>
      <c r="C415" s="1" t="s">
        <v>29</v>
      </c>
      <c r="D415" s="1" t="s">
        <v>30</v>
      </c>
      <c r="E415" s="3">
        <v>10</v>
      </c>
      <c r="F415" s="1" t="s">
        <v>31</v>
      </c>
      <c r="G415" s="3">
        <v>82.08</v>
      </c>
      <c r="H415" s="3">
        <v>820.81</v>
      </c>
      <c r="I415" s="1" t="s">
        <v>46</v>
      </c>
      <c r="K415" s="1" t="s">
        <v>47</v>
      </c>
      <c r="L415" s="1" t="s">
        <v>34</v>
      </c>
      <c r="M415" s="1" t="s">
        <v>35</v>
      </c>
      <c r="N415" s="1" t="s">
        <v>195</v>
      </c>
      <c r="O415" s="1" t="s">
        <v>37</v>
      </c>
      <c r="P415" s="1" t="s">
        <v>38</v>
      </c>
      <c r="Q415" s="1" t="s">
        <v>39</v>
      </c>
      <c r="T415" s="1" t="s">
        <v>40</v>
      </c>
      <c r="X415" s="1" t="s">
        <v>41</v>
      </c>
      <c r="Y415" s="1" t="s">
        <v>42</v>
      </c>
      <c r="Z415" s="3">
        <v>0</v>
      </c>
      <c r="AC415" s="1">
        <f t="shared" si="12"/>
        <v>2018</v>
      </c>
      <c r="AD415" s="1">
        <f t="shared" si="13"/>
        <v>11</v>
      </c>
    </row>
    <row r="416" spans="1:30" ht="12.75" customHeight="1" x14ac:dyDescent="0.2">
      <c r="A416" s="2">
        <v>43426.342845983803</v>
      </c>
      <c r="B416" s="1" t="s">
        <v>752</v>
      </c>
      <c r="C416" s="1" t="s">
        <v>192</v>
      </c>
      <c r="D416" s="1" t="s">
        <v>193</v>
      </c>
      <c r="E416" s="3">
        <v>1</v>
      </c>
      <c r="F416" s="1" t="s">
        <v>31</v>
      </c>
      <c r="G416" s="3">
        <v>656.64</v>
      </c>
      <c r="H416" s="3">
        <v>656.64</v>
      </c>
      <c r="I416" s="1" t="s">
        <v>46</v>
      </c>
      <c r="K416" s="1" t="s">
        <v>47</v>
      </c>
      <c r="L416" s="1" t="s">
        <v>194</v>
      </c>
      <c r="M416" s="1" t="s">
        <v>35</v>
      </c>
      <c r="N416" s="1" t="s">
        <v>195</v>
      </c>
      <c r="O416" s="1" t="s">
        <v>37</v>
      </c>
      <c r="P416" s="1" t="s">
        <v>69</v>
      </c>
      <c r="Q416" s="1" t="s">
        <v>70</v>
      </c>
      <c r="T416" s="1" t="s">
        <v>40</v>
      </c>
      <c r="X416" s="1" t="s">
        <v>53</v>
      </c>
      <c r="Y416" s="1" t="s">
        <v>42</v>
      </c>
      <c r="Z416" s="3">
        <v>0</v>
      </c>
      <c r="AC416" s="1">
        <f t="shared" si="12"/>
        <v>2018</v>
      </c>
      <c r="AD416" s="1">
        <f t="shared" si="13"/>
        <v>11</v>
      </c>
    </row>
    <row r="417" spans="1:30" ht="12.75" customHeight="1" x14ac:dyDescent="0.2">
      <c r="A417" s="2">
        <v>43426.415493553199</v>
      </c>
      <c r="B417" s="1" t="s">
        <v>753</v>
      </c>
      <c r="C417" s="1" t="s">
        <v>505</v>
      </c>
      <c r="D417" s="1" t="s">
        <v>506</v>
      </c>
      <c r="E417" s="3">
        <v>400</v>
      </c>
      <c r="F417" s="1" t="s">
        <v>31</v>
      </c>
      <c r="G417" s="3">
        <v>0.5</v>
      </c>
      <c r="H417" s="3">
        <v>201.25</v>
      </c>
      <c r="I417" s="1" t="s">
        <v>32</v>
      </c>
      <c r="K417" s="1" t="s">
        <v>33</v>
      </c>
      <c r="L417" s="1" t="s">
        <v>507</v>
      </c>
      <c r="M417" s="1" t="s">
        <v>35</v>
      </c>
      <c r="N417" s="1" t="s">
        <v>125</v>
      </c>
      <c r="O417" s="1" t="s">
        <v>37</v>
      </c>
      <c r="P417" s="1" t="s">
        <v>69</v>
      </c>
      <c r="Q417" s="1" t="s">
        <v>70</v>
      </c>
      <c r="T417" s="1" t="s">
        <v>179</v>
      </c>
      <c r="X417" s="1" t="s">
        <v>53</v>
      </c>
      <c r="Y417" s="1" t="s">
        <v>42</v>
      </c>
      <c r="Z417" s="3">
        <v>0</v>
      </c>
      <c r="AC417" s="1">
        <f t="shared" si="12"/>
        <v>2018</v>
      </c>
      <c r="AD417" s="1">
        <f t="shared" si="13"/>
        <v>11</v>
      </c>
    </row>
    <row r="418" spans="1:30" ht="12.75" customHeight="1" x14ac:dyDescent="0.2">
      <c r="A418" s="2">
        <v>43426.533611111103</v>
      </c>
      <c r="B418" s="1" t="s">
        <v>754</v>
      </c>
      <c r="C418" s="1" t="s">
        <v>295</v>
      </c>
      <c r="D418" s="1" t="s">
        <v>296</v>
      </c>
      <c r="E418" s="3">
        <v>200</v>
      </c>
      <c r="F418" s="1" t="s">
        <v>31</v>
      </c>
      <c r="G418" s="3">
        <v>0.01</v>
      </c>
      <c r="H418" s="3">
        <v>2</v>
      </c>
      <c r="I418" s="1" t="s">
        <v>32</v>
      </c>
      <c r="K418" s="1" t="s">
        <v>33</v>
      </c>
      <c r="L418" s="1" t="s">
        <v>297</v>
      </c>
      <c r="M418" s="1" t="s">
        <v>35</v>
      </c>
      <c r="N418" s="1" t="s">
        <v>49</v>
      </c>
      <c r="O418" s="1" t="s">
        <v>37</v>
      </c>
      <c r="P418" s="1" t="s">
        <v>88</v>
      </c>
      <c r="Q418" s="1" t="s">
        <v>89</v>
      </c>
      <c r="T418" s="1" t="s">
        <v>90</v>
      </c>
      <c r="X418" s="1" t="s">
        <v>53</v>
      </c>
      <c r="Y418" s="1" t="s">
        <v>84</v>
      </c>
      <c r="Z418" s="3">
        <v>0</v>
      </c>
      <c r="AC418" s="1">
        <f t="shared" si="12"/>
        <v>2018</v>
      </c>
      <c r="AD418" s="1">
        <f t="shared" si="13"/>
        <v>11</v>
      </c>
    </row>
    <row r="419" spans="1:30" ht="12.75" customHeight="1" x14ac:dyDescent="0.2">
      <c r="A419" s="2">
        <v>43426.533611111103</v>
      </c>
      <c r="B419" s="1" t="s">
        <v>754</v>
      </c>
      <c r="C419" s="1" t="s">
        <v>282</v>
      </c>
      <c r="D419" s="1" t="s">
        <v>283</v>
      </c>
      <c r="E419" s="3">
        <v>3000</v>
      </c>
      <c r="F419" s="1" t="s">
        <v>31</v>
      </c>
      <c r="G419" s="3">
        <v>0.63</v>
      </c>
      <c r="H419" s="3">
        <v>1890</v>
      </c>
      <c r="I419" s="1" t="s">
        <v>32</v>
      </c>
      <c r="K419" s="1" t="s">
        <v>33</v>
      </c>
      <c r="L419" s="1" t="s">
        <v>284</v>
      </c>
      <c r="M419" s="1" t="s">
        <v>35</v>
      </c>
      <c r="N419" s="1" t="s">
        <v>49</v>
      </c>
      <c r="O419" s="1" t="s">
        <v>37</v>
      </c>
      <c r="P419" s="1" t="s">
        <v>58</v>
      </c>
      <c r="Q419" s="1" t="s">
        <v>59</v>
      </c>
      <c r="T419" s="1" t="s">
        <v>60</v>
      </c>
      <c r="X419" s="1" t="s">
        <v>53</v>
      </c>
      <c r="Y419" s="1" t="s">
        <v>61</v>
      </c>
      <c r="Z419" s="3">
        <v>0</v>
      </c>
      <c r="AA419" s="1" t="s">
        <v>62</v>
      </c>
      <c r="AB419" s="1" t="s">
        <v>62</v>
      </c>
      <c r="AC419" s="1">
        <f t="shared" si="12"/>
        <v>2018</v>
      </c>
      <c r="AD419" s="1">
        <f t="shared" si="13"/>
        <v>11</v>
      </c>
    </row>
    <row r="420" spans="1:30" ht="12.75" customHeight="1" x14ac:dyDescent="0.2">
      <c r="A420" s="2">
        <v>43426.533611111103</v>
      </c>
      <c r="B420" s="1" t="s">
        <v>754</v>
      </c>
      <c r="C420" s="1" t="s">
        <v>55</v>
      </c>
      <c r="D420" s="1" t="s">
        <v>56</v>
      </c>
      <c r="E420" s="3">
        <v>3000</v>
      </c>
      <c r="F420" s="1" t="s">
        <v>31</v>
      </c>
      <c r="G420" s="3">
        <v>0.63</v>
      </c>
      <c r="H420" s="3">
        <v>1890</v>
      </c>
      <c r="I420" s="1" t="s">
        <v>32</v>
      </c>
      <c r="K420" s="1" t="s">
        <v>33</v>
      </c>
      <c r="L420" s="1" t="s">
        <v>57</v>
      </c>
      <c r="M420" s="1" t="s">
        <v>35</v>
      </c>
      <c r="N420" s="1" t="s">
        <v>49</v>
      </c>
      <c r="O420" s="1" t="s">
        <v>37</v>
      </c>
      <c r="P420" s="1" t="s">
        <v>58</v>
      </c>
      <c r="Q420" s="1" t="s">
        <v>59</v>
      </c>
      <c r="T420" s="1" t="s">
        <v>60</v>
      </c>
      <c r="X420" s="1" t="s">
        <v>53</v>
      </c>
      <c r="Y420" s="1" t="s">
        <v>61</v>
      </c>
      <c r="Z420" s="3">
        <v>0</v>
      </c>
      <c r="AA420" s="1" t="s">
        <v>62</v>
      </c>
      <c r="AB420" s="1" t="s">
        <v>62</v>
      </c>
      <c r="AC420" s="1">
        <f t="shared" si="12"/>
        <v>2018</v>
      </c>
      <c r="AD420" s="1">
        <f t="shared" si="13"/>
        <v>11</v>
      </c>
    </row>
    <row r="421" spans="1:30" ht="12.75" customHeight="1" x14ac:dyDescent="0.2">
      <c r="A421" s="2">
        <v>43426.533611111103</v>
      </c>
      <c r="B421" s="1" t="s">
        <v>754</v>
      </c>
      <c r="C421" s="1" t="s">
        <v>312</v>
      </c>
      <c r="D421" s="1" t="s">
        <v>313</v>
      </c>
      <c r="E421" s="3">
        <v>6000</v>
      </c>
      <c r="F421" s="1" t="s">
        <v>31</v>
      </c>
      <c r="G421" s="3">
        <v>0.63</v>
      </c>
      <c r="H421" s="3">
        <v>3780</v>
      </c>
      <c r="I421" s="1" t="s">
        <v>32</v>
      </c>
      <c r="K421" s="1" t="s">
        <v>33</v>
      </c>
      <c r="L421" s="1" t="s">
        <v>314</v>
      </c>
      <c r="M421" s="1" t="s">
        <v>35</v>
      </c>
      <c r="N421" s="1" t="s">
        <v>49</v>
      </c>
      <c r="O421" s="1" t="s">
        <v>37</v>
      </c>
      <c r="P421" s="1" t="s">
        <v>58</v>
      </c>
      <c r="Q421" s="1" t="s">
        <v>59</v>
      </c>
      <c r="T421" s="1" t="s">
        <v>60</v>
      </c>
      <c r="X421" s="1" t="s">
        <v>53</v>
      </c>
      <c r="Y421" s="1" t="s">
        <v>61</v>
      </c>
      <c r="Z421" s="3">
        <v>0</v>
      </c>
      <c r="AA421" s="1" t="s">
        <v>62</v>
      </c>
      <c r="AB421" s="1" t="s">
        <v>62</v>
      </c>
      <c r="AC421" s="1">
        <f t="shared" si="12"/>
        <v>2018</v>
      </c>
      <c r="AD421" s="1">
        <f t="shared" si="13"/>
        <v>11</v>
      </c>
    </row>
    <row r="422" spans="1:30" ht="12.75" customHeight="1" x14ac:dyDescent="0.2">
      <c r="A422" s="2">
        <v>43426.533611111103</v>
      </c>
      <c r="B422" s="1" t="s">
        <v>754</v>
      </c>
      <c r="C422" s="1" t="s">
        <v>66</v>
      </c>
      <c r="D422" s="1" t="s">
        <v>67</v>
      </c>
      <c r="E422" s="3">
        <v>200</v>
      </c>
      <c r="F422" s="1" t="s">
        <v>31</v>
      </c>
      <c r="G422" s="3">
        <v>0.67</v>
      </c>
      <c r="H422" s="3">
        <v>134</v>
      </c>
      <c r="I422" s="1" t="s">
        <v>32</v>
      </c>
      <c r="K422" s="1" t="s">
        <v>33</v>
      </c>
      <c r="L422" s="1" t="s">
        <v>68</v>
      </c>
      <c r="M422" s="1" t="s">
        <v>35</v>
      </c>
      <c r="N422" s="1" t="s">
        <v>49</v>
      </c>
      <c r="O422" s="1" t="s">
        <v>37</v>
      </c>
      <c r="P422" s="1" t="s">
        <v>69</v>
      </c>
      <c r="Q422" s="1" t="s">
        <v>70</v>
      </c>
      <c r="T422" s="1" t="s">
        <v>71</v>
      </c>
      <c r="X422" s="1" t="s">
        <v>53</v>
      </c>
      <c r="Y422" s="1" t="s">
        <v>42</v>
      </c>
      <c r="Z422" s="3">
        <v>0</v>
      </c>
      <c r="AC422" s="1">
        <f t="shared" si="12"/>
        <v>2018</v>
      </c>
      <c r="AD422" s="1">
        <f t="shared" si="13"/>
        <v>11</v>
      </c>
    </row>
    <row r="423" spans="1:30" ht="12.75" customHeight="1" x14ac:dyDescent="0.2">
      <c r="A423" s="2">
        <v>43426.533611111103</v>
      </c>
      <c r="B423" s="1" t="s">
        <v>754</v>
      </c>
      <c r="C423" s="1" t="s">
        <v>72</v>
      </c>
      <c r="D423" s="1" t="s">
        <v>73</v>
      </c>
      <c r="E423" s="3">
        <v>600</v>
      </c>
      <c r="F423" s="1" t="s">
        <v>31</v>
      </c>
      <c r="G423" s="3">
        <v>0.86</v>
      </c>
      <c r="H423" s="3">
        <v>516</v>
      </c>
      <c r="I423" s="1" t="s">
        <v>32</v>
      </c>
      <c r="K423" s="1" t="s">
        <v>33</v>
      </c>
      <c r="L423" s="1" t="s">
        <v>74</v>
      </c>
      <c r="M423" s="1" t="s">
        <v>35</v>
      </c>
      <c r="N423" s="1" t="s">
        <v>49</v>
      </c>
      <c r="O423" s="1" t="s">
        <v>37</v>
      </c>
      <c r="P423" s="1" t="s">
        <v>75</v>
      </c>
      <c r="Q423" s="1" t="s">
        <v>76</v>
      </c>
      <c r="T423" s="1" t="s">
        <v>40</v>
      </c>
      <c r="X423" s="1" t="s">
        <v>77</v>
      </c>
      <c r="Y423" s="1" t="s">
        <v>42</v>
      </c>
      <c r="Z423" s="3">
        <v>0</v>
      </c>
      <c r="AC423" s="1">
        <f t="shared" si="12"/>
        <v>2018</v>
      </c>
      <c r="AD423" s="1">
        <f t="shared" si="13"/>
        <v>11</v>
      </c>
    </row>
    <row r="424" spans="1:30" ht="12.75" customHeight="1" x14ac:dyDescent="0.2">
      <c r="A424" s="2">
        <v>43426.533611111103</v>
      </c>
      <c r="B424" s="1" t="s">
        <v>754</v>
      </c>
      <c r="C424" s="1" t="s">
        <v>291</v>
      </c>
      <c r="D424" s="1" t="s">
        <v>292</v>
      </c>
      <c r="E424" s="3">
        <v>200</v>
      </c>
      <c r="F424" s="1" t="s">
        <v>31</v>
      </c>
      <c r="G424" s="3">
        <v>1.0900000000000001</v>
      </c>
      <c r="H424" s="3">
        <v>218</v>
      </c>
      <c r="I424" s="1" t="s">
        <v>32</v>
      </c>
      <c r="K424" s="1" t="s">
        <v>33</v>
      </c>
      <c r="L424" s="1" t="s">
        <v>293</v>
      </c>
      <c r="M424" s="1" t="s">
        <v>35</v>
      </c>
      <c r="N424" s="1" t="s">
        <v>49</v>
      </c>
      <c r="O424" s="1" t="s">
        <v>37</v>
      </c>
      <c r="P424" s="1" t="s">
        <v>81</v>
      </c>
      <c r="Q424" s="1" t="s">
        <v>82</v>
      </c>
      <c r="T424" s="1" t="s">
        <v>134</v>
      </c>
      <c r="X424" s="1" t="s">
        <v>53</v>
      </c>
      <c r="Y424" s="1" t="s">
        <v>84</v>
      </c>
      <c r="Z424" s="3">
        <v>0</v>
      </c>
      <c r="AC424" s="1">
        <f t="shared" si="12"/>
        <v>2018</v>
      </c>
      <c r="AD424" s="1">
        <f t="shared" si="13"/>
        <v>11</v>
      </c>
    </row>
    <row r="425" spans="1:30" ht="12.75" customHeight="1" x14ac:dyDescent="0.2">
      <c r="A425" s="2">
        <v>43426.533611111103</v>
      </c>
      <c r="B425" s="1" t="s">
        <v>754</v>
      </c>
      <c r="C425" s="1" t="s">
        <v>78</v>
      </c>
      <c r="D425" s="1" t="s">
        <v>79</v>
      </c>
      <c r="E425" s="3">
        <v>800</v>
      </c>
      <c r="F425" s="1" t="s">
        <v>31</v>
      </c>
      <c r="G425" s="3">
        <v>1.5</v>
      </c>
      <c r="H425" s="3">
        <v>1200</v>
      </c>
      <c r="I425" s="1" t="s">
        <v>32</v>
      </c>
      <c r="K425" s="1" t="s">
        <v>33</v>
      </c>
      <c r="L425" s="1" t="s">
        <v>80</v>
      </c>
      <c r="M425" s="1" t="s">
        <v>35</v>
      </c>
      <c r="N425" s="1" t="s">
        <v>49</v>
      </c>
      <c r="O425" s="1" t="s">
        <v>37</v>
      </c>
      <c r="P425" s="1" t="s">
        <v>81</v>
      </c>
      <c r="Q425" s="1" t="s">
        <v>82</v>
      </c>
      <c r="T425" s="1" t="s">
        <v>83</v>
      </c>
      <c r="X425" s="1" t="s">
        <v>53</v>
      </c>
      <c r="Y425" s="1" t="s">
        <v>84</v>
      </c>
      <c r="Z425" s="3">
        <v>0</v>
      </c>
      <c r="AC425" s="1">
        <f t="shared" si="12"/>
        <v>2018</v>
      </c>
      <c r="AD425" s="1">
        <f t="shared" si="13"/>
        <v>11</v>
      </c>
    </row>
    <row r="426" spans="1:30" ht="12.75" customHeight="1" x14ac:dyDescent="0.2">
      <c r="A426" s="2">
        <v>43426.533611111103</v>
      </c>
      <c r="B426" s="1" t="s">
        <v>754</v>
      </c>
      <c r="C426" s="1" t="s">
        <v>159</v>
      </c>
      <c r="D426" s="1" t="s">
        <v>160</v>
      </c>
      <c r="E426" s="3">
        <v>400</v>
      </c>
      <c r="F426" s="1" t="s">
        <v>31</v>
      </c>
      <c r="G426" s="3">
        <v>1.51</v>
      </c>
      <c r="H426" s="3">
        <v>604</v>
      </c>
      <c r="I426" s="1" t="s">
        <v>32</v>
      </c>
      <c r="K426" s="1" t="s">
        <v>33</v>
      </c>
      <c r="L426" s="1" t="s">
        <v>161</v>
      </c>
      <c r="M426" s="1" t="s">
        <v>35</v>
      </c>
      <c r="N426" s="1" t="s">
        <v>49</v>
      </c>
      <c r="O426" s="1" t="s">
        <v>37</v>
      </c>
      <c r="P426" s="1" t="s">
        <v>69</v>
      </c>
      <c r="Q426" s="1" t="s">
        <v>70</v>
      </c>
      <c r="T426" s="1" t="s">
        <v>40</v>
      </c>
      <c r="X426" s="1" t="s">
        <v>162</v>
      </c>
      <c r="Y426" s="1" t="s">
        <v>42</v>
      </c>
      <c r="Z426" s="3">
        <v>0</v>
      </c>
      <c r="AC426" s="1">
        <f t="shared" si="12"/>
        <v>2018</v>
      </c>
      <c r="AD426" s="1">
        <f t="shared" si="13"/>
        <v>11</v>
      </c>
    </row>
    <row r="427" spans="1:30" ht="12.75" customHeight="1" x14ac:dyDescent="0.2">
      <c r="A427" s="2">
        <v>43426.533611111103</v>
      </c>
      <c r="B427" s="1" t="s">
        <v>754</v>
      </c>
      <c r="C427" s="1" t="s">
        <v>163</v>
      </c>
      <c r="D427" s="1" t="s">
        <v>164</v>
      </c>
      <c r="E427" s="3">
        <v>200</v>
      </c>
      <c r="F427" s="1" t="s">
        <v>31</v>
      </c>
      <c r="G427" s="3">
        <v>1.8</v>
      </c>
      <c r="H427" s="3">
        <v>360</v>
      </c>
      <c r="I427" s="1" t="s">
        <v>32</v>
      </c>
      <c r="K427" s="1" t="s">
        <v>33</v>
      </c>
      <c r="L427" s="1" t="s">
        <v>165</v>
      </c>
      <c r="M427" s="1" t="s">
        <v>35</v>
      </c>
      <c r="N427" s="1" t="s">
        <v>49</v>
      </c>
      <c r="O427" s="1" t="s">
        <v>37</v>
      </c>
      <c r="P427" s="1" t="s">
        <v>149</v>
      </c>
      <c r="Q427" s="1" t="s">
        <v>150</v>
      </c>
      <c r="T427" s="1" t="s">
        <v>90</v>
      </c>
      <c r="X427" s="1" t="s">
        <v>53</v>
      </c>
      <c r="Y427" s="1" t="s">
        <v>151</v>
      </c>
      <c r="Z427" s="3">
        <v>0</v>
      </c>
      <c r="AC427" s="1">
        <f t="shared" si="12"/>
        <v>2018</v>
      </c>
      <c r="AD427" s="1">
        <f t="shared" si="13"/>
        <v>11</v>
      </c>
    </row>
    <row r="428" spans="1:30" ht="12.75" customHeight="1" x14ac:dyDescent="0.2">
      <c r="A428" s="2">
        <v>43426.533611111103</v>
      </c>
      <c r="B428" s="1" t="s">
        <v>754</v>
      </c>
      <c r="C428" s="1" t="s">
        <v>85</v>
      </c>
      <c r="D428" s="1" t="s">
        <v>86</v>
      </c>
      <c r="E428" s="3">
        <v>50</v>
      </c>
      <c r="F428" s="1" t="s">
        <v>31</v>
      </c>
      <c r="G428" s="3">
        <v>1.92</v>
      </c>
      <c r="H428" s="3">
        <v>96</v>
      </c>
      <c r="I428" s="1" t="s">
        <v>32</v>
      </c>
      <c r="K428" s="1" t="s">
        <v>33</v>
      </c>
      <c r="L428" s="1" t="s">
        <v>87</v>
      </c>
      <c r="M428" s="1" t="s">
        <v>35</v>
      </c>
      <c r="N428" s="1" t="s">
        <v>49</v>
      </c>
      <c r="O428" s="1" t="s">
        <v>37</v>
      </c>
      <c r="P428" s="1" t="s">
        <v>88</v>
      </c>
      <c r="Q428" s="1" t="s">
        <v>89</v>
      </c>
      <c r="T428" s="1" t="s">
        <v>90</v>
      </c>
      <c r="X428" s="1" t="s">
        <v>53</v>
      </c>
      <c r="Y428" s="1" t="s">
        <v>84</v>
      </c>
      <c r="Z428" s="3">
        <v>0</v>
      </c>
      <c r="AC428" s="1">
        <f t="shared" si="12"/>
        <v>2018</v>
      </c>
      <c r="AD428" s="1">
        <f t="shared" si="13"/>
        <v>11</v>
      </c>
    </row>
    <row r="429" spans="1:30" ht="12.75" customHeight="1" x14ac:dyDescent="0.2">
      <c r="A429" s="2">
        <v>43426.533611111103</v>
      </c>
      <c r="B429" s="1" t="s">
        <v>754</v>
      </c>
      <c r="C429" s="1" t="s">
        <v>755</v>
      </c>
      <c r="D429" s="1" t="s">
        <v>756</v>
      </c>
      <c r="E429" s="3">
        <v>50</v>
      </c>
      <c r="F429" s="1" t="s">
        <v>31</v>
      </c>
      <c r="G429" s="3">
        <v>1.93</v>
      </c>
      <c r="H429" s="3">
        <v>96.5</v>
      </c>
      <c r="I429" s="1" t="s">
        <v>32</v>
      </c>
      <c r="K429" s="1" t="s">
        <v>33</v>
      </c>
      <c r="L429" s="1" t="s">
        <v>757</v>
      </c>
      <c r="M429" s="1" t="s">
        <v>35</v>
      </c>
      <c r="N429" s="1" t="s">
        <v>49</v>
      </c>
      <c r="O429" s="1" t="s">
        <v>37</v>
      </c>
      <c r="P429" s="1" t="s">
        <v>88</v>
      </c>
      <c r="Q429" s="1" t="s">
        <v>89</v>
      </c>
      <c r="T429" s="1" t="s">
        <v>90</v>
      </c>
      <c r="X429" s="1" t="s">
        <v>53</v>
      </c>
      <c r="Y429" s="1" t="s">
        <v>84</v>
      </c>
      <c r="Z429" s="3">
        <v>0</v>
      </c>
      <c r="AC429" s="1">
        <f t="shared" si="12"/>
        <v>2018</v>
      </c>
      <c r="AD429" s="1">
        <f t="shared" si="13"/>
        <v>11</v>
      </c>
    </row>
    <row r="430" spans="1:30" ht="12.75" customHeight="1" x14ac:dyDescent="0.2">
      <c r="A430" s="2">
        <v>43426.533611111103</v>
      </c>
      <c r="B430" s="1" t="s">
        <v>754</v>
      </c>
      <c r="C430" s="1" t="s">
        <v>230</v>
      </c>
      <c r="D430" s="1" t="s">
        <v>231</v>
      </c>
      <c r="E430" s="3">
        <v>50</v>
      </c>
      <c r="F430" s="1" t="s">
        <v>31</v>
      </c>
      <c r="G430" s="3">
        <v>1.98</v>
      </c>
      <c r="H430" s="3">
        <v>99</v>
      </c>
      <c r="I430" s="1" t="s">
        <v>32</v>
      </c>
      <c r="K430" s="1" t="s">
        <v>33</v>
      </c>
      <c r="L430" s="1" t="s">
        <v>232</v>
      </c>
      <c r="M430" s="1" t="s">
        <v>35</v>
      </c>
      <c r="N430" s="1" t="s">
        <v>49</v>
      </c>
      <c r="O430" s="1" t="s">
        <v>37</v>
      </c>
      <c r="P430" s="1" t="s">
        <v>88</v>
      </c>
      <c r="Q430" s="1" t="s">
        <v>89</v>
      </c>
      <c r="T430" s="1" t="s">
        <v>90</v>
      </c>
      <c r="X430" s="1" t="s">
        <v>53</v>
      </c>
      <c r="Y430" s="1" t="s">
        <v>84</v>
      </c>
      <c r="Z430" s="3">
        <v>0</v>
      </c>
      <c r="AC430" s="1">
        <f t="shared" si="12"/>
        <v>2018</v>
      </c>
      <c r="AD430" s="1">
        <f t="shared" si="13"/>
        <v>11</v>
      </c>
    </row>
    <row r="431" spans="1:30" ht="12.75" customHeight="1" x14ac:dyDescent="0.2">
      <c r="A431" s="2">
        <v>43426.533611111103</v>
      </c>
      <c r="B431" s="1" t="s">
        <v>754</v>
      </c>
      <c r="C431" s="1" t="s">
        <v>91</v>
      </c>
      <c r="D431" s="1" t="s">
        <v>92</v>
      </c>
      <c r="E431" s="3">
        <v>50</v>
      </c>
      <c r="F431" s="1" t="s">
        <v>31</v>
      </c>
      <c r="G431" s="3">
        <v>2.16</v>
      </c>
      <c r="H431" s="3">
        <v>108</v>
      </c>
      <c r="I431" s="1" t="s">
        <v>32</v>
      </c>
      <c r="K431" s="1" t="s">
        <v>33</v>
      </c>
      <c r="L431" s="1" t="s">
        <v>93</v>
      </c>
      <c r="M431" s="1" t="s">
        <v>35</v>
      </c>
      <c r="N431" s="1" t="s">
        <v>49</v>
      </c>
      <c r="O431" s="1" t="s">
        <v>37</v>
      </c>
      <c r="P431" s="1" t="s">
        <v>88</v>
      </c>
      <c r="Q431" s="1" t="s">
        <v>89</v>
      </c>
      <c r="T431" s="1" t="s">
        <v>90</v>
      </c>
      <c r="X431" s="1" t="s">
        <v>53</v>
      </c>
      <c r="Y431" s="1" t="s">
        <v>84</v>
      </c>
      <c r="Z431" s="3">
        <v>0</v>
      </c>
      <c r="AC431" s="1">
        <f t="shared" si="12"/>
        <v>2018</v>
      </c>
      <c r="AD431" s="1">
        <f t="shared" si="13"/>
        <v>11</v>
      </c>
    </row>
    <row r="432" spans="1:30" ht="12.75" customHeight="1" x14ac:dyDescent="0.2">
      <c r="A432" s="2">
        <v>43426.533611111103</v>
      </c>
      <c r="B432" s="1" t="s">
        <v>754</v>
      </c>
      <c r="C432" s="1" t="s">
        <v>519</v>
      </c>
      <c r="D432" s="1" t="s">
        <v>520</v>
      </c>
      <c r="E432" s="3">
        <v>50</v>
      </c>
      <c r="F432" s="1" t="s">
        <v>31</v>
      </c>
      <c r="G432" s="3">
        <v>2.29</v>
      </c>
      <c r="H432" s="3">
        <v>114.5</v>
      </c>
      <c r="I432" s="1" t="s">
        <v>32</v>
      </c>
      <c r="K432" s="1" t="s">
        <v>33</v>
      </c>
      <c r="L432" s="1" t="s">
        <v>521</v>
      </c>
      <c r="M432" s="1" t="s">
        <v>35</v>
      </c>
      <c r="N432" s="1" t="s">
        <v>49</v>
      </c>
      <c r="O432" s="1" t="s">
        <v>37</v>
      </c>
      <c r="P432" s="1" t="s">
        <v>169</v>
      </c>
      <c r="Q432" s="1" t="s">
        <v>170</v>
      </c>
      <c r="T432" s="1" t="s">
        <v>90</v>
      </c>
      <c r="X432" s="1" t="s">
        <v>53</v>
      </c>
      <c r="Y432" s="1" t="s">
        <v>84</v>
      </c>
      <c r="Z432" s="3">
        <v>0</v>
      </c>
      <c r="AC432" s="1">
        <f t="shared" si="12"/>
        <v>2018</v>
      </c>
      <c r="AD432" s="1">
        <f t="shared" si="13"/>
        <v>11</v>
      </c>
    </row>
    <row r="433" spans="1:30" ht="12.75" customHeight="1" x14ac:dyDescent="0.2">
      <c r="A433" s="2">
        <v>43426.533611111103</v>
      </c>
      <c r="B433" s="1" t="s">
        <v>754</v>
      </c>
      <c r="C433" s="1" t="s">
        <v>522</v>
      </c>
      <c r="D433" s="1" t="s">
        <v>523</v>
      </c>
      <c r="E433" s="3">
        <v>50</v>
      </c>
      <c r="F433" s="1" t="s">
        <v>31</v>
      </c>
      <c r="G433" s="3">
        <v>2.5099999999999998</v>
      </c>
      <c r="H433" s="3">
        <v>125.5</v>
      </c>
      <c r="I433" s="1" t="s">
        <v>32</v>
      </c>
      <c r="K433" s="1" t="s">
        <v>33</v>
      </c>
      <c r="L433" s="1" t="s">
        <v>524</v>
      </c>
      <c r="M433" s="1" t="s">
        <v>35</v>
      </c>
      <c r="N433" s="1" t="s">
        <v>49</v>
      </c>
      <c r="O433" s="1" t="s">
        <v>37</v>
      </c>
      <c r="P433" s="1" t="s">
        <v>88</v>
      </c>
      <c r="Q433" s="1" t="s">
        <v>89</v>
      </c>
      <c r="T433" s="1" t="s">
        <v>90</v>
      </c>
      <c r="X433" s="1" t="s">
        <v>53</v>
      </c>
      <c r="Y433" s="1" t="s">
        <v>84</v>
      </c>
      <c r="Z433" s="3">
        <v>0</v>
      </c>
      <c r="AC433" s="1">
        <f t="shared" si="12"/>
        <v>2018</v>
      </c>
      <c r="AD433" s="1">
        <f t="shared" si="13"/>
        <v>11</v>
      </c>
    </row>
    <row r="434" spans="1:30" ht="12.75" customHeight="1" x14ac:dyDescent="0.2">
      <c r="A434" s="2">
        <v>43426.533611111103</v>
      </c>
      <c r="B434" s="1" t="s">
        <v>754</v>
      </c>
      <c r="C434" s="1" t="s">
        <v>408</v>
      </c>
      <c r="D434" s="1" t="s">
        <v>409</v>
      </c>
      <c r="E434" s="3">
        <v>50</v>
      </c>
      <c r="F434" s="1" t="s">
        <v>31</v>
      </c>
      <c r="G434" s="3">
        <v>2.69</v>
      </c>
      <c r="H434" s="3">
        <v>134.5</v>
      </c>
      <c r="I434" s="1" t="s">
        <v>32</v>
      </c>
      <c r="K434" s="1" t="s">
        <v>33</v>
      </c>
      <c r="L434" s="1" t="s">
        <v>410</v>
      </c>
      <c r="M434" s="1" t="s">
        <v>35</v>
      </c>
      <c r="N434" s="1" t="s">
        <v>49</v>
      </c>
      <c r="O434" s="1" t="s">
        <v>37</v>
      </c>
      <c r="P434" s="1" t="s">
        <v>88</v>
      </c>
      <c r="Q434" s="1" t="s">
        <v>89</v>
      </c>
      <c r="T434" s="1" t="s">
        <v>90</v>
      </c>
      <c r="X434" s="1" t="s">
        <v>53</v>
      </c>
      <c r="Y434" s="1" t="s">
        <v>84</v>
      </c>
      <c r="Z434" s="3">
        <v>0</v>
      </c>
      <c r="AC434" s="1">
        <f t="shared" si="12"/>
        <v>2018</v>
      </c>
      <c r="AD434" s="1">
        <f t="shared" si="13"/>
        <v>11</v>
      </c>
    </row>
    <row r="435" spans="1:30" ht="12.75" customHeight="1" x14ac:dyDescent="0.2">
      <c r="A435" s="2">
        <v>43426.533611111103</v>
      </c>
      <c r="B435" s="1" t="s">
        <v>754</v>
      </c>
      <c r="C435" s="1" t="s">
        <v>758</v>
      </c>
      <c r="D435" s="1" t="s">
        <v>759</v>
      </c>
      <c r="E435" s="3">
        <v>50</v>
      </c>
      <c r="F435" s="1" t="s">
        <v>31</v>
      </c>
      <c r="G435" s="3">
        <v>3.07</v>
      </c>
      <c r="H435" s="3">
        <v>153.5</v>
      </c>
      <c r="I435" s="1" t="s">
        <v>32</v>
      </c>
      <c r="K435" s="1" t="s">
        <v>33</v>
      </c>
      <c r="L435" s="1" t="s">
        <v>760</v>
      </c>
      <c r="M435" s="1" t="s">
        <v>35</v>
      </c>
      <c r="N435" s="1" t="s">
        <v>49</v>
      </c>
      <c r="O435" s="1" t="s">
        <v>37</v>
      </c>
      <c r="P435" s="1" t="s">
        <v>88</v>
      </c>
      <c r="Q435" s="1" t="s">
        <v>89</v>
      </c>
      <c r="T435" s="1" t="s">
        <v>90</v>
      </c>
      <c r="X435" s="1" t="s">
        <v>53</v>
      </c>
      <c r="Y435" s="1" t="s">
        <v>84</v>
      </c>
      <c r="Z435" s="3">
        <v>0</v>
      </c>
      <c r="AC435" s="1">
        <f t="shared" si="12"/>
        <v>2018</v>
      </c>
      <c r="AD435" s="1">
        <f t="shared" si="13"/>
        <v>11</v>
      </c>
    </row>
    <row r="436" spans="1:30" ht="12.75" customHeight="1" x14ac:dyDescent="0.2">
      <c r="A436" s="2">
        <v>43426.533611111103</v>
      </c>
      <c r="B436" s="1" t="s">
        <v>754</v>
      </c>
      <c r="C436" s="1" t="s">
        <v>97</v>
      </c>
      <c r="D436" s="1" t="s">
        <v>98</v>
      </c>
      <c r="E436" s="3">
        <v>50</v>
      </c>
      <c r="F436" s="1" t="s">
        <v>31</v>
      </c>
      <c r="G436" s="3">
        <v>3.1</v>
      </c>
      <c r="H436" s="3">
        <v>155</v>
      </c>
      <c r="I436" s="1" t="s">
        <v>32</v>
      </c>
      <c r="K436" s="1" t="s">
        <v>33</v>
      </c>
      <c r="L436" s="1" t="s">
        <v>99</v>
      </c>
      <c r="M436" s="1" t="s">
        <v>35</v>
      </c>
      <c r="N436" s="1" t="s">
        <v>49</v>
      </c>
      <c r="O436" s="1" t="s">
        <v>37</v>
      </c>
      <c r="P436" s="1" t="s">
        <v>88</v>
      </c>
      <c r="Q436" s="1" t="s">
        <v>89</v>
      </c>
      <c r="T436" s="1" t="s">
        <v>90</v>
      </c>
      <c r="X436" s="1" t="s">
        <v>53</v>
      </c>
      <c r="Y436" s="1" t="s">
        <v>84</v>
      </c>
      <c r="Z436" s="3">
        <v>0</v>
      </c>
      <c r="AC436" s="1">
        <f t="shared" si="12"/>
        <v>2018</v>
      </c>
      <c r="AD436" s="1">
        <f t="shared" si="13"/>
        <v>11</v>
      </c>
    </row>
    <row r="437" spans="1:30" ht="12.75" customHeight="1" x14ac:dyDescent="0.2">
      <c r="A437" s="2">
        <v>43426.533611111103</v>
      </c>
      <c r="B437" s="1" t="s">
        <v>754</v>
      </c>
      <c r="C437" s="1" t="s">
        <v>236</v>
      </c>
      <c r="D437" s="1" t="s">
        <v>237</v>
      </c>
      <c r="E437" s="3">
        <v>400</v>
      </c>
      <c r="F437" s="1" t="s">
        <v>31</v>
      </c>
      <c r="G437" s="3">
        <v>3.37</v>
      </c>
      <c r="H437" s="3">
        <v>1348</v>
      </c>
      <c r="I437" s="1" t="s">
        <v>32</v>
      </c>
      <c r="K437" s="1" t="s">
        <v>33</v>
      </c>
      <c r="L437" s="1" t="s">
        <v>238</v>
      </c>
      <c r="M437" s="1" t="s">
        <v>35</v>
      </c>
      <c r="N437" s="1" t="s">
        <v>49</v>
      </c>
      <c r="O437" s="1" t="s">
        <v>37</v>
      </c>
      <c r="P437" s="1" t="s">
        <v>69</v>
      </c>
      <c r="Q437" s="1" t="s">
        <v>70</v>
      </c>
      <c r="T437" s="1" t="s">
        <v>40</v>
      </c>
      <c r="X437" s="1" t="s">
        <v>239</v>
      </c>
      <c r="Y437" s="1" t="s">
        <v>42</v>
      </c>
      <c r="Z437" s="3">
        <v>0</v>
      </c>
      <c r="AC437" s="1">
        <f t="shared" si="12"/>
        <v>2018</v>
      </c>
      <c r="AD437" s="1">
        <f t="shared" si="13"/>
        <v>11</v>
      </c>
    </row>
    <row r="438" spans="1:30" ht="12.75" customHeight="1" x14ac:dyDescent="0.2">
      <c r="A438" s="2">
        <v>43426.533611111103</v>
      </c>
      <c r="B438" s="1" t="s">
        <v>754</v>
      </c>
      <c r="C438" s="1" t="s">
        <v>761</v>
      </c>
      <c r="D438" s="1" t="s">
        <v>762</v>
      </c>
      <c r="E438" s="3">
        <v>200</v>
      </c>
      <c r="F438" s="1" t="s">
        <v>31</v>
      </c>
      <c r="G438" s="3">
        <v>3.39</v>
      </c>
      <c r="H438" s="3">
        <v>678</v>
      </c>
      <c r="I438" s="1" t="s">
        <v>32</v>
      </c>
      <c r="K438" s="1" t="s">
        <v>33</v>
      </c>
      <c r="L438" s="1" t="s">
        <v>763</v>
      </c>
      <c r="M438" s="1" t="s">
        <v>35</v>
      </c>
      <c r="N438" s="1" t="s">
        <v>49</v>
      </c>
      <c r="O438" s="1" t="s">
        <v>37</v>
      </c>
      <c r="P438" s="1" t="s">
        <v>243</v>
      </c>
      <c r="Q438" s="1" t="s">
        <v>244</v>
      </c>
      <c r="T438" s="1" t="s">
        <v>764</v>
      </c>
      <c r="X438" s="1" t="s">
        <v>53</v>
      </c>
      <c r="Y438" s="1" t="s">
        <v>84</v>
      </c>
      <c r="Z438" s="3">
        <v>0</v>
      </c>
      <c r="AA438" s="1" t="s">
        <v>765</v>
      </c>
      <c r="AB438" s="1" t="s">
        <v>765</v>
      </c>
      <c r="AC438" s="1">
        <f t="shared" si="12"/>
        <v>2018</v>
      </c>
      <c r="AD438" s="1">
        <f t="shared" si="13"/>
        <v>11</v>
      </c>
    </row>
    <row r="439" spans="1:30" ht="12.75" customHeight="1" x14ac:dyDescent="0.2">
      <c r="A439" s="2">
        <v>43426.533611111103</v>
      </c>
      <c r="B439" s="1" t="s">
        <v>754</v>
      </c>
      <c r="C439" s="1" t="s">
        <v>166</v>
      </c>
      <c r="D439" s="1" t="s">
        <v>167</v>
      </c>
      <c r="E439" s="3">
        <v>150</v>
      </c>
      <c r="F439" s="1" t="s">
        <v>31</v>
      </c>
      <c r="G439" s="3">
        <v>6.18</v>
      </c>
      <c r="H439" s="3">
        <v>927</v>
      </c>
      <c r="I439" s="1" t="s">
        <v>32</v>
      </c>
      <c r="K439" s="1" t="s">
        <v>33</v>
      </c>
      <c r="L439" s="1" t="s">
        <v>168</v>
      </c>
      <c r="M439" s="1" t="s">
        <v>35</v>
      </c>
      <c r="N439" s="1" t="s">
        <v>49</v>
      </c>
      <c r="O439" s="1" t="s">
        <v>37</v>
      </c>
      <c r="P439" s="1" t="s">
        <v>169</v>
      </c>
      <c r="Q439" s="1" t="s">
        <v>170</v>
      </c>
      <c r="T439" s="1" t="s">
        <v>83</v>
      </c>
      <c r="X439" s="1" t="s">
        <v>53</v>
      </c>
      <c r="Y439" s="1" t="s">
        <v>84</v>
      </c>
      <c r="Z439" s="3">
        <v>0</v>
      </c>
      <c r="AA439" s="1" t="s">
        <v>171</v>
      </c>
      <c r="AB439" s="1" t="s">
        <v>171</v>
      </c>
      <c r="AC439" s="1">
        <f t="shared" si="12"/>
        <v>2018</v>
      </c>
      <c r="AD439" s="1">
        <f t="shared" si="13"/>
        <v>11</v>
      </c>
    </row>
    <row r="440" spans="1:30" ht="12.75" customHeight="1" x14ac:dyDescent="0.2">
      <c r="A440" s="2">
        <v>43426.533611111103</v>
      </c>
      <c r="B440" s="1" t="s">
        <v>754</v>
      </c>
      <c r="C440" s="1" t="s">
        <v>336</v>
      </c>
      <c r="D440" s="1" t="s">
        <v>337</v>
      </c>
      <c r="E440" s="3">
        <v>48</v>
      </c>
      <c r="F440" s="1" t="s">
        <v>31</v>
      </c>
      <c r="G440" s="3">
        <v>8.39</v>
      </c>
      <c r="H440" s="3">
        <v>402.72</v>
      </c>
      <c r="I440" s="1" t="s">
        <v>32</v>
      </c>
      <c r="K440" s="1" t="s">
        <v>33</v>
      </c>
      <c r="L440" s="1" t="s">
        <v>338</v>
      </c>
      <c r="M440" s="1" t="s">
        <v>35</v>
      </c>
      <c r="N440" s="1" t="s">
        <v>49</v>
      </c>
      <c r="O440" s="1" t="s">
        <v>37</v>
      </c>
      <c r="P440" s="1" t="s">
        <v>69</v>
      </c>
      <c r="Q440" s="1" t="s">
        <v>70</v>
      </c>
      <c r="T440" s="1" t="s">
        <v>339</v>
      </c>
      <c r="X440" s="1" t="s">
        <v>53</v>
      </c>
      <c r="Y440" s="1" t="s">
        <v>42</v>
      </c>
      <c r="Z440" s="3">
        <v>0</v>
      </c>
      <c r="AC440" s="1">
        <f t="shared" si="12"/>
        <v>2018</v>
      </c>
      <c r="AD440" s="1">
        <f t="shared" si="13"/>
        <v>11</v>
      </c>
    </row>
    <row r="441" spans="1:30" ht="12.75" customHeight="1" x14ac:dyDescent="0.2">
      <c r="A441" s="2">
        <v>43426.533611111103</v>
      </c>
      <c r="B441" s="1" t="s">
        <v>754</v>
      </c>
      <c r="C441" s="1" t="s">
        <v>411</v>
      </c>
      <c r="D441" s="1" t="s">
        <v>412</v>
      </c>
      <c r="E441" s="3">
        <v>200</v>
      </c>
      <c r="F441" s="1" t="s">
        <v>31</v>
      </c>
      <c r="G441" s="3">
        <v>9.1999999999999993</v>
      </c>
      <c r="H441" s="3">
        <v>1840</v>
      </c>
      <c r="I441" s="1" t="s">
        <v>32</v>
      </c>
      <c r="K441" s="1" t="s">
        <v>33</v>
      </c>
      <c r="L441" s="1" t="s">
        <v>413</v>
      </c>
      <c r="M441" s="1" t="s">
        <v>35</v>
      </c>
      <c r="N441" s="1" t="s">
        <v>49</v>
      </c>
      <c r="O441" s="1" t="s">
        <v>37</v>
      </c>
      <c r="P441" s="1" t="s">
        <v>414</v>
      </c>
      <c r="Q441" s="1" t="s">
        <v>415</v>
      </c>
      <c r="T441" s="1" t="s">
        <v>416</v>
      </c>
      <c r="X441" s="1" t="s">
        <v>53</v>
      </c>
      <c r="Y441" s="1" t="s">
        <v>84</v>
      </c>
      <c r="Z441" s="3">
        <v>0</v>
      </c>
      <c r="AA441" s="1" t="s">
        <v>417</v>
      </c>
      <c r="AB441" s="1" t="s">
        <v>417</v>
      </c>
      <c r="AC441" s="1">
        <f t="shared" si="12"/>
        <v>2018</v>
      </c>
      <c r="AD441" s="1">
        <f t="shared" si="13"/>
        <v>11</v>
      </c>
    </row>
    <row r="442" spans="1:30" ht="12.75" customHeight="1" x14ac:dyDescent="0.2">
      <c r="A442" s="2">
        <v>43426.533611111103</v>
      </c>
      <c r="B442" s="1" t="s">
        <v>754</v>
      </c>
      <c r="C442" s="1" t="s">
        <v>181</v>
      </c>
      <c r="D442" s="1" t="s">
        <v>182</v>
      </c>
      <c r="E442" s="3">
        <v>100</v>
      </c>
      <c r="F442" s="1" t="s">
        <v>31</v>
      </c>
      <c r="G442" s="3">
        <v>10.16</v>
      </c>
      <c r="H442" s="3">
        <v>1016</v>
      </c>
      <c r="I442" s="1" t="s">
        <v>32</v>
      </c>
      <c r="K442" s="1" t="s">
        <v>33</v>
      </c>
      <c r="L442" s="1" t="s">
        <v>183</v>
      </c>
      <c r="M442" s="1" t="s">
        <v>35</v>
      </c>
      <c r="N442" s="1" t="s">
        <v>49</v>
      </c>
      <c r="O442" s="1" t="s">
        <v>37</v>
      </c>
      <c r="P442" s="1" t="s">
        <v>185</v>
      </c>
      <c r="Q442" s="1" t="s">
        <v>186</v>
      </c>
      <c r="T442" s="1" t="s">
        <v>187</v>
      </c>
      <c r="X442" s="1" t="s">
        <v>53</v>
      </c>
      <c r="Y442" s="1" t="s">
        <v>188</v>
      </c>
      <c r="Z442" s="3">
        <v>0</v>
      </c>
      <c r="AA442" s="1" t="s">
        <v>189</v>
      </c>
      <c r="AB442" s="1" t="s">
        <v>189</v>
      </c>
      <c r="AC442" s="1">
        <f t="shared" si="12"/>
        <v>2018</v>
      </c>
      <c r="AD442" s="1">
        <f t="shared" si="13"/>
        <v>11</v>
      </c>
    </row>
    <row r="443" spans="1:30" ht="12.75" customHeight="1" x14ac:dyDescent="0.2">
      <c r="A443" s="2">
        <v>43426.533611111103</v>
      </c>
      <c r="B443" s="1" t="s">
        <v>754</v>
      </c>
      <c r="C443" s="1" t="s">
        <v>273</v>
      </c>
      <c r="D443" s="1" t="s">
        <v>274</v>
      </c>
      <c r="E443" s="3">
        <v>200</v>
      </c>
      <c r="F443" s="1" t="s">
        <v>31</v>
      </c>
      <c r="G443" s="3">
        <v>15.3</v>
      </c>
      <c r="H443" s="3">
        <v>3060</v>
      </c>
      <c r="I443" s="1" t="s">
        <v>32</v>
      </c>
      <c r="K443" s="1" t="s">
        <v>33</v>
      </c>
      <c r="L443" s="1" t="s">
        <v>275</v>
      </c>
      <c r="M443" s="1" t="s">
        <v>35</v>
      </c>
      <c r="N443" s="1" t="s">
        <v>49</v>
      </c>
      <c r="O443" s="1" t="s">
        <v>37</v>
      </c>
      <c r="P443" s="1" t="s">
        <v>276</v>
      </c>
      <c r="Q443" s="1" t="s">
        <v>277</v>
      </c>
      <c r="T443" s="1" t="s">
        <v>134</v>
      </c>
      <c r="X443" s="1" t="s">
        <v>53</v>
      </c>
      <c r="Y443" s="1" t="s">
        <v>84</v>
      </c>
      <c r="Z443" s="3">
        <v>0</v>
      </c>
      <c r="AC443" s="1">
        <f t="shared" si="12"/>
        <v>2018</v>
      </c>
      <c r="AD443" s="1">
        <f t="shared" si="13"/>
        <v>11</v>
      </c>
    </row>
    <row r="444" spans="1:30" ht="12.75" customHeight="1" x14ac:dyDescent="0.2">
      <c r="A444" s="2">
        <v>43426.533611111103</v>
      </c>
      <c r="B444" s="1" t="s">
        <v>754</v>
      </c>
      <c r="C444" s="1" t="s">
        <v>766</v>
      </c>
      <c r="D444" s="1" t="s">
        <v>767</v>
      </c>
      <c r="E444" s="3">
        <v>4</v>
      </c>
      <c r="F444" s="1" t="s">
        <v>31</v>
      </c>
      <c r="G444" s="3">
        <v>15.58</v>
      </c>
      <c r="H444" s="3">
        <v>62.32</v>
      </c>
      <c r="I444" s="1" t="s">
        <v>32</v>
      </c>
      <c r="K444" s="1" t="s">
        <v>33</v>
      </c>
      <c r="L444" s="1" t="s">
        <v>768</v>
      </c>
      <c r="M444" s="1" t="s">
        <v>35</v>
      </c>
      <c r="N444" s="1" t="s">
        <v>49</v>
      </c>
      <c r="O444" s="1" t="s">
        <v>37</v>
      </c>
      <c r="P444" s="1" t="s">
        <v>243</v>
      </c>
      <c r="Q444" s="1" t="s">
        <v>244</v>
      </c>
      <c r="T444" s="1" t="s">
        <v>769</v>
      </c>
      <c r="X444" s="1" t="s">
        <v>53</v>
      </c>
      <c r="Y444" s="1" t="s">
        <v>84</v>
      </c>
      <c r="Z444" s="3">
        <v>0</v>
      </c>
      <c r="AC444" s="1">
        <f t="shared" si="12"/>
        <v>2018</v>
      </c>
      <c r="AD444" s="1">
        <f t="shared" si="13"/>
        <v>11</v>
      </c>
    </row>
    <row r="445" spans="1:30" ht="12.75" customHeight="1" x14ac:dyDescent="0.2">
      <c r="A445" s="2">
        <v>43426.533611111103</v>
      </c>
      <c r="B445" s="1" t="s">
        <v>754</v>
      </c>
      <c r="C445" s="1" t="s">
        <v>340</v>
      </c>
      <c r="D445" s="1" t="s">
        <v>341</v>
      </c>
      <c r="E445" s="3">
        <v>100</v>
      </c>
      <c r="F445" s="1" t="s">
        <v>31</v>
      </c>
      <c r="G445" s="3">
        <v>15.92</v>
      </c>
      <c r="H445" s="3">
        <v>1592</v>
      </c>
      <c r="I445" s="1" t="s">
        <v>32</v>
      </c>
      <c r="K445" s="1" t="s">
        <v>33</v>
      </c>
      <c r="L445" s="1" t="s">
        <v>342</v>
      </c>
      <c r="M445" s="1" t="s">
        <v>35</v>
      </c>
      <c r="N445" s="1" t="s">
        <v>49</v>
      </c>
      <c r="O445" s="1" t="s">
        <v>37</v>
      </c>
      <c r="P445" s="1" t="s">
        <v>343</v>
      </c>
      <c r="Q445" s="1" t="s">
        <v>344</v>
      </c>
      <c r="T445" s="1" t="s">
        <v>134</v>
      </c>
      <c r="X445" s="1" t="s">
        <v>53</v>
      </c>
      <c r="Y445" s="1" t="s">
        <v>84</v>
      </c>
      <c r="Z445" s="3">
        <v>0</v>
      </c>
      <c r="AC445" s="1">
        <f t="shared" si="12"/>
        <v>2018</v>
      </c>
      <c r="AD445" s="1">
        <f t="shared" si="13"/>
        <v>11</v>
      </c>
    </row>
    <row r="446" spans="1:30" ht="12.75" customHeight="1" x14ac:dyDescent="0.2">
      <c r="A446" s="2">
        <v>43426.533611111103</v>
      </c>
      <c r="B446" s="1" t="s">
        <v>754</v>
      </c>
      <c r="C446" s="1" t="s">
        <v>474</v>
      </c>
      <c r="D446" s="1" t="s">
        <v>475</v>
      </c>
      <c r="E446" s="3">
        <v>50</v>
      </c>
      <c r="F446" s="1" t="s">
        <v>31</v>
      </c>
      <c r="G446" s="3">
        <v>21.24</v>
      </c>
      <c r="H446" s="3">
        <v>1062</v>
      </c>
      <c r="I446" s="1" t="s">
        <v>32</v>
      </c>
      <c r="K446" s="1" t="s">
        <v>33</v>
      </c>
      <c r="L446" s="1" t="s">
        <v>476</v>
      </c>
      <c r="M446" s="1" t="s">
        <v>35</v>
      </c>
      <c r="N446" s="1" t="s">
        <v>49</v>
      </c>
      <c r="O446" s="1" t="s">
        <v>37</v>
      </c>
      <c r="P446" s="1" t="s">
        <v>421</v>
      </c>
      <c r="Q446" s="1" t="s">
        <v>422</v>
      </c>
      <c r="T446" s="1" t="s">
        <v>423</v>
      </c>
      <c r="X446" s="1" t="s">
        <v>53</v>
      </c>
      <c r="Y446" s="1" t="s">
        <v>84</v>
      </c>
      <c r="Z446" s="3">
        <v>0</v>
      </c>
      <c r="AC446" s="1">
        <f t="shared" si="12"/>
        <v>2018</v>
      </c>
      <c r="AD446" s="1">
        <f t="shared" si="13"/>
        <v>11</v>
      </c>
    </row>
    <row r="447" spans="1:30" ht="12.75" customHeight="1" x14ac:dyDescent="0.2">
      <c r="A447" s="2">
        <v>43426.533611111103</v>
      </c>
      <c r="B447" s="1" t="s">
        <v>754</v>
      </c>
      <c r="C447" s="1" t="s">
        <v>418</v>
      </c>
      <c r="D447" s="1" t="s">
        <v>419</v>
      </c>
      <c r="E447" s="3">
        <v>10</v>
      </c>
      <c r="F447" s="1" t="s">
        <v>31</v>
      </c>
      <c r="G447" s="3">
        <v>21.24</v>
      </c>
      <c r="H447" s="3">
        <v>212.4</v>
      </c>
      <c r="I447" s="1" t="s">
        <v>32</v>
      </c>
      <c r="K447" s="1" t="s">
        <v>33</v>
      </c>
      <c r="L447" s="1" t="s">
        <v>420</v>
      </c>
      <c r="M447" s="1" t="s">
        <v>35</v>
      </c>
      <c r="N447" s="1" t="s">
        <v>49</v>
      </c>
      <c r="O447" s="1" t="s">
        <v>37</v>
      </c>
      <c r="P447" s="1" t="s">
        <v>421</v>
      </c>
      <c r="Q447" s="1" t="s">
        <v>422</v>
      </c>
      <c r="T447" s="1" t="s">
        <v>423</v>
      </c>
      <c r="X447" s="1" t="s">
        <v>53</v>
      </c>
      <c r="Y447" s="1" t="s">
        <v>84</v>
      </c>
      <c r="Z447" s="3">
        <v>0</v>
      </c>
      <c r="AC447" s="1">
        <f t="shared" si="12"/>
        <v>2018</v>
      </c>
      <c r="AD447" s="1">
        <f t="shared" si="13"/>
        <v>11</v>
      </c>
    </row>
    <row r="448" spans="1:30" ht="12.75" customHeight="1" x14ac:dyDescent="0.2">
      <c r="A448" s="2">
        <v>43426.533611111103</v>
      </c>
      <c r="B448" s="1" t="s">
        <v>754</v>
      </c>
      <c r="C448" s="1" t="s">
        <v>477</v>
      </c>
      <c r="D448" s="1" t="s">
        <v>478</v>
      </c>
      <c r="E448" s="3">
        <v>10</v>
      </c>
      <c r="F448" s="1" t="s">
        <v>31</v>
      </c>
      <c r="G448" s="3">
        <v>25.01</v>
      </c>
      <c r="H448" s="3">
        <v>250.06</v>
      </c>
      <c r="I448" s="1" t="s">
        <v>32</v>
      </c>
      <c r="K448" s="1" t="s">
        <v>33</v>
      </c>
      <c r="L448" s="1" t="s">
        <v>479</v>
      </c>
      <c r="M448" s="1" t="s">
        <v>35</v>
      </c>
      <c r="N448" s="1" t="s">
        <v>49</v>
      </c>
      <c r="O448" s="1" t="s">
        <v>37</v>
      </c>
      <c r="P448" s="1" t="s">
        <v>169</v>
      </c>
      <c r="Q448" s="1" t="s">
        <v>170</v>
      </c>
      <c r="T448" s="1" t="s">
        <v>480</v>
      </c>
      <c r="X448" s="1" t="s">
        <v>53</v>
      </c>
      <c r="Y448" s="1" t="s">
        <v>84</v>
      </c>
      <c r="Z448" s="3">
        <v>0</v>
      </c>
      <c r="AA448" s="1" t="s">
        <v>481</v>
      </c>
      <c r="AB448" s="1" t="s">
        <v>481</v>
      </c>
      <c r="AC448" s="1">
        <f t="shared" si="12"/>
        <v>2018</v>
      </c>
      <c r="AD448" s="1">
        <f t="shared" si="13"/>
        <v>11</v>
      </c>
    </row>
    <row r="449" spans="1:30" ht="12.75" customHeight="1" x14ac:dyDescent="0.2">
      <c r="A449" s="2">
        <v>43426.533611111103</v>
      </c>
      <c r="B449" s="1" t="s">
        <v>754</v>
      </c>
      <c r="C449" s="1" t="s">
        <v>770</v>
      </c>
      <c r="D449" s="1" t="s">
        <v>771</v>
      </c>
      <c r="E449" s="3">
        <v>4</v>
      </c>
      <c r="F449" s="1" t="s">
        <v>31</v>
      </c>
      <c r="G449" s="3">
        <v>26.16</v>
      </c>
      <c r="H449" s="3">
        <v>104.64</v>
      </c>
      <c r="I449" s="1" t="s">
        <v>32</v>
      </c>
      <c r="K449" s="1" t="s">
        <v>33</v>
      </c>
      <c r="L449" s="1" t="s">
        <v>772</v>
      </c>
      <c r="M449" s="1" t="s">
        <v>35</v>
      </c>
      <c r="N449" s="1" t="s">
        <v>49</v>
      </c>
      <c r="O449" s="1" t="s">
        <v>37</v>
      </c>
      <c r="P449" s="1" t="s">
        <v>75</v>
      </c>
      <c r="Q449" s="1" t="s">
        <v>76</v>
      </c>
      <c r="T449" s="1" t="s">
        <v>126</v>
      </c>
      <c r="X449" s="1" t="s">
        <v>53</v>
      </c>
      <c r="Y449" s="1" t="s">
        <v>42</v>
      </c>
      <c r="Z449" s="3">
        <v>0</v>
      </c>
      <c r="AC449" s="1">
        <f t="shared" si="12"/>
        <v>2018</v>
      </c>
      <c r="AD449" s="1">
        <f t="shared" si="13"/>
        <v>11</v>
      </c>
    </row>
    <row r="450" spans="1:30" ht="12.75" customHeight="1" x14ac:dyDescent="0.2">
      <c r="A450" s="2">
        <v>43426.533611111103</v>
      </c>
      <c r="B450" s="1" t="s">
        <v>754</v>
      </c>
      <c r="C450" s="1" t="s">
        <v>44</v>
      </c>
      <c r="D450" s="1" t="s">
        <v>45</v>
      </c>
      <c r="E450" s="3">
        <v>40</v>
      </c>
      <c r="F450" s="1" t="s">
        <v>31</v>
      </c>
      <c r="G450" s="3">
        <v>28.73</v>
      </c>
      <c r="H450" s="3">
        <v>1149.2</v>
      </c>
      <c r="I450" s="1" t="s">
        <v>32</v>
      </c>
      <c r="K450" s="1" t="s">
        <v>33</v>
      </c>
      <c r="L450" s="1" t="s">
        <v>48</v>
      </c>
      <c r="M450" s="1" t="s">
        <v>35</v>
      </c>
      <c r="N450" s="1" t="s">
        <v>49</v>
      </c>
      <c r="O450" s="1" t="s">
        <v>37</v>
      </c>
      <c r="P450" s="1" t="s">
        <v>50</v>
      </c>
      <c r="Q450" s="1" t="s">
        <v>51</v>
      </c>
      <c r="T450" s="1" t="s">
        <v>52</v>
      </c>
      <c r="X450" s="1" t="s">
        <v>53</v>
      </c>
      <c r="Y450" s="1" t="s">
        <v>42</v>
      </c>
      <c r="Z450" s="3">
        <v>0</v>
      </c>
      <c r="AC450" s="1">
        <f t="shared" si="12"/>
        <v>2018</v>
      </c>
      <c r="AD450" s="1">
        <f t="shared" si="13"/>
        <v>11</v>
      </c>
    </row>
    <row r="451" spans="1:30" ht="12.75" customHeight="1" x14ac:dyDescent="0.2">
      <c r="A451" s="2">
        <v>43426.533611111103</v>
      </c>
      <c r="B451" s="1" t="s">
        <v>754</v>
      </c>
      <c r="C451" s="1" t="s">
        <v>424</v>
      </c>
      <c r="D451" s="1" t="s">
        <v>425</v>
      </c>
      <c r="E451" s="3">
        <v>50</v>
      </c>
      <c r="F451" s="1" t="s">
        <v>31</v>
      </c>
      <c r="G451" s="3">
        <v>30.17</v>
      </c>
      <c r="H451" s="3">
        <v>1508.5</v>
      </c>
      <c r="I451" s="1" t="s">
        <v>32</v>
      </c>
      <c r="K451" s="1" t="s">
        <v>33</v>
      </c>
      <c r="L451" s="1" t="s">
        <v>426</v>
      </c>
      <c r="M451" s="1" t="s">
        <v>35</v>
      </c>
      <c r="N451" s="1" t="s">
        <v>49</v>
      </c>
      <c r="O451" s="1" t="s">
        <v>37</v>
      </c>
      <c r="P451" s="1" t="s">
        <v>38</v>
      </c>
      <c r="Q451" s="1" t="s">
        <v>39</v>
      </c>
      <c r="T451" s="1" t="s">
        <v>83</v>
      </c>
      <c r="X451" s="1" t="s">
        <v>53</v>
      </c>
      <c r="Y451" s="1" t="s">
        <v>42</v>
      </c>
      <c r="Z451" s="3">
        <v>0</v>
      </c>
      <c r="AC451" s="1">
        <f t="shared" ref="AC451:AC514" si="14">YEAR(A451)</f>
        <v>2018</v>
      </c>
      <c r="AD451" s="1">
        <f t="shared" ref="AD451:AD514" si="15">MONTH(A451)</f>
        <v>11</v>
      </c>
    </row>
    <row r="452" spans="1:30" ht="12.75" customHeight="1" x14ac:dyDescent="0.2">
      <c r="A452" s="2">
        <v>43426.533611111103</v>
      </c>
      <c r="B452" s="1" t="s">
        <v>754</v>
      </c>
      <c r="C452" s="1" t="s">
        <v>773</v>
      </c>
      <c r="D452" s="1" t="s">
        <v>774</v>
      </c>
      <c r="E452" s="3">
        <v>4</v>
      </c>
      <c r="F452" s="1" t="s">
        <v>31</v>
      </c>
      <c r="G452" s="3">
        <v>46</v>
      </c>
      <c r="H452" s="3">
        <v>184</v>
      </c>
      <c r="I452" s="1" t="s">
        <v>32</v>
      </c>
      <c r="K452" s="1" t="s">
        <v>33</v>
      </c>
      <c r="L452" s="1" t="s">
        <v>775</v>
      </c>
      <c r="M452" s="1" t="s">
        <v>35</v>
      </c>
      <c r="N452" s="1" t="s">
        <v>49</v>
      </c>
      <c r="O452" s="1" t="s">
        <v>37</v>
      </c>
      <c r="P452" s="1" t="s">
        <v>75</v>
      </c>
      <c r="Q452" s="1" t="s">
        <v>76</v>
      </c>
      <c r="T452" s="1" t="s">
        <v>126</v>
      </c>
      <c r="X452" s="1" t="s">
        <v>53</v>
      </c>
      <c r="Y452" s="1" t="s">
        <v>42</v>
      </c>
      <c r="Z452" s="3">
        <v>0</v>
      </c>
      <c r="AC452" s="1">
        <f t="shared" si="14"/>
        <v>2018</v>
      </c>
      <c r="AD452" s="1">
        <f t="shared" si="15"/>
        <v>11</v>
      </c>
    </row>
    <row r="453" spans="1:30" ht="12.75" customHeight="1" x14ac:dyDescent="0.2">
      <c r="A453" s="2">
        <v>43426.533611111103</v>
      </c>
      <c r="B453" s="1" t="s">
        <v>754</v>
      </c>
      <c r="C453" s="1" t="s">
        <v>776</v>
      </c>
      <c r="D453" s="1" t="s">
        <v>777</v>
      </c>
      <c r="E453" s="3">
        <v>4</v>
      </c>
      <c r="F453" s="1" t="s">
        <v>31</v>
      </c>
      <c r="G453" s="3">
        <v>61.21</v>
      </c>
      <c r="H453" s="3">
        <v>244.84</v>
      </c>
      <c r="I453" s="1" t="s">
        <v>32</v>
      </c>
      <c r="K453" s="1" t="s">
        <v>33</v>
      </c>
      <c r="L453" s="1" t="s">
        <v>778</v>
      </c>
      <c r="M453" s="1" t="s">
        <v>35</v>
      </c>
      <c r="N453" s="1" t="s">
        <v>49</v>
      </c>
      <c r="O453" s="1" t="s">
        <v>37</v>
      </c>
      <c r="P453" s="1" t="s">
        <v>75</v>
      </c>
      <c r="Q453" s="1" t="s">
        <v>76</v>
      </c>
      <c r="T453" s="1" t="s">
        <v>126</v>
      </c>
      <c r="X453" s="1" t="s">
        <v>53</v>
      </c>
      <c r="Y453" s="1" t="s">
        <v>42</v>
      </c>
      <c r="Z453" s="3">
        <v>0</v>
      </c>
      <c r="AC453" s="1">
        <f t="shared" si="14"/>
        <v>2018</v>
      </c>
      <c r="AD453" s="1">
        <f t="shared" si="15"/>
        <v>11</v>
      </c>
    </row>
    <row r="454" spans="1:30" ht="12.75" customHeight="1" x14ac:dyDescent="0.2">
      <c r="A454" s="2">
        <v>43426.533611111103</v>
      </c>
      <c r="B454" s="1" t="s">
        <v>754</v>
      </c>
      <c r="C454" s="1" t="s">
        <v>779</v>
      </c>
      <c r="D454" s="1" t="s">
        <v>780</v>
      </c>
      <c r="E454" s="3">
        <v>2</v>
      </c>
      <c r="F454" s="1" t="s">
        <v>31</v>
      </c>
      <c r="G454" s="3">
        <v>64.13</v>
      </c>
      <c r="H454" s="3">
        <v>128.26</v>
      </c>
      <c r="I454" s="1" t="s">
        <v>32</v>
      </c>
      <c r="K454" s="1" t="s">
        <v>33</v>
      </c>
      <c r="L454" s="1" t="s">
        <v>781</v>
      </c>
      <c r="M454" s="1" t="s">
        <v>35</v>
      </c>
      <c r="N454" s="1" t="s">
        <v>49</v>
      </c>
      <c r="O454" s="1" t="s">
        <v>37</v>
      </c>
      <c r="P454" s="1" t="s">
        <v>169</v>
      </c>
      <c r="Q454" s="1" t="s">
        <v>170</v>
      </c>
      <c r="T454" s="1" t="s">
        <v>470</v>
      </c>
      <c r="X454" s="1" t="s">
        <v>53</v>
      </c>
      <c r="Y454" s="1" t="s">
        <v>84</v>
      </c>
      <c r="Z454" s="3">
        <v>0</v>
      </c>
      <c r="AC454" s="1">
        <f t="shared" si="14"/>
        <v>2018</v>
      </c>
      <c r="AD454" s="1">
        <f t="shared" si="15"/>
        <v>11</v>
      </c>
    </row>
    <row r="455" spans="1:30" ht="12.75" customHeight="1" x14ac:dyDescent="0.2">
      <c r="A455" s="2">
        <v>43426.533611111103</v>
      </c>
      <c r="B455" s="1" t="s">
        <v>754</v>
      </c>
      <c r="C455" s="1" t="s">
        <v>427</v>
      </c>
      <c r="D455" s="1" t="s">
        <v>428</v>
      </c>
      <c r="E455" s="3">
        <v>2</v>
      </c>
      <c r="F455" s="1" t="s">
        <v>31</v>
      </c>
      <c r="G455" s="3">
        <v>172.5</v>
      </c>
      <c r="H455" s="3">
        <v>345</v>
      </c>
      <c r="I455" s="1" t="s">
        <v>32</v>
      </c>
      <c r="K455" s="1" t="s">
        <v>33</v>
      </c>
      <c r="L455" s="1" t="s">
        <v>429</v>
      </c>
      <c r="M455" s="1" t="s">
        <v>35</v>
      </c>
      <c r="N455" s="1" t="s">
        <v>49</v>
      </c>
      <c r="O455" s="1" t="s">
        <v>37</v>
      </c>
      <c r="P455" s="1" t="s">
        <v>414</v>
      </c>
      <c r="Q455" s="1" t="s">
        <v>415</v>
      </c>
      <c r="T455" s="1" t="s">
        <v>416</v>
      </c>
      <c r="X455" s="1" t="s">
        <v>53</v>
      </c>
      <c r="Y455" s="1" t="s">
        <v>84</v>
      </c>
      <c r="Z455" s="3">
        <v>0</v>
      </c>
      <c r="AA455" s="1" t="s">
        <v>417</v>
      </c>
      <c r="AB455" s="1" t="s">
        <v>417</v>
      </c>
      <c r="AC455" s="1">
        <f t="shared" si="14"/>
        <v>2018</v>
      </c>
      <c r="AD455" s="1">
        <f t="shared" si="15"/>
        <v>11</v>
      </c>
    </row>
    <row r="456" spans="1:30" ht="12.75" customHeight="1" x14ac:dyDescent="0.2">
      <c r="A456" s="2">
        <v>43426.533611111103</v>
      </c>
      <c r="B456" s="1" t="s">
        <v>754</v>
      </c>
      <c r="C456" s="1" t="s">
        <v>278</v>
      </c>
      <c r="D456" s="1" t="s">
        <v>279</v>
      </c>
      <c r="E456" s="3">
        <v>3</v>
      </c>
      <c r="F456" s="1" t="s">
        <v>31</v>
      </c>
      <c r="G456" s="3">
        <v>309.35000000000002</v>
      </c>
      <c r="H456" s="3">
        <v>928.05</v>
      </c>
      <c r="I456" s="1" t="s">
        <v>32</v>
      </c>
      <c r="K456" s="1" t="s">
        <v>33</v>
      </c>
      <c r="L456" s="1" t="s">
        <v>280</v>
      </c>
      <c r="M456" s="1" t="s">
        <v>35</v>
      </c>
      <c r="N456" s="1" t="s">
        <v>49</v>
      </c>
      <c r="O456" s="1" t="s">
        <v>37</v>
      </c>
      <c r="P456" s="1" t="s">
        <v>38</v>
      </c>
      <c r="Q456" s="1" t="s">
        <v>39</v>
      </c>
      <c r="T456" s="1" t="s">
        <v>115</v>
      </c>
      <c r="X456" s="1" t="s">
        <v>53</v>
      </c>
      <c r="Y456" s="1" t="s">
        <v>42</v>
      </c>
      <c r="Z456" s="3">
        <v>0</v>
      </c>
      <c r="AC456" s="1">
        <f t="shared" si="14"/>
        <v>2018</v>
      </c>
      <c r="AD456" s="1">
        <f t="shared" si="15"/>
        <v>11</v>
      </c>
    </row>
    <row r="457" spans="1:30" ht="12.75" customHeight="1" x14ac:dyDescent="0.2">
      <c r="A457" s="2">
        <v>43426.533611111103</v>
      </c>
      <c r="B457" s="1" t="s">
        <v>754</v>
      </c>
      <c r="C457" s="1" t="s">
        <v>112</v>
      </c>
      <c r="D457" s="1" t="s">
        <v>113</v>
      </c>
      <c r="E457" s="3">
        <v>4</v>
      </c>
      <c r="F457" s="1" t="s">
        <v>31</v>
      </c>
      <c r="G457" s="3">
        <v>355.35</v>
      </c>
      <c r="H457" s="3">
        <v>1421.4</v>
      </c>
      <c r="I457" s="1" t="s">
        <v>32</v>
      </c>
      <c r="K457" s="1" t="s">
        <v>33</v>
      </c>
      <c r="L457" s="1" t="s">
        <v>114</v>
      </c>
      <c r="M457" s="1" t="s">
        <v>35</v>
      </c>
      <c r="N457" s="1" t="s">
        <v>49</v>
      </c>
      <c r="O457" s="1" t="s">
        <v>37</v>
      </c>
      <c r="P457" s="1" t="s">
        <v>38</v>
      </c>
      <c r="Q457" s="1" t="s">
        <v>39</v>
      </c>
      <c r="T457" s="1" t="s">
        <v>115</v>
      </c>
      <c r="X457" s="1" t="s">
        <v>53</v>
      </c>
      <c r="Y457" s="1" t="s">
        <v>42</v>
      </c>
      <c r="Z457" s="3">
        <v>0</v>
      </c>
      <c r="AC457" s="1">
        <f t="shared" si="14"/>
        <v>2018</v>
      </c>
      <c r="AD457" s="1">
        <f t="shared" si="15"/>
        <v>11</v>
      </c>
    </row>
    <row r="458" spans="1:30" ht="12.75" customHeight="1" x14ac:dyDescent="0.2">
      <c r="A458" s="2">
        <v>43426.533611111103</v>
      </c>
      <c r="B458" s="1" t="s">
        <v>754</v>
      </c>
      <c r="C458" s="1" t="s">
        <v>642</v>
      </c>
      <c r="D458" s="1" t="s">
        <v>643</v>
      </c>
      <c r="E458" s="3">
        <v>3</v>
      </c>
      <c r="F458" s="1" t="s">
        <v>31</v>
      </c>
      <c r="G458" s="3">
        <v>573.85</v>
      </c>
      <c r="H458" s="3">
        <v>1721.55</v>
      </c>
      <c r="I458" s="1" t="s">
        <v>32</v>
      </c>
      <c r="K458" s="1" t="s">
        <v>33</v>
      </c>
      <c r="L458" s="1" t="s">
        <v>644</v>
      </c>
      <c r="M458" s="1" t="s">
        <v>35</v>
      </c>
      <c r="N458" s="1" t="s">
        <v>49</v>
      </c>
      <c r="O458" s="1" t="s">
        <v>37</v>
      </c>
      <c r="P458" s="1" t="s">
        <v>38</v>
      </c>
      <c r="Q458" s="1" t="s">
        <v>39</v>
      </c>
      <c r="T458" s="1" t="s">
        <v>115</v>
      </c>
      <c r="X458" s="1" t="s">
        <v>53</v>
      </c>
      <c r="Y458" s="1" t="s">
        <v>42</v>
      </c>
      <c r="Z458" s="3">
        <v>0</v>
      </c>
      <c r="AC458" s="1">
        <f t="shared" si="14"/>
        <v>2018</v>
      </c>
      <c r="AD458" s="1">
        <f t="shared" si="15"/>
        <v>11</v>
      </c>
    </row>
    <row r="459" spans="1:30" ht="12.75" customHeight="1" x14ac:dyDescent="0.2">
      <c r="A459" s="2">
        <v>43426.540715740703</v>
      </c>
      <c r="B459" s="1" t="s">
        <v>782</v>
      </c>
      <c r="C459" s="1" t="s">
        <v>783</v>
      </c>
      <c r="D459" s="1" t="s">
        <v>784</v>
      </c>
      <c r="E459" s="3">
        <v>100</v>
      </c>
      <c r="F459" s="1" t="s">
        <v>31</v>
      </c>
      <c r="G459" s="3">
        <v>7.48</v>
      </c>
      <c r="H459" s="3">
        <v>747.5</v>
      </c>
      <c r="I459" s="1" t="s">
        <v>46</v>
      </c>
      <c r="K459" s="1" t="s">
        <v>47</v>
      </c>
      <c r="L459" s="1" t="s">
        <v>785</v>
      </c>
      <c r="M459" s="1" t="s">
        <v>35</v>
      </c>
      <c r="N459" s="1" t="s">
        <v>125</v>
      </c>
      <c r="O459" s="1" t="s">
        <v>37</v>
      </c>
      <c r="P459" s="1" t="s">
        <v>75</v>
      </c>
      <c r="Q459" s="1" t="s">
        <v>76</v>
      </c>
      <c r="T459" s="1" t="s">
        <v>339</v>
      </c>
      <c r="X459" s="1" t="s">
        <v>53</v>
      </c>
      <c r="Y459" s="1" t="s">
        <v>42</v>
      </c>
      <c r="Z459" s="3">
        <v>0</v>
      </c>
      <c r="AC459" s="1">
        <f t="shared" si="14"/>
        <v>2018</v>
      </c>
      <c r="AD459" s="1">
        <f t="shared" si="15"/>
        <v>11</v>
      </c>
    </row>
    <row r="460" spans="1:30" ht="12.75" customHeight="1" x14ac:dyDescent="0.2">
      <c r="A460" s="2">
        <v>43427.294405011598</v>
      </c>
      <c r="B460" s="1" t="s">
        <v>786</v>
      </c>
      <c r="C460" s="1" t="s">
        <v>787</v>
      </c>
      <c r="D460" s="1" t="s">
        <v>788</v>
      </c>
      <c r="E460" s="3">
        <v>250</v>
      </c>
      <c r="F460" s="1" t="s">
        <v>31</v>
      </c>
      <c r="G460" s="3">
        <v>2.46</v>
      </c>
      <c r="H460" s="3">
        <v>614.45000000000005</v>
      </c>
      <c r="I460" s="1" t="s">
        <v>32</v>
      </c>
      <c r="K460" s="1" t="s">
        <v>33</v>
      </c>
      <c r="L460" s="1" t="s">
        <v>789</v>
      </c>
      <c r="M460" s="1" t="s">
        <v>35</v>
      </c>
      <c r="N460" s="1" t="s">
        <v>125</v>
      </c>
      <c r="O460" s="1" t="s">
        <v>37</v>
      </c>
      <c r="P460" s="1" t="s">
        <v>69</v>
      </c>
      <c r="Q460" s="1" t="s">
        <v>70</v>
      </c>
      <c r="T460" s="1" t="s">
        <v>126</v>
      </c>
      <c r="X460" s="1" t="s">
        <v>53</v>
      </c>
      <c r="Y460" s="1" t="s">
        <v>42</v>
      </c>
      <c r="Z460" s="3">
        <v>0</v>
      </c>
      <c r="AC460" s="1">
        <f t="shared" si="14"/>
        <v>2018</v>
      </c>
      <c r="AD460" s="1">
        <f t="shared" si="15"/>
        <v>11</v>
      </c>
    </row>
    <row r="461" spans="1:30" ht="12.75" customHeight="1" x14ac:dyDescent="0.2">
      <c r="A461" s="2">
        <v>43427.294405011598</v>
      </c>
      <c r="B461" s="1" t="s">
        <v>786</v>
      </c>
      <c r="C461" s="1" t="s">
        <v>790</v>
      </c>
      <c r="D461" s="1" t="s">
        <v>791</v>
      </c>
      <c r="E461" s="3">
        <v>20</v>
      </c>
      <c r="F461" s="1" t="s">
        <v>31</v>
      </c>
      <c r="G461" s="3">
        <v>21.06</v>
      </c>
      <c r="H461" s="3">
        <v>421.25</v>
      </c>
      <c r="I461" s="1" t="s">
        <v>32</v>
      </c>
      <c r="K461" s="1" t="s">
        <v>33</v>
      </c>
      <c r="L461" s="1" t="s">
        <v>792</v>
      </c>
      <c r="M461" s="1" t="s">
        <v>35</v>
      </c>
      <c r="N461" s="1" t="s">
        <v>125</v>
      </c>
      <c r="O461" s="1" t="s">
        <v>37</v>
      </c>
      <c r="P461" s="1" t="s">
        <v>38</v>
      </c>
      <c r="Q461" s="1" t="s">
        <v>39</v>
      </c>
      <c r="T461" s="1" t="s">
        <v>126</v>
      </c>
      <c r="X461" s="1" t="s">
        <v>793</v>
      </c>
      <c r="Y461" s="1" t="s">
        <v>42</v>
      </c>
      <c r="Z461" s="3">
        <v>0</v>
      </c>
      <c r="AC461" s="1">
        <f t="shared" si="14"/>
        <v>2018</v>
      </c>
      <c r="AD461" s="1">
        <f t="shared" si="15"/>
        <v>11</v>
      </c>
    </row>
    <row r="462" spans="1:30" ht="12.75" customHeight="1" x14ac:dyDescent="0.2">
      <c r="A462" s="2">
        <v>43427.294405011598</v>
      </c>
      <c r="B462" s="1" t="s">
        <v>786</v>
      </c>
      <c r="C462" s="1" t="s">
        <v>445</v>
      </c>
      <c r="D462" s="1" t="s">
        <v>446</v>
      </c>
      <c r="E462" s="3">
        <v>6</v>
      </c>
      <c r="F462" s="1" t="s">
        <v>31</v>
      </c>
      <c r="G462" s="3">
        <v>47.53</v>
      </c>
      <c r="H462" s="3">
        <v>285.2</v>
      </c>
      <c r="I462" s="1" t="s">
        <v>32</v>
      </c>
      <c r="K462" s="1" t="s">
        <v>33</v>
      </c>
      <c r="L462" s="1" t="s">
        <v>447</v>
      </c>
      <c r="M462" s="1" t="s">
        <v>35</v>
      </c>
      <c r="N462" s="1" t="s">
        <v>125</v>
      </c>
      <c r="O462" s="1" t="s">
        <v>37</v>
      </c>
      <c r="P462" s="1" t="s">
        <v>38</v>
      </c>
      <c r="Q462" s="1" t="s">
        <v>39</v>
      </c>
      <c r="T462" s="1" t="s">
        <v>126</v>
      </c>
      <c r="X462" s="1" t="s">
        <v>448</v>
      </c>
      <c r="Y462" s="1" t="s">
        <v>42</v>
      </c>
      <c r="Z462" s="3">
        <v>0</v>
      </c>
      <c r="AC462" s="1">
        <f t="shared" si="14"/>
        <v>2018</v>
      </c>
      <c r="AD462" s="1">
        <f t="shared" si="15"/>
        <v>11</v>
      </c>
    </row>
    <row r="463" spans="1:30" ht="12.75" customHeight="1" x14ac:dyDescent="0.2">
      <c r="A463" s="2">
        <v>43427.294405011598</v>
      </c>
      <c r="B463" s="1" t="s">
        <v>786</v>
      </c>
      <c r="C463" s="1" t="s">
        <v>794</v>
      </c>
      <c r="D463" s="1" t="s">
        <v>795</v>
      </c>
      <c r="E463" s="3">
        <v>10</v>
      </c>
      <c r="F463" s="1" t="s">
        <v>31</v>
      </c>
      <c r="G463" s="3">
        <v>69.7</v>
      </c>
      <c r="H463" s="3">
        <v>697.02</v>
      </c>
      <c r="I463" s="1" t="s">
        <v>32</v>
      </c>
      <c r="K463" s="1" t="s">
        <v>33</v>
      </c>
      <c r="L463" s="1" t="s">
        <v>796</v>
      </c>
      <c r="M463" s="1" t="s">
        <v>35</v>
      </c>
      <c r="N463" s="1" t="s">
        <v>125</v>
      </c>
      <c r="O463" s="1" t="s">
        <v>37</v>
      </c>
      <c r="P463" s="1" t="s">
        <v>38</v>
      </c>
      <c r="Q463" s="1" t="s">
        <v>39</v>
      </c>
      <c r="T463" s="1" t="s">
        <v>126</v>
      </c>
      <c r="X463" s="1" t="s">
        <v>454</v>
      </c>
      <c r="Y463" s="1" t="s">
        <v>42</v>
      </c>
      <c r="Z463" s="3">
        <v>0</v>
      </c>
      <c r="AC463" s="1">
        <f t="shared" si="14"/>
        <v>2018</v>
      </c>
      <c r="AD463" s="1">
        <f t="shared" si="15"/>
        <v>11</v>
      </c>
    </row>
    <row r="464" spans="1:30" ht="12.75" customHeight="1" x14ac:dyDescent="0.2">
      <c r="A464" s="2">
        <v>43427.294405011598</v>
      </c>
      <c r="B464" s="1" t="s">
        <v>786</v>
      </c>
      <c r="C464" s="1" t="s">
        <v>797</v>
      </c>
      <c r="D464" s="1" t="s">
        <v>798</v>
      </c>
      <c r="E464" s="3">
        <v>10</v>
      </c>
      <c r="F464" s="1" t="s">
        <v>31</v>
      </c>
      <c r="G464" s="3">
        <v>73.22</v>
      </c>
      <c r="H464" s="3">
        <v>732.2</v>
      </c>
      <c r="I464" s="1" t="s">
        <v>32</v>
      </c>
      <c r="K464" s="1" t="s">
        <v>33</v>
      </c>
      <c r="L464" s="1" t="s">
        <v>799</v>
      </c>
      <c r="M464" s="1" t="s">
        <v>35</v>
      </c>
      <c r="N464" s="1" t="s">
        <v>125</v>
      </c>
      <c r="O464" s="1" t="s">
        <v>37</v>
      </c>
      <c r="P464" s="1" t="s">
        <v>38</v>
      </c>
      <c r="Q464" s="1" t="s">
        <v>39</v>
      </c>
      <c r="T464" s="1" t="s">
        <v>126</v>
      </c>
      <c r="X464" s="1" t="s">
        <v>800</v>
      </c>
      <c r="Y464" s="1" t="s">
        <v>42</v>
      </c>
      <c r="Z464" s="3">
        <v>0</v>
      </c>
      <c r="AC464" s="1">
        <f t="shared" si="14"/>
        <v>2018</v>
      </c>
      <c r="AD464" s="1">
        <f t="shared" si="15"/>
        <v>11</v>
      </c>
    </row>
    <row r="465" spans="1:30" ht="12.75" customHeight="1" x14ac:dyDescent="0.2">
      <c r="A465" s="2">
        <v>43427.294405011598</v>
      </c>
      <c r="B465" s="1" t="s">
        <v>786</v>
      </c>
      <c r="C465" s="1" t="s">
        <v>801</v>
      </c>
      <c r="D465" s="1" t="s">
        <v>802</v>
      </c>
      <c r="E465" s="3">
        <v>10</v>
      </c>
      <c r="F465" s="1" t="s">
        <v>31</v>
      </c>
      <c r="G465" s="3">
        <v>95.61</v>
      </c>
      <c r="H465" s="3">
        <v>956.11</v>
      </c>
      <c r="I465" s="1" t="s">
        <v>32</v>
      </c>
      <c r="K465" s="1" t="s">
        <v>33</v>
      </c>
      <c r="L465" s="1" t="s">
        <v>803</v>
      </c>
      <c r="M465" s="1" t="s">
        <v>35</v>
      </c>
      <c r="N465" s="1" t="s">
        <v>125</v>
      </c>
      <c r="O465" s="1" t="s">
        <v>37</v>
      </c>
      <c r="P465" s="1" t="s">
        <v>69</v>
      </c>
      <c r="Q465" s="1" t="s">
        <v>70</v>
      </c>
      <c r="T465" s="1" t="s">
        <v>126</v>
      </c>
      <c r="X465" s="1" t="s">
        <v>804</v>
      </c>
      <c r="Y465" s="1" t="s">
        <v>42</v>
      </c>
      <c r="Z465" s="3">
        <v>0</v>
      </c>
      <c r="AC465" s="1">
        <f t="shared" si="14"/>
        <v>2018</v>
      </c>
      <c r="AD465" s="1">
        <f t="shared" si="15"/>
        <v>11</v>
      </c>
    </row>
    <row r="466" spans="1:30" ht="12.75" customHeight="1" x14ac:dyDescent="0.2">
      <c r="A466" s="2">
        <v>43427.294405011598</v>
      </c>
      <c r="B466" s="1" t="s">
        <v>786</v>
      </c>
      <c r="C466" s="1" t="s">
        <v>352</v>
      </c>
      <c r="D466" s="1" t="s">
        <v>353</v>
      </c>
      <c r="E466" s="3">
        <v>20</v>
      </c>
      <c r="F466" s="1" t="s">
        <v>31</v>
      </c>
      <c r="G466" s="3">
        <v>96.19</v>
      </c>
      <c r="H466" s="3">
        <v>1923.84</v>
      </c>
      <c r="I466" s="1" t="s">
        <v>32</v>
      </c>
      <c r="K466" s="1" t="s">
        <v>33</v>
      </c>
      <c r="L466" s="1" t="s">
        <v>354</v>
      </c>
      <c r="M466" s="1" t="s">
        <v>35</v>
      </c>
      <c r="N466" s="1" t="s">
        <v>125</v>
      </c>
      <c r="O466" s="1" t="s">
        <v>37</v>
      </c>
      <c r="P466" s="1" t="s">
        <v>69</v>
      </c>
      <c r="Q466" s="1" t="s">
        <v>70</v>
      </c>
      <c r="T466" s="1" t="s">
        <v>126</v>
      </c>
      <c r="X466" s="1" t="s">
        <v>53</v>
      </c>
      <c r="Y466" s="1" t="s">
        <v>42</v>
      </c>
      <c r="Z466" s="3">
        <v>0</v>
      </c>
      <c r="AC466" s="1">
        <f t="shared" si="14"/>
        <v>2018</v>
      </c>
      <c r="AD466" s="1">
        <f t="shared" si="15"/>
        <v>11</v>
      </c>
    </row>
    <row r="467" spans="1:30" ht="12.75" customHeight="1" x14ac:dyDescent="0.2">
      <c r="A467" s="2">
        <v>43427.294405011598</v>
      </c>
      <c r="B467" s="1" t="s">
        <v>786</v>
      </c>
      <c r="C467" s="1" t="s">
        <v>805</v>
      </c>
      <c r="D467" s="1" t="s">
        <v>806</v>
      </c>
      <c r="E467" s="3">
        <v>2</v>
      </c>
      <c r="F467" s="1" t="s">
        <v>31</v>
      </c>
      <c r="G467" s="3">
        <v>154.97</v>
      </c>
      <c r="H467" s="3">
        <v>309.93</v>
      </c>
      <c r="I467" s="1" t="s">
        <v>32</v>
      </c>
      <c r="K467" s="1" t="s">
        <v>33</v>
      </c>
      <c r="L467" s="1" t="s">
        <v>807</v>
      </c>
      <c r="M467" s="1" t="s">
        <v>35</v>
      </c>
      <c r="N467" s="1" t="s">
        <v>125</v>
      </c>
      <c r="O467" s="1" t="s">
        <v>37</v>
      </c>
      <c r="P467" s="1" t="s">
        <v>38</v>
      </c>
      <c r="Q467" s="1" t="s">
        <v>39</v>
      </c>
      <c r="T467" s="1" t="s">
        <v>126</v>
      </c>
      <c r="X467" s="1" t="s">
        <v>808</v>
      </c>
      <c r="Y467" s="1" t="s">
        <v>42</v>
      </c>
      <c r="Z467" s="3">
        <v>0</v>
      </c>
      <c r="AC467" s="1">
        <f t="shared" si="14"/>
        <v>2018</v>
      </c>
      <c r="AD467" s="1">
        <f t="shared" si="15"/>
        <v>11</v>
      </c>
    </row>
    <row r="468" spans="1:30" ht="12.75" customHeight="1" x14ac:dyDescent="0.2">
      <c r="A468" s="2">
        <v>43427.294405011598</v>
      </c>
      <c r="B468" s="1" t="s">
        <v>786</v>
      </c>
      <c r="C468" s="1" t="s">
        <v>809</v>
      </c>
      <c r="D468" s="1" t="s">
        <v>810</v>
      </c>
      <c r="E468" s="3">
        <v>1</v>
      </c>
      <c r="F468" s="1" t="s">
        <v>31</v>
      </c>
      <c r="G468" s="3">
        <v>497.72</v>
      </c>
      <c r="H468" s="3">
        <v>497.72</v>
      </c>
      <c r="I468" s="1" t="s">
        <v>32</v>
      </c>
      <c r="K468" s="1" t="s">
        <v>33</v>
      </c>
      <c r="L468" s="1" t="s">
        <v>811</v>
      </c>
      <c r="M468" s="1" t="s">
        <v>35</v>
      </c>
      <c r="N468" s="1" t="s">
        <v>125</v>
      </c>
      <c r="O468" s="1" t="s">
        <v>37</v>
      </c>
      <c r="P468" s="1" t="s">
        <v>38</v>
      </c>
      <c r="Q468" s="1" t="s">
        <v>39</v>
      </c>
      <c r="T468" s="1" t="s">
        <v>126</v>
      </c>
      <c r="X468" s="1" t="s">
        <v>53</v>
      </c>
      <c r="Y468" s="1" t="s">
        <v>42</v>
      </c>
      <c r="Z468" s="3">
        <v>0</v>
      </c>
      <c r="AC468" s="1">
        <f t="shared" si="14"/>
        <v>2018</v>
      </c>
      <c r="AD468" s="1">
        <f t="shared" si="15"/>
        <v>11</v>
      </c>
    </row>
    <row r="469" spans="1:30" ht="12.75" customHeight="1" x14ac:dyDescent="0.2">
      <c r="A469" s="2">
        <v>43427.309342476903</v>
      </c>
      <c r="B469" s="1" t="s">
        <v>812</v>
      </c>
      <c r="C469" s="1" t="s">
        <v>192</v>
      </c>
      <c r="D469" s="1" t="s">
        <v>193</v>
      </c>
      <c r="E469" s="3">
        <v>2</v>
      </c>
      <c r="F469" s="1" t="s">
        <v>31</v>
      </c>
      <c r="G469" s="3">
        <v>656.64</v>
      </c>
      <c r="H469" s="3">
        <v>1313.28</v>
      </c>
      <c r="I469" s="1" t="s">
        <v>32</v>
      </c>
      <c r="K469" s="1" t="s">
        <v>33</v>
      </c>
      <c r="L469" s="1" t="s">
        <v>194</v>
      </c>
      <c r="M469" s="1" t="s">
        <v>35</v>
      </c>
      <c r="N469" s="1" t="s">
        <v>125</v>
      </c>
      <c r="O469" s="1" t="s">
        <v>37</v>
      </c>
      <c r="P469" s="1" t="s">
        <v>69</v>
      </c>
      <c r="Q469" s="1" t="s">
        <v>70</v>
      </c>
      <c r="T469" s="1" t="s">
        <v>40</v>
      </c>
      <c r="X469" s="1" t="s">
        <v>53</v>
      </c>
      <c r="Y469" s="1" t="s">
        <v>42</v>
      </c>
      <c r="Z469" s="3">
        <v>0</v>
      </c>
      <c r="AC469" s="1">
        <f t="shared" si="14"/>
        <v>2018</v>
      </c>
      <c r="AD469" s="1">
        <f t="shared" si="15"/>
        <v>11</v>
      </c>
    </row>
    <row r="470" spans="1:30" ht="12.75" customHeight="1" x14ac:dyDescent="0.2">
      <c r="A470" s="2">
        <v>43427.318380671299</v>
      </c>
      <c r="B470" s="1" t="s">
        <v>813</v>
      </c>
      <c r="C470" s="1" t="s">
        <v>543</v>
      </c>
      <c r="D470" s="1" t="s">
        <v>544</v>
      </c>
      <c r="E470" s="3">
        <v>40</v>
      </c>
      <c r="F470" s="1" t="s">
        <v>31</v>
      </c>
      <c r="G470" s="3">
        <v>15.76</v>
      </c>
      <c r="H470" s="3">
        <v>630.20000000000005</v>
      </c>
      <c r="I470" s="1" t="s">
        <v>32</v>
      </c>
      <c r="K470" s="1" t="s">
        <v>33</v>
      </c>
      <c r="L470" s="1" t="s">
        <v>545</v>
      </c>
      <c r="M470" s="1" t="s">
        <v>35</v>
      </c>
      <c r="N470" s="1" t="s">
        <v>195</v>
      </c>
      <c r="O470" s="1" t="s">
        <v>37</v>
      </c>
      <c r="P470" s="1" t="s">
        <v>50</v>
      </c>
      <c r="Q470" s="1" t="s">
        <v>51</v>
      </c>
      <c r="T470" s="1" t="s">
        <v>40</v>
      </c>
      <c r="X470" s="1" t="s">
        <v>53</v>
      </c>
      <c r="Y470" s="1" t="s">
        <v>42</v>
      </c>
      <c r="Z470" s="3">
        <v>0</v>
      </c>
      <c r="AC470" s="1">
        <f t="shared" si="14"/>
        <v>2018</v>
      </c>
      <c r="AD470" s="1">
        <f t="shared" si="15"/>
        <v>11</v>
      </c>
    </row>
    <row r="471" spans="1:30" ht="12.75" customHeight="1" x14ac:dyDescent="0.2">
      <c r="A471" s="2">
        <v>43427.484602928198</v>
      </c>
      <c r="B471" s="1" t="s">
        <v>814</v>
      </c>
      <c r="C471" s="1" t="s">
        <v>815</v>
      </c>
      <c r="D471" s="1" t="s">
        <v>816</v>
      </c>
      <c r="E471" s="3">
        <v>1</v>
      </c>
      <c r="F471" s="1" t="s">
        <v>31</v>
      </c>
      <c r="G471" s="3">
        <v>650.33000000000004</v>
      </c>
      <c r="H471" s="3">
        <v>650.33000000000004</v>
      </c>
      <c r="I471" s="1" t="s">
        <v>32</v>
      </c>
      <c r="K471" s="1" t="s">
        <v>33</v>
      </c>
      <c r="L471" s="1" t="s">
        <v>817</v>
      </c>
      <c r="M471" s="1" t="s">
        <v>35</v>
      </c>
      <c r="N471" s="1" t="s">
        <v>36</v>
      </c>
      <c r="O471" s="1" t="s">
        <v>37</v>
      </c>
      <c r="P471" s="1" t="s">
        <v>169</v>
      </c>
      <c r="Q471" s="1" t="s">
        <v>170</v>
      </c>
      <c r="T471" s="1" t="s">
        <v>818</v>
      </c>
      <c r="X471" s="1" t="s">
        <v>53</v>
      </c>
      <c r="Y471" s="1" t="s">
        <v>84</v>
      </c>
      <c r="Z471" s="3">
        <v>0</v>
      </c>
      <c r="AC471" s="1">
        <f t="shared" si="14"/>
        <v>2018</v>
      </c>
      <c r="AD471" s="1">
        <f t="shared" si="15"/>
        <v>11</v>
      </c>
    </row>
    <row r="472" spans="1:30" ht="12.75" customHeight="1" x14ac:dyDescent="0.2">
      <c r="A472" s="2">
        <v>43430.566240243097</v>
      </c>
      <c r="B472" s="1" t="s">
        <v>819</v>
      </c>
      <c r="C472" s="1" t="s">
        <v>649</v>
      </c>
      <c r="D472" s="1" t="s">
        <v>650</v>
      </c>
      <c r="E472" s="3">
        <v>1</v>
      </c>
      <c r="F472" s="1" t="s">
        <v>31</v>
      </c>
      <c r="G472" s="3">
        <v>0.17</v>
      </c>
      <c r="H472" s="3">
        <v>0.17</v>
      </c>
      <c r="I472" s="1" t="s">
        <v>32</v>
      </c>
      <c r="K472" s="1" t="s">
        <v>33</v>
      </c>
      <c r="M472" s="1" t="s">
        <v>35</v>
      </c>
      <c r="N472" s="1" t="s">
        <v>195</v>
      </c>
      <c r="O472" s="1" t="s">
        <v>37</v>
      </c>
      <c r="P472" s="1" t="s">
        <v>206</v>
      </c>
      <c r="Q472" s="1" t="s">
        <v>207</v>
      </c>
      <c r="X472" s="1" t="s">
        <v>53</v>
      </c>
      <c r="Y472" s="1" t="s">
        <v>208</v>
      </c>
      <c r="Z472" s="3">
        <v>0</v>
      </c>
      <c r="AC472" s="1">
        <f t="shared" si="14"/>
        <v>2018</v>
      </c>
      <c r="AD472" s="1">
        <f t="shared" si="15"/>
        <v>11</v>
      </c>
    </row>
    <row r="473" spans="1:30" ht="12.75" customHeight="1" x14ac:dyDescent="0.2">
      <c r="A473" s="2">
        <v>43430.566240243097</v>
      </c>
      <c r="B473" s="1" t="s">
        <v>819</v>
      </c>
      <c r="C473" s="1" t="s">
        <v>820</v>
      </c>
      <c r="D473" s="1" t="s">
        <v>821</v>
      </c>
      <c r="E473" s="3">
        <v>2</v>
      </c>
      <c r="F473" s="1" t="s">
        <v>31</v>
      </c>
      <c r="G473" s="3">
        <v>156.41999999999999</v>
      </c>
      <c r="H473" s="3">
        <v>312.83</v>
      </c>
      <c r="I473" s="1" t="s">
        <v>32</v>
      </c>
      <c r="K473" s="1" t="s">
        <v>33</v>
      </c>
      <c r="L473" s="1" t="s">
        <v>822</v>
      </c>
      <c r="M473" s="1" t="s">
        <v>35</v>
      </c>
      <c r="N473" s="1" t="s">
        <v>195</v>
      </c>
      <c r="O473" s="1" t="s">
        <v>37</v>
      </c>
      <c r="P473" s="1" t="s">
        <v>169</v>
      </c>
      <c r="Q473" s="1" t="s">
        <v>170</v>
      </c>
      <c r="T473" s="1" t="s">
        <v>769</v>
      </c>
      <c r="X473" s="1" t="s">
        <v>53</v>
      </c>
      <c r="Y473" s="1" t="s">
        <v>84</v>
      </c>
      <c r="Z473" s="3">
        <v>0</v>
      </c>
      <c r="AC473" s="1">
        <f t="shared" si="14"/>
        <v>2018</v>
      </c>
      <c r="AD473" s="1">
        <f t="shared" si="15"/>
        <v>11</v>
      </c>
    </row>
    <row r="474" spans="1:30" ht="12.75" customHeight="1" x14ac:dyDescent="0.2">
      <c r="A474" s="2">
        <v>43431.339339201397</v>
      </c>
      <c r="B474" s="1" t="s">
        <v>823</v>
      </c>
      <c r="C474" s="1" t="s">
        <v>657</v>
      </c>
      <c r="D474" s="1" t="s">
        <v>658</v>
      </c>
      <c r="E474" s="3">
        <v>24</v>
      </c>
      <c r="F474" s="1" t="s">
        <v>31</v>
      </c>
      <c r="G474" s="3">
        <v>61.96</v>
      </c>
      <c r="H474" s="3">
        <v>1487.02</v>
      </c>
      <c r="I474" s="1" t="s">
        <v>46</v>
      </c>
      <c r="K474" s="1" t="s">
        <v>47</v>
      </c>
      <c r="L474" s="1" t="s">
        <v>659</v>
      </c>
      <c r="M474" s="1" t="s">
        <v>35</v>
      </c>
      <c r="N474" s="1" t="s">
        <v>36</v>
      </c>
      <c r="O474" s="1" t="s">
        <v>37</v>
      </c>
      <c r="P474" s="1" t="s">
        <v>50</v>
      </c>
      <c r="Q474" s="1" t="s">
        <v>51</v>
      </c>
      <c r="T474" s="1" t="s">
        <v>106</v>
      </c>
      <c r="X474" s="1" t="s">
        <v>660</v>
      </c>
      <c r="Y474" s="1" t="s">
        <v>42</v>
      </c>
      <c r="Z474" s="3">
        <v>0</v>
      </c>
      <c r="AC474" s="1">
        <f t="shared" si="14"/>
        <v>2018</v>
      </c>
      <c r="AD474" s="1">
        <f t="shared" si="15"/>
        <v>11</v>
      </c>
    </row>
    <row r="475" spans="1:30" ht="12.75" customHeight="1" x14ac:dyDescent="0.2">
      <c r="A475" s="2">
        <v>43431.424473923602</v>
      </c>
      <c r="B475" s="1" t="s">
        <v>824</v>
      </c>
      <c r="C475" s="1" t="s">
        <v>825</v>
      </c>
      <c r="D475" s="1" t="s">
        <v>826</v>
      </c>
      <c r="E475" s="3">
        <v>10</v>
      </c>
      <c r="F475" s="1" t="s">
        <v>31</v>
      </c>
      <c r="G475" s="3">
        <v>120.61</v>
      </c>
      <c r="H475" s="3">
        <v>1206.1199999999999</v>
      </c>
      <c r="I475" s="1" t="s">
        <v>32</v>
      </c>
      <c r="K475" s="1" t="s">
        <v>33</v>
      </c>
      <c r="L475" s="1" t="s">
        <v>827</v>
      </c>
      <c r="M475" s="1" t="s">
        <v>35</v>
      </c>
      <c r="N475" s="1" t="s">
        <v>36</v>
      </c>
      <c r="O475" s="1" t="s">
        <v>37</v>
      </c>
      <c r="P475" s="1" t="s">
        <v>38</v>
      </c>
      <c r="Q475" s="1" t="s">
        <v>39</v>
      </c>
      <c r="T475" s="1" t="s">
        <v>364</v>
      </c>
      <c r="X475" s="1" t="s">
        <v>828</v>
      </c>
      <c r="Y475" s="1" t="s">
        <v>42</v>
      </c>
      <c r="Z475" s="3">
        <v>0</v>
      </c>
      <c r="AC475" s="1">
        <f t="shared" si="14"/>
        <v>2018</v>
      </c>
      <c r="AD475" s="1">
        <f t="shared" si="15"/>
        <v>11</v>
      </c>
    </row>
    <row r="476" spans="1:30" ht="12.75" customHeight="1" x14ac:dyDescent="0.2">
      <c r="A476" s="2">
        <v>43431.452860729201</v>
      </c>
      <c r="B476" s="1" t="s">
        <v>829</v>
      </c>
      <c r="C476" s="1" t="s">
        <v>166</v>
      </c>
      <c r="D476" s="1" t="s">
        <v>167</v>
      </c>
      <c r="E476" s="3">
        <v>50</v>
      </c>
      <c r="F476" s="1" t="s">
        <v>31</v>
      </c>
      <c r="G476" s="3">
        <v>6.17</v>
      </c>
      <c r="H476" s="3">
        <v>308.5</v>
      </c>
      <c r="I476" s="1" t="s">
        <v>32</v>
      </c>
      <c r="K476" s="1" t="s">
        <v>33</v>
      </c>
      <c r="L476" s="1" t="s">
        <v>168</v>
      </c>
      <c r="M476" s="1" t="s">
        <v>35</v>
      </c>
      <c r="N476" s="1" t="s">
        <v>120</v>
      </c>
      <c r="O476" s="1" t="s">
        <v>37</v>
      </c>
      <c r="P476" s="1" t="s">
        <v>169</v>
      </c>
      <c r="Q476" s="1" t="s">
        <v>170</v>
      </c>
      <c r="T476" s="1" t="s">
        <v>83</v>
      </c>
      <c r="X476" s="1" t="s">
        <v>53</v>
      </c>
      <c r="Y476" s="1" t="s">
        <v>84</v>
      </c>
      <c r="Z476" s="3">
        <v>0</v>
      </c>
      <c r="AA476" s="1" t="s">
        <v>171</v>
      </c>
      <c r="AB476" s="1" t="s">
        <v>171</v>
      </c>
      <c r="AC476" s="1">
        <f t="shared" si="14"/>
        <v>2018</v>
      </c>
      <c r="AD476" s="1">
        <f t="shared" si="15"/>
        <v>11</v>
      </c>
    </row>
    <row r="477" spans="1:30" ht="12.75" customHeight="1" x14ac:dyDescent="0.2">
      <c r="A477" s="2">
        <v>43431.4997345718</v>
      </c>
      <c r="B477" s="1" t="s">
        <v>830</v>
      </c>
      <c r="C477" s="1" t="s">
        <v>831</v>
      </c>
      <c r="D477" s="1" t="s">
        <v>832</v>
      </c>
      <c r="E477" s="3">
        <v>12</v>
      </c>
      <c r="F477" s="1" t="s">
        <v>31</v>
      </c>
      <c r="G477" s="3">
        <v>91.86</v>
      </c>
      <c r="H477" s="3">
        <v>1102.32</v>
      </c>
      <c r="I477" s="1" t="s">
        <v>32</v>
      </c>
      <c r="K477" s="1" t="s">
        <v>33</v>
      </c>
      <c r="L477" s="1" t="s">
        <v>833</v>
      </c>
      <c r="M477" s="1" t="s">
        <v>35</v>
      </c>
      <c r="N477" s="1" t="s">
        <v>36</v>
      </c>
      <c r="O477" s="1" t="s">
        <v>37</v>
      </c>
      <c r="P477" s="1" t="s">
        <v>69</v>
      </c>
      <c r="Q477" s="1" t="s">
        <v>70</v>
      </c>
      <c r="T477" s="1" t="s">
        <v>106</v>
      </c>
      <c r="X477" s="1" t="s">
        <v>53</v>
      </c>
      <c r="Y477" s="1" t="s">
        <v>42</v>
      </c>
      <c r="Z477" s="3">
        <v>0</v>
      </c>
      <c r="AC477" s="1">
        <f t="shared" si="14"/>
        <v>2018</v>
      </c>
      <c r="AD477" s="1">
        <f t="shared" si="15"/>
        <v>11</v>
      </c>
    </row>
    <row r="478" spans="1:30" ht="12.75" customHeight="1" x14ac:dyDescent="0.2">
      <c r="A478" s="2">
        <v>43431.562999270798</v>
      </c>
      <c r="B478" s="1" t="s">
        <v>834</v>
      </c>
      <c r="C478" s="1" t="s">
        <v>204</v>
      </c>
      <c r="D478" s="1" t="s">
        <v>205</v>
      </c>
      <c r="E478" s="3">
        <v>1</v>
      </c>
      <c r="F478" s="1" t="s">
        <v>31</v>
      </c>
      <c r="G478" s="3">
        <v>0.02</v>
      </c>
      <c r="H478" s="3">
        <v>0.02</v>
      </c>
      <c r="I478" s="1" t="s">
        <v>32</v>
      </c>
      <c r="K478" s="1" t="s">
        <v>33</v>
      </c>
      <c r="M478" s="1" t="s">
        <v>35</v>
      </c>
      <c r="N478" s="1" t="s">
        <v>36</v>
      </c>
      <c r="O478" s="1" t="s">
        <v>37</v>
      </c>
      <c r="P478" s="1" t="s">
        <v>206</v>
      </c>
      <c r="Q478" s="1" t="s">
        <v>207</v>
      </c>
      <c r="X478" s="1" t="s">
        <v>53</v>
      </c>
      <c r="Y478" s="1" t="s">
        <v>208</v>
      </c>
      <c r="Z478" s="3">
        <v>0</v>
      </c>
      <c r="AC478" s="1">
        <f t="shared" si="14"/>
        <v>2018</v>
      </c>
      <c r="AD478" s="1">
        <f t="shared" si="15"/>
        <v>11</v>
      </c>
    </row>
    <row r="479" spans="1:30" ht="12.75" customHeight="1" x14ac:dyDescent="0.2">
      <c r="A479" s="2">
        <v>43431.562999270798</v>
      </c>
      <c r="B479" s="1" t="s">
        <v>834</v>
      </c>
      <c r="C479" s="1" t="s">
        <v>815</v>
      </c>
      <c r="D479" s="1" t="s">
        <v>816</v>
      </c>
      <c r="E479" s="3">
        <v>3</v>
      </c>
      <c r="F479" s="1" t="s">
        <v>31</v>
      </c>
      <c r="G479" s="3">
        <v>650.33000000000004</v>
      </c>
      <c r="H479" s="3">
        <v>1950.98</v>
      </c>
      <c r="I479" s="1" t="s">
        <v>32</v>
      </c>
      <c r="K479" s="1" t="s">
        <v>33</v>
      </c>
      <c r="L479" s="1" t="s">
        <v>817</v>
      </c>
      <c r="M479" s="1" t="s">
        <v>35</v>
      </c>
      <c r="N479" s="1" t="s">
        <v>36</v>
      </c>
      <c r="O479" s="1" t="s">
        <v>37</v>
      </c>
      <c r="P479" s="1" t="s">
        <v>169</v>
      </c>
      <c r="Q479" s="1" t="s">
        <v>170</v>
      </c>
      <c r="T479" s="1" t="s">
        <v>818</v>
      </c>
      <c r="X479" s="1" t="s">
        <v>53</v>
      </c>
      <c r="Y479" s="1" t="s">
        <v>84</v>
      </c>
      <c r="Z479" s="3">
        <v>0</v>
      </c>
      <c r="AC479" s="1">
        <f t="shared" si="14"/>
        <v>2018</v>
      </c>
      <c r="AD479" s="1">
        <f t="shared" si="15"/>
        <v>11</v>
      </c>
    </row>
    <row r="480" spans="1:30" ht="12.75" customHeight="1" x14ac:dyDescent="0.2">
      <c r="A480" s="2">
        <v>43432.289885266197</v>
      </c>
      <c r="B480" s="1" t="s">
        <v>835</v>
      </c>
      <c r="C480" s="1" t="s">
        <v>836</v>
      </c>
      <c r="D480" s="1" t="s">
        <v>837</v>
      </c>
      <c r="E480" s="3">
        <v>100</v>
      </c>
      <c r="F480" s="1" t="s">
        <v>31</v>
      </c>
      <c r="G480" s="3">
        <v>12.1</v>
      </c>
      <c r="H480" s="3">
        <v>1210</v>
      </c>
      <c r="I480" s="1" t="s">
        <v>32</v>
      </c>
      <c r="K480" s="1" t="s">
        <v>33</v>
      </c>
      <c r="L480" s="1" t="s">
        <v>838</v>
      </c>
      <c r="M480" s="1" t="s">
        <v>35</v>
      </c>
      <c r="N480" s="1" t="s">
        <v>36</v>
      </c>
      <c r="O480" s="1" t="s">
        <v>37</v>
      </c>
      <c r="P480" s="1" t="s">
        <v>839</v>
      </c>
      <c r="Q480" s="1" t="s">
        <v>840</v>
      </c>
      <c r="T480" s="1" t="s">
        <v>134</v>
      </c>
      <c r="X480" s="1" t="s">
        <v>53</v>
      </c>
      <c r="Y480" s="1" t="s">
        <v>84</v>
      </c>
      <c r="Z480" s="3">
        <v>0</v>
      </c>
      <c r="AC480" s="1">
        <f t="shared" si="14"/>
        <v>2018</v>
      </c>
      <c r="AD480" s="1">
        <f t="shared" si="15"/>
        <v>11</v>
      </c>
    </row>
    <row r="481" spans="1:30" ht="12.75" customHeight="1" x14ac:dyDescent="0.2">
      <c r="A481" s="2">
        <v>43432.289885266197</v>
      </c>
      <c r="B481" s="1" t="s">
        <v>835</v>
      </c>
      <c r="C481" s="1" t="s">
        <v>841</v>
      </c>
      <c r="D481" s="1" t="s">
        <v>842</v>
      </c>
      <c r="E481" s="3">
        <v>100</v>
      </c>
      <c r="F481" s="1" t="s">
        <v>31</v>
      </c>
      <c r="G481" s="3">
        <v>32.67</v>
      </c>
      <c r="H481" s="3">
        <v>3267</v>
      </c>
      <c r="I481" s="1" t="s">
        <v>32</v>
      </c>
      <c r="K481" s="1" t="s">
        <v>33</v>
      </c>
      <c r="L481" s="1" t="s">
        <v>843</v>
      </c>
      <c r="M481" s="1" t="s">
        <v>35</v>
      </c>
      <c r="N481" s="1" t="s">
        <v>36</v>
      </c>
      <c r="O481" s="1" t="s">
        <v>37</v>
      </c>
      <c r="P481" s="1" t="s">
        <v>839</v>
      </c>
      <c r="Q481" s="1" t="s">
        <v>840</v>
      </c>
      <c r="T481" s="1" t="s">
        <v>134</v>
      </c>
      <c r="X481" s="1" t="s">
        <v>53</v>
      </c>
      <c r="Y481" s="1" t="s">
        <v>84</v>
      </c>
      <c r="Z481" s="3">
        <v>0</v>
      </c>
      <c r="AC481" s="1">
        <f t="shared" si="14"/>
        <v>2018</v>
      </c>
      <c r="AD481" s="1">
        <f t="shared" si="15"/>
        <v>11</v>
      </c>
    </row>
    <row r="482" spans="1:30" ht="12.75" customHeight="1" x14ac:dyDescent="0.2">
      <c r="A482" s="2">
        <v>43441.314426423603</v>
      </c>
      <c r="B482" s="1" t="s">
        <v>844</v>
      </c>
      <c r="C482" s="1" t="s">
        <v>309</v>
      </c>
      <c r="D482" s="1" t="s">
        <v>310</v>
      </c>
      <c r="E482" s="3">
        <v>200</v>
      </c>
      <c r="F482" s="1" t="s">
        <v>31</v>
      </c>
      <c r="G482" s="3">
        <v>0.25</v>
      </c>
      <c r="H482" s="3">
        <v>50</v>
      </c>
      <c r="I482" s="1" t="s">
        <v>32</v>
      </c>
      <c r="K482" s="1" t="s">
        <v>33</v>
      </c>
      <c r="L482" s="1" t="s">
        <v>311</v>
      </c>
      <c r="M482" s="1" t="s">
        <v>35</v>
      </c>
      <c r="N482" s="1" t="s">
        <v>120</v>
      </c>
      <c r="O482" s="1" t="s">
        <v>37</v>
      </c>
      <c r="P482" s="1" t="s">
        <v>169</v>
      </c>
      <c r="Q482" s="1" t="s">
        <v>170</v>
      </c>
      <c r="T482" s="1" t="s">
        <v>52</v>
      </c>
      <c r="X482" s="1" t="s">
        <v>53</v>
      </c>
      <c r="Y482" s="1" t="s">
        <v>84</v>
      </c>
      <c r="Z482" s="3">
        <v>0</v>
      </c>
      <c r="AC482" s="1">
        <f t="shared" si="14"/>
        <v>2018</v>
      </c>
      <c r="AD482" s="1">
        <f t="shared" si="15"/>
        <v>12</v>
      </c>
    </row>
    <row r="483" spans="1:30" ht="12.75" customHeight="1" x14ac:dyDescent="0.2">
      <c r="A483" s="2">
        <v>43441.314426423603</v>
      </c>
      <c r="B483" s="1" t="s">
        <v>844</v>
      </c>
      <c r="C483" s="1" t="s">
        <v>282</v>
      </c>
      <c r="D483" s="1" t="s">
        <v>283</v>
      </c>
      <c r="E483" s="3">
        <v>1400</v>
      </c>
      <c r="F483" s="1" t="s">
        <v>31</v>
      </c>
      <c r="G483" s="3">
        <v>0.63</v>
      </c>
      <c r="H483" s="3">
        <v>882</v>
      </c>
      <c r="I483" s="1" t="s">
        <v>32</v>
      </c>
      <c r="K483" s="1" t="s">
        <v>33</v>
      </c>
      <c r="L483" s="1" t="s">
        <v>284</v>
      </c>
      <c r="M483" s="1" t="s">
        <v>35</v>
      </c>
      <c r="N483" s="1" t="s">
        <v>120</v>
      </c>
      <c r="O483" s="1" t="s">
        <v>37</v>
      </c>
      <c r="P483" s="1" t="s">
        <v>58</v>
      </c>
      <c r="Q483" s="1" t="s">
        <v>59</v>
      </c>
      <c r="T483" s="1" t="s">
        <v>60</v>
      </c>
      <c r="X483" s="1" t="s">
        <v>53</v>
      </c>
      <c r="Y483" s="1" t="s">
        <v>61</v>
      </c>
      <c r="Z483" s="3">
        <v>0</v>
      </c>
      <c r="AA483" s="1" t="s">
        <v>62</v>
      </c>
      <c r="AB483" s="1" t="s">
        <v>62</v>
      </c>
      <c r="AC483" s="1">
        <f t="shared" si="14"/>
        <v>2018</v>
      </c>
      <c r="AD483" s="1">
        <f t="shared" si="15"/>
        <v>12</v>
      </c>
    </row>
    <row r="484" spans="1:30" ht="12.75" customHeight="1" x14ac:dyDescent="0.2">
      <c r="A484" s="2">
        <v>43441.314426423603</v>
      </c>
      <c r="B484" s="1" t="s">
        <v>844</v>
      </c>
      <c r="C484" s="1" t="s">
        <v>55</v>
      </c>
      <c r="D484" s="1" t="s">
        <v>56</v>
      </c>
      <c r="E484" s="3">
        <v>1400</v>
      </c>
      <c r="F484" s="1" t="s">
        <v>31</v>
      </c>
      <c r="G484" s="3">
        <v>0.63</v>
      </c>
      <c r="H484" s="3">
        <v>882</v>
      </c>
      <c r="I484" s="1" t="s">
        <v>32</v>
      </c>
      <c r="K484" s="1" t="s">
        <v>33</v>
      </c>
      <c r="L484" s="1" t="s">
        <v>57</v>
      </c>
      <c r="M484" s="1" t="s">
        <v>35</v>
      </c>
      <c r="N484" s="1" t="s">
        <v>120</v>
      </c>
      <c r="O484" s="1" t="s">
        <v>37</v>
      </c>
      <c r="P484" s="1" t="s">
        <v>58</v>
      </c>
      <c r="Q484" s="1" t="s">
        <v>59</v>
      </c>
      <c r="T484" s="1" t="s">
        <v>60</v>
      </c>
      <c r="X484" s="1" t="s">
        <v>53</v>
      </c>
      <c r="Y484" s="1" t="s">
        <v>61</v>
      </c>
      <c r="Z484" s="3">
        <v>0</v>
      </c>
      <c r="AA484" s="1" t="s">
        <v>62</v>
      </c>
      <c r="AB484" s="1" t="s">
        <v>62</v>
      </c>
      <c r="AC484" s="1">
        <f t="shared" si="14"/>
        <v>2018</v>
      </c>
      <c r="AD484" s="1">
        <f t="shared" si="15"/>
        <v>12</v>
      </c>
    </row>
    <row r="485" spans="1:30" ht="12.75" customHeight="1" x14ac:dyDescent="0.2">
      <c r="A485" s="2">
        <v>43441.314426423603</v>
      </c>
      <c r="B485" s="1" t="s">
        <v>844</v>
      </c>
      <c r="C485" s="1" t="s">
        <v>312</v>
      </c>
      <c r="D485" s="1" t="s">
        <v>313</v>
      </c>
      <c r="E485" s="3">
        <v>2000</v>
      </c>
      <c r="F485" s="1" t="s">
        <v>31</v>
      </c>
      <c r="G485" s="3">
        <v>0.63</v>
      </c>
      <c r="H485" s="3">
        <v>1260</v>
      </c>
      <c r="I485" s="1" t="s">
        <v>32</v>
      </c>
      <c r="K485" s="1" t="s">
        <v>33</v>
      </c>
      <c r="L485" s="1" t="s">
        <v>314</v>
      </c>
      <c r="M485" s="1" t="s">
        <v>35</v>
      </c>
      <c r="N485" s="1" t="s">
        <v>120</v>
      </c>
      <c r="O485" s="1" t="s">
        <v>37</v>
      </c>
      <c r="P485" s="1" t="s">
        <v>58</v>
      </c>
      <c r="Q485" s="1" t="s">
        <v>59</v>
      </c>
      <c r="T485" s="1" t="s">
        <v>60</v>
      </c>
      <c r="X485" s="1" t="s">
        <v>53</v>
      </c>
      <c r="Y485" s="1" t="s">
        <v>61</v>
      </c>
      <c r="Z485" s="3">
        <v>0</v>
      </c>
      <c r="AA485" s="1" t="s">
        <v>62</v>
      </c>
      <c r="AB485" s="1" t="s">
        <v>62</v>
      </c>
      <c r="AC485" s="1">
        <f t="shared" si="14"/>
        <v>2018</v>
      </c>
      <c r="AD485" s="1">
        <f t="shared" si="15"/>
        <v>12</v>
      </c>
    </row>
    <row r="486" spans="1:30" ht="12.75" customHeight="1" x14ac:dyDescent="0.2">
      <c r="A486" s="2">
        <v>43441.314426423603</v>
      </c>
      <c r="B486" s="1" t="s">
        <v>844</v>
      </c>
      <c r="C486" s="1" t="s">
        <v>72</v>
      </c>
      <c r="D486" s="1" t="s">
        <v>73</v>
      </c>
      <c r="E486" s="3">
        <v>500</v>
      </c>
      <c r="F486" s="1" t="s">
        <v>31</v>
      </c>
      <c r="G486" s="3">
        <v>0.85</v>
      </c>
      <c r="H486" s="3">
        <v>425</v>
      </c>
      <c r="I486" s="1" t="s">
        <v>32</v>
      </c>
      <c r="K486" s="1" t="s">
        <v>33</v>
      </c>
      <c r="L486" s="1" t="s">
        <v>74</v>
      </c>
      <c r="M486" s="1" t="s">
        <v>35</v>
      </c>
      <c r="N486" s="1" t="s">
        <v>120</v>
      </c>
      <c r="O486" s="1" t="s">
        <v>37</v>
      </c>
      <c r="P486" s="1" t="s">
        <v>75</v>
      </c>
      <c r="Q486" s="1" t="s">
        <v>76</v>
      </c>
      <c r="T486" s="1" t="s">
        <v>40</v>
      </c>
      <c r="X486" s="1" t="s">
        <v>77</v>
      </c>
      <c r="Y486" s="1" t="s">
        <v>42</v>
      </c>
      <c r="Z486" s="3">
        <v>0</v>
      </c>
      <c r="AC486" s="1">
        <f t="shared" si="14"/>
        <v>2018</v>
      </c>
      <c r="AD486" s="1">
        <f t="shared" si="15"/>
        <v>12</v>
      </c>
    </row>
    <row r="487" spans="1:30" ht="12.75" customHeight="1" x14ac:dyDescent="0.2">
      <c r="A487" s="2">
        <v>43441.314426423603</v>
      </c>
      <c r="B487" s="1" t="s">
        <v>844</v>
      </c>
      <c r="C487" s="1" t="s">
        <v>273</v>
      </c>
      <c r="D487" s="1" t="s">
        <v>274</v>
      </c>
      <c r="E487" s="3">
        <v>100</v>
      </c>
      <c r="F487" s="1" t="s">
        <v>31</v>
      </c>
      <c r="G487" s="3">
        <v>15.29</v>
      </c>
      <c r="H487" s="3">
        <v>1529</v>
      </c>
      <c r="I487" s="1" t="s">
        <v>32</v>
      </c>
      <c r="K487" s="1" t="s">
        <v>33</v>
      </c>
      <c r="L487" s="1" t="s">
        <v>275</v>
      </c>
      <c r="M487" s="1" t="s">
        <v>35</v>
      </c>
      <c r="N487" s="1" t="s">
        <v>120</v>
      </c>
      <c r="O487" s="1" t="s">
        <v>37</v>
      </c>
      <c r="P487" s="1" t="s">
        <v>276</v>
      </c>
      <c r="Q487" s="1" t="s">
        <v>277</v>
      </c>
      <c r="T487" s="1" t="s">
        <v>134</v>
      </c>
      <c r="X487" s="1" t="s">
        <v>53</v>
      </c>
      <c r="Y487" s="1" t="s">
        <v>84</v>
      </c>
      <c r="Z487" s="3">
        <v>0</v>
      </c>
      <c r="AC487" s="1">
        <f t="shared" si="14"/>
        <v>2018</v>
      </c>
      <c r="AD487" s="1">
        <f t="shared" si="15"/>
        <v>12</v>
      </c>
    </row>
    <row r="488" spans="1:30" ht="12.75" customHeight="1" x14ac:dyDescent="0.2">
      <c r="A488" s="2">
        <v>43441.314426423603</v>
      </c>
      <c r="B488" s="1" t="s">
        <v>844</v>
      </c>
      <c r="C488" s="1" t="s">
        <v>44</v>
      </c>
      <c r="D488" s="1" t="s">
        <v>45</v>
      </c>
      <c r="E488" s="3">
        <v>20</v>
      </c>
      <c r="F488" s="1" t="s">
        <v>31</v>
      </c>
      <c r="G488" s="3">
        <v>28.73</v>
      </c>
      <c r="H488" s="3">
        <v>574.6</v>
      </c>
      <c r="I488" s="1" t="s">
        <v>32</v>
      </c>
      <c r="K488" s="1" t="s">
        <v>33</v>
      </c>
      <c r="L488" s="1" t="s">
        <v>48</v>
      </c>
      <c r="M488" s="1" t="s">
        <v>35</v>
      </c>
      <c r="N488" s="1" t="s">
        <v>120</v>
      </c>
      <c r="O488" s="1" t="s">
        <v>37</v>
      </c>
      <c r="P488" s="1" t="s">
        <v>50</v>
      </c>
      <c r="Q488" s="1" t="s">
        <v>51</v>
      </c>
      <c r="T488" s="1" t="s">
        <v>52</v>
      </c>
      <c r="X488" s="1" t="s">
        <v>53</v>
      </c>
      <c r="Y488" s="1" t="s">
        <v>42</v>
      </c>
      <c r="Z488" s="3">
        <v>0</v>
      </c>
      <c r="AC488" s="1">
        <f t="shared" si="14"/>
        <v>2018</v>
      </c>
      <c r="AD488" s="1">
        <f t="shared" si="15"/>
        <v>12</v>
      </c>
    </row>
    <row r="489" spans="1:30" ht="12.75" customHeight="1" x14ac:dyDescent="0.2">
      <c r="A489" s="2">
        <v>43441.316863391199</v>
      </c>
      <c r="B489" s="1" t="s">
        <v>845</v>
      </c>
      <c r="C489" s="1" t="s">
        <v>846</v>
      </c>
      <c r="D489" s="1" t="s">
        <v>847</v>
      </c>
      <c r="E489" s="3">
        <v>3</v>
      </c>
      <c r="F489" s="1" t="s">
        <v>31</v>
      </c>
      <c r="G489" s="3">
        <v>29.33</v>
      </c>
      <c r="H489" s="3">
        <v>87.99</v>
      </c>
      <c r="I489" s="1" t="s">
        <v>32</v>
      </c>
      <c r="K489" s="1" t="s">
        <v>33</v>
      </c>
      <c r="L489" s="1" t="s">
        <v>848</v>
      </c>
      <c r="M489" s="1" t="s">
        <v>35</v>
      </c>
      <c r="N489" s="1" t="s">
        <v>49</v>
      </c>
      <c r="O489" s="1" t="s">
        <v>37</v>
      </c>
      <c r="P489" s="1" t="s">
        <v>50</v>
      </c>
      <c r="Q489" s="1" t="s">
        <v>51</v>
      </c>
      <c r="T489" s="1" t="s">
        <v>52</v>
      </c>
      <c r="X489" s="1" t="s">
        <v>53</v>
      </c>
      <c r="Y489" s="1" t="s">
        <v>42</v>
      </c>
      <c r="Z489" s="3">
        <v>0</v>
      </c>
      <c r="AC489" s="1">
        <f t="shared" si="14"/>
        <v>2018</v>
      </c>
      <c r="AD489" s="1">
        <f t="shared" si="15"/>
        <v>12</v>
      </c>
    </row>
    <row r="490" spans="1:30" ht="12.75" customHeight="1" x14ac:dyDescent="0.2">
      <c r="A490" s="2">
        <v>43441.474733796298</v>
      </c>
      <c r="B490" s="1" t="s">
        <v>849</v>
      </c>
      <c r="C490" s="1" t="s">
        <v>152</v>
      </c>
      <c r="D490" s="1" t="s">
        <v>153</v>
      </c>
      <c r="E490" s="3">
        <v>680</v>
      </c>
      <c r="F490" s="1" t="s">
        <v>31</v>
      </c>
      <c r="G490" s="3">
        <v>0.63</v>
      </c>
      <c r="H490" s="3">
        <v>428.4</v>
      </c>
      <c r="I490" s="1" t="s">
        <v>32</v>
      </c>
      <c r="K490" s="1" t="s">
        <v>33</v>
      </c>
      <c r="L490" s="1" t="s">
        <v>154</v>
      </c>
      <c r="M490" s="1" t="s">
        <v>35</v>
      </c>
      <c r="N490" s="1" t="s">
        <v>49</v>
      </c>
      <c r="O490" s="1" t="s">
        <v>37</v>
      </c>
      <c r="P490" s="1" t="s">
        <v>58</v>
      </c>
      <c r="Q490" s="1" t="s">
        <v>59</v>
      </c>
      <c r="T490" s="1" t="s">
        <v>60</v>
      </c>
      <c r="X490" s="1" t="s">
        <v>53</v>
      </c>
      <c r="Y490" s="1" t="s">
        <v>61</v>
      </c>
      <c r="Z490" s="3">
        <v>0</v>
      </c>
      <c r="AA490" s="1" t="s">
        <v>62</v>
      </c>
      <c r="AB490" s="1" t="s">
        <v>62</v>
      </c>
      <c r="AC490" s="1">
        <f t="shared" si="14"/>
        <v>2018</v>
      </c>
      <c r="AD490" s="1">
        <f t="shared" si="15"/>
        <v>12</v>
      </c>
    </row>
    <row r="491" spans="1:30" ht="12.75" customHeight="1" x14ac:dyDescent="0.2">
      <c r="A491" s="2">
        <v>43441.474733796298</v>
      </c>
      <c r="B491" s="1" t="s">
        <v>849</v>
      </c>
      <c r="C491" s="1" t="s">
        <v>594</v>
      </c>
      <c r="D491" s="1" t="s">
        <v>595</v>
      </c>
      <c r="E491" s="3">
        <v>200</v>
      </c>
      <c r="F491" s="1" t="s">
        <v>31</v>
      </c>
      <c r="G491" s="3">
        <v>0.67</v>
      </c>
      <c r="H491" s="3">
        <v>134</v>
      </c>
      <c r="I491" s="1" t="s">
        <v>32</v>
      </c>
      <c r="K491" s="1" t="s">
        <v>33</v>
      </c>
      <c r="L491" s="1" t="s">
        <v>596</v>
      </c>
      <c r="M491" s="1" t="s">
        <v>35</v>
      </c>
      <c r="N491" s="1" t="s">
        <v>49</v>
      </c>
      <c r="O491" s="1" t="s">
        <v>37</v>
      </c>
      <c r="P491" s="1" t="s">
        <v>81</v>
      </c>
      <c r="Q491" s="1" t="s">
        <v>82</v>
      </c>
      <c r="T491" s="1" t="s">
        <v>134</v>
      </c>
      <c r="X491" s="1" t="s">
        <v>53</v>
      </c>
      <c r="Y491" s="1" t="s">
        <v>84</v>
      </c>
      <c r="Z491" s="3">
        <v>0</v>
      </c>
      <c r="AC491" s="1">
        <f t="shared" si="14"/>
        <v>2018</v>
      </c>
      <c r="AD491" s="1">
        <f t="shared" si="15"/>
        <v>12</v>
      </c>
    </row>
    <row r="492" spans="1:30" ht="12.75" customHeight="1" x14ac:dyDescent="0.2">
      <c r="A492" s="2">
        <v>43441.474733796298</v>
      </c>
      <c r="B492" s="1" t="s">
        <v>849</v>
      </c>
      <c r="C492" s="1" t="s">
        <v>163</v>
      </c>
      <c r="D492" s="1" t="s">
        <v>164</v>
      </c>
      <c r="E492" s="3">
        <v>100</v>
      </c>
      <c r="F492" s="1" t="s">
        <v>31</v>
      </c>
      <c r="G492" s="3">
        <v>1.8</v>
      </c>
      <c r="H492" s="3">
        <v>180</v>
      </c>
      <c r="I492" s="1" t="s">
        <v>32</v>
      </c>
      <c r="K492" s="1" t="s">
        <v>33</v>
      </c>
      <c r="L492" s="1" t="s">
        <v>165</v>
      </c>
      <c r="M492" s="1" t="s">
        <v>35</v>
      </c>
      <c r="N492" s="1" t="s">
        <v>49</v>
      </c>
      <c r="O492" s="1" t="s">
        <v>37</v>
      </c>
      <c r="P492" s="1" t="s">
        <v>149</v>
      </c>
      <c r="Q492" s="1" t="s">
        <v>150</v>
      </c>
      <c r="T492" s="1" t="s">
        <v>90</v>
      </c>
      <c r="X492" s="1" t="s">
        <v>53</v>
      </c>
      <c r="Y492" s="1" t="s">
        <v>151</v>
      </c>
      <c r="Z492" s="3">
        <v>0</v>
      </c>
      <c r="AC492" s="1">
        <f t="shared" si="14"/>
        <v>2018</v>
      </c>
      <c r="AD492" s="1">
        <f t="shared" si="15"/>
        <v>12</v>
      </c>
    </row>
    <row r="493" spans="1:30" ht="12.75" customHeight="1" x14ac:dyDescent="0.2">
      <c r="A493" s="2">
        <v>43441.474733796298</v>
      </c>
      <c r="B493" s="1" t="s">
        <v>849</v>
      </c>
      <c r="C493" s="1" t="s">
        <v>850</v>
      </c>
      <c r="D493" s="1" t="s">
        <v>851</v>
      </c>
      <c r="E493" s="3">
        <v>10</v>
      </c>
      <c r="F493" s="1" t="s">
        <v>31</v>
      </c>
      <c r="G493" s="3">
        <v>6.29</v>
      </c>
      <c r="H493" s="3">
        <v>62.9</v>
      </c>
      <c r="I493" s="1" t="s">
        <v>32</v>
      </c>
      <c r="K493" s="1" t="s">
        <v>33</v>
      </c>
      <c r="L493" s="1" t="s">
        <v>852</v>
      </c>
      <c r="M493" s="1" t="s">
        <v>35</v>
      </c>
      <c r="N493" s="1" t="s">
        <v>49</v>
      </c>
      <c r="O493" s="1" t="s">
        <v>37</v>
      </c>
      <c r="P493" s="1" t="s">
        <v>169</v>
      </c>
      <c r="Q493" s="1" t="s">
        <v>170</v>
      </c>
      <c r="T493" s="1" t="s">
        <v>764</v>
      </c>
      <c r="X493" s="1" t="s">
        <v>53</v>
      </c>
      <c r="Y493" s="1" t="s">
        <v>84</v>
      </c>
      <c r="Z493" s="3">
        <v>0</v>
      </c>
      <c r="AC493" s="1">
        <f t="shared" si="14"/>
        <v>2018</v>
      </c>
      <c r="AD493" s="1">
        <f t="shared" si="15"/>
        <v>12</v>
      </c>
    </row>
    <row r="494" spans="1:30" ht="12.75" customHeight="1" x14ac:dyDescent="0.2">
      <c r="A494" s="2">
        <v>43441.474733796298</v>
      </c>
      <c r="B494" s="1" t="s">
        <v>849</v>
      </c>
      <c r="C494" s="1" t="s">
        <v>336</v>
      </c>
      <c r="D494" s="1" t="s">
        <v>337</v>
      </c>
      <c r="E494" s="3">
        <v>24</v>
      </c>
      <c r="F494" s="1" t="s">
        <v>31</v>
      </c>
      <c r="G494" s="3">
        <v>8.4</v>
      </c>
      <c r="H494" s="3">
        <v>201.6</v>
      </c>
      <c r="I494" s="1" t="s">
        <v>32</v>
      </c>
      <c r="K494" s="1" t="s">
        <v>33</v>
      </c>
      <c r="L494" s="1" t="s">
        <v>338</v>
      </c>
      <c r="M494" s="1" t="s">
        <v>35</v>
      </c>
      <c r="N494" s="1" t="s">
        <v>49</v>
      </c>
      <c r="O494" s="1" t="s">
        <v>37</v>
      </c>
      <c r="P494" s="1" t="s">
        <v>69</v>
      </c>
      <c r="Q494" s="1" t="s">
        <v>70</v>
      </c>
      <c r="T494" s="1" t="s">
        <v>339</v>
      </c>
      <c r="X494" s="1" t="s">
        <v>53</v>
      </c>
      <c r="Y494" s="1" t="s">
        <v>42</v>
      </c>
      <c r="Z494" s="3">
        <v>0</v>
      </c>
      <c r="AC494" s="1">
        <f t="shared" si="14"/>
        <v>2018</v>
      </c>
      <c r="AD494" s="1">
        <f t="shared" si="15"/>
        <v>12</v>
      </c>
    </row>
    <row r="495" spans="1:30" ht="12.75" customHeight="1" x14ac:dyDescent="0.2">
      <c r="A495" s="2">
        <v>43441.474733796298</v>
      </c>
      <c r="B495" s="1" t="s">
        <v>849</v>
      </c>
      <c r="C495" s="1" t="s">
        <v>340</v>
      </c>
      <c r="D495" s="1" t="s">
        <v>341</v>
      </c>
      <c r="E495" s="3">
        <v>100</v>
      </c>
      <c r="F495" s="1" t="s">
        <v>31</v>
      </c>
      <c r="G495" s="3">
        <v>15.92</v>
      </c>
      <c r="H495" s="3">
        <v>1592</v>
      </c>
      <c r="I495" s="1" t="s">
        <v>32</v>
      </c>
      <c r="K495" s="1" t="s">
        <v>33</v>
      </c>
      <c r="L495" s="1" t="s">
        <v>342</v>
      </c>
      <c r="M495" s="1" t="s">
        <v>35</v>
      </c>
      <c r="N495" s="1" t="s">
        <v>49</v>
      </c>
      <c r="O495" s="1" t="s">
        <v>37</v>
      </c>
      <c r="P495" s="1" t="s">
        <v>343</v>
      </c>
      <c r="Q495" s="1" t="s">
        <v>344</v>
      </c>
      <c r="T495" s="1" t="s">
        <v>134</v>
      </c>
      <c r="X495" s="1" t="s">
        <v>53</v>
      </c>
      <c r="Y495" s="1" t="s">
        <v>84</v>
      </c>
      <c r="Z495" s="3">
        <v>0</v>
      </c>
      <c r="AC495" s="1">
        <f t="shared" si="14"/>
        <v>2018</v>
      </c>
      <c r="AD495" s="1">
        <f t="shared" si="15"/>
        <v>12</v>
      </c>
    </row>
    <row r="496" spans="1:30" ht="12.75" customHeight="1" x14ac:dyDescent="0.2">
      <c r="A496" s="2">
        <v>43441.474733796298</v>
      </c>
      <c r="B496" s="1" t="s">
        <v>849</v>
      </c>
      <c r="C496" s="1" t="s">
        <v>779</v>
      </c>
      <c r="D496" s="1" t="s">
        <v>780</v>
      </c>
      <c r="E496" s="3">
        <v>2</v>
      </c>
      <c r="F496" s="1" t="s">
        <v>31</v>
      </c>
      <c r="G496" s="3">
        <v>57.68</v>
      </c>
      <c r="H496" s="3">
        <v>115.36</v>
      </c>
      <c r="I496" s="1" t="s">
        <v>32</v>
      </c>
      <c r="K496" s="1" t="s">
        <v>33</v>
      </c>
      <c r="L496" s="1" t="s">
        <v>781</v>
      </c>
      <c r="M496" s="1" t="s">
        <v>35</v>
      </c>
      <c r="N496" s="1" t="s">
        <v>49</v>
      </c>
      <c r="O496" s="1" t="s">
        <v>37</v>
      </c>
      <c r="P496" s="1" t="s">
        <v>169</v>
      </c>
      <c r="Q496" s="1" t="s">
        <v>170</v>
      </c>
      <c r="T496" s="1" t="s">
        <v>470</v>
      </c>
      <c r="X496" s="1" t="s">
        <v>53</v>
      </c>
      <c r="Y496" s="1" t="s">
        <v>84</v>
      </c>
      <c r="Z496" s="3">
        <v>0</v>
      </c>
      <c r="AC496" s="1">
        <f t="shared" si="14"/>
        <v>2018</v>
      </c>
      <c r="AD496" s="1">
        <f t="shared" si="15"/>
        <v>12</v>
      </c>
    </row>
    <row r="497" spans="1:30" ht="12.75" customHeight="1" x14ac:dyDescent="0.2">
      <c r="A497" s="2">
        <v>43441.474733796298</v>
      </c>
      <c r="B497" s="1" t="s">
        <v>849</v>
      </c>
      <c r="C497" s="1" t="s">
        <v>704</v>
      </c>
      <c r="D497" s="1" t="s">
        <v>705</v>
      </c>
      <c r="E497" s="3">
        <v>4</v>
      </c>
      <c r="F497" s="1" t="s">
        <v>31</v>
      </c>
      <c r="G497" s="3">
        <v>197.57</v>
      </c>
      <c r="H497" s="3">
        <v>790.28</v>
      </c>
      <c r="I497" s="1" t="s">
        <v>32</v>
      </c>
      <c r="K497" s="1" t="s">
        <v>33</v>
      </c>
      <c r="L497" s="1" t="s">
        <v>706</v>
      </c>
      <c r="M497" s="1" t="s">
        <v>35</v>
      </c>
      <c r="N497" s="1" t="s">
        <v>49</v>
      </c>
      <c r="O497" s="1" t="s">
        <v>37</v>
      </c>
      <c r="P497" s="1" t="s">
        <v>169</v>
      </c>
      <c r="Q497" s="1" t="s">
        <v>170</v>
      </c>
      <c r="T497" s="1" t="s">
        <v>106</v>
      </c>
      <c r="X497" s="1" t="s">
        <v>53</v>
      </c>
      <c r="Y497" s="1" t="s">
        <v>84</v>
      </c>
      <c r="Z497" s="3">
        <v>0</v>
      </c>
      <c r="AC497" s="1">
        <f t="shared" si="14"/>
        <v>2018</v>
      </c>
      <c r="AD497" s="1">
        <f t="shared" si="15"/>
        <v>12</v>
      </c>
    </row>
    <row r="498" spans="1:30" ht="12.75" customHeight="1" x14ac:dyDescent="0.2">
      <c r="A498" s="2">
        <v>43441.474733796298</v>
      </c>
      <c r="B498" s="1" t="s">
        <v>849</v>
      </c>
      <c r="C498" s="1" t="s">
        <v>642</v>
      </c>
      <c r="D498" s="1" t="s">
        <v>643</v>
      </c>
      <c r="E498" s="3">
        <v>2</v>
      </c>
      <c r="F498" s="1" t="s">
        <v>31</v>
      </c>
      <c r="G498" s="3">
        <v>573.85</v>
      </c>
      <c r="H498" s="3">
        <v>1147.7</v>
      </c>
      <c r="I498" s="1" t="s">
        <v>32</v>
      </c>
      <c r="K498" s="1" t="s">
        <v>33</v>
      </c>
      <c r="L498" s="1" t="s">
        <v>644</v>
      </c>
      <c r="M498" s="1" t="s">
        <v>35</v>
      </c>
      <c r="N498" s="1" t="s">
        <v>49</v>
      </c>
      <c r="O498" s="1" t="s">
        <v>37</v>
      </c>
      <c r="P498" s="1" t="s">
        <v>38</v>
      </c>
      <c r="Q498" s="1" t="s">
        <v>39</v>
      </c>
      <c r="T498" s="1" t="s">
        <v>115</v>
      </c>
      <c r="X498" s="1" t="s">
        <v>53</v>
      </c>
      <c r="Y498" s="1" t="s">
        <v>42</v>
      </c>
      <c r="Z498" s="3">
        <v>0</v>
      </c>
      <c r="AC498" s="1">
        <f t="shared" si="14"/>
        <v>2018</v>
      </c>
      <c r="AD498" s="1">
        <f t="shared" si="15"/>
        <v>12</v>
      </c>
    </row>
    <row r="499" spans="1:30" ht="12.75" customHeight="1" x14ac:dyDescent="0.2">
      <c r="A499" s="2">
        <v>43441.507849421301</v>
      </c>
      <c r="B499" s="1" t="s">
        <v>853</v>
      </c>
      <c r="C499" s="1" t="s">
        <v>854</v>
      </c>
      <c r="D499" s="1" t="s">
        <v>855</v>
      </c>
      <c r="E499" s="3">
        <v>150</v>
      </c>
      <c r="F499" s="1" t="s">
        <v>31</v>
      </c>
      <c r="G499" s="3">
        <v>5.29</v>
      </c>
      <c r="H499" s="3">
        <v>793.31</v>
      </c>
      <c r="I499" s="1" t="s">
        <v>32</v>
      </c>
      <c r="K499" s="1" t="s">
        <v>33</v>
      </c>
      <c r="L499" s="1" t="s">
        <v>856</v>
      </c>
      <c r="M499" s="1" t="s">
        <v>35</v>
      </c>
      <c r="N499" s="1" t="s">
        <v>195</v>
      </c>
      <c r="O499" s="1" t="s">
        <v>37</v>
      </c>
      <c r="P499" s="1" t="s">
        <v>169</v>
      </c>
      <c r="Q499" s="1" t="s">
        <v>170</v>
      </c>
      <c r="T499" s="1" t="s">
        <v>857</v>
      </c>
      <c r="X499" s="1" t="s">
        <v>53</v>
      </c>
      <c r="Y499" s="1" t="s">
        <v>84</v>
      </c>
      <c r="Z499" s="3">
        <v>0</v>
      </c>
      <c r="AC499" s="1">
        <f t="shared" si="14"/>
        <v>2018</v>
      </c>
      <c r="AD499" s="1">
        <f t="shared" si="15"/>
        <v>12</v>
      </c>
    </row>
    <row r="500" spans="1:30" ht="12.75" customHeight="1" x14ac:dyDescent="0.2">
      <c r="A500" s="2">
        <v>43444.249855405098</v>
      </c>
      <c r="B500" s="1" t="s">
        <v>858</v>
      </c>
      <c r="C500" s="1" t="s">
        <v>356</v>
      </c>
      <c r="D500" s="1" t="s">
        <v>357</v>
      </c>
      <c r="E500" s="3">
        <v>200</v>
      </c>
      <c r="F500" s="1" t="s">
        <v>31</v>
      </c>
      <c r="G500" s="3">
        <v>5.33</v>
      </c>
      <c r="H500" s="3">
        <v>1066</v>
      </c>
      <c r="I500" s="1" t="s">
        <v>32</v>
      </c>
      <c r="K500" s="1" t="s">
        <v>33</v>
      </c>
      <c r="L500" s="1" t="s">
        <v>358</v>
      </c>
      <c r="M500" s="1" t="s">
        <v>35</v>
      </c>
      <c r="N500" s="1" t="s">
        <v>36</v>
      </c>
      <c r="O500" s="1" t="s">
        <v>37</v>
      </c>
      <c r="P500" s="1" t="s">
        <v>169</v>
      </c>
      <c r="Q500" s="1" t="s">
        <v>170</v>
      </c>
      <c r="T500" s="1" t="s">
        <v>359</v>
      </c>
      <c r="X500" s="1" t="s">
        <v>53</v>
      </c>
      <c r="Y500" s="1" t="s">
        <v>84</v>
      </c>
      <c r="Z500" s="3">
        <v>0</v>
      </c>
      <c r="AA500" s="1" t="s">
        <v>306</v>
      </c>
      <c r="AB500" s="1" t="s">
        <v>306</v>
      </c>
      <c r="AC500" s="1">
        <f t="shared" si="14"/>
        <v>2018</v>
      </c>
      <c r="AD500" s="1">
        <f t="shared" si="15"/>
        <v>12</v>
      </c>
    </row>
    <row r="501" spans="1:30" ht="12.75" customHeight="1" x14ac:dyDescent="0.2">
      <c r="A501" s="2">
        <v>43444.309877511601</v>
      </c>
      <c r="B501" s="1" t="s">
        <v>859</v>
      </c>
      <c r="C501" s="1" t="s">
        <v>166</v>
      </c>
      <c r="D501" s="1" t="s">
        <v>167</v>
      </c>
      <c r="E501" s="3">
        <v>80</v>
      </c>
      <c r="F501" s="1" t="s">
        <v>31</v>
      </c>
      <c r="G501" s="3">
        <v>6.17</v>
      </c>
      <c r="H501" s="3">
        <v>493.6</v>
      </c>
      <c r="I501" s="1" t="s">
        <v>32</v>
      </c>
      <c r="K501" s="1" t="s">
        <v>33</v>
      </c>
      <c r="L501" s="1" t="s">
        <v>168</v>
      </c>
      <c r="M501" s="1" t="s">
        <v>35</v>
      </c>
      <c r="N501" s="1" t="s">
        <v>120</v>
      </c>
      <c r="O501" s="1" t="s">
        <v>37</v>
      </c>
      <c r="P501" s="1" t="s">
        <v>169</v>
      </c>
      <c r="Q501" s="1" t="s">
        <v>170</v>
      </c>
      <c r="T501" s="1" t="s">
        <v>83</v>
      </c>
      <c r="X501" s="1" t="s">
        <v>53</v>
      </c>
      <c r="Y501" s="1" t="s">
        <v>84</v>
      </c>
      <c r="Z501" s="3">
        <v>0</v>
      </c>
      <c r="AA501" s="1" t="s">
        <v>171</v>
      </c>
      <c r="AB501" s="1" t="s">
        <v>171</v>
      </c>
      <c r="AC501" s="1">
        <f t="shared" si="14"/>
        <v>2018</v>
      </c>
      <c r="AD501" s="1">
        <f t="shared" si="15"/>
        <v>12</v>
      </c>
    </row>
    <row r="502" spans="1:30" ht="12.75" customHeight="1" x14ac:dyDescent="0.2">
      <c r="A502" s="2">
        <v>43444.309877511601</v>
      </c>
      <c r="B502" s="1" t="s">
        <v>859</v>
      </c>
      <c r="C502" s="1" t="s">
        <v>860</v>
      </c>
      <c r="D502" s="1" t="s">
        <v>861</v>
      </c>
      <c r="E502" s="3">
        <v>100</v>
      </c>
      <c r="F502" s="1" t="s">
        <v>31</v>
      </c>
      <c r="G502" s="3">
        <v>9.44</v>
      </c>
      <c r="H502" s="3">
        <v>944</v>
      </c>
      <c r="I502" s="1" t="s">
        <v>32</v>
      </c>
      <c r="K502" s="1" t="s">
        <v>33</v>
      </c>
      <c r="L502" s="1" t="s">
        <v>862</v>
      </c>
      <c r="M502" s="1" t="s">
        <v>35</v>
      </c>
      <c r="N502" s="1" t="s">
        <v>120</v>
      </c>
      <c r="O502" s="1" t="s">
        <v>37</v>
      </c>
      <c r="P502" s="1" t="s">
        <v>634</v>
      </c>
      <c r="Q502" s="1" t="s">
        <v>635</v>
      </c>
      <c r="R502" s="1" t="s">
        <v>134</v>
      </c>
      <c r="T502" s="1" t="s">
        <v>134</v>
      </c>
      <c r="X502" s="1" t="s">
        <v>53</v>
      </c>
      <c r="Y502" s="1" t="s">
        <v>84</v>
      </c>
      <c r="Z502" s="3">
        <v>0</v>
      </c>
      <c r="AC502" s="1">
        <f t="shared" si="14"/>
        <v>2018</v>
      </c>
      <c r="AD502" s="1">
        <f t="shared" si="15"/>
        <v>12</v>
      </c>
    </row>
    <row r="503" spans="1:30" ht="12.75" customHeight="1" x14ac:dyDescent="0.2">
      <c r="A503" s="2">
        <v>43444.310434919003</v>
      </c>
      <c r="B503" s="1" t="s">
        <v>863</v>
      </c>
      <c r="C503" s="1" t="s">
        <v>860</v>
      </c>
      <c r="D503" s="1" t="s">
        <v>861</v>
      </c>
      <c r="E503" s="3">
        <v>100</v>
      </c>
      <c r="F503" s="1" t="s">
        <v>31</v>
      </c>
      <c r="G503" s="3">
        <v>9.44</v>
      </c>
      <c r="H503" s="3">
        <v>944</v>
      </c>
      <c r="I503" s="1" t="s">
        <v>32</v>
      </c>
      <c r="K503" s="1" t="s">
        <v>33</v>
      </c>
      <c r="L503" s="1" t="s">
        <v>862</v>
      </c>
      <c r="M503" s="1" t="s">
        <v>35</v>
      </c>
      <c r="N503" s="1" t="s">
        <v>120</v>
      </c>
      <c r="O503" s="1" t="s">
        <v>37</v>
      </c>
      <c r="P503" s="1" t="s">
        <v>634</v>
      </c>
      <c r="Q503" s="1" t="s">
        <v>635</v>
      </c>
      <c r="R503" s="1" t="s">
        <v>134</v>
      </c>
      <c r="T503" s="1" t="s">
        <v>134</v>
      </c>
      <c r="X503" s="1" t="s">
        <v>53</v>
      </c>
      <c r="Y503" s="1" t="s">
        <v>84</v>
      </c>
      <c r="Z503" s="3">
        <v>0</v>
      </c>
      <c r="AC503" s="1">
        <f t="shared" si="14"/>
        <v>2018</v>
      </c>
      <c r="AD503" s="1">
        <f t="shared" si="15"/>
        <v>12</v>
      </c>
    </row>
    <row r="504" spans="1:30" ht="12.75" customHeight="1" x14ac:dyDescent="0.2">
      <c r="A504" s="2">
        <v>43444.314597881901</v>
      </c>
      <c r="B504" s="1" t="s">
        <v>864</v>
      </c>
      <c r="C504" s="1" t="s">
        <v>865</v>
      </c>
      <c r="D504" s="1" t="s">
        <v>866</v>
      </c>
      <c r="E504" s="3">
        <v>20</v>
      </c>
      <c r="F504" s="1" t="s">
        <v>31</v>
      </c>
      <c r="G504" s="3">
        <v>43.22</v>
      </c>
      <c r="H504" s="3">
        <v>864.42</v>
      </c>
      <c r="I504" s="1" t="s">
        <v>32</v>
      </c>
      <c r="K504" s="1" t="s">
        <v>33</v>
      </c>
      <c r="L504" s="1" t="s">
        <v>867</v>
      </c>
      <c r="M504" s="1" t="s">
        <v>35</v>
      </c>
      <c r="N504" s="1" t="s">
        <v>36</v>
      </c>
      <c r="O504" s="1" t="s">
        <v>37</v>
      </c>
      <c r="P504" s="1" t="s">
        <v>169</v>
      </c>
      <c r="Q504" s="1" t="s">
        <v>170</v>
      </c>
      <c r="T504" s="1" t="s">
        <v>134</v>
      </c>
      <c r="X504" s="1" t="s">
        <v>53</v>
      </c>
      <c r="Y504" s="1" t="s">
        <v>84</v>
      </c>
      <c r="Z504" s="3">
        <v>0</v>
      </c>
      <c r="AC504" s="1">
        <f t="shared" si="14"/>
        <v>2018</v>
      </c>
      <c r="AD504" s="1">
        <f t="shared" si="15"/>
        <v>12</v>
      </c>
    </row>
    <row r="505" spans="1:30" ht="12.75" customHeight="1" x14ac:dyDescent="0.2">
      <c r="A505" s="2">
        <v>43444.434471956003</v>
      </c>
      <c r="B505" s="1" t="s">
        <v>868</v>
      </c>
      <c r="C505" s="1" t="s">
        <v>787</v>
      </c>
      <c r="D505" s="1" t="s">
        <v>788</v>
      </c>
      <c r="E505" s="3">
        <v>250</v>
      </c>
      <c r="F505" s="1" t="s">
        <v>31</v>
      </c>
      <c r="G505" s="3">
        <v>2.46</v>
      </c>
      <c r="H505" s="3">
        <v>614.45000000000005</v>
      </c>
      <c r="I505" s="1" t="s">
        <v>32</v>
      </c>
      <c r="K505" s="1" t="s">
        <v>33</v>
      </c>
      <c r="L505" s="1" t="s">
        <v>789</v>
      </c>
      <c r="M505" s="1" t="s">
        <v>35</v>
      </c>
      <c r="N505" s="1" t="s">
        <v>195</v>
      </c>
      <c r="O505" s="1" t="s">
        <v>37</v>
      </c>
      <c r="P505" s="1" t="s">
        <v>69</v>
      </c>
      <c r="Q505" s="1" t="s">
        <v>70</v>
      </c>
      <c r="T505" s="1" t="s">
        <v>126</v>
      </c>
      <c r="X505" s="1" t="s">
        <v>53</v>
      </c>
      <c r="Y505" s="1" t="s">
        <v>42</v>
      </c>
      <c r="Z505" s="3">
        <v>0</v>
      </c>
      <c r="AC505" s="1">
        <f t="shared" si="14"/>
        <v>2018</v>
      </c>
      <c r="AD505" s="1">
        <f t="shared" si="15"/>
        <v>12</v>
      </c>
    </row>
    <row r="506" spans="1:30" ht="12.75" customHeight="1" x14ac:dyDescent="0.2">
      <c r="A506" s="2">
        <v>43444.434471956003</v>
      </c>
      <c r="B506" s="1" t="s">
        <v>868</v>
      </c>
      <c r="C506" s="1" t="s">
        <v>127</v>
      </c>
      <c r="D506" s="1" t="s">
        <v>128</v>
      </c>
      <c r="E506" s="3">
        <v>40</v>
      </c>
      <c r="F506" s="1" t="s">
        <v>31</v>
      </c>
      <c r="G506" s="3">
        <v>16.68</v>
      </c>
      <c r="H506" s="3">
        <v>667</v>
      </c>
      <c r="I506" s="1" t="s">
        <v>32</v>
      </c>
      <c r="K506" s="1" t="s">
        <v>33</v>
      </c>
      <c r="L506" s="1" t="s">
        <v>129</v>
      </c>
      <c r="M506" s="1" t="s">
        <v>35</v>
      </c>
      <c r="N506" s="1" t="s">
        <v>195</v>
      </c>
      <c r="O506" s="1" t="s">
        <v>37</v>
      </c>
      <c r="P506" s="1" t="s">
        <v>69</v>
      </c>
      <c r="Q506" s="1" t="s">
        <v>70</v>
      </c>
      <c r="T506" s="1" t="s">
        <v>126</v>
      </c>
      <c r="X506" s="1" t="s">
        <v>53</v>
      </c>
      <c r="Y506" s="1" t="s">
        <v>42</v>
      </c>
      <c r="Z506" s="3">
        <v>0</v>
      </c>
      <c r="AC506" s="1">
        <f t="shared" si="14"/>
        <v>2018</v>
      </c>
      <c r="AD506" s="1">
        <f t="shared" si="15"/>
        <v>12</v>
      </c>
    </row>
    <row r="507" spans="1:30" ht="12.75" customHeight="1" x14ac:dyDescent="0.2">
      <c r="A507" s="2">
        <v>43444.434471956003</v>
      </c>
      <c r="B507" s="1" t="s">
        <v>868</v>
      </c>
      <c r="C507" s="1" t="s">
        <v>352</v>
      </c>
      <c r="D507" s="1" t="s">
        <v>353</v>
      </c>
      <c r="E507" s="3">
        <v>6</v>
      </c>
      <c r="F507" s="1" t="s">
        <v>31</v>
      </c>
      <c r="G507" s="3">
        <v>96.19</v>
      </c>
      <c r="H507" s="3">
        <v>577.14</v>
      </c>
      <c r="I507" s="1" t="s">
        <v>32</v>
      </c>
      <c r="K507" s="1" t="s">
        <v>33</v>
      </c>
      <c r="L507" s="1" t="s">
        <v>354</v>
      </c>
      <c r="M507" s="1" t="s">
        <v>35</v>
      </c>
      <c r="N507" s="1" t="s">
        <v>195</v>
      </c>
      <c r="O507" s="1" t="s">
        <v>37</v>
      </c>
      <c r="P507" s="1" t="s">
        <v>69</v>
      </c>
      <c r="Q507" s="1" t="s">
        <v>70</v>
      </c>
      <c r="T507" s="1" t="s">
        <v>126</v>
      </c>
      <c r="X507" s="1" t="s">
        <v>53</v>
      </c>
      <c r="Y507" s="1" t="s">
        <v>42</v>
      </c>
      <c r="Z507" s="3">
        <v>0</v>
      </c>
      <c r="AC507" s="1">
        <f t="shared" si="14"/>
        <v>2018</v>
      </c>
      <c r="AD507" s="1">
        <f t="shared" si="15"/>
        <v>12</v>
      </c>
    </row>
    <row r="508" spans="1:30" ht="12.75" customHeight="1" x14ac:dyDescent="0.2">
      <c r="A508" s="2">
        <v>43444.449997106502</v>
      </c>
      <c r="B508" s="1" t="s">
        <v>869</v>
      </c>
      <c r="C508" s="1" t="s">
        <v>122</v>
      </c>
      <c r="D508" s="1" t="s">
        <v>123</v>
      </c>
      <c r="E508" s="3">
        <v>20</v>
      </c>
      <c r="F508" s="1" t="s">
        <v>31</v>
      </c>
      <c r="G508" s="3">
        <v>12.17</v>
      </c>
      <c r="H508" s="3">
        <v>243.4</v>
      </c>
      <c r="I508" s="1" t="s">
        <v>32</v>
      </c>
      <c r="K508" s="1" t="s">
        <v>33</v>
      </c>
      <c r="L508" s="1" t="s">
        <v>124</v>
      </c>
      <c r="M508" s="1" t="s">
        <v>35</v>
      </c>
      <c r="N508" s="1" t="s">
        <v>36</v>
      </c>
      <c r="O508" s="1" t="s">
        <v>37</v>
      </c>
      <c r="P508" s="1" t="s">
        <v>50</v>
      </c>
      <c r="Q508" s="1" t="s">
        <v>51</v>
      </c>
      <c r="T508" s="1" t="s">
        <v>126</v>
      </c>
      <c r="X508" s="1" t="s">
        <v>53</v>
      </c>
      <c r="Y508" s="1" t="s">
        <v>42</v>
      </c>
      <c r="Z508" s="3">
        <v>0</v>
      </c>
      <c r="AC508" s="1">
        <f t="shared" si="14"/>
        <v>2018</v>
      </c>
      <c r="AD508" s="1">
        <f t="shared" si="15"/>
        <v>12</v>
      </c>
    </row>
    <row r="509" spans="1:30" ht="12.75" customHeight="1" x14ac:dyDescent="0.2">
      <c r="A509" s="2">
        <v>43444.523423032399</v>
      </c>
      <c r="B509" s="1" t="s">
        <v>870</v>
      </c>
      <c r="C509" s="1" t="s">
        <v>291</v>
      </c>
      <c r="D509" s="1" t="s">
        <v>292</v>
      </c>
      <c r="E509" s="3">
        <v>400</v>
      </c>
      <c r="F509" s="1" t="s">
        <v>31</v>
      </c>
      <c r="G509" s="3">
        <v>1.0900000000000001</v>
      </c>
      <c r="H509" s="3">
        <v>436</v>
      </c>
      <c r="I509" s="1" t="s">
        <v>32</v>
      </c>
      <c r="K509" s="1" t="s">
        <v>33</v>
      </c>
      <c r="L509" s="1" t="s">
        <v>293</v>
      </c>
      <c r="M509" s="1" t="s">
        <v>35</v>
      </c>
      <c r="N509" s="1" t="s">
        <v>120</v>
      </c>
      <c r="O509" s="1" t="s">
        <v>37</v>
      </c>
      <c r="P509" s="1" t="s">
        <v>81</v>
      </c>
      <c r="Q509" s="1" t="s">
        <v>82</v>
      </c>
      <c r="T509" s="1" t="s">
        <v>134</v>
      </c>
      <c r="X509" s="1" t="s">
        <v>53</v>
      </c>
      <c r="Y509" s="1" t="s">
        <v>84</v>
      </c>
      <c r="Z509" s="3">
        <v>0</v>
      </c>
      <c r="AC509" s="1">
        <f t="shared" si="14"/>
        <v>2018</v>
      </c>
      <c r="AD509" s="1">
        <f t="shared" si="15"/>
        <v>12</v>
      </c>
    </row>
    <row r="510" spans="1:30" ht="12.75" customHeight="1" x14ac:dyDescent="0.2">
      <c r="A510" s="2">
        <v>43444.532310995397</v>
      </c>
      <c r="B510" s="1" t="s">
        <v>871</v>
      </c>
      <c r="C510" s="1" t="s">
        <v>872</v>
      </c>
      <c r="D510" s="1" t="s">
        <v>873</v>
      </c>
      <c r="E510" s="3">
        <v>10</v>
      </c>
      <c r="F510" s="1" t="s">
        <v>31</v>
      </c>
      <c r="G510" s="3">
        <v>42.9</v>
      </c>
      <c r="H510" s="3">
        <v>429.03</v>
      </c>
      <c r="I510" s="1" t="s">
        <v>32</v>
      </c>
      <c r="K510" s="1" t="s">
        <v>33</v>
      </c>
      <c r="L510" s="1" t="s">
        <v>874</v>
      </c>
      <c r="M510" s="1" t="s">
        <v>35</v>
      </c>
      <c r="N510" s="1" t="s">
        <v>195</v>
      </c>
      <c r="O510" s="1" t="s">
        <v>37</v>
      </c>
      <c r="P510" s="1" t="s">
        <v>169</v>
      </c>
      <c r="Q510" s="1" t="s">
        <v>170</v>
      </c>
      <c r="T510" s="1" t="s">
        <v>818</v>
      </c>
      <c r="X510" s="1" t="s">
        <v>53</v>
      </c>
      <c r="Y510" s="1" t="s">
        <v>84</v>
      </c>
      <c r="Z510" s="3">
        <v>0</v>
      </c>
      <c r="AC510" s="1">
        <f t="shared" si="14"/>
        <v>2018</v>
      </c>
      <c r="AD510" s="1">
        <f t="shared" si="15"/>
        <v>12</v>
      </c>
    </row>
    <row r="511" spans="1:30" ht="12.75" customHeight="1" x14ac:dyDescent="0.2">
      <c r="A511" s="2">
        <v>43445.367385069403</v>
      </c>
      <c r="B511" s="1" t="s">
        <v>875</v>
      </c>
      <c r="C511" s="1" t="s">
        <v>876</v>
      </c>
      <c r="D511" s="1" t="s">
        <v>877</v>
      </c>
      <c r="E511" s="3">
        <v>2</v>
      </c>
      <c r="F511" s="1" t="s">
        <v>31</v>
      </c>
      <c r="G511" s="3">
        <v>387.2</v>
      </c>
      <c r="H511" s="3">
        <v>774.4</v>
      </c>
      <c r="I511" s="1" t="s">
        <v>32</v>
      </c>
      <c r="K511" s="1" t="s">
        <v>33</v>
      </c>
      <c r="L511" s="1" t="s">
        <v>878</v>
      </c>
      <c r="M511" s="1" t="s">
        <v>35</v>
      </c>
      <c r="N511" s="1" t="s">
        <v>195</v>
      </c>
      <c r="O511" s="1" t="s">
        <v>37</v>
      </c>
      <c r="P511" s="1" t="s">
        <v>169</v>
      </c>
      <c r="Q511" s="1" t="s">
        <v>170</v>
      </c>
      <c r="T511" s="1" t="s">
        <v>879</v>
      </c>
      <c r="X511" s="1" t="s">
        <v>53</v>
      </c>
      <c r="Y511" s="1" t="s">
        <v>84</v>
      </c>
      <c r="Z511" s="3">
        <v>0</v>
      </c>
      <c r="AC511" s="1">
        <f t="shared" si="14"/>
        <v>2018</v>
      </c>
      <c r="AD511" s="1">
        <f t="shared" si="15"/>
        <v>12</v>
      </c>
    </row>
    <row r="512" spans="1:30" ht="12.75" customHeight="1" x14ac:dyDescent="0.2">
      <c r="A512" s="2">
        <v>43445.479826388902</v>
      </c>
      <c r="B512" s="1" t="s">
        <v>880</v>
      </c>
      <c r="C512" s="1" t="s">
        <v>701</v>
      </c>
      <c r="D512" s="1" t="s">
        <v>702</v>
      </c>
      <c r="E512" s="3">
        <v>1</v>
      </c>
      <c r="F512" s="1" t="s">
        <v>31</v>
      </c>
      <c r="G512" s="3">
        <v>157.1</v>
      </c>
      <c r="H512" s="3">
        <v>157.1</v>
      </c>
      <c r="I512" s="1" t="s">
        <v>46</v>
      </c>
      <c r="K512" s="1" t="s">
        <v>47</v>
      </c>
      <c r="L512" s="1" t="s">
        <v>703</v>
      </c>
      <c r="M512" s="1" t="s">
        <v>35</v>
      </c>
      <c r="N512" s="1" t="s">
        <v>49</v>
      </c>
      <c r="O512" s="1" t="s">
        <v>37</v>
      </c>
      <c r="P512" s="1" t="s">
        <v>38</v>
      </c>
      <c r="Q512" s="1" t="s">
        <v>39</v>
      </c>
      <c r="T512" s="1" t="s">
        <v>106</v>
      </c>
      <c r="X512" s="1" t="s">
        <v>53</v>
      </c>
      <c r="Y512" s="1" t="s">
        <v>42</v>
      </c>
      <c r="Z512" s="3">
        <v>0</v>
      </c>
      <c r="AC512" s="1">
        <f t="shared" si="14"/>
        <v>2018</v>
      </c>
      <c r="AD512" s="1">
        <f t="shared" si="15"/>
        <v>12</v>
      </c>
    </row>
    <row r="513" spans="1:30" ht="12.75" customHeight="1" x14ac:dyDescent="0.2">
      <c r="A513" s="2">
        <v>43445.479826388902</v>
      </c>
      <c r="B513" s="1" t="s">
        <v>880</v>
      </c>
      <c r="C513" s="1" t="s">
        <v>704</v>
      </c>
      <c r="D513" s="1" t="s">
        <v>705</v>
      </c>
      <c r="E513" s="3">
        <v>2</v>
      </c>
      <c r="F513" s="1" t="s">
        <v>31</v>
      </c>
      <c r="G513" s="3">
        <v>197.57</v>
      </c>
      <c r="H513" s="3">
        <v>395.14</v>
      </c>
      <c r="I513" s="1" t="s">
        <v>46</v>
      </c>
      <c r="K513" s="1" t="s">
        <v>47</v>
      </c>
      <c r="L513" s="1" t="s">
        <v>706</v>
      </c>
      <c r="M513" s="1" t="s">
        <v>35</v>
      </c>
      <c r="N513" s="1" t="s">
        <v>49</v>
      </c>
      <c r="O513" s="1" t="s">
        <v>37</v>
      </c>
      <c r="P513" s="1" t="s">
        <v>169</v>
      </c>
      <c r="Q513" s="1" t="s">
        <v>170</v>
      </c>
      <c r="T513" s="1" t="s">
        <v>106</v>
      </c>
      <c r="X513" s="1" t="s">
        <v>53</v>
      </c>
      <c r="Y513" s="1" t="s">
        <v>84</v>
      </c>
      <c r="Z513" s="3">
        <v>0</v>
      </c>
      <c r="AC513" s="1">
        <f t="shared" si="14"/>
        <v>2018</v>
      </c>
      <c r="AD513" s="1">
        <f t="shared" si="15"/>
        <v>12</v>
      </c>
    </row>
    <row r="514" spans="1:30" ht="12.75" customHeight="1" x14ac:dyDescent="0.2">
      <c r="A514" s="2">
        <v>43445.479826388902</v>
      </c>
      <c r="B514" s="1" t="s">
        <v>880</v>
      </c>
      <c r="C514" s="1" t="s">
        <v>112</v>
      </c>
      <c r="D514" s="1" t="s">
        <v>113</v>
      </c>
      <c r="E514" s="3">
        <v>1</v>
      </c>
      <c r="F514" s="1" t="s">
        <v>31</v>
      </c>
      <c r="G514" s="3">
        <v>355.35</v>
      </c>
      <c r="H514" s="3">
        <v>355.35</v>
      </c>
      <c r="I514" s="1" t="s">
        <v>46</v>
      </c>
      <c r="K514" s="1" t="s">
        <v>47</v>
      </c>
      <c r="L514" s="1" t="s">
        <v>114</v>
      </c>
      <c r="M514" s="1" t="s">
        <v>35</v>
      </c>
      <c r="N514" s="1" t="s">
        <v>49</v>
      </c>
      <c r="O514" s="1" t="s">
        <v>37</v>
      </c>
      <c r="P514" s="1" t="s">
        <v>38</v>
      </c>
      <c r="Q514" s="1" t="s">
        <v>39</v>
      </c>
      <c r="T514" s="1" t="s">
        <v>115</v>
      </c>
      <c r="X514" s="1" t="s">
        <v>53</v>
      </c>
      <c r="Y514" s="1" t="s">
        <v>42</v>
      </c>
      <c r="Z514" s="3">
        <v>0</v>
      </c>
      <c r="AC514" s="1">
        <f t="shared" si="14"/>
        <v>2018</v>
      </c>
      <c r="AD514" s="1">
        <f t="shared" si="15"/>
        <v>12</v>
      </c>
    </row>
    <row r="515" spans="1:30" ht="12.75" customHeight="1" x14ac:dyDescent="0.2">
      <c r="A515" s="2">
        <v>43445.479826388902</v>
      </c>
      <c r="B515" s="1" t="s">
        <v>880</v>
      </c>
      <c r="C515" s="1" t="s">
        <v>112</v>
      </c>
      <c r="D515" s="1" t="s">
        <v>113</v>
      </c>
      <c r="E515" s="3">
        <v>2</v>
      </c>
      <c r="F515" s="1" t="s">
        <v>31</v>
      </c>
      <c r="G515" s="3">
        <v>355.35</v>
      </c>
      <c r="H515" s="3">
        <v>710.7</v>
      </c>
      <c r="I515" s="1" t="s">
        <v>46</v>
      </c>
      <c r="K515" s="1" t="s">
        <v>47</v>
      </c>
      <c r="L515" s="1" t="s">
        <v>114</v>
      </c>
      <c r="M515" s="1" t="s">
        <v>35</v>
      </c>
      <c r="N515" s="1" t="s">
        <v>49</v>
      </c>
      <c r="O515" s="1" t="s">
        <v>37</v>
      </c>
      <c r="P515" s="1" t="s">
        <v>38</v>
      </c>
      <c r="Q515" s="1" t="s">
        <v>39</v>
      </c>
      <c r="T515" s="1" t="s">
        <v>115</v>
      </c>
      <c r="X515" s="1" t="s">
        <v>53</v>
      </c>
      <c r="Y515" s="1" t="s">
        <v>42</v>
      </c>
      <c r="Z515" s="3">
        <v>0</v>
      </c>
      <c r="AC515" s="1">
        <f t="shared" ref="AC515:AC578" si="16">YEAR(A515)</f>
        <v>2018</v>
      </c>
      <c r="AD515" s="1">
        <f t="shared" ref="AD515:AD578" si="17">MONTH(A515)</f>
        <v>12</v>
      </c>
    </row>
    <row r="516" spans="1:30" ht="12.75" customHeight="1" x14ac:dyDescent="0.2">
      <c r="A516" s="2">
        <v>43445.479826388902</v>
      </c>
      <c r="B516" s="1" t="s">
        <v>880</v>
      </c>
      <c r="C516" s="1" t="s">
        <v>642</v>
      </c>
      <c r="D516" s="1" t="s">
        <v>643</v>
      </c>
      <c r="E516" s="3">
        <v>1</v>
      </c>
      <c r="F516" s="1" t="s">
        <v>31</v>
      </c>
      <c r="G516" s="3">
        <v>573.85</v>
      </c>
      <c r="H516" s="3">
        <v>573.85</v>
      </c>
      <c r="I516" s="1" t="s">
        <v>46</v>
      </c>
      <c r="K516" s="1" t="s">
        <v>47</v>
      </c>
      <c r="L516" s="1" t="s">
        <v>644</v>
      </c>
      <c r="M516" s="1" t="s">
        <v>35</v>
      </c>
      <c r="N516" s="1" t="s">
        <v>49</v>
      </c>
      <c r="O516" s="1" t="s">
        <v>37</v>
      </c>
      <c r="P516" s="1" t="s">
        <v>38</v>
      </c>
      <c r="Q516" s="1" t="s">
        <v>39</v>
      </c>
      <c r="T516" s="1" t="s">
        <v>115</v>
      </c>
      <c r="X516" s="1" t="s">
        <v>53</v>
      </c>
      <c r="Y516" s="1" t="s">
        <v>42</v>
      </c>
      <c r="Z516" s="3">
        <v>0</v>
      </c>
      <c r="AC516" s="1">
        <f t="shared" si="16"/>
        <v>2018</v>
      </c>
      <c r="AD516" s="1">
        <f t="shared" si="17"/>
        <v>12</v>
      </c>
    </row>
    <row r="517" spans="1:30" ht="12.75" customHeight="1" x14ac:dyDescent="0.2">
      <c r="A517" s="2">
        <v>43446.278249618103</v>
      </c>
      <c r="B517" s="1" t="s">
        <v>881</v>
      </c>
      <c r="C517" s="1" t="s">
        <v>131</v>
      </c>
      <c r="D517" s="1" t="s">
        <v>132</v>
      </c>
      <c r="E517" s="3">
        <v>100</v>
      </c>
      <c r="F517" s="1" t="s">
        <v>31</v>
      </c>
      <c r="G517" s="3">
        <v>1.67</v>
      </c>
      <c r="H517" s="3">
        <v>167</v>
      </c>
      <c r="I517" s="1" t="s">
        <v>32</v>
      </c>
      <c r="K517" s="1" t="s">
        <v>33</v>
      </c>
      <c r="L517" s="1" t="s">
        <v>133</v>
      </c>
      <c r="M517" s="1" t="s">
        <v>35</v>
      </c>
      <c r="N517" s="1" t="s">
        <v>120</v>
      </c>
      <c r="O517" s="1" t="s">
        <v>37</v>
      </c>
      <c r="P517" s="1" t="s">
        <v>81</v>
      </c>
      <c r="Q517" s="1" t="s">
        <v>82</v>
      </c>
      <c r="T517" s="1" t="s">
        <v>134</v>
      </c>
      <c r="X517" s="1" t="s">
        <v>53</v>
      </c>
      <c r="Y517" s="1" t="s">
        <v>84</v>
      </c>
      <c r="Z517" s="3">
        <v>0</v>
      </c>
      <c r="AC517" s="1">
        <f t="shared" si="16"/>
        <v>2018</v>
      </c>
      <c r="AD517" s="1">
        <f t="shared" si="17"/>
        <v>12</v>
      </c>
    </row>
    <row r="518" spans="1:30" ht="12.75" customHeight="1" x14ac:dyDescent="0.2">
      <c r="A518" s="2">
        <v>43446.278645833299</v>
      </c>
      <c r="B518" s="1" t="s">
        <v>882</v>
      </c>
      <c r="C518" s="1" t="s">
        <v>131</v>
      </c>
      <c r="D518" s="1" t="s">
        <v>132</v>
      </c>
      <c r="E518" s="3">
        <v>200</v>
      </c>
      <c r="F518" s="1" t="s">
        <v>31</v>
      </c>
      <c r="G518" s="3">
        <v>1.67</v>
      </c>
      <c r="H518" s="3">
        <v>334</v>
      </c>
      <c r="I518" s="1" t="s">
        <v>32</v>
      </c>
      <c r="K518" s="1" t="s">
        <v>33</v>
      </c>
      <c r="L518" s="1" t="s">
        <v>133</v>
      </c>
      <c r="M518" s="1" t="s">
        <v>35</v>
      </c>
      <c r="N518" s="1" t="s">
        <v>120</v>
      </c>
      <c r="O518" s="1" t="s">
        <v>37</v>
      </c>
      <c r="P518" s="1" t="s">
        <v>81</v>
      </c>
      <c r="Q518" s="1" t="s">
        <v>82</v>
      </c>
      <c r="T518" s="1" t="s">
        <v>134</v>
      </c>
      <c r="X518" s="1" t="s">
        <v>53</v>
      </c>
      <c r="Y518" s="1" t="s">
        <v>84</v>
      </c>
      <c r="Z518" s="3">
        <v>0</v>
      </c>
      <c r="AC518" s="1">
        <f t="shared" si="16"/>
        <v>2018</v>
      </c>
      <c r="AD518" s="1">
        <f t="shared" si="17"/>
        <v>12</v>
      </c>
    </row>
    <row r="519" spans="1:30" ht="12.75" customHeight="1" x14ac:dyDescent="0.2">
      <c r="A519" s="2">
        <v>43446.515067824097</v>
      </c>
      <c r="B519" s="1" t="s">
        <v>883</v>
      </c>
      <c r="C519" s="1" t="s">
        <v>669</v>
      </c>
      <c r="D519" s="1" t="s">
        <v>670</v>
      </c>
      <c r="E519" s="3">
        <v>1</v>
      </c>
      <c r="F519" s="1" t="s">
        <v>31</v>
      </c>
      <c r="G519" s="3">
        <v>117.37</v>
      </c>
      <c r="H519" s="3">
        <v>117.37</v>
      </c>
      <c r="I519" s="1" t="s">
        <v>32</v>
      </c>
      <c r="K519" s="1" t="s">
        <v>33</v>
      </c>
      <c r="L519" s="1" t="s">
        <v>53</v>
      </c>
      <c r="M519" s="1" t="s">
        <v>35</v>
      </c>
      <c r="N519" s="1" t="s">
        <v>125</v>
      </c>
      <c r="O519" s="1" t="s">
        <v>37</v>
      </c>
      <c r="P519" s="1" t="s">
        <v>169</v>
      </c>
      <c r="Q519" s="1" t="s">
        <v>170</v>
      </c>
      <c r="T519" s="1" t="s">
        <v>369</v>
      </c>
      <c r="X519" s="1" t="s">
        <v>53</v>
      </c>
      <c r="Y519" s="1" t="s">
        <v>84</v>
      </c>
      <c r="Z519" s="3">
        <v>0</v>
      </c>
      <c r="AC519" s="1">
        <f t="shared" si="16"/>
        <v>2018</v>
      </c>
      <c r="AD519" s="1">
        <f t="shared" si="17"/>
        <v>12</v>
      </c>
    </row>
    <row r="520" spans="1:30" ht="12.75" customHeight="1" x14ac:dyDescent="0.2">
      <c r="A520" s="2">
        <v>43446.697158252297</v>
      </c>
      <c r="B520" s="1" t="s">
        <v>884</v>
      </c>
      <c r="C520" s="1" t="s">
        <v>885</v>
      </c>
      <c r="D520" s="1" t="s">
        <v>886</v>
      </c>
      <c r="E520" s="3">
        <v>20</v>
      </c>
      <c r="F520" s="1" t="s">
        <v>31</v>
      </c>
      <c r="G520" s="3">
        <v>26.01</v>
      </c>
      <c r="H520" s="3">
        <v>520.20000000000005</v>
      </c>
      <c r="I520" s="1" t="s">
        <v>32</v>
      </c>
      <c r="K520" s="1" t="s">
        <v>33</v>
      </c>
      <c r="L520" s="1" t="s">
        <v>887</v>
      </c>
      <c r="M520" s="1" t="s">
        <v>35</v>
      </c>
      <c r="N520" s="1" t="s">
        <v>195</v>
      </c>
      <c r="O520" s="1" t="s">
        <v>37</v>
      </c>
      <c r="P520" s="1" t="s">
        <v>69</v>
      </c>
      <c r="Q520" s="1" t="s">
        <v>70</v>
      </c>
      <c r="T520" s="1" t="s">
        <v>126</v>
      </c>
      <c r="X520" s="1" t="s">
        <v>53</v>
      </c>
      <c r="Y520" s="1" t="s">
        <v>42</v>
      </c>
      <c r="Z520" s="3">
        <v>0</v>
      </c>
      <c r="AC520" s="1">
        <f t="shared" si="16"/>
        <v>2018</v>
      </c>
      <c r="AD520" s="1">
        <f t="shared" si="17"/>
        <v>12</v>
      </c>
    </row>
    <row r="521" spans="1:30" ht="12.75" customHeight="1" x14ac:dyDescent="0.2">
      <c r="A521" s="2">
        <v>43448.409939664401</v>
      </c>
      <c r="B521" s="1" t="s">
        <v>888</v>
      </c>
      <c r="C521" s="1" t="s">
        <v>657</v>
      </c>
      <c r="D521" s="1" t="s">
        <v>658</v>
      </c>
      <c r="E521" s="3">
        <v>48</v>
      </c>
      <c r="F521" s="1" t="s">
        <v>31</v>
      </c>
      <c r="G521" s="3">
        <v>61.96</v>
      </c>
      <c r="H521" s="3">
        <v>2974.05</v>
      </c>
      <c r="I521" s="1" t="s">
        <v>32</v>
      </c>
      <c r="K521" s="1" t="s">
        <v>33</v>
      </c>
      <c r="L521" s="1" t="s">
        <v>659</v>
      </c>
      <c r="M521" s="1" t="s">
        <v>35</v>
      </c>
      <c r="N521" s="1" t="s">
        <v>195</v>
      </c>
      <c r="O521" s="1" t="s">
        <v>37</v>
      </c>
      <c r="P521" s="1" t="s">
        <v>50</v>
      </c>
      <c r="Q521" s="1" t="s">
        <v>51</v>
      </c>
      <c r="T521" s="1" t="s">
        <v>106</v>
      </c>
      <c r="X521" s="1" t="s">
        <v>660</v>
      </c>
      <c r="Y521" s="1" t="s">
        <v>42</v>
      </c>
      <c r="Z521" s="3">
        <v>0</v>
      </c>
      <c r="AC521" s="1">
        <f t="shared" si="16"/>
        <v>2018</v>
      </c>
      <c r="AD521" s="1">
        <f t="shared" si="17"/>
        <v>12</v>
      </c>
    </row>
    <row r="522" spans="1:30" ht="12.75" customHeight="1" x14ac:dyDescent="0.2">
      <c r="A522" s="2">
        <v>43448.436613275502</v>
      </c>
      <c r="B522" s="1" t="s">
        <v>889</v>
      </c>
      <c r="C522" s="1" t="s">
        <v>890</v>
      </c>
      <c r="D522" s="1" t="s">
        <v>891</v>
      </c>
      <c r="E522" s="3">
        <v>96</v>
      </c>
      <c r="F522" s="1" t="s">
        <v>31</v>
      </c>
      <c r="G522" s="3">
        <v>7.5</v>
      </c>
      <c r="H522" s="3">
        <v>720</v>
      </c>
      <c r="I522" s="1" t="s">
        <v>32</v>
      </c>
      <c r="K522" s="1" t="s">
        <v>33</v>
      </c>
      <c r="L522" s="1" t="s">
        <v>892</v>
      </c>
      <c r="M522" s="1" t="s">
        <v>35</v>
      </c>
      <c r="N522" s="1" t="s">
        <v>195</v>
      </c>
      <c r="O522" s="1" t="s">
        <v>37</v>
      </c>
      <c r="P522" s="1" t="s">
        <v>38</v>
      </c>
      <c r="Q522" s="1" t="s">
        <v>39</v>
      </c>
      <c r="T522" s="1" t="s">
        <v>106</v>
      </c>
      <c r="X522" s="1" t="s">
        <v>53</v>
      </c>
      <c r="Y522" s="1" t="s">
        <v>42</v>
      </c>
      <c r="Z522" s="3">
        <v>0</v>
      </c>
      <c r="AC522" s="1">
        <f t="shared" si="16"/>
        <v>2018</v>
      </c>
      <c r="AD522" s="1">
        <f t="shared" si="17"/>
        <v>12</v>
      </c>
    </row>
    <row r="523" spans="1:30" ht="12.75" customHeight="1" x14ac:dyDescent="0.2">
      <c r="A523" s="2">
        <v>43473.542557025503</v>
      </c>
      <c r="B523" s="1" t="s">
        <v>893</v>
      </c>
      <c r="C523" s="1" t="s">
        <v>352</v>
      </c>
      <c r="D523" s="1" t="s">
        <v>353</v>
      </c>
      <c r="E523" s="3">
        <v>14</v>
      </c>
      <c r="F523" s="1" t="s">
        <v>31</v>
      </c>
      <c r="G523" s="3">
        <v>96.18</v>
      </c>
      <c r="H523" s="3">
        <v>1346.5</v>
      </c>
      <c r="I523" s="1" t="s">
        <v>32</v>
      </c>
      <c r="K523" s="1" t="s">
        <v>33</v>
      </c>
      <c r="L523" s="1" t="s">
        <v>354</v>
      </c>
      <c r="M523" s="1" t="s">
        <v>35</v>
      </c>
      <c r="N523" s="1" t="s">
        <v>195</v>
      </c>
      <c r="O523" s="1" t="s">
        <v>37</v>
      </c>
      <c r="P523" s="1" t="s">
        <v>69</v>
      </c>
      <c r="Q523" s="1" t="s">
        <v>70</v>
      </c>
      <c r="T523" s="1" t="s">
        <v>126</v>
      </c>
      <c r="X523" s="1" t="s">
        <v>53</v>
      </c>
      <c r="Y523" s="1" t="s">
        <v>42</v>
      </c>
      <c r="Z523" s="3">
        <v>0</v>
      </c>
      <c r="AC523" s="1">
        <f t="shared" si="16"/>
        <v>2019</v>
      </c>
      <c r="AD523" s="1">
        <f t="shared" si="17"/>
        <v>1</v>
      </c>
    </row>
    <row r="524" spans="1:30" ht="12.75" customHeight="1" x14ac:dyDescent="0.2">
      <c r="A524" s="2">
        <v>43479.401550925897</v>
      </c>
      <c r="B524" s="1" t="s">
        <v>894</v>
      </c>
      <c r="C524" s="1" t="s">
        <v>895</v>
      </c>
      <c r="D524" s="1" t="s">
        <v>896</v>
      </c>
      <c r="E524" s="3">
        <v>20</v>
      </c>
      <c r="F524" s="1" t="s">
        <v>31</v>
      </c>
      <c r="G524" s="3">
        <v>32.299999999999997</v>
      </c>
      <c r="H524" s="3">
        <v>646</v>
      </c>
      <c r="I524" s="1" t="s">
        <v>32</v>
      </c>
      <c r="K524" s="1" t="s">
        <v>33</v>
      </c>
      <c r="L524" s="1" t="s">
        <v>897</v>
      </c>
      <c r="M524" s="1" t="s">
        <v>35</v>
      </c>
      <c r="N524" s="1" t="s">
        <v>466</v>
      </c>
      <c r="O524" s="1" t="s">
        <v>37</v>
      </c>
      <c r="P524" s="1" t="s">
        <v>169</v>
      </c>
      <c r="Q524" s="1" t="s">
        <v>170</v>
      </c>
      <c r="T524" s="1" t="s">
        <v>359</v>
      </c>
      <c r="X524" s="1" t="s">
        <v>53</v>
      </c>
      <c r="Y524" s="1" t="s">
        <v>84</v>
      </c>
      <c r="Z524" s="3">
        <v>0</v>
      </c>
      <c r="AA524" s="1" t="s">
        <v>306</v>
      </c>
      <c r="AB524" s="1" t="s">
        <v>306</v>
      </c>
      <c r="AC524" s="1">
        <f t="shared" si="16"/>
        <v>2019</v>
      </c>
      <c r="AD524" s="1">
        <f t="shared" si="17"/>
        <v>1</v>
      </c>
    </row>
    <row r="525" spans="1:30" ht="12.75" customHeight="1" x14ac:dyDescent="0.2">
      <c r="A525" s="2">
        <v>43486.517247835603</v>
      </c>
      <c r="B525" s="1" t="s">
        <v>898</v>
      </c>
      <c r="C525" s="1" t="s">
        <v>348</v>
      </c>
      <c r="D525" s="1" t="s">
        <v>349</v>
      </c>
      <c r="E525" s="3">
        <v>20</v>
      </c>
      <c r="F525" s="1" t="s">
        <v>31</v>
      </c>
      <c r="G525" s="3">
        <v>22.3</v>
      </c>
      <c r="H525" s="3">
        <v>445.97</v>
      </c>
      <c r="I525" s="1" t="s">
        <v>32</v>
      </c>
      <c r="K525" s="1" t="s">
        <v>33</v>
      </c>
      <c r="L525" s="1" t="s">
        <v>350</v>
      </c>
      <c r="M525" s="1" t="s">
        <v>35</v>
      </c>
      <c r="N525" s="1" t="s">
        <v>36</v>
      </c>
      <c r="O525" s="1" t="s">
        <v>37</v>
      </c>
      <c r="P525" s="1" t="s">
        <v>69</v>
      </c>
      <c r="Q525" s="1" t="s">
        <v>70</v>
      </c>
      <c r="T525" s="1" t="s">
        <v>126</v>
      </c>
      <c r="X525" s="1" t="s">
        <v>351</v>
      </c>
      <c r="Y525" s="1" t="s">
        <v>42</v>
      </c>
      <c r="Z525" s="3">
        <v>0</v>
      </c>
      <c r="AC525" s="1">
        <f t="shared" si="16"/>
        <v>2019</v>
      </c>
      <c r="AD525" s="1">
        <f t="shared" si="17"/>
        <v>1</v>
      </c>
    </row>
    <row r="526" spans="1:30" ht="12.75" customHeight="1" x14ac:dyDescent="0.2">
      <c r="A526" s="2">
        <v>43486.517247835603</v>
      </c>
      <c r="B526" s="1" t="s">
        <v>898</v>
      </c>
      <c r="C526" s="1" t="s">
        <v>797</v>
      </c>
      <c r="D526" s="1" t="s">
        <v>798</v>
      </c>
      <c r="E526" s="3">
        <v>20</v>
      </c>
      <c r="F526" s="1" t="s">
        <v>31</v>
      </c>
      <c r="G526" s="3">
        <v>73.209999999999994</v>
      </c>
      <c r="H526" s="3">
        <v>1464.27</v>
      </c>
      <c r="I526" s="1" t="s">
        <v>32</v>
      </c>
      <c r="K526" s="1" t="s">
        <v>33</v>
      </c>
      <c r="L526" s="1" t="s">
        <v>799</v>
      </c>
      <c r="M526" s="1" t="s">
        <v>35</v>
      </c>
      <c r="N526" s="1" t="s">
        <v>36</v>
      </c>
      <c r="O526" s="1" t="s">
        <v>37</v>
      </c>
      <c r="P526" s="1" t="s">
        <v>38</v>
      </c>
      <c r="Q526" s="1" t="s">
        <v>39</v>
      </c>
      <c r="T526" s="1" t="s">
        <v>126</v>
      </c>
      <c r="X526" s="1" t="s">
        <v>800</v>
      </c>
      <c r="Y526" s="1" t="s">
        <v>42</v>
      </c>
      <c r="Z526" s="3">
        <v>0</v>
      </c>
      <c r="AC526" s="1">
        <f t="shared" si="16"/>
        <v>2019</v>
      </c>
      <c r="AD526" s="1">
        <f t="shared" si="17"/>
        <v>1</v>
      </c>
    </row>
    <row r="527" spans="1:30" ht="12.75" customHeight="1" x14ac:dyDescent="0.2">
      <c r="A527" s="2">
        <v>43486.517247835603</v>
      </c>
      <c r="B527" s="1" t="s">
        <v>898</v>
      </c>
      <c r="C527" s="1" t="s">
        <v>801</v>
      </c>
      <c r="D527" s="1" t="s">
        <v>802</v>
      </c>
      <c r="E527" s="3">
        <v>10</v>
      </c>
      <c r="F527" s="1" t="s">
        <v>31</v>
      </c>
      <c r="G527" s="3">
        <v>95.61</v>
      </c>
      <c r="H527" s="3">
        <v>956.06</v>
      </c>
      <c r="I527" s="1" t="s">
        <v>32</v>
      </c>
      <c r="K527" s="1" t="s">
        <v>33</v>
      </c>
      <c r="L527" s="1" t="s">
        <v>803</v>
      </c>
      <c r="M527" s="1" t="s">
        <v>35</v>
      </c>
      <c r="N527" s="1" t="s">
        <v>36</v>
      </c>
      <c r="O527" s="1" t="s">
        <v>37</v>
      </c>
      <c r="P527" s="1" t="s">
        <v>69</v>
      </c>
      <c r="Q527" s="1" t="s">
        <v>70</v>
      </c>
      <c r="T527" s="1" t="s">
        <v>126</v>
      </c>
      <c r="X527" s="1" t="s">
        <v>804</v>
      </c>
      <c r="Y527" s="1" t="s">
        <v>42</v>
      </c>
      <c r="Z527" s="3">
        <v>0</v>
      </c>
      <c r="AC527" s="1">
        <f t="shared" si="16"/>
        <v>2019</v>
      </c>
      <c r="AD527" s="1">
        <f t="shared" si="17"/>
        <v>1</v>
      </c>
    </row>
    <row r="528" spans="1:30" ht="12.75" customHeight="1" x14ac:dyDescent="0.2">
      <c r="A528" s="2">
        <v>43487.330811458298</v>
      </c>
      <c r="B528" s="1" t="s">
        <v>899</v>
      </c>
      <c r="C528" s="1" t="s">
        <v>900</v>
      </c>
      <c r="D528" s="1" t="s">
        <v>901</v>
      </c>
      <c r="E528" s="3">
        <v>10</v>
      </c>
      <c r="F528" s="1" t="s">
        <v>31</v>
      </c>
      <c r="G528" s="3">
        <v>72.680000000000007</v>
      </c>
      <c r="H528" s="3">
        <v>726.75</v>
      </c>
      <c r="I528" s="1" t="s">
        <v>32</v>
      </c>
      <c r="K528" s="1" t="s">
        <v>33</v>
      </c>
      <c r="L528" s="1" t="s">
        <v>902</v>
      </c>
      <c r="M528" s="1" t="s">
        <v>35</v>
      </c>
      <c r="N528" s="1" t="s">
        <v>125</v>
      </c>
      <c r="O528" s="1" t="s">
        <v>37</v>
      </c>
      <c r="P528" s="1" t="s">
        <v>38</v>
      </c>
      <c r="Q528" s="1" t="s">
        <v>39</v>
      </c>
      <c r="T528" s="1" t="s">
        <v>40</v>
      </c>
      <c r="X528" s="1" t="s">
        <v>903</v>
      </c>
      <c r="Y528" s="1" t="s">
        <v>42</v>
      </c>
      <c r="Z528" s="3">
        <v>0</v>
      </c>
      <c r="AC528" s="1">
        <f t="shared" si="16"/>
        <v>2019</v>
      </c>
      <c r="AD528" s="1">
        <f t="shared" si="17"/>
        <v>1</v>
      </c>
    </row>
    <row r="529" spans="1:30" ht="12.75" customHeight="1" x14ac:dyDescent="0.2">
      <c r="A529" s="2">
        <v>43487.330811458298</v>
      </c>
      <c r="B529" s="1" t="s">
        <v>899</v>
      </c>
      <c r="C529" s="1" t="s">
        <v>29</v>
      </c>
      <c r="D529" s="1" t="s">
        <v>30</v>
      </c>
      <c r="E529" s="3">
        <v>20</v>
      </c>
      <c r="F529" s="1" t="s">
        <v>31</v>
      </c>
      <c r="G529" s="3">
        <v>82.08</v>
      </c>
      <c r="H529" s="3">
        <v>1641.6</v>
      </c>
      <c r="I529" s="1" t="s">
        <v>32</v>
      </c>
      <c r="K529" s="1" t="s">
        <v>33</v>
      </c>
      <c r="L529" s="1" t="s">
        <v>34</v>
      </c>
      <c r="M529" s="1" t="s">
        <v>35</v>
      </c>
      <c r="N529" s="1" t="s">
        <v>125</v>
      </c>
      <c r="O529" s="1" t="s">
        <v>37</v>
      </c>
      <c r="P529" s="1" t="s">
        <v>38</v>
      </c>
      <c r="Q529" s="1" t="s">
        <v>39</v>
      </c>
      <c r="T529" s="1" t="s">
        <v>40</v>
      </c>
      <c r="X529" s="1" t="s">
        <v>41</v>
      </c>
      <c r="Y529" s="1" t="s">
        <v>42</v>
      </c>
      <c r="Z529" s="3">
        <v>0</v>
      </c>
      <c r="AC529" s="1">
        <f t="shared" si="16"/>
        <v>2019</v>
      </c>
      <c r="AD529" s="1">
        <f t="shared" si="17"/>
        <v>1</v>
      </c>
    </row>
    <row r="530" spans="1:30" ht="12.75" customHeight="1" x14ac:dyDescent="0.2">
      <c r="A530" s="2">
        <v>43487.330811458298</v>
      </c>
      <c r="B530" s="1" t="s">
        <v>899</v>
      </c>
      <c r="C530" s="1" t="s">
        <v>904</v>
      </c>
      <c r="D530" s="1" t="s">
        <v>905</v>
      </c>
      <c r="E530" s="3">
        <v>10</v>
      </c>
      <c r="F530" s="1" t="s">
        <v>31</v>
      </c>
      <c r="G530" s="3">
        <v>128.71</v>
      </c>
      <c r="H530" s="3">
        <v>1287.0999999999999</v>
      </c>
      <c r="I530" s="1" t="s">
        <v>32</v>
      </c>
      <c r="K530" s="1" t="s">
        <v>33</v>
      </c>
      <c r="L530" s="1" t="s">
        <v>906</v>
      </c>
      <c r="M530" s="1" t="s">
        <v>35</v>
      </c>
      <c r="N530" s="1" t="s">
        <v>125</v>
      </c>
      <c r="O530" s="1" t="s">
        <v>37</v>
      </c>
      <c r="P530" s="1" t="s">
        <v>38</v>
      </c>
      <c r="Q530" s="1" t="s">
        <v>39</v>
      </c>
      <c r="T530" s="1" t="s">
        <v>40</v>
      </c>
      <c r="X530" s="1" t="s">
        <v>907</v>
      </c>
      <c r="Y530" s="1" t="s">
        <v>42</v>
      </c>
      <c r="Z530" s="3">
        <v>0</v>
      </c>
      <c r="AC530" s="1">
        <f t="shared" si="16"/>
        <v>2019</v>
      </c>
      <c r="AD530" s="1">
        <f t="shared" si="17"/>
        <v>1</v>
      </c>
    </row>
    <row r="531" spans="1:30" ht="12.75" customHeight="1" x14ac:dyDescent="0.2">
      <c r="A531" s="2">
        <v>43487.330811458298</v>
      </c>
      <c r="B531" s="1" t="s">
        <v>899</v>
      </c>
      <c r="C531" s="1" t="s">
        <v>192</v>
      </c>
      <c r="D531" s="1" t="s">
        <v>193</v>
      </c>
      <c r="E531" s="3">
        <v>2</v>
      </c>
      <c r="F531" s="1" t="s">
        <v>31</v>
      </c>
      <c r="G531" s="3">
        <v>656.64</v>
      </c>
      <c r="H531" s="3">
        <v>1313.28</v>
      </c>
      <c r="I531" s="1" t="s">
        <v>32</v>
      </c>
      <c r="K531" s="1" t="s">
        <v>33</v>
      </c>
      <c r="L531" s="1" t="s">
        <v>194</v>
      </c>
      <c r="M531" s="1" t="s">
        <v>35</v>
      </c>
      <c r="N531" s="1" t="s">
        <v>125</v>
      </c>
      <c r="O531" s="1" t="s">
        <v>37</v>
      </c>
      <c r="P531" s="1" t="s">
        <v>69</v>
      </c>
      <c r="Q531" s="1" t="s">
        <v>70</v>
      </c>
      <c r="T531" s="1" t="s">
        <v>40</v>
      </c>
      <c r="X531" s="1" t="s">
        <v>53</v>
      </c>
      <c r="Y531" s="1" t="s">
        <v>42</v>
      </c>
      <c r="Z531" s="3">
        <v>0</v>
      </c>
      <c r="AC531" s="1">
        <f t="shared" si="16"/>
        <v>2019</v>
      </c>
      <c r="AD531" s="1">
        <f t="shared" si="17"/>
        <v>1</v>
      </c>
    </row>
    <row r="532" spans="1:30" ht="12.75" customHeight="1" x14ac:dyDescent="0.2">
      <c r="A532" s="2">
        <v>43487.565195254603</v>
      </c>
      <c r="B532" s="1" t="s">
        <v>908</v>
      </c>
      <c r="C532" s="1" t="s">
        <v>909</v>
      </c>
      <c r="D532" s="1" t="s">
        <v>910</v>
      </c>
      <c r="E532" s="3">
        <v>5</v>
      </c>
      <c r="F532" s="1" t="s">
        <v>31</v>
      </c>
      <c r="G532" s="3">
        <v>293.25</v>
      </c>
      <c r="H532" s="3">
        <v>1466.25</v>
      </c>
      <c r="I532" s="1" t="s">
        <v>32</v>
      </c>
      <c r="K532" s="1" t="s">
        <v>33</v>
      </c>
      <c r="L532" s="1" t="s">
        <v>911</v>
      </c>
      <c r="M532" s="1" t="s">
        <v>35</v>
      </c>
      <c r="N532" s="1" t="s">
        <v>195</v>
      </c>
      <c r="O532" s="1" t="s">
        <v>37</v>
      </c>
      <c r="P532" s="1" t="s">
        <v>38</v>
      </c>
      <c r="Q532" s="1" t="s">
        <v>39</v>
      </c>
      <c r="T532" s="1" t="s">
        <v>364</v>
      </c>
      <c r="X532" s="1" t="s">
        <v>53</v>
      </c>
      <c r="Y532" s="1" t="s">
        <v>42</v>
      </c>
      <c r="Z532" s="3">
        <v>0</v>
      </c>
      <c r="AC532" s="1">
        <f t="shared" si="16"/>
        <v>2019</v>
      </c>
      <c r="AD532" s="1">
        <f t="shared" si="17"/>
        <v>1</v>
      </c>
    </row>
    <row r="533" spans="1:30" ht="12.75" customHeight="1" x14ac:dyDescent="0.2">
      <c r="A533" s="2">
        <v>43488.318197106499</v>
      </c>
      <c r="B533" s="1" t="s">
        <v>912</v>
      </c>
      <c r="C533" s="1" t="s">
        <v>831</v>
      </c>
      <c r="D533" s="1" t="s">
        <v>832</v>
      </c>
      <c r="E533" s="3">
        <v>288</v>
      </c>
      <c r="F533" s="1" t="s">
        <v>31</v>
      </c>
      <c r="G533" s="3">
        <v>111.32</v>
      </c>
      <c r="H533" s="3">
        <v>32060.16</v>
      </c>
      <c r="I533" s="1" t="s">
        <v>32</v>
      </c>
      <c r="K533" s="1" t="s">
        <v>33</v>
      </c>
      <c r="L533" s="1" t="s">
        <v>833</v>
      </c>
      <c r="M533" s="1" t="s">
        <v>35</v>
      </c>
      <c r="N533" s="1" t="s">
        <v>125</v>
      </c>
      <c r="O533" s="1" t="s">
        <v>37</v>
      </c>
      <c r="P533" s="1" t="s">
        <v>69</v>
      </c>
      <c r="Q533" s="1" t="s">
        <v>70</v>
      </c>
      <c r="T533" s="1" t="s">
        <v>106</v>
      </c>
      <c r="X533" s="1" t="s">
        <v>53</v>
      </c>
      <c r="Y533" s="1" t="s">
        <v>42</v>
      </c>
      <c r="Z533" s="3">
        <v>0</v>
      </c>
      <c r="AC533" s="1">
        <f t="shared" si="16"/>
        <v>2019</v>
      </c>
      <c r="AD533" s="1">
        <f t="shared" si="17"/>
        <v>1</v>
      </c>
    </row>
    <row r="534" spans="1:30" ht="12.75" customHeight="1" x14ac:dyDescent="0.2">
      <c r="A534" s="2">
        <v>43488.514155092598</v>
      </c>
      <c r="B534" s="1" t="s">
        <v>913</v>
      </c>
      <c r="C534" s="1" t="s">
        <v>139</v>
      </c>
      <c r="D534" s="1" t="s">
        <v>140</v>
      </c>
      <c r="E534" s="3">
        <v>3</v>
      </c>
      <c r="F534" s="1" t="s">
        <v>31</v>
      </c>
      <c r="G534" s="3">
        <v>13.02</v>
      </c>
      <c r="H534" s="3">
        <v>39.06</v>
      </c>
      <c r="I534" s="1" t="s">
        <v>46</v>
      </c>
      <c r="K534" s="1" t="s">
        <v>47</v>
      </c>
      <c r="L534" s="1" t="s">
        <v>141</v>
      </c>
      <c r="M534" s="1" t="s">
        <v>35</v>
      </c>
      <c r="N534" s="1" t="s">
        <v>49</v>
      </c>
      <c r="O534" s="1" t="s">
        <v>37</v>
      </c>
      <c r="P534" s="1" t="s">
        <v>75</v>
      </c>
      <c r="Q534" s="1" t="s">
        <v>76</v>
      </c>
      <c r="T534" s="1" t="s">
        <v>126</v>
      </c>
      <c r="X534" s="1" t="s">
        <v>53</v>
      </c>
      <c r="Y534" s="1" t="s">
        <v>42</v>
      </c>
      <c r="Z534" s="3">
        <v>0</v>
      </c>
      <c r="AC534" s="1">
        <f t="shared" si="16"/>
        <v>2019</v>
      </c>
      <c r="AD534" s="1">
        <f t="shared" si="17"/>
        <v>1</v>
      </c>
    </row>
    <row r="535" spans="1:30" ht="12.75" customHeight="1" x14ac:dyDescent="0.2">
      <c r="A535" s="2">
        <v>43488.514155092598</v>
      </c>
      <c r="B535" s="1" t="s">
        <v>913</v>
      </c>
      <c r="C535" s="1" t="s">
        <v>103</v>
      </c>
      <c r="D535" s="1" t="s">
        <v>104</v>
      </c>
      <c r="E535" s="3">
        <v>20</v>
      </c>
      <c r="F535" s="1" t="s">
        <v>31</v>
      </c>
      <c r="G535" s="3">
        <v>13.08</v>
      </c>
      <c r="H535" s="3">
        <v>261.60000000000002</v>
      </c>
      <c r="I535" s="1" t="s">
        <v>46</v>
      </c>
      <c r="K535" s="1" t="s">
        <v>47</v>
      </c>
      <c r="L535" s="1" t="s">
        <v>105</v>
      </c>
      <c r="M535" s="1" t="s">
        <v>35</v>
      </c>
      <c r="N535" s="1" t="s">
        <v>49</v>
      </c>
      <c r="O535" s="1" t="s">
        <v>37</v>
      </c>
      <c r="P535" s="1" t="s">
        <v>69</v>
      </c>
      <c r="Q535" s="1" t="s">
        <v>70</v>
      </c>
      <c r="T535" s="1" t="s">
        <v>106</v>
      </c>
      <c r="X535" s="1" t="s">
        <v>107</v>
      </c>
      <c r="Y535" s="1" t="s">
        <v>42</v>
      </c>
      <c r="Z535" s="3">
        <v>0</v>
      </c>
      <c r="AC535" s="1">
        <f t="shared" si="16"/>
        <v>2019</v>
      </c>
      <c r="AD535" s="1">
        <f t="shared" si="17"/>
        <v>1</v>
      </c>
    </row>
    <row r="536" spans="1:30" ht="12.75" customHeight="1" x14ac:dyDescent="0.2">
      <c r="A536" s="2">
        <v>43488.514155092598</v>
      </c>
      <c r="B536" s="1" t="s">
        <v>913</v>
      </c>
      <c r="C536" s="1" t="s">
        <v>44</v>
      </c>
      <c r="D536" s="1" t="s">
        <v>45</v>
      </c>
      <c r="E536" s="3">
        <v>10</v>
      </c>
      <c r="F536" s="1" t="s">
        <v>31</v>
      </c>
      <c r="G536" s="3">
        <v>28.74</v>
      </c>
      <c r="H536" s="3">
        <v>287.39999999999998</v>
      </c>
      <c r="I536" s="1" t="s">
        <v>46</v>
      </c>
      <c r="K536" s="1" t="s">
        <v>47</v>
      </c>
      <c r="L536" s="1" t="s">
        <v>48</v>
      </c>
      <c r="M536" s="1" t="s">
        <v>35</v>
      </c>
      <c r="N536" s="1" t="s">
        <v>49</v>
      </c>
      <c r="O536" s="1" t="s">
        <v>37</v>
      </c>
      <c r="P536" s="1" t="s">
        <v>50</v>
      </c>
      <c r="Q536" s="1" t="s">
        <v>51</v>
      </c>
      <c r="T536" s="1" t="s">
        <v>52</v>
      </c>
      <c r="X536" s="1" t="s">
        <v>53</v>
      </c>
      <c r="Y536" s="1" t="s">
        <v>42</v>
      </c>
      <c r="Z536" s="3">
        <v>0</v>
      </c>
      <c r="AC536" s="1">
        <f t="shared" si="16"/>
        <v>2019</v>
      </c>
      <c r="AD536" s="1">
        <f t="shared" si="17"/>
        <v>1</v>
      </c>
    </row>
    <row r="537" spans="1:30" ht="12.75" customHeight="1" x14ac:dyDescent="0.2">
      <c r="A537" s="2">
        <v>43488.525798611103</v>
      </c>
      <c r="B537" s="1" t="s">
        <v>914</v>
      </c>
      <c r="C537" s="1" t="s">
        <v>588</v>
      </c>
      <c r="D537" s="1" t="s">
        <v>589</v>
      </c>
      <c r="E537" s="3">
        <v>200</v>
      </c>
      <c r="F537" s="1" t="s">
        <v>31</v>
      </c>
      <c r="G537" s="3">
        <v>0.48</v>
      </c>
      <c r="H537" s="3">
        <v>96</v>
      </c>
      <c r="I537" s="1" t="s">
        <v>32</v>
      </c>
      <c r="K537" s="1" t="s">
        <v>33</v>
      </c>
      <c r="L537" s="1" t="s">
        <v>590</v>
      </c>
      <c r="M537" s="1" t="s">
        <v>35</v>
      </c>
      <c r="N537" s="1" t="s">
        <v>49</v>
      </c>
      <c r="O537" s="1" t="s">
        <v>37</v>
      </c>
      <c r="P537" s="1" t="s">
        <v>69</v>
      </c>
      <c r="Q537" s="1" t="s">
        <v>70</v>
      </c>
      <c r="T537" s="1" t="s">
        <v>71</v>
      </c>
      <c r="X537" s="1" t="s">
        <v>53</v>
      </c>
      <c r="Y537" s="1" t="s">
        <v>42</v>
      </c>
      <c r="Z537" s="3">
        <v>0</v>
      </c>
      <c r="AC537" s="1">
        <f t="shared" si="16"/>
        <v>2019</v>
      </c>
      <c r="AD537" s="1">
        <f t="shared" si="17"/>
        <v>1</v>
      </c>
    </row>
    <row r="538" spans="1:30" ht="12.75" customHeight="1" x14ac:dyDescent="0.2">
      <c r="A538" s="2">
        <v>43488.525798611103</v>
      </c>
      <c r="B538" s="1" t="s">
        <v>914</v>
      </c>
      <c r="C538" s="1" t="s">
        <v>55</v>
      </c>
      <c r="D538" s="1" t="s">
        <v>56</v>
      </c>
      <c r="E538" s="3">
        <v>3000</v>
      </c>
      <c r="F538" s="1" t="s">
        <v>31</v>
      </c>
      <c r="G538" s="3">
        <v>0.63</v>
      </c>
      <c r="H538" s="3">
        <v>1890</v>
      </c>
      <c r="I538" s="1" t="s">
        <v>32</v>
      </c>
      <c r="K538" s="1" t="s">
        <v>33</v>
      </c>
      <c r="L538" s="1" t="s">
        <v>57</v>
      </c>
      <c r="M538" s="1" t="s">
        <v>35</v>
      </c>
      <c r="N538" s="1" t="s">
        <v>49</v>
      </c>
      <c r="O538" s="1" t="s">
        <v>37</v>
      </c>
      <c r="P538" s="1" t="s">
        <v>58</v>
      </c>
      <c r="Q538" s="1" t="s">
        <v>59</v>
      </c>
      <c r="T538" s="1" t="s">
        <v>60</v>
      </c>
      <c r="X538" s="1" t="s">
        <v>53</v>
      </c>
      <c r="Y538" s="1" t="s">
        <v>61</v>
      </c>
      <c r="Z538" s="3">
        <v>0</v>
      </c>
      <c r="AA538" s="1" t="s">
        <v>62</v>
      </c>
      <c r="AB538" s="1" t="s">
        <v>62</v>
      </c>
      <c r="AC538" s="1">
        <f t="shared" si="16"/>
        <v>2019</v>
      </c>
      <c r="AD538" s="1">
        <f t="shared" si="17"/>
        <v>1</v>
      </c>
    </row>
    <row r="539" spans="1:30" ht="12.75" customHeight="1" x14ac:dyDescent="0.2">
      <c r="A539" s="2">
        <v>43488.525798611103</v>
      </c>
      <c r="B539" s="1" t="s">
        <v>914</v>
      </c>
      <c r="C539" s="1" t="s">
        <v>72</v>
      </c>
      <c r="D539" s="1" t="s">
        <v>73</v>
      </c>
      <c r="E539" s="3">
        <v>200</v>
      </c>
      <c r="F539" s="1" t="s">
        <v>31</v>
      </c>
      <c r="G539" s="3">
        <v>0.85</v>
      </c>
      <c r="H539" s="3">
        <v>170</v>
      </c>
      <c r="I539" s="1" t="s">
        <v>32</v>
      </c>
      <c r="K539" s="1" t="s">
        <v>33</v>
      </c>
      <c r="L539" s="1" t="s">
        <v>74</v>
      </c>
      <c r="M539" s="1" t="s">
        <v>35</v>
      </c>
      <c r="N539" s="1" t="s">
        <v>49</v>
      </c>
      <c r="O539" s="1" t="s">
        <v>37</v>
      </c>
      <c r="P539" s="1" t="s">
        <v>75</v>
      </c>
      <c r="Q539" s="1" t="s">
        <v>76</v>
      </c>
      <c r="T539" s="1" t="s">
        <v>40</v>
      </c>
      <c r="X539" s="1" t="s">
        <v>77</v>
      </c>
      <c r="Y539" s="1" t="s">
        <v>42</v>
      </c>
      <c r="Z539" s="3">
        <v>0</v>
      </c>
      <c r="AC539" s="1">
        <f t="shared" si="16"/>
        <v>2019</v>
      </c>
      <c r="AD539" s="1">
        <f t="shared" si="17"/>
        <v>1</v>
      </c>
    </row>
    <row r="540" spans="1:30" ht="12.75" customHeight="1" x14ac:dyDescent="0.2">
      <c r="A540" s="2">
        <v>43488.525798611103</v>
      </c>
      <c r="B540" s="1" t="s">
        <v>914</v>
      </c>
      <c r="C540" s="1" t="s">
        <v>516</v>
      </c>
      <c r="D540" s="1" t="s">
        <v>517</v>
      </c>
      <c r="E540" s="3">
        <v>300</v>
      </c>
      <c r="F540" s="1" t="s">
        <v>31</v>
      </c>
      <c r="G540" s="3">
        <v>1.17</v>
      </c>
      <c r="H540" s="3">
        <v>351</v>
      </c>
      <c r="I540" s="1" t="s">
        <v>32</v>
      </c>
      <c r="K540" s="1" t="s">
        <v>33</v>
      </c>
      <c r="L540" s="1" t="s">
        <v>518</v>
      </c>
      <c r="M540" s="1" t="s">
        <v>35</v>
      </c>
      <c r="N540" s="1" t="s">
        <v>49</v>
      </c>
      <c r="O540" s="1" t="s">
        <v>37</v>
      </c>
      <c r="P540" s="1" t="s">
        <v>69</v>
      </c>
      <c r="Q540" s="1" t="s">
        <v>70</v>
      </c>
      <c r="T540" s="1" t="s">
        <v>71</v>
      </c>
      <c r="X540" s="1" t="s">
        <v>53</v>
      </c>
      <c r="Y540" s="1" t="s">
        <v>42</v>
      </c>
      <c r="Z540" s="3">
        <v>0</v>
      </c>
      <c r="AC540" s="1">
        <f t="shared" si="16"/>
        <v>2019</v>
      </c>
      <c r="AD540" s="1">
        <f t="shared" si="17"/>
        <v>1</v>
      </c>
    </row>
    <row r="541" spans="1:30" ht="12.75" customHeight="1" x14ac:dyDescent="0.2">
      <c r="A541" s="2">
        <v>43488.525798611103</v>
      </c>
      <c r="B541" s="1" t="s">
        <v>914</v>
      </c>
      <c r="C541" s="1" t="s">
        <v>78</v>
      </c>
      <c r="D541" s="1" t="s">
        <v>79</v>
      </c>
      <c r="E541" s="3">
        <v>400</v>
      </c>
      <c r="F541" s="1" t="s">
        <v>31</v>
      </c>
      <c r="G541" s="3">
        <v>1.5</v>
      </c>
      <c r="H541" s="3">
        <v>600</v>
      </c>
      <c r="I541" s="1" t="s">
        <v>32</v>
      </c>
      <c r="K541" s="1" t="s">
        <v>33</v>
      </c>
      <c r="L541" s="1" t="s">
        <v>80</v>
      </c>
      <c r="M541" s="1" t="s">
        <v>35</v>
      </c>
      <c r="N541" s="1" t="s">
        <v>49</v>
      </c>
      <c r="O541" s="1" t="s">
        <v>37</v>
      </c>
      <c r="P541" s="1" t="s">
        <v>81</v>
      </c>
      <c r="Q541" s="1" t="s">
        <v>82</v>
      </c>
      <c r="T541" s="1" t="s">
        <v>83</v>
      </c>
      <c r="X541" s="1" t="s">
        <v>53</v>
      </c>
      <c r="Y541" s="1" t="s">
        <v>84</v>
      </c>
      <c r="Z541" s="3">
        <v>0</v>
      </c>
      <c r="AC541" s="1">
        <f t="shared" si="16"/>
        <v>2019</v>
      </c>
      <c r="AD541" s="1">
        <f t="shared" si="17"/>
        <v>1</v>
      </c>
    </row>
    <row r="542" spans="1:30" ht="12.75" customHeight="1" x14ac:dyDescent="0.2">
      <c r="A542" s="2">
        <v>43488.525798611103</v>
      </c>
      <c r="B542" s="1" t="s">
        <v>914</v>
      </c>
      <c r="C542" s="1" t="s">
        <v>163</v>
      </c>
      <c r="D542" s="1" t="s">
        <v>164</v>
      </c>
      <c r="E542" s="3">
        <v>100</v>
      </c>
      <c r="F542" s="1" t="s">
        <v>31</v>
      </c>
      <c r="G542" s="3">
        <v>1.8</v>
      </c>
      <c r="H542" s="3">
        <v>180</v>
      </c>
      <c r="I542" s="1" t="s">
        <v>32</v>
      </c>
      <c r="K542" s="1" t="s">
        <v>33</v>
      </c>
      <c r="L542" s="1" t="s">
        <v>165</v>
      </c>
      <c r="M542" s="1" t="s">
        <v>35</v>
      </c>
      <c r="N542" s="1" t="s">
        <v>49</v>
      </c>
      <c r="O542" s="1" t="s">
        <v>37</v>
      </c>
      <c r="P542" s="1" t="s">
        <v>149</v>
      </c>
      <c r="Q542" s="1" t="s">
        <v>150</v>
      </c>
      <c r="T542" s="1" t="s">
        <v>90</v>
      </c>
      <c r="X542" s="1" t="s">
        <v>53</v>
      </c>
      <c r="Y542" s="1" t="s">
        <v>151</v>
      </c>
      <c r="Z542" s="3">
        <v>0</v>
      </c>
      <c r="AC542" s="1">
        <f t="shared" si="16"/>
        <v>2019</v>
      </c>
      <c r="AD542" s="1">
        <f t="shared" si="17"/>
        <v>1</v>
      </c>
    </row>
    <row r="543" spans="1:30" ht="12.75" customHeight="1" x14ac:dyDescent="0.2">
      <c r="A543" s="2">
        <v>43488.525798611103</v>
      </c>
      <c r="B543" s="1" t="s">
        <v>914</v>
      </c>
      <c r="C543" s="1" t="s">
        <v>471</v>
      </c>
      <c r="D543" s="1" t="s">
        <v>472</v>
      </c>
      <c r="E543" s="3">
        <v>100</v>
      </c>
      <c r="F543" s="1" t="s">
        <v>31</v>
      </c>
      <c r="G543" s="3">
        <v>1.81</v>
      </c>
      <c r="H543" s="3">
        <v>181</v>
      </c>
      <c r="I543" s="1" t="s">
        <v>32</v>
      </c>
      <c r="K543" s="1" t="s">
        <v>33</v>
      </c>
      <c r="L543" s="1" t="s">
        <v>473</v>
      </c>
      <c r="M543" s="1" t="s">
        <v>35</v>
      </c>
      <c r="N543" s="1" t="s">
        <v>49</v>
      </c>
      <c r="O543" s="1" t="s">
        <v>37</v>
      </c>
      <c r="P543" s="1" t="s">
        <v>149</v>
      </c>
      <c r="Q543" s="1" t="s">
        <v>150</v>
      </c>
      <c r="T543" s="1" t="s">
        <v>90</v>
      </c>
      <c r="X543" s="1" t="s">
        <v>53</v>
      </c>
      <c r="Y543" s="1" t="s">
        <v>151</v>
      </c>
      <c r="Z543" s="3">
        <v>0</v>
      </c>
      <c r="AC543" s="1">
        <f t="shared" si="16"/>
        <v>2019</v>
      </c>
      <c r="AD543" s="1">
        <f t="shared" si="17"/>
        <v>1</v>
      </c>
    </row>
    <row r="544" spans="1:30" ht="12.75" customHeight="1" x14ac:dyDescent="0.2">
      <c r="A544" s="2">
        <v>43488.525798611103</v>
      </c>
      <c r="B544" s="1" t="s">
        <v>914</v>
      </c>
      <c r="C544" s="1" t="s">
        <v>915</v>
      </c>
      <c r="D544" s="1" t="s">
        <v>916</v>
      </c>
      <c r="E544" s="3">
        <v>50</v>
      </c>
      <c r="F544" s="1" t="s">
        <v>31</v>
      </c>
      <c r="G544" s="3">
        <v>3.15</v>
      </c>
      <c r="H544" s="3">
        <v>157.5</v>
      </c>
      <c r="I544" s="1" t="s">
        <v>32</v>
      </c>
      <c r="K544" s="1" t="s">
        <v>33</v>
      </c>
      <c r="L544" s="1" t="s">
        <v>917</v>
      </c>
      <c r="M544" s="1" t="s">
        <v>35</v>
      </c>
      <c r="N544" s="1" t="s">
        <v>49</v>
      </c>
      <c r="O544" s="1" t="s">
        <v>37</v>
      </c>
      <c r="P544" s="1" t="s">
        <v>88</v>
      </c>
      <c r="Q544" s="1" t="s">
        <v>89</v>
      </c>
      <c r="R544" s="1" t="s">
        <v>158</v>
      </c>
      <c r="T544" s="1" t="s">
        <v>158</v>
      </c>
      <c r="X544" s="1" t="s">
        <v>53</v>
      </c>
      <c r="Y544" s="1" t="s">
        <v>84</v>
      </c>
      <c r="Z544" s="3">
        <v>0</v>
      </c>
      <c r="AC544" s="1">
        <f t="shared" si="16"/>
        <v>2019</v>
      </c>
      <c r="AD544" s="1">
        <f t="shared" si="17"/>
        <v>1</v>
      </c>
    </row>
    <row r="545" spans="1:30" ht="12.75" customHeight="1" x14ac:dyDescent="0.2">
      <c r="A545" s="2">
        <v>43488.525798611103</v>
      </c>
      <c r="B545" s="1" t="s">
        <v>914</v>
      </c>
      <c r="C545" s="1" t="s">
        <v>918</v>
      </c>
      <c r="D545" s="1" t="s">
        <v>919</v>
      </c>
      <c r="E545" s="3">
        <v>30</v>
      </c>
      <c r="F545" s="1" t="s">
        <v>31</v>
      </c>
      <c r="G545" s="3">
        <v>4.43</v>
      </c>
      <c r="H545" s="3">
        <v>132.9</v>
      </c>
      <c r="I545" s="1" t="s">
        <v>32</v>
      </c>
      <c r="K545" s="1" t="s">
        <v>33</v>
      </c>
      <c r="L545" s="1" t="s">
        <v>920</v>
      </c>
      <c r="M545" s="1" t="s">
        <v>35</v>
      </c>
      <c r="N545" s="1" t="s">
        <v>49</v>
      </c>
      <c r="O545" s="1" t="s">
        <v>37</v>
      </c>
      <c r="P545" s="1" t="s">
        <v>88</v>
      </c>
      <c r="Q545" s="1" t="s">
        <v>89</v>
      </c>
      <c r="T545" s="1" t="s">
        <v>90</v>
      </c>
      <c r="X545" s="1" t="s">
        <v>53</v>
      </c>
      <c r="Y545" s="1" t="s">
        <v>84</v>
      </c>
      <c r="Z545" s="3">
        <v>0</v>
      </c>
      <c r="AC545" s="1">
        <f t="shared" si="16"/>
        <v>2019</v>
      </c>
      <c r="AD545" s="1">
        <f t="shared" si="17"/>
        <v>1</v>
      </c>
    </row>
    <row r="546" spans="1:30" ht="12.75" customHeight="1" x14ac:dyDescent="0.2">
      <c r="A546" s="2">
        <v>43488.525798611103</v>
      </c>
      <c r="B546" s="1" t="s">
        <v>914</v>
      </c>
      <c r="C546" s="1" t="s">
        <v>921</v>
      </c>
      <c r="D546" s="1" t="s">
        <v>922</v>
      </c>
      <c r="E546" s="3">
        <v>100</v>
      </c>
      <c r="F546" s="1" t="s">
        <v>31</v>
      </c>
      <c r="G546" s="3">
        <v>5.44</v>
      </c>
      <c r="H546" s="3">
        <v>544</v>
      </c>
      <c r="I546" s="1" t="s">
        <v>32</v>
      </c>
      <c r="K546" s="1" t="s">
        <v>33</v>
      </c>
      <c r="L546" s="1" t="s">
        <v>923</v>
      </c>
      <c r="M546" s="1" t="s">
        <v>35</v>
      </c>
      <c r="N546" s="1" t="s">
        <v>49</v>
      </c>
      <c r="O546" s="1" t="s">
        <v>37</v>
      </c>
      <c r="P546" s="1" t="s">
        <v>243</v>
      </c>
      <c r="Q546" s="1" t="s">
        <v>244</v>
      </c>
      <c r="T546" s="1" t="s">
        <v>764</v>
      </c>
      <c r="X546" s="1" t="s">
        <v>53</v>
      </c>
      <c r="Y546" s="1" t="s">
        <v>84</v>
      </c>
      <c r="Z546" s="3">
        <v>0</v>
      </c>
      <c r="AA546" s="1" t="s">
        <v>765</v>
      </c>
      <c r="AB546" s="1" t="s">
        <v>765</v>
      </c>
      <c r="AC546" s="1">
        <f t="shared" si="16"/>
        <v>2019</v>
      </c>
      <c r="AD546" s="1">
        <f t="shared" si="17"/>
        <v>1</v>
      </c>
    </row>
    <row r="547" spans="1:30" ht="12.75" customHeight="1" x14ac:dyDescent="0.2">
      <c r="A547" s="2">
        <v>43488.525798611103</v>
      </c>
      <c r="B547" s="1" t="s">
        <v>914</v>
      </c>
      <c r="C547" s="1" t="s">
        <v>411</v>
      </c>
      <c r="D547" s="1" t="s">
        <v>412</v>
      </c>
      <c r="E547" s="3">
        <v>100</v>
      </c>
      <c r="F547" s="1" t="s">
        <v>31</v>
      </c>
      <c r="G547" s="3">
        <v>9.1999999999999993</v>
      </c>
      <c r="H547" s="3">
        <v>920</v>
      </c>
      <c r="I547" s="1" t="s">
        <v>32</v>
      </c>
      <c r="K547" s="1" t="s">
        <v>33</v>
      </c>
      <c r="L547" s="1" t="s">
        <v>413</v>
      </c>
      <c r="M547" s="1" t="s">
        <v>35</v>
      </c>
      <c r="N547" s="1" t="s">
        <v>49</v>
      </c>
      <c r="O547" s="1" t="s">
        <v>37</v>
      </c>
      <c r="P547" s="1" t="s">
        <v>414</v>
      </c>
      <c r="Q547" s="1" t="s">
        <v>415</v>
      </c>
      <c r="T547" s="1" t="s">
        <v>416</v>
      </c>
      <c r="X547" s="1" t="s">
        <v>53</v>
      </c>
      <c r="Y547" s="1" t="s">
        <v>84</v>
      </c>
      <c r="Z547" s="3">
        <v>0</v>
      </c>
      <c r="AA547" s="1" t="s">
        <v>417</v>
      </c>
      <c r="AB547" s="1" t="s">
        <v>417</v>
      </c>
      <c r="AC547" s="1">
        <f t="shared" si="16"/>
        <v>2019</v>
      </c>
      <c r="AD547" s="1">
        <f t="shared" si="17"/>
        <v>1</v>
      </c>
    </row>
    <row r="548" spans="1:30" ht="12.75" customHeight="1" x14ac:dyDescent="0.2">
      <c r="A548" s="2">
        <v>43488.525798611103</v>
      </c>
      <c r="B548" s="1" t="s">
        <v>914</v>
      </c>
      <c r="C548" s="1" t="s">
        <v>924</v>
      </c>
      <c r="D548" s="1" t="s">
        <v>925</v>
      </c>
      <c r="E548" s="3">
        <v>50</v>
      </c>
      <c r="F548" s="1" t="s">
        <v>31</v>
      </c>
      <c r="G548" s="3">
        <v>17.98</v>
      </c>
      <c r="H548" s="3">
        <v>899</v>
      </c>
      <c r="I548" s="1" t="s">
        <v>32</v>
      </c>
      <c r="K548" s="1" t="s">
        <v>33</v>
      </c>
      <c r="L548" s="1" t="s">
        <v>926</v>
      </c>
      <c r="M548" s="1" t="s">
        <v>35</v>
      </c>
      <c r="N548" s="1" t="s">
        <v>49</v>
      </c>
      <c r="O548" s="1" t="s">
        <v>37</v>
      </c>
      <c r="P548" s="1" t="s">
        <v>276</v>
      </c>
      <c r="Q548" s="1" t="s">
        <v>277</v>
      </c>
      <c r="T548" s="1" t="s">
        <v>134</v>
      </c>
      <c r="X548" s="1" t="s">
        <v>53</v>
      </c>
      <c r="Y548" s="1" t="s">
        <v>84</v>
      </c>
      <c r="Z548" s="3">
        <v>0</v>
      </c>
      <c r="AC548" s="1">
        <f t="shared" si="16"/>
        <v>2019</v>
      </c>
      <c r="AD548" s="1">
        <f t="shared" si="17"/>
        <v>1</v>
      </c>
    </row>
    <row r="549" spans="1:30" ht="12.75" customHeight="1" x14ac:dyDescent="0.2">
      <c r="A549" s="2">
        <v>43488.525798611103</v>
      </c>
      <c r="B549" s="1" t="s">
        <v>914</v>
      </c>
      <c r="C549" s="1" t="s">
        <v>534</v>
      </c>
      <c r="D549" s="1" t="s">
        <v>535</v>
      </c>
      <c r="E549" s="3">
        <v>100</v>
      </c>
      <c r="F549" s="1" t="s">
        <v>31</v>
      </c>
      <c r="G549" s="3">
        <v>17.98</v>
      </c>
      <c r="H549" s="3">
        <v>1798</v>
      </c>
      <c r="I549" s="1" t="s">
        <v>32</v>
      </c>
      <c r="K549" s="1" t="s">
        <v>33</v>
      </c>
      <c r="L549" s="1" t="s">
        <v>536</v>
      </c>
      <c r="M549" s="1" t="s">
        <v>35</v>
      </c>
      <c r="N549" s="1" t="s">
        <v>49</v>
      </c>
      <c r="O549" s="1" t="s">
        <v>37</v>
      </c>
      <c r="P549" s="1" t="s">
        <v>276</v>
      </c>
      <c r="Q549" s="1" t="s">
        <v>277</v>
      </c>
      <c r="T549" s="1" t="s">
        <v>134</v>
      </c>
      <c r="X549" s="1" t="s">
        <v>53</v>
      </c>
      <c r="Y549" s="1" t="s">
        <v>84</v>
      </c>
      <c r="Z549" s="3">
        <v>0</v>
      </c>
      <c r="AC549" s="1">
        <f t="shared" si="16"/>
        <v>2019</v>
      </c>
      <c r="AD549" s="1">
        <f t="shared" si="17"/>
        <v>1</v>
      </c>
    </row>
    <row r="550" spans="1:30" ht="12.75" customHeight="1" x14ac:dyDescent="0.2">
      <c r="A550" s="2">
        <v>43488.525798611103</v>
      </c>
      <c r="B550" s="1" t="s">
        <v>914</v>
      </c>
      <c r="C550" s="1" t="s">
        <v>44</v>
      </c>
      <c r="D550" s="1" t="s">
        <v>45</v>
      </c>
      <c r="E550" s="3">
        <v>12</v>
      </c>
      <c r="F550" s="1" t="s">
        <v>31</v>
      </c>
      <c r="G550" s="3">
        <v>28.73</v>
      </c>
      <c r="H550" s="3">
        <v>344.76</v>
      </c>
      <c r="I550" s="1" t="s">
        <v>32</v>
      </c>
      <c r="K550" s="1" t="s">
        <v>33</v>
      </c>
      <c r="L550" s="1" t="s">
        <v>48</v>
      </c>
      <c r="M550" s="1" t="s">
        <v>35</v>
      </c>
      <c r="N550" s="1" t="s">
        <v>49</v>
      </c>
      <c r="O550" s="1" t="s">
        <v>37</v>
      </c>
      <c r="P550" s="1" t="s">
        <v>50</v>
      </c>
      <c r="Q550" s="1" t="s">
        <v>51</v>
      </c>
      <c r="T550" s="1" t="s">
        <v>52</v>
      </c>
      <c r="X550" s="1" t="s">
        <v>53</v>
      </c>
      <c r="Y550" s="1" t="s">
        <v>42</v>
      </c>
      <c r="Z550" s="3">
        <v>0</v>
      </c>
      <c r="AC550" s="1">
        <f t="shared" si="16"/>
        <v>2019</v>
      </c>
      <c r="AD550" s="1">
        <f t="shared" si="17"/>
        <v>1</v>
      </c>
    </row>
    <row r="551" spans="1:30" ht="12.75" customHeight="1" x14ac:dyDescent="0.2">
      <c r="A551" s="2">
        <v>43488.525798611103</v>
      </c>
      <c r="B551" s="1" t="s">
        <v>914</v>
      </c>
      <c r="C551" s="1" t="s">
        <v>172</v>
      </c>
      <c r="D551" s="1" t="s">
        <v>173</v>
      </c>
      <c r="E551" s="3">
        <v>8</v>
      </c>
      <c r="F551" s="1" t="s">
        <v>31</v>
      </c>
      <c r="G551" s="3">
        <v>139.16999999999999</v>
      </c>
      <c r="H551" s="3">
        <v>1113.3599999999999</v>
      </c>
      <c r="I551" s="1" t="s">
        <v>32</v>
      </c>
      <c r="K551" s="1" t="s">
        <v>33</v>
      </c>
      <c r="L551" s="1" t="s">
        <v>174</v>
      </c>
      <c r="M551" s="1" t="s">
        <v>35</v>
      </c>
      <c r="N551" s="1" t="s">
        <v>49</v>
      </c>
      <c r="O551" s="1" t="s">
        <v>37</v>
      </c>
      <c r="P551" s="1" t="s">
        <v>38</v>
      </c>
      <c r="Q551" s="1" t="s">
        <v>39</v>
      </c>
      <c r="T551" s="1" t="s">
        <v>134</v>
      </c>
      <c r="X551" s="1" t="s">
        <v>175</v>
      </c>
      <c r="Y551" s="1" t="s">
        <v>42</v>
      </c>
      <c r="Z551" s="3">
        <v>0</v>
      </c>
      <c r="AC551" s="1">
        <f t="shared" si="16"/>
        <v>2019</v>
      </c>
      <c r="AD551" s="1">
        <f t="shared" si="17"/>
        <v>1</v>
      </c>
    </row>
    <row r="552" spans="1:30" ht="12.75" customHeight="1" x14ac:dyDescent="0.2">
      <c r="A552" s="2">
        <v>43488.525798611103</v>
      </c>
      <c r="B552" s="1" t="s">
        <v>914</v>
      </c>
      <c r="C552" s="1" t="s">
        <v>427</v>
      </c>
      <c r="D552" s="1" t="s">
        <v>428</v>
      </c>
      <c r="E552" s="3">
        <v>2</v>
      </c>
      <c r="F552" s="1" t="s">
        <v>31</v>
      </c>
      <c r="G552" s="3">
        <v>172.5</v>
      </c>
      <c r="H552" s="3">
        <v>345</v>
      </c>
      <c r="I552" s="1" t="s">
        <v>32</v>
      </c>
      <c r="K552" s="1" t="s">
        <v>33</v>
      </c>
      <c r="L552" s="1" t="s">
        <v>429</v>
      </c>
      <c r="M552" s="1" t="s">
        <v>35</v>
      </c>
      <c r="N552" s="1" t="s">
        <v>49</v>
      </c>
      <c r="O552" s="1" t="s">
        <v>37</v>
      </c>
      <c r="P552" s="1" t="s">
        <v>414</v>
      </c>
      <c r="Q552" s="1" t="s">
        <v>415</v>
      </c>
      <c r="T552" s="1" t="s">
        <v>416</v>
      </c>
      <c r="X552" s="1" t="s">
        <v>53</v>
      </c>
      <c r="Y552" s="1" t="s">
        <v>84</v>
      </c>
      <c r="Z552" s="3">
        <v>0</v>
      </c>
      <c r="AA552" s="1" t="s">
        <v>417</v>
      </c>
      <c r="AB552" s="1" t="s">
        <v>417</v>
      </c>
      <c r="AC552" s="1">
        <f t="shared" si="16"/>
        <v>2019</v>
      </c>
      <c r="AD552" s="1">
        <f t="shared" si="17"/>
        <v>1</v>
      </c>
    </row>
    <row r="553" spans="1:30" ht="12.75" customHeight="1" x14ac:dyDescent="0.2">
      <c r="A553" s="2">
        <v>43488.525798611103</v>
      </c>
      <c r="B553" s="1" t="s">
        <v>914</v>
      </c>
      <c r="C553" s="1" t="s">
        <v>112</v>
      </c>
      <c r="D553" s="1" t="s">
        <v>113</v>
      </c>
      <c r="E553" s="3">
        <v>4</v>
      </c>
      <c r="F553" s="1" t="s">
        <v>31</v>
      </c>
      <c r="G553" s="3">
        <v>355.35</v>
      </c>
      <c r="H553" s="3">
        <v>1421.4</v>
      </c>
      <c r="I553" s="1" t="s">
        <v>32</v>
      </c>
      <c r="K553" s="1" t="s">
        <v>33</v>
      </c>
      <c r="L553" s="1" t="s">
        <v>114</v>
      </c>
      <c r="M553" s="1" t="s">
        <v>35</v>
      </c>
      <c r="N553" s="1" t="s">
        <v>49</v>
      </c>
      <c r="O553" s="1" t="s">
        <v>37</v>
      </c>
      <c r="P553" s="1" t="s">
        <v>38</v>
      </c>
      <c r="Q553" s="1" t="s">
        <v>39</v>
      </c>
      <c r="T553" s="1" t="s">
        <v>115</v>
      </c>
      <c r="X553" s="1" t="s">
        <v>53</v>
      </c>
      <c r="Y553" s="1" t="s">
        <v>42</v>
      </c>
      <c r="Z553" s="3">
        <v>0</v>
      </c>
      <c r="AC553" s="1">
        <f t="shared" si="16"/>
        <v>2019</v>
      </c>
      <c r="AD553" s="1">
        <f t="shared" si="17"/>
        <v>1</v>
      </c>
    </row>
    <row r="554" spans="1:30" ht="12.75" customHeight="1" x14ac:dyDescent="0.2">
      <c r="A554" s="2">
        <v>43488.525798611103</v>
      </c>
      <c r="B554" s="1" t="s">
        <v>914</v>
      </c>
      <c r="C554" s="1" t="s">
        <v>642</v>
      </c>
      <c r="D554" s="1" t="s">
        <v>643</v>
      </c>
      <c r="E554" s="3">
        <v>4</v>
      </c>
      <c r="F554" s="1" t="s">
        <v>31</v>
      </c>
      <c r="G554" s="3">
        <v>573.85</v>
      </c>
      <c r="H554" s="3">
        <v>2295.4</v>
      </c>
      <c r="I554" s="1" t="s">
        <v>32</v>
      </c>
      <c r="K554" s="1" t="s">
        <v>33</v>
      </c>
      <c r="L554" s="1" t="s">
        <v>644</v>
      </c>
      <c r="M554" s="1" t="s">
        <v>35</v>
      </c>
      <c r="N554" s="1" t="s">
        <v>49</v>
      </c>
      <c r="O554" s="1" t="s">
        <v>37</v>
      </c>
      <c r="P554" s="1" t="s">
        <v>38</v>
      </c>
      <c r="Q554" s="1" t="s">
        <v>39</v>
      </c>
      <c r="T554" s="1" t="s">
        <v>115</v>
      </c>
      <c r="X554" s="1" t="s">
        <v>53</v>
      </c>
      <c r="Y554" s="1" t="s">
        <v>42</v>
      </c>
      <c r="Z554" s="3">
        <v>0</v>
      </c>
      <c r="AC554" s="1">
        <f t="shared" si="16"/>
        <v>2019</v>
      </c>
      <c r="AD554" s="1">
        <f t="shared" si="17"/>
        <v>1</v>
      </c>
    </row>
    <row r="555" spans="1:30" ht="12.75" customHeight="1" x14ac:dyDescent="0.2">
      <c r="A555" s="2">
        <v>43490.298784722203</v>
      </c>
      <c r="B555" s="1" t="s">
        <v>927</v>
      </c>
      <c r="C555" s="1" t="s">
        <v>918</v>
      </c>
      <c r="D555" s="1" t="s">
        <v>919</v>
      </c>
      <c r="E555" s="3">
        <v>20</v>
      </c>
      <c r="F555" s="1" t="s">
        <v>31</v>
      </c>
      <c r="G555" s="3">
        <v>4.43</v>
      </c>
      <c r="H555" s="3">
        <v>88.6</v>
      </c>
      <c r="I555" s="1" t="s">
        <v>32</v>
      </c>
      <c r="K555" s="1" t="s">
        <v>33</v>
      </c>
      <c r="L555" s="1" t="s">
        <v>920</v>
      </c>
      <c r="M555" s="1" t="s">
        <v>35</v>
      </c>
      <c r="N555" s="1" t="s">
        <v>120</v>
      </c>
      <c r="O555" s="1" t="s">
        <v>37</v>
      </c>
      <c r="P555" s="1" t="s">
        <v>88</v>
      </c>
      <c r="Q555" s="1" t="s">
        <v>89</v>
      </c>
      <c r="T555" s="1" t="s">
        <v>90</v>
      </c>
      <c r="X555" s="1" t="s">
        <v>53</v>
      </c>
      <c r="Y555" s="1" t="s">
        <v>84</v>
      </c>
      <c r="Z555" s="3">
        <v>0</v>
      </c>
      <c r="AC555" s="1">
        <f t="shared" si="16"/>
        <v>2019</v>
      </c>
      <c r="AD555" s="1">
        <f t="shared" si="17"/>
        <v>1</v>
      </c>
    </row>
    <row r="556" spans="1:30" ht="12.75" customHeight="1" x14ac:dyDescent="0.2">
      <c r="A556" s="2">
        <v>43493.427407638897</v>
      </c>
      <c r="B556" s="1" t="s">
        <v>928</v>
      </c>
      <c r="C556" s="1" t="s">
        <v>146</v>
      </c>
      <c r="D556" s="1" t="s">
        <v>147</v>
      </c>
      <c r="E556" s="3">
        <v>600</v>
      </c>
      <c r="F556" s="1" t="s">
        <v>31</v>
      </c>
      <c r="G556" s="3">
        <v>0.55000000000000004</v>
      </c>
      <c r="H556" s="3">
        <v>330</v>
      </c>
      <c r="I556" s="1" t="s">
        <v>32</v>
      </c>
      <c r="K556" s="1" t="s">
        <v>33</v>
      </c>
      <c r="L556" s="1" t="s">
        <v>148</v>
      </c>
      <c r="M556" s="1" t="s">
        <v>35</v>
      </c>
      <c r="N556" s="1" t="s">
        <v>49</v>
      </c>
      <c r="O556" s="1" t="s">
        <v>37</v>
      </c>
      <c r="P556" s="1" t="s">
        <v>149</v>
      </c>
      <c r="Q556" s="1" t="s">
        <v>150</v>
      </c>
      <c r="T556" s="1" t="s">
        <v>134</v>
      </c>
      <c r="X556" s="1" t="s">
        <v>53</v>
      </c>
      <c r="Y556" s="1" t="s">
        <v>151</v>
      </c>
      <c r="Z556" s="3">
        <v>0</v>
      </c>
      <c r="AC556" s="1">
        <f t="shared" si="16"/>
        <v>2019</v>
      </c>
      <c r="AD556" s="1">
        <f t="shared" si="17"/>
        <v>1</v>
      </c>
    </row>
    <row r="557" spans="1:30" ht="12.75" customHeight="1" x14ac:dyDescent="0.2">
      <c r="A557" s="2">
        <v>43507.298125613401</v>
      </c>
      <c r="B557" s="1" t="s">
        <v>929</v>
      </c>
      <c r="C557" s="1" t="s">
        <v>91</v>
      </c>
      <c r="D557" s="1" t="s">
        <v>92</v>
      </c>
      <c r="E557" s="3">
        <v>50</v>
      </c>
      <c r="F557" s="1" t="s">
        <v>31</v>
      </c>
      <c r="G557" s="3">
        <v>2.16</v>
      </c>
      <c r="H557" s="3">
        <v>108</v>
      </c>
      <c r="I557" s="1" t="s">
        <v>32</v>
      </c>
      <c r="K557" s="1" t="s">
        <v>33</v>
      </c>
      <c r="L557" s="1" t="s">
        <v>93</v>
      </c>
      <c r="M557" s="1" t="s">
        <v>35</v>
      </c>
      <c r="N557" s="1" t="s">
        <v>120</v>
      </c>
      <c r="O557" s="1" t="s">
        <v>37</v>
      </c>
      <c r="P557" s="1" t="s">
        <v>88</v>
      </c>
      <c r="Q557" s="1" t="s">
        <v>89</v>
      </c>
      <c r="T557" s="1" t="s">
        <v>90</v>
      </c>
      <c r="X557" s="1" t="s">
        <v>53</v>
      </c>
      <c r="Y557" s="1" t="s">
        <v>84</v>
      </c>
      <c r="Z557" s="3">
        <v>0</v>
      </c>
      <c r="AC557" s="1">
        <f t="shared" si="16"/>
        <v>2019</v>
      </c>
      <c r="AD557" s="1">
        <f t="shared" si="17"/>
        <v>2</v>
      </c>
    </row>
    <row r="558" spans="1:30" ht="12.75" customHeight="1" x14ac:dyDescent="0.2">
      <c r="A558" s="2">
        <v>43509.578314548598</v>
      </c>
      <c r="B558" s="1" t="s">
        <v>930</v>
      </c>
      <c r="C558" s="1" t="s">
        <v>831</v>
      </c>
      <c r="D558" s="1" t="s">
        <v>832</v>
      </c>
      <c r="E558" s="3">
        <v>-204</v>
      </c>
      <c r="F558" s="1" t="s">
        <v>31</v>
      </c>
      <c r="G558" s="3">
        <v>111.32</v>
      </c>
      <c r="H558" s="3">
        <v>-22709.279999999999</v>
      </c>
      <c r="I558" s="1" t="s">
        <v>32</v>
      </c>
      <c r="K558" s="1" t="s">
        <v>33</v>
      </c>
      <c r="L558" s="1" t="s">
        <v>833</v>
      </c>
      <c r="M558" s="1" t="s">
        <v>931</v>
      </c>
      <c r="N558" s="1" t="s">
        <v>36</v>
      </c>
      <c r="O558" s="1" t="s">
        <v>37</v>
      </c>
      <c r="P558" s="1" t="s">
        <v>69</v>
      </c>
      <c r="Q558" s="1" t="s">
        <v>70</v>
      </c>
      <c r="T558" s="1" t="s">
        <v>106</v>
      </c>
      <c r="X558" s="1" t="s">
        <v>53</v>
      </c>
      <c r="Y558" s="1" t="s">
        <v>42</v>
      </c>
      <c r="Z558" s="3">
        <v>0</v>
      </c>
      <c r="AC558" s="1">
        <f t="shared" si="16"/>
        <v>2019</v>
      </c>
      <c r="AD558" s="1">
        <f t="shared" si="17"/>
        <v>2</v>
      </c>
    </row>
    <row r="559" spans="1:30" ht="12.75" customHeight="1" x14ac:dyDescent="0.2">
      <c r="A559" s="2">
        <v>43515.566512500001</v>
      </c>
      <c r="B559" s="1" t="s">
        <v>932</v>
      </c>
      <c r="C559" s="1" t="s">
        <v>933</v>
      </c>
      <c r="D559" s="1" t="s">
        <v>934</v>
      </c>
      <c r="E559" s="3">
        <v>1</v>
      </c>
      <c r="F559" s="1" t="s">
        <v>31</v>
      </c>
      <c r="G559" s="3">
        <v>1487.09</v>
      </c>
      <c r="H559" s="3">
        <v>1487.09</v>
      </c>
      <c r="I559" s="1" t="s">
        <v>32</v>
      </c>
      <c r="K559" s="1" t="s">
        <v>33</v>
      </c>
      <c r="L559" s="1" t="s">
        <v>935</v>
      </c>
      <c r="M559" s="1" t="s">
        <v>931</v>
      </c>
      <c r="N559" s="1" t="s">
        <v>195</v>
      </c>
      <c r="O559" s="1" t="s">
        <v>37</v>
      </c>
      <c r="P559" s="1" t="s">
        <v>200</v>
      </c>
      <c r="Q559" s="1" t="s">
        <v>201</v>
      </c>
      <c r="T559" s="1" t="s">
        <v>936</v>
      </c>
      <c r="X559" s="1" t="s">
        <v>53</v>
      </c>
      <c r="Y559" s="1" t="s">
        <v>84</v>
      </c>
      <c r="Z559" s="3">
        <v>0</v>
      </c>
      <c r="AC559" s="1">
        <f t="shared" si="16"/>
        <v>2019</v>
      </c>
      <c r="AD559" s="1">
        <f t="shared" si="17"/>
        <v>2</v>
      </c>
    </row>
    <row r="560" spans="1:30" ht="12.75" customHeight="1" x14ac:dyDescent="0.2">
      <c r="A560" s="2">
        <v>43516.280115740701</v>
      </c>
      <c r="B560" s="1" t="s">
        <v>937</v>
      </c>
      <c r="C560" s="1" t="s">
        <v>44</v>
      </c>
      <c r="D560" s="1" t="s">
        <v>45</v>
      </c>
      <c r="E560" s="3">
        <v>10</v>
      </c>
      <c r="F560" s="1" t="s">
        <v>31</v>
      </c>
      <c r="G560" s="3">
        <v>28.73</v>
      </c>
      <c r="H560" s="3">
        <v>287.3</v>
      </c>
      <c r="I560" s="1" t="s">
        <v>46</v>
      </c>
      <c r="K560" s="1" t="s">
        <v>47</v>
      </c>
      <c r="L560" s="1" t="s">
        <v>48</v>
      </c>
      <c r="M560" s="1" t="s">
        <v>35</v>
      </c>
      <c r="N560" s="1" t="s">
        <v>49</v>
      </c>
      <c r="O560" s="1" t="s">
        <v>37</v>
      </c>
      <c r="P560" s="1" t="s">
        <v>50</v>
      </c>
      <c r="Q560" s="1" t="s">
        <v>51</v>
      </c>
      <c r="T560" s="1" t="s">
        <v>52</v>
      </c>
      <c r="X560" s="1" t="s">
        <v>53</v>
      </c>
      <c r="Y560" s="1" t="s">
        <v>42</v>
      </c>
      <c r="Z560" s="3">
        <v>0</v>
      </c>
      <c r="AC560" s="1">
        <f t="shared" si="16"/>
        <v>2019</v>
      </c>
      <c r="AD560" s="1">
        <f t="shared" si="17"/>
        <v>2</v>
      </c>
    </row>
    <row r="561" spans="1:30" ht="12.75" customHeight="1" x14ac:dyDescent="0.2">
      <c r="A561" s="2">
        <v>43522.420898645803</v>
      </c>
      <c r="B561" s="1" t="s">
        <v>938</v>
      </c>
      <c r="C561" s="1" t="s">
        <v>204</v>
      </c>
      <c r="D561" s="1" t="s">
        <v>205</v>
      </c>
      <c r="E561" s="3">
        <v>1</v>
      </c>
      <c r="F561" s="1" t="s">
        <v>31</v>
      </c>
      <c r="G561" s="3">
        <v>-0.21</v>
      </c>
      <c r="H561" s="3">
        <v>-0.21</v>
      </c>
      <c r="I561" s="1" t="s">
        <v>46</v>
      </c>
      <c r="K561" s="1" t="s">
        <v>47</v>
      </c>
      <c r="M561" s="1" t="s">
        <v>35</v>
      </c>
      <c r="N561" s="1" t="s">
        <v>36</v>
      </c>
      <c r="O561" s="1" t="s">
        <v>37</v>
      </c>
      <c r="P561" s="1" t="s">
        <v>206</v>
      </c>
      <c r="Q561" s="1" t="s">
        <v>207</v>
      </c>
      <c r="X561" s="1" t="s">
        <v>53</v>
      </c>
      <c r="Y561" s="1" t="s">
        <v>208</v>
      </c>
      <c r="Z561" s="3">
        <v>0</v>
      </c>
      <c r="AC561" s="1">
        <f t="shared" si="16"/>
        <v>2019</v>
      </c>
      <c r="AD561" s="1">
        <f t="shared" si="17"/>
        <v>2</v>
      </c>
    </row>
    <row r="562" spans="1:30" ht="12.75" customHeight="1" x14ac:dyDescent="0.2">
      <c r="A562" s="2">
        <v>43522.420898645803</v>
      </c>
      <c r="B562" s="1" t="s">
        <v>938</v>
      </c>
      <c r="C562" s="1" t="s">
        <v>939</v>
      </c>
      <c r="D562" s="1" t="s">
        <v>940</v>
      </c>
      <c r="E562" s="3">
        <v>2</v>
      </c>
      <c r="F562" s="1" t="s">
        <v>31</v>
      </c>
      <c r="G562" s="3">
        <v>104.61</v>
      </c>
      <c r="H562" s="3">
        <v>209.21</v>
      </c>
      <c r="I562" s="1" t="s">
        <v>46</v>
      </c>
      <c r="K562" s="1" t="s">
        <v>47</v>
      </c>
      <c r="L562" s="1" t="s">
        <v>941</v>
      </c>
      <c r="M562" s="1" t="s">
        <v>35</v>
      </c>
      <c r="N562" s="1" t="s">
        <v>36</v>
      </c>
      <c r="O562" s="1" t="s">
        <v>37</v>
      </c>
      <c r="P562" s="1" t="s">
        <v>38</v>
      </c>
      <c r="Q562" s="1" t="s">
        <v>39</v>
      </c>
      <c r="T562" s="1" t="s">
        <v>942</v>
      </c>
      <c r="X562" s="1" t="s">
        <v>53</v>
      </c>
      <c r="Y562" s="1" t="s">
        <v>42</v>
      </c>
      <c r="Z562" s="3">
        <v>0</v>
      </c>
      <c r="AC562" s="1">
        <f t="shared" si="16"/>
        <v>2019</v>
      </c>
      <c r="AD562" s="1">
        <f t="shared" si="17"/>
        <v>2</v>
      </c>
    </row>
    <row r="563" spans="1:30" ht="12.75" customHeight="1" x14ac:dyDescent="0.2">
      <c r="A563" s="2">
        <v>43535.354015428202</v>
      </c>
      <c r="B563" s="1" t="s">
        <v>943</v>
      </c>
      <c r="C563" s="1" t="s">
        <v>944</v>
      </c>
      <c r="D563" s="1" t="s">
        <v>945</v>
      </c>
      <c r="E563" s="3">
        <v>2</v>
      </c>
      <c r="F563" s="1" t="s">
        <v>31</v>
      </c>
      <c r="G563" s="3">
        <v>12.1</v>
      </c>
      <c r="H563" s="3">
        <v>24.2</v>
      </c>
      <c r="I563" s="1" t="s">
        <v>46</v>
      </c>
      <c r="K563" s="1" t="s">
        <v>47</v>
      </c>
      <c r="L563" s="1" t="s">
        <v>946</v>
      </c>
      <c r="M563" s="1" t="s">
        <v>35</v>
      </c>
      <c r="N563" s="1" t="s">
        <v>195</v>
      </c>
      <c r="O563" s="1" t="s">
        <v>37</v>
      </c>
      <c r="P563" s="1" t="s">
        <v>169</v>
      </c>
      <c r="Q563" s="1" t="s">
        <v>170</v>
      </c>
      <c r="T563" s="1" t="s">
        <v>369</v>
      </c>
      <c r="X563" s="1" t="s">
        <v>53</v>
      </c>
      <c r="Y563" s="1" t="s">
        <v>84</v>
      </c>
      <c r="Z563" s="3">
        <v>0</v>
      </c>
      <c r="AC563" s="1">
        <f t="shared" si="16"/>
        <v>2019</v>
      </c>
      <c r="AD563" s="1">
        <f t="shared" si="17"/>
        <v>3</v>
      </c>
    </row>
    <row r="564" spans="1:30" ht="12.75" customHeight="1" x14ac:dyDescent="0.2">
      <c r="A564" s="2">
        <v>43537.448770104202</v>
      </c>
      <c r="B564" s="1" t="s">
        <v>947</v>
      </c>
      <c r="C564" s="1" t="s">
        <v>645</v>
      </c>
      <c r="D564" s="1" t="s">
        <v>646</v>
      </c>
      <c r="E564" s="3">
        <v>1</v>
      </c>
      <c r="F564" s="1" t="s">
        <v>31</v>
      </c>
      <c r="G564" s="3">
        <v>599.15</v>
      </c>
      <c r="H564" s="3">
        <v>599.15</v>
      </c>
      <c r="I564" s="1" t="s">
        <v>32</v>
      </c>
      <c r="K564" s="1" t="s">
        <v>33</v>
      </c>
      <c r="L564" s="1" t="s">
        <v>647</v>
      </c>
      <c r="M564" s="1" t="s">
        <v>35</v>
      </c>
      <c r="N564" s="1" t="s">
        <v>49</v>
      </c>
      <c r="O564" s="1" t="s">
        <v>37</v>
      </c>
      <c r="P564" s="1" t="s">
        <v>38</v>
      </c>
      <c r="Q564" s="1" t="s">
        <v>39</v>
      </c>
      <c r="T564" s="1" t="s">
        <v>115</v>
      </c>
      <c r="X564" s="1" t="s">
        <v>53</v>
      </c>
      <c r="Y564" s="1" t="s">
        <v>42</v>
      </c>
      <c r="Z564" s="3">
        <v>0</v>
      </c>
      <c r="AC564" s="1">
        <f t="shared" si="16"/>
        <v>2019</v>
      </c>
      <c r="AD564" s="1">
        <f t="shared" si="17"/>
        <v>3</v>
      </c>
    </row>
    <row r="565" spans="1:30" ht="12.75" customHeight="1" x14ac:dyDescent="0.2">
      <c r="A565" s="2">
        <v>43544.517228819401</v>
      </c>
      <c r="B565" s="1" t="s">
        <v>948</v>
      </c>
      <c r="C565" s="1" t="s">
        <v>949</v>
      </c>
      <c r="D565" s="1" t="s">
        <v>950</v>
      </c>
      <c r="E565" s="3">
        <v>30</v>
      </c>
      <c r="F565" s="1" t="s">
        <v>31</v>
      </c>
      <c r="G565" s="3">
        <v>4.0999999999999996</v>
      </c>
      <c r="H565" s="3">
        <v>123</v>
      </c>
      <c r="I565" s="1" t="s">
        <v>32</v>
      </c>
      <c r="K565" s="1" t="s">
        <v>33</v>
      </c>
      <c r="L565" s="1" t="s">
        <v>951</v>
      </c>
      <c r="M565" s="1" t="s">
        <v>35</v>
      </c>
      <c r="N565" s="1" t="s">
        <v>49</v>
      </c>
      <c r="O565" s="1" t="s">
        <v>37</v>
      </c>
      <c r="P565" s="1" t="s">
        <v>69</v>
      </c>
      <c r="Q565" s="1" t="s">
        <v>70</v>
      </c>
      <c r="T565" s="1" t="s">
        <v>52</v>
      </c>
      <c r="X565" s="1" t="s">
        <v>53</v>
      </c>
      <c r="Y565" s="1" t="s">
        <v>42</v>
      </c>
      <c r="Z565" s="3">
        <v>0</v>
      </c>
      <c r="AC565" s="1">
        <f t="shared" si="16"/>
        <v>2019</v>
      </c>
      <c r="AD565" s="1">
        <f t="shared" si="17"/>
        <v>3</v>
      </c>
    </row>
    <row r="566" spans="1:30" ht="12.75" customHeight="1" x14ac:dyDescent="0.2">
      <c r="A566" s="2">
        <v>43545.277407407397</v>
      </c>
      <c r="B566" s="1" t="s">
        <v>952</v>
      </c>
      <c r="C566" s="1" t="s">
        <v>282</v>
      </c>
      <c r="D566" s="1" t="s">
        <v>283</v>
      </c>
      <c r="E566" s="3">
        <v>400</v>
      </c>
      <c r="F566" s="1" t="s">
        <v>31</v>
      </c>
      <c r="G566" s="3">
        <v>0.63</v>
      </c>
      <c r="H566" s="3">
        <v>252</v>
      </c>
      <c r="I566" s="1" t="s">
        <v>46</v>
      </c>
      <c r="K566" s="1" t="s">
        <v>47</v>
      </c>
      <c r="L566" s="1" t="s">
        <v>284</v>
      </c>
      <c r="M566" s="1" t="s">
        <v>35</v>
      </c>
      <c r="N566" s="1" t="s">
        <v>49</v>
      </c>
      <c r="O566" s="1" t="s">
        <v>37</v>
      </c>
      <c r="P566" s="1" t="s">
        <v>58</v>
      </c>
      <c r="Q566" s="1" t="s">
        <v>59</v>
      </c>
      <c r="T566" s="1" t="s">
        <v>60</v>
      </c>
      <c r="X566" s="1" t="s">
        <v>53</v>
      </c>
      <c r="Y566" s="1" t="s">
        <v>61</v>
      </c>
      <c r="Z566" s="3">
        <v>0</v>
      </c>
      <c r="AA566" s="1" t="s">
        <v>62</v>
      </c>
      <c r="AB566" s="1" t="s">
        <v>62</v>
      </c>
      <c r="AC566" s="1">
        <f t="shared" si="16"/>
        <v>2019</v>
      </c>
      <c r="AD566" s="1">
        <f t="shared" si="17"/>
        <v>3</v>
      </c>
    </row>
    <row r="567" spans="1:30" ht="12.75" customHeight="1" x14ac:dyDescent="0.2">
      <c r="A567" s="2">
        <v>43545.277407407397</v>
      </c>
      <c r="B567" s="1" t="s">
        <v>952</v>
      </c>
      <c r="C567" s="1" t="s">
        <v>55</v>
      </c>
      <c r="D567" s="1" t="s">
        <v>56</v>
      </c>
      <c r="E567" s="3">
        <v>400</v>
      </c>
      <c r="F567" s="1" t="s">
        <v>31</v>
      </c>
      <c r="G567" s="3">
        <v>0.63</v>
      </c>
      <c r="H567" s="3">
        <v>252</v>
      </c>
      <c r="I567" s="1" t="s">
        <v>46</v>
      </c>
      <c r="K567" s="1" t="s">
        <v>47</v>
      </c>
      <c r="L567" s="1" t="s">
        <v>57</v>
      </c>
      <c r="M567" s="1" t="s">
        <v>35</v>
      </c>
      <c r="N567" s="1" t="s">
        <v>49</v>
      </c>
      <c r="O567" s="1" t="s">
        <v>37</v>
      </c>
      <c r="P567" s="1" t="s">
        <v>58</v>
      </c>
      <c r="Q567" s="1" t="s">
        <v>59</v>
      </c>
      <c r="T567" s="1" t="s">
        <v>60</v>
      </c>
      <c r="X567" s="1" t="s">
        <v>53</v>
      </c>
      <c r="Y567" s="1" t="s">
        <v>61</v>
      </c>
      <c r="Z567" s="3">
        <v>0</v>
      </c>
      <c r="AA567" s="1" t="s">
        <v>62</v>
      </c>
      <c r="AB567" s="1" t="s">
        <v>62</v>
      </c>
      <c r="AC567" s="1">
        <f t="shared" si="16"/>
        <v>2019</v>
      </c>
      <c r="AD567" s="1">
        <f t="shared" si="17"/>
        <v>3</v>
      </c>
    </row>
    <row r="568" spans="1:30" ht="12.75" customHeight="1" x14ac:dyDescent="0.2">
      <c r="A568" s="2">
        <v>43545.459583333301</v>
      </c>
      <c r="B568" s="1" t="s">
        <v>953</v>
      </c>
      <c r="C568" s="1" t="s">
        <v>554</v>
      </c>
      <c r="D568" s="1" t="s">
        <v>555</v>
      </c>
      <c r="E568" s="3">
        <v>400</v>
      </c>
      <c r="F568" s="1" t="s">
        <v>31</v>
      </c>
      <c r="G568" s="3">
        <v>0.3</v>
      </c>
      <c r="H568" s="3">
        <v>120</v>
      </c>
      <c r="I568" s="1" t="s">
        <v>32</v>
      </c>
      <c r="K568" s="1" t="s">
        <v>33</v>
      </c>
      <c r="L568" s="1" t="s">
        <v>556</v>
      </c>
      <c r="M568" s="1" t="s">
        <v>35</v>
      </c>
      <c r="N568" s="1" t="s">
        <v>49</v>
      </c>
      <c r="O568" s="1" t="s">
        <v>37</v>
      </c>
      <c r="P568" s="1" t="s">
        <v>149</v>
      </c>
      <c r="Q568" s="1" t="s">
        <v>150</v>
      </c>
      <c r="T568" s="1" t="s">
        <v>134</v>
      </c>
      <c r="X568" s="1" t="s">
        <v>53</v>
      </c>
      <c r="Y568" s="1" t="s">
        <v>151</v>
      </c>
      <c r="Z568" s="3">
        <v>0</v>
      </c>
      <c r="AC568" s="1">
        <f t="shared" si="16"/>
        <v>2019</v>
      </c>
      <c r="AD568" s="1">
        <f t="shared" si="17"/>
        <v>3</v>
      </c>
    </row>
    <row r="569" spans="1:30" ht="12.75" customHeight="1" x14ac:dyDescent="0.2">
      <c r="A569" s="2">
        <v>43545.459583333301</v>
      </c>
      <c r="B569" s="1" t="s">
        <v>953</v>
      </c>
      <c r="C569" s="1" t="s">
        <v>146</v>
      </c>
      <c r="D569" s="1" t="s">
        <v>147</v>
      </c>
      <c r="E569" s="3">
        <v>200</v>
      </c>
      <c r="F569" s="1" t="s">
        <v>31</v>
      </c>
      <c r="G569" s="3">
        <v>0.55000000000000004</v>
      </c>
      <c r="H569" s="3">
        <v>110</v>
      </c>
      <c r="I569" s="1" t="s">
        <v>32</v>
      </c>
      <c r="K569" s="1" t="s">
        <v>33</v>
      </c>
      <c r="L569" s="1" t="s">
        <v>148</v>
      </c>
      <c r="M569" s="1" t="s">
        <v>35</v>
      </c>
      <c r="N569" s="1" t="s">
        <v>49</v>
      </c>
      <c r="O569" s="1" t="s">
        <v>37</v>
      </c>
      <c r="P569" s="1" t="s">
        <v>149</v>
      </c>
      <c r="Q569" s="1" t="s">
        <v>150</v>
      </c>
      <c r="T569" s="1" t="s">
        <v>134</v>
      </c>
      <c r="X569" s="1" t="s">
        <v>53</v>
      </c>
      <c r="Y569" s="1" t="s">
        <v>151</v>
      </c>
      <c r="Z569" s="3">
        <v>0</v>
      </c>
      <c r="AC569" s="1">
        <f t="shared" si="16"/>
        <v>2019</v>
      </c>
      <c r="AD569" s="1">
        <f t="shared" si="17"/>
        <v>3</v>
      </c>
    </row>
    <row r="570" spans="1:30" ht="12.75" customHeight="1" x14ac:dyDescent="0.2">
      <c r="A570" s="2">
        <v>43545.459583333301</v>
      </c>
      <c r="B570" s="1" t="s">
        <v>953</v>
      </c>
      <c r="C570" s="1" t="s">
        <v>405</v>
      </c>
      <c r="D570" s="1" t="s">
        <v>406</v>
      </c>
      <c r="E570" s="3">
        <v>200</v>
      </c>
      <c r="F570" s="1" t="s">
        <v>31</v>
      </c>
      <c r="G570" s="3">
        <v>0.63</v>
      </c>
      <c r="H570" s="3">
        <v>126</v>
      </c>
      <c r="I570" s="1" t="s">
        <v>32</v>
      </c>
      <c r="K570" s="1" t="s">
        <v>33</v>
      </c>
      <c r="L570" s="1" t="s">
        <v>407</v>
      </c>
      <c r="M570" s="1" t="s">
        <v>35</v>
      </c>
      <c r="N570" s="1" t="s">
        <v>49</v>
      </c>
      <c r="O570" s="1" t="s">
        <v>37</v>
      </c>
      <c r="P570" s="1" t="s">
        <v>38</v>
      </c>
      <c r="Q570" s="1" t="s">
        <v>39</v>
      </c>
      <c r="T570" s="1" t="s">
        <v>52</v>
      </c>
      <c r="X570" s="1" t="s">
        <v>53</v>
      </c>
      <c r="Y570" s="1" t="s">
        <v>42</v>
      </c>
      <c r="Z570" s="3">
        <v>0</v>
      </c>
      <c r="AC570" s="1">
        <f t="shared" si="16"/>
        <v>2019</v>
      </c>
      <c r="AD570" s="1">
        <f t="shared" si="17"/>
        <v>3</v>
      </c>
    </row>
    <row r="571" spans="1:30" ht="12.75" customHeight="1" x14ac:dyDescent="0.2">
      <c r="A571" s="2">
        <v>43545.459583333301</v>
      </c>
      <c r="B571" s="1" t="s">
        <v>953</v>
      </c>
      <c r="C571" s="1" t="s">
        <v>55</v>
      </c>
      <c r="D571" s="1" t="s">
        <v>56</v>
      </c>
      <c r="E571" s="3">
        <v>2000</v>
      </c>
      <c r="F571" s="1" t="s">
        <v>31</v>
      </c>
      <c r="G571" s="3">
        <v>0.63</v>
      </c>
      <c r="H571" s="3">
        <v>1260</v>
      </c>
      <c r="I571" s="1" t="s">
        <v>32</v>
      </c>
      <c r="K571" s="1" t="s">
        <v>33</v>
      </c>
      <c r="L571" s="1" t="s">
        <v>57</v>
      </c>
      <c r="M571" s="1" t="s">
        <v>35</v>
      </c>
      <c r="N571" s="1" t="s">
        <v>49</v>
      </c>
      <c r="O571" s="1" t="s">
        <v>37</v>
      </c>
      <c r="P571" s="1" t="s">
        <v>58</v>
      </c>
      <c r="Q571" s="1" t="s">
        <v>59</v>
      </c>
      <c r="T571" s="1" t="s">
        <v>60</v>
      </c>
      <c r="X571" s="1" t="s">
        <v>53</v>
      </c>
      <c r="Y571" s="1" t="s">
        <v>61</v>
      </c>
      <c r="Z571" s="3">
        <v>0</v>
      </c>
      <c r="AA571" s="1" t="s">
        <v>62</v>
      </c>
      <c r="AB571" s="1" t="s">
        <v>62</v>
      </c>
      <c r="AC571" s="1">
        <f t="shared" si="16"/>
        <v>2019</v>
      </c>
      <c r="AD571" s="1">
        <f t="shared" si="17"/>
        <v>3</v>
      </c>
    </row>
    <row r="572" spans="1:30" ht="12.75" customHeight="1" x14ac:dyDescent="0.2">
      <c r="A572" s="2">
        <v>43545.459583333301</v>
      </c>
      <c r="B572" s="1" t="s">
        <v>953</v>
      </c>
      <c r="C572" s="1" t="s">
        <v>312</v>
      </c>
      <c r="D572" s="1" t="s">
        <v>313</v>
      </c>
      <c r="E572" s="3">
        <v>1000</v>
      </c>
      <c r="F572" s="1" t="s">
        <v>31</v>
      </c>
      <c r="G572" s="3">
        <v>0.63</v>
      </c>
      <c r="H572" s="3">
        <v>630</v>
      </c>
      <c r="I572" s="1" t="s">
        <v>32</v>
      </c>
      <c r="K572" s="1" t="s">
        <v>33</v>
      </c>
      <c r="L572" s="1" t="s">
        <v>314</v>
      </c>
      <c r="M572" s="1" t="s">
        <v>35</v>
      </c>
      <c r="N572" s="1" t="s">
        <v>49</v>
      </c>
      <c r="O572" s="1" t="s">
        <v>37</v>
      </c>
      <c r="P572" s="1" t="s">
        <v>58</v>
      </c>
      <c r="Q572" s="1" t="s">
        <v>59</v>
      </c>
      <c r="T572" s="1" t="s">
        <v>60</v>
      </c>
      <c r="X572" s="1" t="s">
        <v>53</v>
      </c>
      <c r="Y572" s="1" t="s">
        <v>61</v>
      </c>
      <c r="Z572" s="3">
        <v>0</v>
      </c>
      <c r="AA572" s="1" t="s">
        <v>62</v>
      </c>
      <c r="AB572" s="1" t="s">
        <v>62</v>
      </c>
      <c r="AC572" s="1">
        <f t="shared" si="16"/>
        <v>2019</v>
      </c>
      <c r="AD572" s="1">
        <f t="shared" si="17"/>
        <v>3</v>
      </c>
    </row>
    <row r="573" spans="1:30" ht="12.75" customHeight="1" x14ac:dyDescent="0.2">
      <c r="A573" s="2">
        <v>43545.459583333301</v>
      </c>
      <c r="B573" s="1" t="s">
        <v>953</v>
      </c>
      <c r="C573" s="1" t="s">
        <v>66</v>
      </c>
      <c r="D573" s="1" t="s">
        <v>67</v>
      </c>
      <c r="E573" s="3">
        <v>500</v>
      </c>
      <c r="F573" s="1" t="s">
        <v>31</v>
      </c>
      <c r="G573" s="3">
        <v>0.67</v>
      </c>
      <c r="H573" s="3">
        <v>335</v>
      </c>
      <c r="I573" s="1" t="s">
        <v>32</v>
      </c>
      <c r="K573" s="1" t="s">
        <v>33</v>
      </c>
      <c r="L573" s="1" t="s">
        <v>68</v>
      </c>
      <c r="M573" s="1" t="s">
        <v>35</v>
      </c>
      <c r="N573" s="1" t="s">
        <v>49</v>
      </c>
      <c r="O573" s="1" t="s">
        <v>37</v>
      </c>
      <c r="P573" s="1" t="s">
        <v>69</v>
      </c>
      <c r="Q573" s="1" t="s">
        <v>70</v>
      </c>
      <c r="T573" s="1" t="s">
        <v>71</v>
      </c>
      <c r="X573" s="1" t="s">
        <v>53</v>
      </c>
      <c r="Y573" s="1" t="s">
        <v>42</v>
      </c>
      <c r="Z573" s="3">
        <v>0</v>
      </c>
      <c r="AC573" s="1">
        <f t="shared" si="16"/>
        <v>2019</v>
      </c>
      <c r="AD573" s="1">
        <f t="shared" si="17"/>
        <v>3</v>
      </c>
    </row>
    <row r="574" spans="1:30" ht="12.75" customHeight="1" x14ac:dyDescent="0.2">
      <c r="A574" s="2">
        <v>43545.459583333301</v>
      </c>
      <c r="B574" s="1" t="s">
        <v>953</v>
      </c>
      <c r="C574" s="1" t="s">
        <v>72</v>
      </c>
      <c r="D574" s="1" t="s">
        <v>73</v>
      </c>
      <c r="E574" s="3">
        <v>400</v>
      </c>
      <c r="F574" s="1" t="s">
        <v>31</v>
      </c>
      <c r="G574" s="3">
        <v>0.86</v>
      </c>
      <c r="H574" s="3">
        <v>344</v>
      </c>
      <c r="I574" s="1" t="s">
        <v>32</v>
      </c>
      <c r="K574" s="1" t="s">
        <v>33</v>
      </c>
      <c r="L574" s="1" t="s">
        <v>74</v>
      </c>
      <c r="M574" s="1" t="s">
        <v>35</v>
      </c>
      <c r="N574" s="1" t="s">
        <v>49</v>
      </c>
      <c r="O574" s="1" t="s">
        <v>37</v>
      </c>
      <c r="P574" s="1" t="s">
        <v>75</v>
      </c>
      <c r="Q574" s="1" t="s">
        <v>76</v>
      </c>
      <c r="T574" s="1" t="s">
        <v>40</v>
      </c>
      <c r="X574" s="1" t="s">
        <v>77</v>
      </c>
      <c r="Y574" s="1" t="s">
        <v>42</v>
      </c>
      <c r="Z574" s="3">
        <v>0</v>
      </c>
      <c r="AC574" s="1">
        <f t="shared" si="16"/>
        <v>2019</v>
      </c>
      <c r="AD574" s="1">
        <f t="shared" si="17"/>
        <v>3</v>
      </c>
    </row>
    <row r="575" spans="1:30" ht="12.75" customHeight="1" x14ac:dyDescent="0.2">
      <c r="A575" s="2">
        <v>43545.459583333301</v>
      </c>
      <c r="B575" s="1" t="s">
        <v>953</v>
      </c>
      <c r="C575" s="1" t="s">
        <v>467</v>
      </c>
      <c r="D575" s="1" t="s">
        <v>468</v>
      </c>
      <c r="E575" s="3">
        <v>75</v>
      </c>
      <c r="F575" s="1" t="s">
        <v>31</v>
      </c>
      <c r="G575" s="3">
        <v>1.03</v>
      </c>
      <c r="H575" s="3">
        <v>77.25</v>
      </c>
      <c r="I575" s="1" t="s">
        <v>32</v>
      </c>
      <c r="K575" s="1" t="s">
        <v>33</v>
      </c>
      <c r="L575" s="1" t="s">
        <v>469</v>
      </c>
      <c r="M575" s="1" t="s">
        <v>35</v>
      </c>
      <c r="N575" s="1" t="s">
        <v>49</v>
      </c>
      <c r="O575" s="1" t="s">
        <v>37</v>
      </c>
      <c r="P575" s="1" t="s">
        <v>169</v>
      </c>
      <c r="Q575" s="1" t="s">
        <v>170</v>
      </c>
      <c r="T575" s="1" t="s">
        <v>470</v>
      </c>
      <c r="X575" s="1" t="s">
        <v>53</v>
      </c>
      <c r="Y575" s="1" t="s">
        <v>84</v>
      </c>
      <c r="Z575" s="3">
        <v>0</v>
      </c>
      <c r="AC575" s="1">
        <f t="shared" si="16"/>
        <v>2019</v>
      </c>
      <c r="AD575" s="1">
        <f t="shared" si="17"/>
        <v>3</v>
      </c>
    </row>
    <row r="576" spans="1:30" ht="12.75" customHeight="1" x14ac:dyDescent="0.2">
      <c r="A576" s="2">
        <v>43545.459583333301</v>
      </c>
      <c r="B576" s="1" t="s">
        <v>953</v>
      </c>
      <c r="C576" s="1" t="s">
        <v>516</v>
      </c>
      <c r="D576" s="1" t="s">
        <v>517</v>
      </c>
      <c r="E576" s="3">
        <v>200</v>
      </c>
      <c r="F576" s="1" t="s">
        <v>31</v>
      </c>
      <c r="G576" s="3">
        <v>1.18</v>
      </c>
      <c r="H576" s="3">
        <v>236</v>
      </c>
      <c r="I576" s="1" t="s">
        <v>32</v>
      </c>
      <c r="K576" s="1" t="s">
        <v>33</v>
      </c>
      <c r="L576" s="1" t="s">
        <v>518</v>
      </c>
      <c r="M576" s="1" t="s">
        <v>35</v>
      </c>
      <c r="N576" s="1" t="s">
        <v>49</v>
      </c>
      <c r="O576" s="1" t="s">
        <v>37</v>
      </c>
      <c r="P576" s="1" t="s">
        <v>69</v>
      </c>
      <c r="Q576" s="1" t="s">
        <v>70</v>
      </c>
      <c r="T576" s="1" t="s">
        <v>71</v>
      </c>
      <c r="X576" s="1" t="s">
        <v>53</v>
      </c>
      <c r="Y576" s="1" t="s">
        <v>42</v>
      </c>
      <c r="Z576" s="3">
        <v>0</v>
      </c>
      <c r="AC576" s="1">
        <f t="shared" si="16"/>
        <v>2019</v>
      </c>
      <c r="AD576" s="1">
        <f t="shared" si="17"/>
        <v>3</v>
      </c>
    </row>
    <row r="577" spans="1:30" ht="12.75" customHeight="1" x14ac:dyDescent="0.2">
      <c r="A577" s="2">
        <v>43545.459583333301</v>
      </c>
      <c r="B577" s="1" t="s">
        <v>953</v>
      </c>
      <c r="C577" s="1" t="s">
        <v>315</v>
      </c>
      <c r="D577" s="1" t="s">
        <v>316</v>
      </c>
      <c r="E577" s="3">
        <v>100</v>
      </c>
      <c r="F577" s="1" t="s">
        <v>31</v>
      </c>
      <c r="G577" s="3">
        <v>1.29</v>
      </c>
      <c r="H577" s="3">
        <v>129</v>
      </c>
      <c r="I577" s="1" t="s">
        <v>32</v>
      </c>
      <c r="K577" s="1" t="s">
        <v>33</v>
      </c>
      <c r="L577" s="1" t="s">
        <v>317</v>
      </c>
      <c r="M577" s="1" t="s">
        <v>35</v>
      </c>
      <c r="N577" s="1" t="s">
        <v>49</v>
      </c>
      <c r="O577" s="1" t="s">
        <v>37</v>
      </c>
      <c r="P577" s="1" t="s">
        <v>69</v>
      </c>
      <c r="Q577" s="1" t="s">
        <v>70</v>
      </c>
      <c r="T577" s="1" t="s">
        <v>71</v>
      </c>
      <c r="X577" s="1" t="s">
        <v>53</v>
      </c>
      <c r="Y577" s="1" t="s">
        <v>42</v>
      </c>
      <c r="Z577" s="3">
        <v>0</v>
      </c>
      <c r="AC577" s="1">
        <f t="shared" si="16"/>
        <v>2019</v>
      </c>
      <c r="AD577" s="1">
        <f t="shared" si="17"/>
        <v>3</v>
      </c>
    </row>
    <row r="578" spans="1:30" ht="12.75" customHeight="1" x14ac:dyDescent="0.2">
      <c r="A578" s="2">
        <v>43545.459583333301</v>
      </c>
      <c r="B578" s="1" t="s">
        <v>953</v>
      </c>
      <c r="C578" s="1" t="s">
        <v>78</v>
      </c>
      <c r="D578" s="1" t="s">
        <v>79</v>
      </c>
      <c r="E578" s="3">
        <v>200</v>
      </c>
      <c r="F578" s="1" t="s">
        <v>31</v>
      </c>
      <c r="G578" s="3">
        <v>1.5</v>
      </c>
      <c r="H578" s="3">
        <v>300</v>
      </c>
      <c r="I578" s="1" t="s">
        <v>32</v>
      </c>
      <c r="K578" s="1" t="s">
        <v>33</v>
      </c>
      <c r="L578" s="1" t="s">
        <v>80</v>
      </c>
      <c r="M578" s="1" t="s">
        <v>35</v>
      </c>
      <c r="N578" s="1" t="s">
        <v>49</v>
      </c>
      <c r="O578" s="1" t="s">
        <v>37</v>
      </c>
      <c r="P578" s="1" t="s">
        <v>81</v>
      </c>
      <c r="Q578" s="1" t="s">
        <v>82</v>
      </c>
      <c r="T578" s="1" t="s">
        <v>83</v>
      </c>
      <c r="X578" s="1" t="s">
        <v>53</v>
      </c>
      <c r="Y578" s="1" t="s">
        <v>84</v>
      </c>
      <c r="Z578" s="3">
        <v>0</v>
      </c>
      <c r="AC578" s="1">
        <f t="shared" si="16"/>
        <v>2019</v>
      </c>
      <c r="AD578" s="1">
        <f t="shared" si="17"/>
        <v>3</v>
      </c>
    </row>
    <row r="579" spans="1:30" ht="12.75" customHeight="1" x14ac:dyDescent="0.2">
      <c r="A579" s="2">
        <v>43545.459583333301</v>
      </c>
      <c r="B579" s="1" t="s">
        <v>953</v>
      </c>
      <c r="C579" s="1" t="s">
        <v>227</v>
      </c>
      <c r="D579" s="1" t="s">
        <v>228</v>
      </c>
      <c r="E579" s="3">
        <v>4</v>
      </c>
      <c r="F579" s="1" t="s">
        <v>31</v>
      </c>
      <c r="G579" s="3">
        <v>1.9</v>
      </c>
      <c r="H579" s="3">
        <v>7.6</v>
      </c>
      <c r="I579" s="1" t="s">
        <v>32</v>
      </c>
      <c r="K579" s="1" t="s">
        <v>33</v>
      </c>
      <c r="L579" s="1" t="s">
        <v>229</v>
      </c>
      <c r="M579" s="1" t="s">
        <v>35</v>
      </c>
      <c r="N579" s="1" t="s">
        <v>49</v>
      </c>
      <c r="O579" s="1" t="s">
        <v>37</v>
      </c>
      <c r="P579" s="1" t="s">
        <v>88</v>
      </c>
      <c r="Q579" s="1" t="s">
        <v>89</v>
      </c>
      <c r="T579" s="1" t="s">
        <v>90</v>
      </c>
      <c r="X579" s="1" t="s">
        <v>53</v>
      </c>
      <c r="Y579" s="1" t="s">
        <v>84</v>
      </c>
      <c r="Z579" s="3">
        <v>0</v>
      </c>
      <c r="AC579" s="1">
        <f t="shared" ref="AC579:AC642" si="18">YEAR(A579)</f>
        <v>2019</v>
      </c>
      <c r="AD579" s="1">
        <f t="shared" ref="AD579:AD642" si="19">MONTH(A579)</f>
        <v>3</v>
      </c>
    </row>
    <row r="580" spans="1:30" ht="12.75" customHeight="1" x14ac:dyDescent="0.2">
      <c r="A580" s="2">
        <v>43545.459583333301</v>
      </c>
      <c r="B580" s="1" t="s">
        <v>953</v>
      </c>
      <c r="C580" s="1" t="s">
        <v>954</v>
      </c>
      <c r="D580" s="1" t="s">
        <v>955</v>
      </c>
      <c r="E580" s="3">
        <v>6</v>
      </c>
      <c r="F580" s="1" t="s">
        <v>31</v>
      </c>
      <c r="G580" s="3">
        <v>2.0299999999999998</v>
      </c>
      <c r="H580" s="3">
        <v>12.18</v>
      </c>
      <c r="I580" s="1" t="s">
        <v>32</v>
      </c>
      <c r="K580" s="1" t="s">
        <v>33</v>
      </c>
      <c r="L580" s="1" t="s">
        <v>956</v>
      </c>
      <c r="M580" s="1" t="s">
        <v>35</v>
      </c>
      <c r="N580" s="1" t="s">
        <v>49</v>
      </c>
      <c r="O580" s="1" t="s">
        <v>37</v>
      </c>
      <c r="P580" s="1" t="s">
        <v>88</v>
      </c>
      <c r="Q580" s="1" t="s">
        <v>89</v>
      </c>
      <c r="T580" s="1" t="s">
        <v>90</v>
      </c>
      <c r="X580" s="1" t="s">
        <v>53</v>
      </c>
      <c r="Y580" s="1" t="s">
        <v>84</v>
      </c>
      <c r="Z580" s="3">
        <v>0</v>
      </c>
      <c r="AC580" s="1">
        <f t="shared" si="18"/>
        <v>2019</v>
      </c>
      <c r="AD580" s="1">
        <f t="shared" si="19"/>
        <v>3</v>
      </c>
    </row>
    <row r="581" spans="1:30" ht="12.75" customHeight="1" x14ac:dyDescent="0.2">
      <c r="A581" s="2">
        <v>43545.459583333301</v>
      </c>
      <c r="B581" s="1" t="s">
        <v>953</v>
      </c>
      <c r="C581" s="1" t="s">
        <v>957</v>
      </c>
      <c r="D581" s="1" t="s">
        <v>958</v>
      </c>
      <c r="E581" s="3">
        <v>4</v>
      </c>
      <c r="F581" s="1" t="s">
        <v>31</v>
      </c>
      <c r="G581" s="3">
        <v>2.04</v>
      </c>
      <c r="H581" s="3">
        <v>8.16</v>
      </c>
      <c r="I581" s="1" t="s">
        <v>32</v>
      </c>
      <c r="K581" s="1" t="s">
        <v>33</v>
      </c>
      <c r="L581" s="1" t="s">
        <v>959</v>
      </c>
      <c r="M581" s="1" t="s">
        <v>35</v>
      </c>
      <c r="N581" s="1" t="s">
        <v>49</v>
      </c>
      <c r="O581" s="1" t="s">
        <v>37</v>
      </c>
      <c r="P581" s="1" t="s">
        <v>88</v>
      </c>
      <c r="Q581" s="1" t="s">
        <v>89</v>
      </c>
      <c r="T581" s="1" t="s">
        <v>90</v>
      </c>
      <c r="X581" s="1" t="s">
        <v>53</v>
      </c>
      <c r="Y581" s="1" t="s">
        <v>84</v>
      </c>
      <c r="Z581" s="3">
        <v>0</v>
      </c>
      <c r="AC581" s="1">
        <f t="shared" si="18"/>
        <v>2019</v>
      </c>
      <c r="AD581" s="1">
        <f t="shared" si="19"/>
        <v>3</v>
      </c>
    </row>
    <row r="582" spans="1:30" ht="12.75" customHeight="1" x14ac:dyDescent="0.2">
      <c r="A582" s="2">
        <v>43545.459583333301</v>
      </c>
      <c r="B582" s="1" t="s">
        <v>953</v>
      </c>
      <c r="C582" s="1" t="s">
        <v>960</v>
      </c>
      <c r="D582" s="1" t="s">
        <v>961</v>
      </c>
      <c r="E582" s="3">
        <v>200</v>
      </c>
      <c r="F582" s="1" t="s">
        <v>31</v>
      </c>
      <c r="G582" s="3">
        <v>2.46</v>
      </c>
      <c r="H582" s="3">
        <v>492</v>
      </c>
      <c r="I582" s="1" t="s">
        <v>32</v>
      </c>
      <c r="K582" s="1" t="s">
        <v>33</v>
      </c>
      <c r="L582" s="1" t="s">
        <v>962</v>
      </c>
      <c r="M582" s="1" t="s">
        <v>35</v>
      </c>
      <c r="N582" s="1" t="s">
        <v>49</v>
      </c>
      <c r="O582" s="1" t="s">
        <v>37</v>
      </c>
      <c r="P582" s="1" t="s">
        <v>88</v>
      </c>
      <c r="Q582" s="1" t="s">
        <v>89</v>
      </c>
      <c r="T582" s="1" t="s">
        <v>83</v>
      </c>
      <c r="X582" s="1" t="s">
        <v>53</v>
      </c>
      <c r="Y582" s="1" t="s">
        <v>84</v>
      </c>
      <c r="Z582" s="3">
        <v>0</v>
      </c>
      <c r="AC582" s="1">
        <f t="shared" si="18"/>
        <v>2019</v>
      </c>
      <c r="AD582" s="1">
        <f t="shared" si="19"/>
        <v>3</v>
      </c>
    </row>
    <row r="583" spans="1:30" ht="12.75" customHeight="1" x14ac:dyDescent="0.2">
      <c r="A583" s="2">
        <v>43545.459583333301</v>
      </c>
      <c r="B583" s="1" t="s">
        <v>953</v>
      </c>
      <c r="C583" s="1" t="s">
        <v>963</v>
      </c>
      <c r="D583" s="1" t="s">
        <v>964</v>
      </c>
      <c r="E583" s="3">
        <v>10</v>
      </c>
      <c r="F583" s="1" t="s">
        <v>217</v>
      </c>
      <c r="G583" s="3">
        <v>7.02</v>
      </c>
      <c r="H583" s="3">
        <v>70.2</v>
      </c>
      <c r="I583" s="1" t="s">
        <v>32</v>
      </c>
      <c r="K583" s="1" t="s">
        <v>33</v>
      </c>
      <c r="L583" s="1" t="s">
        <v>965</v>
      </c>
      <c r="M583" s="1" t="s">
        <v>35</v>
      </c>
      <c r="N583" s="1" t="s">
        <v>49</v>
      </c>
      <c r="O583" s="1" t="s">
        <v>37</v>
      </c>
      <c r="P583" s="1" t="s">
        <v>966</v>
      </c>
      <c r="Q583" s="1" t="s">
        <v>967</v>
      </c>
      <c r="T583" s="1" t="s">
        <v>134</v>
      </c>
      <c r="X583" s="1" t="s">
        <v>53</v>
      </c>
      <c r="Y583" s="1" t="s">
        <v>61</v>
      </c>
      <c r="Z583" s="3">
        <v>0</v>
      </c>
      <c r="AC583" s="1">
        <f t="shared" si="18"/>
        <v>2019</v>
      </c>
      <c r="AD583" s="1">
        <f t="shared" si="19"/>
        <v>3</v>
      </c>
    </row>
    <row r="584" spans="1:30" ht="12.75" customHeight="1" x14ac:dyDescent="0.2">
      <c r="A584" s="2">
        <v>43545.459583333301</v>
      </c>
      <c r="B584" s="1" t="s">
        <v>953</v>
      </c>
      <c r="C584" s="1" t="s">
        <v>968</v>
      </c>
      <c r="D584" s="1" t="s">
        <v>969</v>
      </c>
      <c r="E584" s="3">
        <v>10</v>
      </c>
      <c r="F584" s="1" t="s">
        <v>217</v>
      </c>
      <c r="G584" s="3">
        <v>7.02</v>
      </c>
      <c r="H584" s="3">
        <v>70.2</v>
      </c>
      <c r="I584" s="1" t="s">
        <v>32</v>
      </c>
      <c r="K584" s="1" t="s">
        <v>33</v>
      </c>
      <c r="L584" s="1" t="s">
        <v>970</v>
      </c>
      <c r="M584" s="1" t="s">
        <v>35</v>
      </c>
      <c r="N584" s="1" t="s">
        <v>49</v>
      </c>
      <c r="O584" s="1" t="s">
        <v>37</v>
      </c>
      <c r="P584" s="1" t="s">
        <v>966</v>
      </c>
      <c r="Q584" s="1" t="s">
        <v>967</v>
      </c>
      <c r="T584" s="1" t="s">
        <v>134</v>
      </c>
      <c r="X584" s="1" t="s">
        <v>53</v>
      </c>
      <c r="Y584" s="1" t="s">
        <v>61</v>
      </c>
      <c r="Z584" s="3">
        <v>0</v>
      </c>
      <c r="AC584" s="1">
        <f t="shared" si="18"/>
        <v>2019</v>
      </c>
      <c r="AD584" s="1">
        <f t="shared" si="19"/>
        <v>3</v>
      </c>
    </row>
    <row r="585" spans="1:30" ht="12.75" customHeight="1" x14ac:dyDescent="0.2">
      <c r="A585" s="2">
        <v>43545.459583333301</v>
      </c>
      <c r="B585" s="1" t="s">
        <v>953</v>
      </c>
      <c r="C585" s="1" t="s">
        <v>411</v>
      </c>
      <c r="D585" s="1" t="s">
        <v>412</v>
      </c>
      <c r="E585" s="3">
        <v>100</v>
      </c>
      <c r="F585" s="1" t="s">
        <v>31</v>
      </c>
      <c r="G585" s="3">
        <v>9.1999999999999993</v>
      </c>
      <c r="H585" s="3">
        <v>920</v>
      </c>
      <c r="I585" s="1" t="s">
        <v>32</v>
      </c>
      <c r="K585" s="1" t="s">
        <v>33</v>
      </c>
      <c r="L585" s="1" t="s">
        <v>413</v>
      </c>
      <c r="M585" s="1" t="s">
        <v>35</v>
      </c>
      <c r="N585" s="1" t="s">
        <v>49</v>
      </c>
      <c r="O585" s="1" t="s">
        <v>37</v>
      </c>
      <c r="P585" s="1" t="s">
        <v>414</v>
      </c>
      <c r="Q585" s="1" t="s">
        <v>415</v>
      </c>
      <c r="T585" s="1" t="s">
        <v>416</v>
      </c>
      <c r="X585" s="1" t="s">
        <v>53</v>
      </c>
      <c r="Y585" s="1" t="s">
        <v>84</v>
      </c>
      <c r="Z585" s="3">
        <v>0</v>
      </c>
      <c r="AA585" s="1" t="s">
        <v>417</v>
      </c>
      <c r="AB585" s="1" t="s">
        <v>417</v>
      </c>
      <c r="AC585" s="1">
        <f t="shared" si="18"/>
        <v>2019</v>
      </c>
      <c r="AD585" s="1">
        <f t="shared" si="19"/>
        <v>3</v>
      </c>
    </row>
    <row r="586" spans="1:30" ht="12.75" customHeight="1" x14ac:dyDescent="0.2">
      <c r="A586" s="2">
        <v>43545.459583333301</v>
      </c>
      <c r="B586" s="1" t="s">
        <v>953</v>
      </c>
      <c r="C586" s="1" t="s">
        <v>181</v>
      </c>
      <c r="D586" s="1" t="s">
        <v>182</v>
      </c>
      <c r="E586" s="3">
        <v>60</v>
      </c>
      <c r="F586" s="1" t="s">
        <v>31</v>
      </c>
      <c r="G586" s="3">
        <v>10.16</v>
      </c>
      <c r="H586" s="3">
        <v>609.6</v>
      </c>
      <c r="I586" s="1" t="s">
        <v>32</v>
      </c>
      <c r="K586" s="1" t="s">
        <v>33</v>
      </c>
      <c r="L586" s="1" t="s">
        <v>183</v>
      </c>
      <c r="M586" s="1" t="s">
        <v>35</v>
      </c>
      <c r="N586" s="1" t="s">
        <v>49</v>
      </c>
      <c r="O586" s="1" t="s">
        <v>37</v>
      </c>
      <c r="P586" s="1" t="s">
        <v>185</v>
      </c>
      <c r="Q586" s="1" t="s">
        <v>186</v>
      </c>
      <c r="T586" s="1" t="s">
        <v>187</v>
      </c>
      <c r="X586" s="1" t="s">
        <v>53</v>
      </c>
      <c r="Y586" s="1" t="s">
        <v>188</v>
      </c>
      <c r="Z586" s="3">
        <v>0</v>
      </c>
      <c r="AA586" s="1" t="s">
        <v>189</v>
      </c>
      <c r="AB586" s="1" t="s">
        <v>189</v>
      </c>
      <c r="AC586" s="1">
        <f t="shared" si="18"/>
        <v>2019</v>
      </c>
      <c r="AD586" s="1">
        <f t="shared" si="19"/>
        <v>3</v>
      </c>
    </row>
    <row r="587" spans="1:30" ht="12.75" customHeight="1" x14ac:dyDescent="0.2">
      <c r="A587" s="2">
        <v>43545.459583333301</v>
      </c>
      <c r="B587" s="1" t="s">
        <v>953</v>
      </c>
      <c r="C587" s="1" t="s">
        <v>264</v>
      </c>
      <c r="D587" s="1" t="s">
        <v>265</v>
      </c>
      <c r="E587" s="3">
        <v>30</v>
      </c>
      <c r="F587" s="1" t="s">
        <v>31</v>
      </c>
      <c r="G587" s="3">
        <v>11.73</v>
      </c>
      <c r="H587" s="3">
        <v>351.9</v>
      </c>
      <c r="I587" s="1" t="s">
        <v>32</v>
      </c>
      <c r="K587" s="1" t="s">
        <v>33</v>
      </c>
      <c r="L587" s="1" t="s">
        <v>266</v>
      </c>
      <c r="M587" s="1" t="s">
        <v>35</v>
      </c>
      <c r="N587" s="1" t="s">
        <v>49</v>
      </c>
      <c r="O587" s="1" t="s">
        <v>37</v>
      </c>
      <c r="P587" s="1" t="s">
        <v>267</v>
      </c>
      <c r="Q587" s="1" t="s">
        <v>268</v>
      </c>
      <c r="T587" s="1" t="s">
        <v>269</v>
      </c>
      <c r="X587" s="1" t="s">
        <v>53</v>
      </c>
      <c r="Y587" s="1" t="s">
        <v>84</v>
      </c>
      <c r="Z587" s="3">
        <v>0</v>
      </c>
      <c r="AC587" s="1">
        <f t="shared" si="18"/>
        <v>2019</v>
      </c>
      <c r="AD587" s="1">
        <f t="shared" si="19"/>
        <v>3</v>
      </c>
    </row>
    <row r="588" spans="1:30" ht="12.75" customHeight="1" x14ac:dyDescent="0.2">
      <c r="A588" s="2">
        <v>43545.459583333301</v>
      </c>
      <c r="B588" s="1" t="s">
        <v>953</v>
      </c>
      <c r="C588" s="1" t="s">
        <v>270</v>
      </c>
      <c r="D588" s="1" t="s">
        <v>271</v>
      </c>
      <c r="E588" s="3">
        <v>30</v>
      </c>
      <c r="F588" s="1" t="s">
        <v>31</v>
      </c>
      <c r="G588" s="3">
        <v>13.31</v>
      </c>
      <c r="H588" s="3">
        <v>399.3</v>
      </c>
      <c r="I588" s="1" t="s">
        <v>32</v>
      </c>
      <c r="K588" s="1" t="s">
        <v>33</v>
      </c>
      <c r="L588" s="1" t="s">
        <v>272</v>
      </c>
      <c r="M588" s="1" t="s">
        <v>35</v>
      </c>
      <c r="N588" s="1" t="s">
        <v>49</v>
      </c>
      <c r="O588" s="1" t="s">
        <v>37</v>
      </c>
      <c r="P588" s="1" t="s">
        <v>267</v>
      </c>
      <c r="Q588" s="1" t="s">
        <v>268</v>
      </c>
      <c r="T588" s="1" t="s">
        <v>269</v>
      </c>
      <c r="X588" s="1" t="s">
        <v>53</v>
      </c>
      <c r="Y588" s="1" t="s">
        <v>84</v>
      </c>
      <c r="Z588" s="3">
        <v>0</v>
      </c>
      <c r="AC588" s="1">
        <f t="shared" si="18"/>
        <v>2019</v>
      </c>
      <c r="AD588" s="1">
        <f t="shared" si="19"/>
        <v>3</v>
      </c>
    </row>
    <row r="589" spans="1:30" ht="12.75" customHeight="1" x14ac:dyDescent="0.2">
      <c r="A589" s="2">
        <v>43545.459583333301</v>
      </c>
      <c r="B589" s="1" t="s">
        <v>953</v>
      </c>
      <c r="C589" s="1" t="s">
        <v>846</v>
      </c>
      <c r="D589" s="1" t="s">
        <v>847</v>
      </c>
      <c r="E589" s="3">
        <v>4</v>
      </c>
      <c r="F589" s="1" t="s">
        <v>31</v>
      </c>
      <c r="G589" s="3">
        <v>30.26</v>
      </c>
      <c r="H589" s="3">
        <v>121.04</v>
      </c>
      <c r="I589" s="1" t="s">
        <v>32</v>
      </c>
      <c r="K589" s="1" t="s">
        <v>33</v>
      </c>
      <c r="L589" s="1" t="s">
        <v>848</v>
      </c>
      <c r="M589" s="1" t="s">
        <v>35</v>
      </c>
      <c r="N589" s="1" t="s">
        <v>49</v>
      </c>
      <c r="O589" s="1" t="s">
        <v>37</v>
      </c>
      <c r="P589" s="1" t="s">
        <v>50</v>
      </c>
      <c r="Q589" s="1" t="s">
        <v>51</v>
      </c>
      <c r="T589" s="1" t="s">
        <v>52</v>
      </c>
      <c r="X589" s="1" t="s">
        <v>53</v>
      </c>
      <c r="Y589" s="1" t="s">
        <v>42</v>
      </c>
      <c r="Z589" s="3">
        <v>0</v>
      </c>
      <c r="AC589" s="1">
        <f t="shared" si="18"/>
        <v>2019</v>
      </c>
      <c r="AD589" s="1">
        <f t="shared" si="19"/>
        <v>3</v>
      </c>
    </row>
    <row r="590" spans="1:30" ht="12.75" customHeight="1" x14ac:dyDescent="0.2">
      <c r="A590" s="2">
        <v>43545.459583333301</v>
      </c>
      <c r="B590" s="1" t="s">
        <v>953</v>
      </c>
      <c r="C590" s="1" t="s">
        <v>971</v>
      </c>
      <c r="D590" s="1" t="s">
        <v>972</v>
      </c>
      <c r="E590" s="3">
        <v>10</v>
      </c>
      <c r="F590" s="1" t="s">
        <v>31</v>
      </c>
      <c r="G590" s="3">
        <v>34.51</v>
      </c>
      <c r="H590" s="3">
        <v>345.1</v>
      </c>
      <c r="I590" s="1" t="s">
        <v>32</v>
      </c>
      <c r="K590" s="1" t="s">
        <v>33</v>
      </c>
      <c r="L590" s="1" t="s">
        <v>973</v>
      </c>
      <c r="M590" s="1" t="s">
        <v>35</v>
      </c>
      <c r="N590" s="1" t="s">
        <v>49</v>
      </c>
      <c r="O590" s="1" t="s">
        <v>37</v>
      </c>
      <c r="P590" s="1" t="s">
        <v>69</v>
      </c>
      <c r="Q590" s="1" t="s">
        <v>70</v>
      </c>
      <c r="T590" s="1" t="s">
        <v>126</v>
      </c>
      <c r="X590" s="1" t="s">
        <v>53</v>
      </c>
      <c r="Y590" s="1" t="s">
        <v>42</v>
      </c>
      <c r="Z590" s="3">
        <v>0</v>
      </c>
      <c r="AC590" s="1">
        <f t="shared" si="18"/>
        <v>2019</v>
      </c>
      <c r="AD590" s="1">
        <f t="shared" si="19"/>
        <v>3</v>
      </c>
    </row>
    <row r="591" spans="1:30" ht="12.75" customHeight="1" x14ac:dyDescent="0.2">
      <c r="A591" s="2">
        <v>43545.459583333301</v>
      </c>
      <c r="B591" s="1" t="s">
        <v>953</v>
      </c>
      <c r="C591" s="1" t="s">
        <v>427</v>
      </c>
      <c r="D591" s="1" t="s">
        <v>428</v>
      </c>
      <c r="E591" s="3">
        <v>2</v>
      </c>
      <c r="F591" s="1" t="s">
        <v>31</v>
      </c>
      <c r="G591" s="3">
        <v>172.5</v>
      </c>
      <c r="H591" s="3">
        <v>345</v>
      </c>
      <c r="I591" s="1" t="s">
        <v>32</v>
      </c>
      <c r="K591" s="1" t="s">
        <v>33</v>
      </c>
      <c r="L591" s="1" t="s">
        <v>429</v>
      </c>
      <c r="M591" s="1" t="s">
        <v>35</v>
      </c>
      <c r="N591" s="1" t="s">
        <v>49</v>
      </c>
      <c r="O591" s="1" t="s">
        <v>37</v>
      </c>
      <c r="P591" s="1" t="s">
        <v>414</v>
      </c>
      <c r="Q591" s="1" t="s">
        <v>415</v>
      </c>
      <c r="T591" s="1" t="s">
        <v>416</v>
      </c>
      <c r="X591" s="1" t="s">
        <v>53</v>
      </c>
      <c r="Y591" s="1" t="s">
        <v>84</v>
      </c>
      <c r="Z591" s="3">
        <v>0</v>
      </c>
      <c r="AA591" s="1" t="s">
        <v>417</v>
      </c>
      <c r="AB591" s="1" t="s">
        <v>417</v>
      </c>
      <c r="AC591" s="1">
        <f t="shared" si="18"/>
        <v>2019</v>
      </c>
      <c r="AD591" s="1">
        <f t="shared" si="19"/>
        <v>3</v>
      </c>
    </row>
    <row r="592" spans="1:30" ht="12.75" customHeight="1" x14ac:dyDescent="0.2">
      <c r="A592" s="2">
        <v>43545.459583333301</v>
      </c>
      <c r="B592" s="1" t="s">
        <v>953</v>
      </c>
      <c r="C592" s="1" t="s">
        <v>642</v>
      </c>
      <c r="D592" s="1" t="s">
        <v>643</v>
      </c>
      <c r="E592" s="3">
        <v>1</v>
      </c>
      <c r="F592" s="1" t="s">
        <v>31</v>
      </c>
      <c r="G592" s="3">
        <v>573.85</v>
      </c>
      <c r="H592" s="3">
        <v>573.85</v>
      </c>
      <c r="I592" s="1" t="s">
        <v>32</v>
      </c>
      <c r="K592" s="1" t="s">
        <v>33</v>
      </c>
      <c r="L592" s="1" t="s">
        <v>644</v>
      </c>
      <c r="M592" s="1" t="s">
        <v>35</v>
      </c>
      <c r="N592" s="1" t="s">
        <v>49</v>
      </c>
      <c r="O592" s="1" t="s">
        <v>37</v>
      </c>
      <c r="P592" s="1" t="s">
        <v>38</v>
      </c>
      <c r="Q592" s="1" t="s">
        <v>39</v>
      </c>
      <c r="T592" s="1" t="s">
        <v>115</v>
      </c>
      <c r="X592" s="1" t="s">
        <v>53</v>
      </c>
      <c r="Y592" s="1" t="s">
        <v>42</v>
      </c>
      <c r="Z592" s="3">
        <v>0</v>
      </c>
      <c r="AC592" s="1">
        <f t="shared" si="18"/>
        <v>2019</v>
      </c>
      <c r="AD592" s="1">
        <f t="shared" si="19"/>
        <v>3</v>
      </c>
    </row>
    <row r="593" spans="1:30" ht="12.75" customHeight="1" x14ac:dyDescent="0.2">
      <c r="A593" s="2">
        <v>43545.481254594903</v>
      </c>
      <c r="B593" s="1" t="s">
        <v>974</v>
      </c>
      <c r="C593" s="1" t="s">
        <v>91</v>
      </c>
      <c r="D593" s="1" t="s">
        <v>92</v>
      </c>
      <c r="E593" s="3">
        <v>100</v>
      </c>
      <c r="F593" s="1" t="s">
        <v>31</v>
      </c>
      <c r="G593" s="3">
        <v>2.17</v>
      </c>
      <c r="H593" s="3">
        <v>217</v>
      </c>
      <c r="I593" s="1" t="s">
        <v>32</v>
      </c>
      <c r="K593" s="1" t="s">
        <v>33</v>
      </c>
      <c r="L593" s="1" t="s">
        <v>93</v>
      </c>
      <c r="M593" s="1" t="s">
        <v>35</v>
      </c>
      <c r="N593" s="1" t="s">
        <v>120</v>
      </c>
      <c r="O593" s="1" t="s">
        <v>37</v>
      </c>
      <c r="P593" s="1" t="s">
        <v>88</v>
      </c>
      <c r="Q593" s="1" t="s">
        <v>89</v>
      </c>
      <c r="T593" s="1" t="s">
        <v>90</v>
      </c>
      <c r="X593" s="1" t="s">
        <v>53</v>
      </c>
      <c r="Y593" s="1" t="s">
        <v>84</v>
      </c>
      <c r="Z593" s="3">
        <v>0</v>
      </c>
      <c r="AC593" s="1">
        <f t="shared" si="18"/>
        <v>2019</v>
      </c>
      <c r="AD593" s="1">
        <f t="shared" si="19"/>
        <v>3</v>
      </c>
    </row>
    <row r="594" spans="1:30" ht="12.75" customHeight="1" x14ac:dyDescent="0.2">
      <c r="A594" s="2">
        <v>43545.505878009302</v>
      </c>
      <c r="B594" s="1" t="s">
        <v>975</v>
      </c>
      <c r="C594" s="1" t="s">
        <v>451</v>
      </c>
      <c r="D594" s="1" t="s">
        <v>452</v>
      </c>
      <c r="E594" s="3">
        <v>10</v>
      </c>
      <c r="F594" s="1" t="s">
        <v>31</v>
      </c>
      <c r="G594" s="3">
        <v>93.44</v>
      </c>
      <c r="H594" s="3">
        <v>934.38</v>
      </c>
      <c r="I594" s="1" t="s">
        <v>32</v>
      </c>
      <c r="K594" s="1" t="s">
        <v>33</v>
      </c>
      <c r="L594" s="1" t="s">
        <v>453</v>
      </c>
      <c r="M594" s="1" t="s">
        <v>35</v>
      </c>
      <c r="N594" s="1" t="s">
        <v>125</v>
      </c>
      <c r="O594" s="1" t="s">
        <v>37</v>
      </c>
      <c r="P594" s="1" t="s">
        <v>69</v>
      </c>
      <c r="Q594" s="1" t="s">
        <v>70</v>
      </c>
      <c r="T594" s="1" t="s">
        <v>126</v>
      </c>
      <c r="X594" s="1" t="s">
        <v>454</v>
      </c>
      <c r="Y594" s="1" t="s">
        <v>42</v>
      </c>
      <c r="Z594" s="3">
        <v>0</v>
      </c>
      <c r="AC594" s="1">
        <f t="shared" si="18"/>
        <v>2019</v>
      </c>
      <c r="AD594" s="1">
        <f t="shared" si="19"/>
        <v>3</v>
      </c>
    </row>
    <row r="595" spans="1:30" ht="12.75" customHeight="1" x14ac:dyDescent="0.2">
      <c r="A595" s="2">
        <v>43546.428009224503</v>
      </c>
      <c r="B595" s="1" t="s">
        <v>976</v>
      </c>
      <c r="C595" s="1" t="s">
        <v>131</v>
      </c>
      <c r="D595" s="1" t="s">
        <v>132</v>
      </c>
      <c r="E595" s="3">
        <v>100</v>
      </c>
      <c r="F595" s="1" t="s">
        <v>31</v>
      </c>
      <c r="G595" s="3">
        <v>1.68</v>
      </c>
      <c r="H595" s="3">
        <v>168</v>
      </c>
      <c r="I595" s="1" t="s">
        <v>46</v>
      </c>
      <c r="K595" s="1" t="s">
        <v>47</v>
      </c>
      <c r="L595" s="1" t="s">
        <v>133</v>
      </c>
      <c r="M595" s="1" t="s">
        <v>35</v>
      </c>
      <c r="N595" s="1" t="s">
        <v>49</v>
      </c>
      <c r="O595" s="1" t="s">
        <v>37</v>
      </c>
      <c r="P595" s="1" t="s">
        <v>81</v>
      </c>
      <c r="Q595" s="1" t="s">
        <v>82</v>
      </c>
      <c r="T595" s="1" t="s">
        <v>134</v>
      </c>
      <c r="X595" s="1" t="s">
        <v>53</v>
      </c>
      <c r="Y595" s="1" t="s">
        <v>84</v>
      </c>
      <c r="Z595" s="3">
        <v>0</v>
      </c>
      <c r="AC595" s="1">
        <f t="shared" si="18"/>
        <v>2019</v>
      </c>
      <c r="AD595" s="1">
        <f t="shared" si="19"/>
        <v>3</v>
      </c>
    </row>
    <row r="596" spans="1:30" ht="12.75" customHeight="1" x14ac:dyDescent="0.2">
      <c r="A596" s="2">
        <v>43546.428009224503</v>
      </c>
      <c r="B596" s="1" t="s">
        <v>976</v>
      </c>
      <c r="C596" s="1" t="s">
        <v>977</v>
      </c>
      <c r="D596" s="1" t="s">
        <v>978</v>
      </c>
      <c r="E596" s="3">
        <v>1</v>
      </c>
      <c r="F596" s="1" t="s">
        <v>31</v>
      </c>
      <c r="G596" s="3">
        <v>77.45</v>
      </c>
      <c r="H596" s="3">
        <v>77.45</v>
      </c>
      <c r="I596" s="1" t="s">
        <v>46</v>
      </c>
      <c r="K596" s="1" t="s">
        <v>47</v>
      </c>
      <c r="L596" s="1" t="s">
        <v>979</v>
      </c>
      <c r="M596" s="1" t="s">
        <v>35</v>
      </c>
      <c r="N596" s="1" t="s">
        <v>49</v>
      </c>
      <c r="O596" s="1" t="s">
        <v>37</v>
      </c>
      <c r="P596" s="1" t="s">
        <v>303</v>
      </c>
      <c r="Q596" s="1" t="s">
        <v>304</v>
      </c>
      <c r="T596" s="1" t="s">
        <v>980</v>
      </c>
      <c r="X596" s="1" t="s">
        <v>53</v>
      </c>
      <c r="Y596" s="1" t="s">
        <v>84</v>
      </c>
      <c r="Z596" s="3">
        <v>0</v>
      </c>
      <c r="AC596" s="1">
        <f t="shared" si="18"/>
        <v>2019</v>
      </c>
      <c r="AD596" s="1">
        <f t="shared" si="19"/>
        <v>3</v>
      </c>
    </row>
    <row r="597" spans="1:30" ht="12.75" customHeight="1" x14ac:dyDescent="0.2">
      <c r="A597" s="2">
        <v>43546.428009224503</v>
      </c>
      <c r="B597" s="1" t="s">
        <v>976</v>
      </c>
      <c r="C597" s="1" t="s">
        <v>981</v>
      </c>
      <c r="D597" s="1" t="s">
        <v>982</v>
      </c>
      <c r="E597" s="3">
        <v>1</v>
      </c>
      <c r="F597" s="1" t="s">
        <v>31</v>
      </c>
      <c r="G597" s="3">
        <v>184.59</v>
      </c>
      <c r="H597" s="3">
        <v>184.59</v>
      </c>
      <c r="I597" s="1" t="s">
        <v>46</v>
      </c>
      <c r="K597" s="1" t="s">
        <v>47</v>
      </c>
      <c r="L597" s="1" t="s">
        <v>983</v>
      </c>
      <c r="M597" s="1" t="s">
        <v>35</v>
      </c>
      <c r="N597" s="1" t="s">
        <v>49</v>
      </c>
      <c r="O597" s="1" t="s">
        <v>37</v>
      </c>
      <c r="P597" s="1" t="s">
        <v>303</v>
      </c>
      <c r="Q597" s="1" t="s">
        <v>304</v>
      </c>
      <c r="T597" s="1" t="s">
        <v>640</v>
      </c>
      <c r="X597" s="1" t="s">
        <v>53</v>
      </c>
      <c r="Y597" s="1" t="s">
        <v>84</v>
      </c>
      <c r="Z597" s="3">
        <v>0</v>
      </c>
      <c r="AA597" s="1" t="s">
        <v>641</v>
      </c>
      <c r="AB597" s="1" t="s">
        <v>641</v>
      </c>
      <c r="AC597" s="1">
        <f t="shared" si="18"/>
        <v>2019</v>
      </c>
      <c r="AD597" s="1">
        <f t="shared" si="19"/>
        <v>3</v>
      </c>
    </row>
    <row r="598" spans="1:30" ht="12.75" customHeight="1" x14ac:dyDescent="0.2">
      <c r="A598" s="2">
        <v>43546.455757326403</v>
      </c>
      <c r="B598" s="1" t="s">
        <v>984</v>
      </c>
      <c r="C598" s="1" t="s">
        <v>631</v>
      </c>
      <c r="D598" s="1" t="s">
        <v>632</v>
      </c>
      <c r="E598" s="3">
        <v>90</v>
      </c>
      <c r="F598" s="1" t="s">
        <v>31</v>
      </c>
      <c r="G598" s="3">
        <v>8.4700000000000006</v>
      </c>
      <c r="H598" s="3">
        <v>762.3</v>
      </c>
      <c r="I598" s="1" t="s">
        <v>32</v>
      </c>
      <c r="K598" s="1" t="s">
        <v>33</v>
      </c>
      <c r="L598" s="1" t="s">
        <v>633</v>
      </c>
      <c r="M598" s="1" t="s">
        <v>35</v>
      </c>
      <c r="N598" s="1" t="s">
        <v>184</v>
      </c>
      <c r="O598" s="1" t="s">
        <v>37</v>
      </c>
      <c r="P598" s="1" t="s">
        <v>634</v>
      </c>
      <c r="Q598" s="1" t="s">
        <v>635</v>
      </c>
      <c r="T598" s="1" t="s">
        <v>636</v>
      </c>
      <c r="X598" s="1" t="s">
        <v>53</v>
      </c>
      <c r="Y598" s="1" t="s">
        <v>84</v>
      </c>
      <c r="Z598" s="3">
        <v>0</v>
      </c>
      <c r="AC598" s="1">
        <f t="shared" si="18"/>
        <v>2019</v>
      </c>
      <c r="AD598" s="1">
        <f t="shared" si="19"/>
        <v>3</v>
      </c>
    </row>
    <row r="599" spans="1:30" ht="12.75" customHeight="1" x14ac:dyDescent="0.2">
      <c r="A599" s="2">
        <v>43578.282962847203</v>
      </c>
      <c r="B599" s="1" t="s">
        <v>985</v>
      </c>
      <c r="C599" s="1" t="s">
        <v>685</v>
      </c>
      <c r="D599" s="1" t="s">
        <v>686</v>
      </c>
      <c r="E599" s="3">
        <v>200</v>
      </c>
      <c r="F599" s="1" t="s">
        <v>31</v>
      </c>
      <c r="G599" s="3">
        <v>0.3</v>
      </c>
      <c r="H599" s="3">
        <v>60</v>
      </c>
      <c r="I599" s="1" t="s">
        <v>46</v>
      </c>
      <c r="K599" s="1" t="s">
        <v>47</v>
      </c>
      <c r="L599" s="1" t="s">
        <v>687</v>
      </c>
      <c r="M599" s="1" t="s">
        <v>35</v>
      </c>
      <c r="N599" s="1" t="s">
        <v>49</v>
      </c>
      <c r="O599" s="1" t="s">
        <v>37</v>
      </c>
      <c r="P599" s="1" t="s">
        <v>149</v>
      </c>
      <c r="Q599" s="1" t="s">
        <v>150</v>
      </c>
      <c r="T599" s="1" t="s">
        <v>134</v>
      </c>
      <c r="X599" s="1" t="s">
        <v>53</v>
      </c>
      <c r="Y599" s="1" t="s">
        <v>151</v>
      </c>
      <c r="Z599" s="3">
        <v>0</v>
      </c>
      <c r="AC599" s="1">
        <f t="shared" si="18"/>
        <v>2019</v>
      </c>
      <c r="AD599" s="1">
        <f t="shared" si="19"/>
        <v>4</v>
      </c>
    </row>
    <row r="600" spans="1:30" ht="12.75" customHeight="1" x14ac:dyDescent="0.2">
      <c r="A600" s="2">
        <v>43578.282962847203</v>
      </c>
      <c r="B600" s="1" t="s">
        <v>985</v>
      </c>
      <c r="C600" s="1" t="s">
        <v>402</v>
      </c>
      <c r="D600" s="1" t="s">
        <v>403</v>
      </c>
      <c r="E600" s="3">
        <v>100</v>
      </c>
      <c r="F600" s="1" t="s">
        <v>31</v>
      </c>
      <c r="G600" s="3">
        <v>0.48</v>
      </c>
      <c r="H600" s="3">
        <v>48</v>
      </c>
      <c r="I600" s="1" t="s">
        <v>46</v>
      </c>
      <c r="K600" s="1" t="s">
        <v>47</v>
      </c>
      <c r="L600" s="1" t="s">
        <v>404</v>
      </c>
      <c r="M600" s="1" t="s">
        <v>35</v>
      </c>
      <c r="N600" s="1" t="s">
        <v>49</v>
      </c>
      <c r="O600" s="1" t="s">
        <v>37</v>
      </c>
      <c r="P600" s="1" t="s">
        <v>149</v>
      </c>
      <c r="Q600" s="1" t="s">
        <v>150</v>
      </c>
      <c r="T600" s="1" t="s">
        <v>134</v>
      </c>
      <c r="X600" s="1" t="s">
        <v>53</v>
      </c>
      <c r="Y600" s="1" t="s">
        <v>151</v>
      </c>
      <c r="Z600" s="3">
        <v>0</v>
      </c>
      <c r="AC600" s="1">
        <f t="shared" si="18"/>
        <v>2019</v>
      </c>
      <c r="AD600" s="1">
        <f t="shared" si="19"/>
        <v>4</v>
      </c>
    </row>
    <row r="601" spans="1:30" ht="12.75" customHeight="1" x14ac:dyDescent="0.2">
      <c r="A601" s="2">
        <v>43578.309447419</v>
      </c>
      <c r="B601" s="1" t="s">
        <v>986</v>
      </c>
      <c r="C601" s="1" t="s">
        <v>295</v>
      </c>
      <c r="D601" s="1" t="s">
        <v>296</v>
      </c>
      <c r="E601" s="3">
        <v>50</v>
      </c>
      <c r="F601" s="1" t="s">
        <v>31</v>
      </c>
      <c r="G601" s="3">
        <v>0.02</v>
      </c>
      <c r="H601" s="3">
        <v>1</v>
      </c>
      <c r="I601" s="1" t="s">
        <v>32</v>
      </c>
      <c r="K601" s="1" t="s">
        <v>33</v>
      </c>
      <c r="L601" s="1" t="s">
        <v>297</v>
      </c>
      <c r="M601" s="1" t="s">
        <v>35</v>
      </c>
      <c r="N601" s="1" t="s">
        <v>49</v>
      </c>
      <c r="O601" s="1" t="s">
        <v>37</v>
      </c>
      <c r="P601" s="1" t="s">
        <v>88</v>
      </c>
      <c r="Q601" s="1" t="s">
        <v>89</v>
      </c>
      <c r="T601" s="1" t="s">
        <v>90</v>
      </c>
      <c r="X601" s="1" t="s">
        <v>53</v>
      </c>
      <c r="Y601" s="1" t="s">
        <v>84</v>
      </c>
      <c r="Z601" s="3">
        <v>0</v>
      </c>
      <c r="AC601" s="1">
        <f t="shared" si="18"/>
        <v>2019</v>
      </c>
      <c r="AD601" s="1">
        <f t="shared" si="19"/>
        <v>4</v>
      </c>
    </row>
    <row r="602" spans="1:30" ht="12.75" customHeight="1" x14ac:dyDescent="0.2">
      <c r="A602" s="2">
        <v>43578.309447419</v>
      </c>
      <c r="B602" s="1" t="s">
        <v>986</v>
      </c>
      <c r="C602" s="1" t="s">
        <v>399</v>
      </c>
      <c r="D602" s="1" t="s">
        <v>400</v>
      </c>
      <c r="E602" s="3">
        <v>100</v>
      </c>
      <c r="F602" s="1" t="s">
        <v>31</v>
      </c>
      <c r="G602" s="3">
        <v>0.37</v>
      </c>
      <c r="H602" s="3">
        <v>37</v>
      </c>
      <c r="I602" s="1" t="s">
        <v>32</v>
      </c>
      <c r="K602" s="1" t="s">
        <v>33</v>
      </c>
      <c r="L602" s="1" t="s">
        <v>401</v>
      </c>
      <c r="M602" s="1" t="s">
        <v>35</v>
      </c>
      <c r="N602" s="1" t="s">
        <v>49</v>
      </c>
      <c r="O602" s="1" t="s">
        <v>37</v>
      </c>
      <c r="P602" s="1" t="s">
        <v>75</v>
      </c>
      <c r="Q602" s="1" t="s">
        <v>76</v>
      </c>
      <c r="T602" s="1" t="s">
        <v>339</v>
      </c>
      <c r="X602" s="1" t="s">
        <v>53</v>
      </c>
      <c r="Y602" s="1" t="s">
        <v>42</v>
      </c>
      <c r="Z602" s="3">
        <v>0</v>
      </c>
      <c r="AC602" s="1">
        <f t="shared" si="18"/>
        <v>2019</v>
      </c>
      <c r="AD602" s="1">
        <f t="shared" si="19"/>
        <v>4</v>
      </c>
    </row>
    <row r="603" spans="1:30" ht="12.75" customHeight="1" x14ac:dyDescent="0.2">
      <c r="A603" s="2">
        <v>43578.309447419</v>
      </c>
      <c r="B603" s="1" t="s">
        <v>986</v>
      </c>
      <c r="C603" s="1" t="s">
        <v>146</v>
      </c>
      <c r="D603" s="1" t="s">
        <v>147</v>
      </c>
      <c r="E603" s="3">
        <v>100</v>
      </c>
      <c r="F603" s="1" t="s">
        <v>31</v>
      </c>
      <c r="G603" s="3">
        <v>0.54</v>
      </c>
      <c r="H603" s="3">
        <v>54</v>
      </c>
      <c r="I603" s="1" t="s">
        <v>32</v>
      </c>
      <c r="K603" s="1" t="s">
        <v>33</v>
      </c>
      <c r="L603" s="1" t="s">
        <v>148</v>
      </c>
      <c r="M603" s="1" t="s">
        <v>35</v>
      </c>
      <c r="N603" s="1" t="s">
        <v>49</v>
      </c>
      <c r="O603" s="1" t="s">
        <v>37</v>
      </c>
      <c r="P603" s="1" t="s">
        <v>149</v>
      </c>
      <c r="Q603" s="1" t="s">
        <v>150</v>
      </c>
      <c r="T603" s="1" t="s">
        <v>134</v>
      </c>
      <c r="X603" s="1" t="s">
        <v>53</v>
      </c>
      <c r="Y603" s="1" t="s">
        <v>151</v>
      </c>
      <c r="Z603" s="3">
        <v>0</v>
      </c>
      <c r="AC603" s="1">
        <f t="shared" si="18"/>
        <v>2019</v>
      </c>
      <c r="AD603" s="1">
        <f t="shared" si="19"/>
        <v>4</v>
      </c>
    </row>
    <row r="604" spans="1:30" ht="12.75" customHeight="1" x14ac:dyDescent="0.2">
      <c r="A604" s="2">
        <v>43578.309447419</v>
      </c>
      <c r="B604" s="1" t="s">
        <v>986</v>
      </c>
      <c r="C604" s="1" t="s">
        <v>282</v>
      </c>
      <c r="D604" s="1" t="s">
        <v>283</v>
      </c>
      <c r="E604" s="3">
        <v>2000</v>
      </c>
      <c r="F604" s="1" t="s">
        <v>31</v>
      </c>
      <c r="G604" s="3">
        <v>0.62</v>
      </c>
      <c r="H604" s="3">
        <v>1240</v>
      </c>
      <c r="I604" s="1" t="s">
        <v>32</v>
      </c>
      <c r="K604" s="1" t="s">
        <v>33</v>
      </c>
      <c r="L604" s="1" t="s">
        <v>284</v>
      </c>
      <c r="M604" s="1" t="s">
        <v>35</v>
      </c>
      <c r="N604" s="1" t="s">
        <v>49</v>
      </c>
      <c r="O604" s="1" t="s">
        <v>37</v>
      </c>
      <c r="P604" s="1" t="s">
        <v>58</v>
      </c>
      <c r="Q604" s="1" t="s">
        <v>59</v>
      </c>
      <c r="T604" s="1" t="s">
        <v>60</v>
      </c>
      <c r="X604" s="1" t="s">
        <v>53</v>
      </c>
      <c r="Y604" s="1" t="s">
        <v>61</v>
      </c>
      <c r="Z604" s="3">
        <v>0</v>
      </c>
      <c r="AA604" s="1" t="s">
        <v>62</v>
      </c>
      <c r="AB604" s="1" t="s">
        <v>62</v>
      </c>
      <c r="AC604" s="1">
        <f t="shared" si="18"/>
        <v>2019</v>
      </c>
      <c r="AD604" s="1">
        <f t="shared" si="19"/>
        <v>4</v>
      </c>
    </row>
    <row r="605" spans="1:30" ht="12.75" customHeight="1" x14ac:dyDescent="0.2">
      <c r="A605" s="2">
        <v>43578.309447419</v>
      </c>
      <c r="B605" s="1" t="s">
        <v>986</v>
      </c>
      <c r="C605" s="1" t="s">
        <v>405</v>
      </c>
      <c r="D605" s="1" t="s">
        <v>406</v>
      </c>
      <c r="E605" s="3">
        <v>200</v>
      </c>
      <c r="F605" s="1" t="s">
        <v>31</v>
      </c>
      <c r="G605" s="3">
        <v>0.63</v>
      </c>
      <c r="H605" s="3">
        <v>126</v>
      </c>
      <c r="I605" s="1" t="s">
        <v>32</v>
      </c>
      <c r="K605" s="1" t="s">
        <v>33</v>
      </c>
      <c r="L605" s="1" t="s">
        <v>407</v>
      </c>
      <c r="M605" s="1" t="s">
        <v>35</v>
      </c>
      <c r="N605" s="1" t="s">
        <v>49</v>
      </c>
      <c r="O605" s="1" t="s">
        <v>37</v>
      </c>
      <c r="P605" s="1" t="s">
        <v>38</v>
      </c>
      <c r="Q605" s="1" t="s">
        <v>39</v>
      </c>
      <c r="T605" s="1" t="s">
        <v>52</v>
      </c>
      <c r="X605" s="1" t="s">
        <v>53</v>
      </c>
      <c r="Y605" s="1" t="s">
        <v>42</v>
      </c>
      <c r="Z605" s="3">
        <v>0</v>
      </c>
      <c r="AC605" s="1">
        <f t="shared" si="18"/>
        <v>2019</v>
      </c>
      <c r="AD605" s="1">
        <f t="shared" si="19"/>
        <v>4</v>
      </c>
    </row>
    <row r="606" spans="1:30" ht="12.75" customHeight="1" x14ac:dyDescent="0.2">
      <c r="A606" s="2">
        <v>43578.309447419</v>
      </c>
      <c r="B606" s="1" t="s">
        <v>986</v>
      </c>
      <c r="C606" s="1" t="s">
        <v>55</v>
      </c>
      <c r="D606" s="1" t="s">
        <v>56</v>
      </c>
      <c r="E606" s="3">
        <v>3000</v>
      </c>
      <c r="F606" s="1" t="s">
        <v>31</v>
      </c>
      <c r="G606" s="3">
        <v>0.63</v>
      </c>
      <c r="H606" s="3">
        <v>1890</v>
      </c>
      <c r="I606" s="1" t="s">
        <v>32</v>
      </c>
      <c r="K606" s="1" t="s">
        <v>33</v>
      </c>
      <c r="L606" s="1" t="s">
        <v>57</v>
      </c>
      <c r="M606" s="1" t="s">
        <v>35</v>
      </c>
      <c r="N606" s="1" t="s">
        <v>49</v>
      </c>
      <c r="O606" s="1" t="s">
        <v>37</v>
      </c>
      <c r="P606" s="1" t="s">
        <v>58</v>
      </c>
      <c r="Q606" s="1" t="s">
        <v>59</v>
      </c>
      <c r="T606" s="1" t="s">
        <v>60</v>
      </c>
      <c r="X606" s="1" t="s">
        <v>53</v>
      </c>
      <c r="Y606" s="1" t="s">
        <v>61</v>
      </c>
      <c r="Z606" s="3">
        <v>0</v>
      </c>
      <c r="AA606" s="1" t="s">
        <v>62</v>
      </c>
      <c r="AB606" s="1" t="s">
        <v>62</v>
      </c>
      <c r="AC606" s="1">
        <f t="shared" si="18"/>
        <v>2019</v>
      </c>
      <c r="AD606" s="1">
        <f t="shared" si="19"/>
        <v>4</v>
      </c>
    </row>
    <row r="607" spans="1:30" ht="12.75" customHeight="1" x14ac:dyDescent="0.2">
      <c r="A607" s="2">
        <v>43578.309447419</v>
      </c>
      <c r="B607" s="1" t="s">
        <v>986</v>
      </c>
      <c r="C607" s="1" t="s">
        <v>66</v>
      </c>
      <c r="D607" s="1" t="s">
        <v>67</v>
      </c>
      <c r="E607" s="3">
        <v>1000</v>
      </c>
      <c r="F607" s="1" t="s">
        <v>31</v>
      </c>
      <c r="G607" s="3">
        <v>0.67</v>
      </c>
      <c r="H607" s="3">
        <v>670</v>
      </c>
      <c r="I607" s="1" t="s">
        <v>32</v>
      </c>
      <c r="K607" s="1" t="s">
        <v>33</v>
      </c>
      <c r="L607" s="1" t="s">
        <v>68</v>
      </c>
      <c r="M607" s="1" t="s">
        <v>35</v>
      </c>
      <c r="N607" s="1" t="s">
        <v>49</v>
      </c>
      <c r="O607" s="1" t="s">
        <v>37</v>
      </c>
      <c r="P607" s="1" t="s">
        <v>69</v>
      </c>
      <c r="Q607" s="1" t="s">
        <v>70</v>
      </c>
      <c r="T607" s="1" t="s">
        <v>71</v>
      </c>
      <c r="X607" s="1" t="s">
        <v>53</v>
      </c>
      <c r="Y607" s="1" t="s">
        <v>42</v>
      </c>
      <c r="Z607" s="3">
        <v>0</v>
      </c>
      <c r="AC607" s="1">
        <f t="shared" si="18"/>
        <v>2019</v>
      </c>
      <c r="AD607" s="1">
        <f t="shared" si="19"/>
        <v>4</v>
      </c>
    </row>
    <row r="608" spans="1:30" ht="12.75" customHeight="1" x14ac:dyDescent="0.2">
      <c r="A608" s="2">
        <v>43578.309447419</v>
      </c>
      <c r="B608" s="1" t="s">
        <v>986</v>
      </c>
      <c r="C608" s="1" t="s">
        <v>987</v>
      </c>
      <c r="D608" s="1" t="s">
        <v>988</v>
      </c>
      <c r="E608" s="3">
        <v>400</v>
      </c>
      <c r="F608" s="1" t="s">
        <v>31</v>
      </c>
      <c r="G608" s="3">
        <v>0.88</v>
      </c>
      <c r="H608" s="3">
        <v>352</v>
      </c>
      <c r="I608" s="1" t="s">
        <v>32</v>
      </c>
      <c r="K608" s="1" t="s">
        <v>33</v>
      </c>
      <c r="L608" s="1" t="s">
        <v>989</v>
      </c>
      <c r="M608" s="1" t="s">
        <v>35</v>
      </c>
      <c r="N608" s="1" t="s">
        <v>49</v>
      </c>
      <c r="O608" s="1" t="s">
        <v>37</v>
      </c>
      <c r="P608" s="1" t="s">
        <v>69</v>
      </c>
      <c r="Q608" s="1" t="s">
        <v>70</v>
      </c>
      <c r="T608" s="1" t="s">
        <v>71</v>
      </c>
      <c r="X608" s="1" t="s">
        <v>53</v>
      </c>
      <c r="Y608" s="1" t="s">
        <v>42</v>
      </c>
      <c r="Z608" s="3">
        <v>0</v>
      </c>
      <c r="AC608" s="1">
        <f t="shared" si="18"/>
        <v>2019</v>
      </c>
      <c r="AD608" s="1">
        <f t="shared" si="19"/>
        <v>4</v>
      </c>
    </row>
    <row r="609" spans="1:30" ht="12.75" customHeight="1" x14ac:dyDescent="0.2">
      <c r="A609" s="2">
        <v>43578.309447419</v>
      </c>
      <c r="B609" s="1" t="s">
        <v>986</v>
      </c>
      <c r="C609" s="1" t="s">
        <v>291</v>
      </c>
      <c r="D609" s="1" t="s">
        <v>292</v>
      </c>
      <c r="E609" s="3">
        <v>100</v>
      </c>
      <c r="F609" s="1" t="s">
        <v>31</v>
      </c>
      <c r="G609" s="3">
        <v>1.0900000000000001</v>
      </c>
      <c r="H609" s="3">
        <v>109</v>
      </c>
      <c r="I609" s="1" t="s">
        <v>32</v>
      </c>
      <c r="K609" s="1" t="s">
        <v>33</v>
      </c>
      <c r="L609" s="1" t="s">
        <v>293</v>
      </c>
      <c r="M609" s="1" t="s">
        <v>35</v>
      </c>
      <c r="N609" s="1" t="s">
        <v>49</v>
      </c>
      <c r="O609" s="1" t="s">
        <v>37</v>
      </c>
      <c r="P609" s="1" t="s">
        <v>81</v>
      </c>
      <c r="Q609" s="1" t="s">
        <v>82</v>
      </c>
      <c r="T609" s="1" t="s">
        <v>134</v>
      </c>
      <c r="X609" s="1" t="s">
        <v>53</v>
      </c>
      <c r="Y609" s="1" t="s">
        <v>84</v>
      </c>
      <c r="Z609" s="3">
        <v>0</v>
      </c>
      <c r="AC609" s="1">
        <f t="shared" si="18"/>
        <v>2019</v>
      </c>
      <c r="AD609" s="1">
        <f t="shared" si="19"/>
        <v>4</v>
      </c>
    </row>
    <row r="610" spans="1:30" ht="12.75" customHeight="1" x14ac:dyDescent="0.2">
      <c r="A610" s="2">
        <v>43578.309447419</v>
      </c>
      <c r="B610" s="1" t="s">
        <v>986</v>
      </c>
      <c r="C610" s="1" t="s">
        <v>516</v>
      </c>
      <c r="D610" s="1" t="s">
        <v>517</v>
      </c>
      <c r="E610" s="3">
        <v>200</v>
      </c>
      <c r="F610" s="1" t="s">
        <v>31</v>
      </c>
      <c r="G610" s="3">
        <v>1.18</v>
      </c>
      <c r="H610" s="3">
        <v>236</v>
      </c>
      <c r="I610" s="1" t="s">
        <v>32</v>
      </c>
      <c r="K610" s="1" t="s">
        <v>33</v>
      </c>
      <c r="L610" s="1" t="s">
        <v>518</v>
      </c>
      <c r="M610" s="1" t="s">
        <v>35</v>
      </c>
      <c r="N610" s="1" t="s">
        <v>49</v>
      </c>
      <c r="O610" s="1" t="s">
        <v>37</v>
      </c>
      <c r="P610" s="1" t="s">
        <v>69</v>
      </c>
      <c r="Q610" s="1" t="s">
        <v>70</v>
      </c>
      <c r="T610" s="1" t="s">
        <v>71</v>
      </c>
      <c r="X610" s="1" t="s">
        <v>53</v>
      </c>
      <c r="Y610" s="1" t="s">
        <v>42</v>
      </c>
      <c r="Z610" s="3">
        <v>0</v>
      </c>
      <c r="AC610" s="1">
        <f t="shared" si="18"/>
        <v>2019</v>
      </c>
      <c r="AD610" s="1">
        <f t="shared" si="19"/>
        <v>4</v>
      </c>
    </row>
    <row r="611" spans="1:30" ht="12.75" customHeight="1" x14ac:dyDescent="0.2">
      <c r="A611" s="2">
        <v>43578.309447419</v>
      </c>
      <c r="B611" s="1" t="s">
        <v>986</v>
      </c>
      <c r="C611" s="1" t="s">
        <v>315</v>
      </c>
      <c r="D611" s="1" t="s">
        <v>316</v>
      </c>
      <c r="E611" s="3">
        <v>300</v>
      </c>
      <c r="F611" s="1" t="s">
        <v>31</v>
      </c>
      <c r="G611" s="3">
        <v>1.29</v>
      </c>
      <c r="H611" s="3">
        <v>387</v>
      </c>
      <c r="I611" s="1" t="s">
        <v>32</v>
      </c>
      <c r="K611" s="1" t="s">
        <v>33</v>
      </c>
      <c r="L611" s="1" t="s">
        <v>317</v>
      </c>
      <c r="M611" s="1" t="s">
        <v>35</v>
      </c>
      <c r="N611" s="1" t="s">
        <v>49</v>
      </c>
      <c r="O611" s="1" t="s">
        <v>37</v>
      </c>
      <c r="P611" s="1" t="s">
        <v>69</v>
      </c>
      <c r="Q611" s="1" t="s">
        <v>70</v>
      </c>
      <c r="T611" s="1" t="s">
        <v>71</v>
      </c>
      <c r="X611" s="1" t="s">
        <v>53</v>
      </c>
      <c r="Y611" s="1" t="s">
        <v>42</v>
      </c>
      <c r="Z611" s="3">
        <v>0</v>
      </c>
      <c r="AC611" s="1">
        <f t="shared" si="18"/>
        <v>2019</v>
      </c>
      <c r="AD611" s="1">
        <f t="shared" si="19"/>
        <v>4</v>
      </c>
    </row>
    <row r="612" spans="1:30" ht="12.75" customHeight="1" x14ac:dyDescent="0.2">
      <c r="A612" s="2">
        <v>43578.309447419</v>
      </c>
      <c r="B612" s="1" t="s">
        <v>986</v>
      </c>
      <c r="C612" s="1" t="s">
        <v>78</v>
      </c>
      <c r="D612" s="1" t="s">
        <v>79</v>
      </c>
      <c r="E612" s="3">
        <v>300</v>
      </c>
      <c r="F612" s="1" t="s">
        <v>31</v>
      </c>
      <c r="G612" s="3">
        <v>1.5</v>
      </c>
      <c r="H612" s="3">
        <v>450</v>
      </c>
      <c r="I612" s="1" t="s">
        <v>32</v>
      </c>
      <c r="K612" s="1" t="s">
        <v>33</v>
      </c>
      <c r="L612" s="1" t="s">
        <v>80</v>
      </c>
      <c r="M612" s="1" t="s">
        <v>35</v>
      </c>
      <c r="N612" s="1" t="s">
        <v>49</v>
      </c>
      <c r="O612" s="1" t="s">
        <v>37</v>
      </c>
      <c r="P612" s="1" t="s">
        <v>81</v>
      </c>
      <c r="Q612" s="1" t="s">
        <v>82</v>
      </c>
      <c r="T612" s="1" t="s">
        <v>83</v>
      </c>
      <c r="X612" s="1" t="s">
        <v>53</v>
      </c>
      <c r="Y612" s="1" t="s">
        <v>84</v>
      </c>
      <c r="Z612" s="3">
        <v>0</v>
      </c>
      <c r="AC612" s="1">
        <f t="shared" si="18"/>
        <v>2019</v>
      </c>
      <c r="AD612" s="1">
        <f t="shared" si="19"/>
        <v>4</v>
      </c>
    </row>
    <row r="613" spans="1:30" ht="12.75" customHeight="1" x14ac:dyDescent="0.2">
      <c r="A613" s="2">
        <v>43578.309447419</v>
      </c>
      <c r="B613" s="1" t="s">
        <v>986</v>
      </c>
      <c r="C613" s="1" t="s">
        <v>159</v>
      </c>
      <c r="D613" s="1" t="s">
        <v>160</v>
      </c>
      <c r="E613" s="3">
        <v>100</v>
      </c>
      <c r="F613" s="1" t="s">
        <v>31</v>
      </c>
      <c r="G613" s="3">
        <v>1.51</v>
      </c>
      <c r="H613" s="3">
        <v>151</v>
      </c>
      <c r="I613" s="1" t="s">
        <v>32</v>
      </c>
      <c r="K613" s="1" t="s">
        <v>33</v>
      </c>
      <c r="L613" s="1" t="s">
        <v>161</v>
      </c>
      <c r="M613" s="1" t="s">
        <v>35</v>
      </c>
      <c r="N613" s="1" t="s">
        <v>49</v>
      </c>
      <c r="O613" s="1" t="s">
        <v>37</v>
      </c>
      <c r="P613" s="1" t="s">
        <v>69</v>
      </c>
      <c r="Q613" s="1" t="s">
        <v>70</v>
      </c>
      <c r="T613" s="1" t="s">
        <v>40</v>
      </c>
      <c r="X613" s="1" t="s">
        <v>162</v>
      </c>
      <c r="Y613" s="1" t="s">
        <v>42</v>
      </c>
      <c r="Z613" s="3">
        <v>0</v>
      </c>
      <c r="AC613" s="1">
        <f t="shared" si="18"/>
        <v>2019</v>
      </c>
      <c r="AD613" s="1">
        <f t="shared" si="19"/>
        <v>4</v>
      </c>
    </row>
    <row r="614" spans="1:30" ht="12.75" customHeight="1" x14ac:dyDescent="0.2">
      <c r="A614" s="2">
        <v>43578.309447419</v>
      </c>
      <c r="B614" s="1" t="s">
        <v>986</v>
      </c>
      <c r="C614" s="1" t="s">
        <v>135</v>
      </c>
      <c r="D614" s="1" t="s">
        <v>136</v>
      </c>
      <c r="E614" s="3">
        <v>100</v>
      </c>
      <c r="F614" s="1" t="s">
        <v>31</v>
      </c>
      <c r="G614" s="3">
        <v>2.06</v>
      </c>
      <c r="H614" s="3">
        <v>206</v>
      </c>
      <c r="I614" s="1" t="s">
        <v>32</v>
      </c>
      <c r="K614" s="1" t="s">
        <v>33</v>
      </c>
      <c r="L614" s="1" t="s">
        <v>137</v>
      </c>
      <c r="M614" s="1" t="s">
        <v>35</v>
      </c>
      <c r="N614" s="1" t="s">
        <v>49</v>
      </c>
      <c r="O614" s="1" t="s">
        <v>37</v>
      </c>
      <c r="P614" s="1" t="s">
        <v>69</v>
      </c>
      <c r="Q614" s="1" t="s">
        <v>70</v>
      </c>
      <c r="T614" s="1" t="s">
        <v>40</v>
      </c>
      <c r="X614" s="1" t="s">
        <v>138</v>
      </c>
      <c r="Y614" s="1" t="s">
        <v>42</v>
      </c>
      <c r="Z614" s="3">
        <v>0</v>
      </c>
      <c r="AC614" s="1">
        <f t="shared" si="18"/>
        <v>2019</v>
      </c>
      <c r="AD614" s="1">
        <f t="shared" si="19"/>
        <v>4</v>
      </c>
    </row>
    <row r="615" spans="1:30" ht="12.75" customHeight="1" x14ac:dyDescent="0.2">
      <c r="A615" s="2">
        <v>43578.309447419</v>
      </c>
      <c r="B615" s="1" t="s">
        <v>986</v>
      </c>
      <c r="C615" s="1" t="s">
        <v>960</v>
      </c>
      <c r="D615" s="1" t="s">
        <v>961</v>
      </c>
      <c r="E615" s="3">
        <v>100</v>
      </c>
      <c r="F615" s="1" t="s">
        <v>31</v>
      </c>
      <c r="G615" s="3">
        <v>2.46</v>
      </c>
      <c r="H615" s="3">
        <v>246</v>
      </c>
      <c r="I615" s="1" t="s">
        <v>32</v>
      </c>
      <c r="K615" s="1" t="s">
        <v>33</v>
      </c>
      <c r="L615" s="1" t="s">
        <v>962</v>
      </c>
      <c r="M615" s="1" t="s">
        <v>35</v>
      </c>
      <c r="N615" s="1" t="s">
        <v>49</v>
      </c>
      <c r="O615" s="1" t="s">
        <v>37</v>
      </c>
      <c r="P615" s="1" t="s">
        <v>88</v>
      </c>
      <c r="Q615" s="1" t="s">
        <v>89</v>
      </c>
      <c r="T615" s="1" t="s">
        <v>83</v>
      </c>
      <c r="X615" s="1" t="s">
        <v>53</v>
      </c>
      <c r="Y615" s="1" t="s">
        <v>84</v>
      </c>
      <c r="Z615" s="3">
        <v>0</v>
      </c>
      <c r="AC615" s="1">
        <f t="shared" si="18"/>
        <v>2019</v>
      </c>
      <c r="AD615" s="1">
        <f t="shared" si="19"/>
        <v>4</v>
      </c>
    </row>
    <row r="616" spans="1:30" ht="12.75" customHeight="1" x14ac:dyDescent="0.2">
      <c r="A616" s="2">
        <v>43578.309447419</v>
      </c>
      <c r="B616" s="1" t="s">
        <v>986</v>
      </c>
      <c r="C616" s="1" t="s">
        <v>233</v>
      </c>
      <c r="D616" s="1" t="s">
        <v>234</v>
      </c>
      <c r="E616" s="3">
        <v>40</v>
      </c>
      <c r="F616" s="1" t="s">
        <v>31</v>
      </c>
      <c r="G616" s="3">
        <v>2.5099999999999998</v>
      </c>
      <c r="H616" s="3">
        <v>100.4</v>
      </c>
      <c r="I616" s="1" t="s">
        <v>32</v>
      </c>
      <c r="K616" s="1" t="s">
        <v>33</v>
      </c>
      <c r="L616" s="1" t="s">
        <v>235</v>
      </c>
      <c r="M616" s="1" t="s">
        <v>35</v>
      </c>
      <c r="N616" s="1" t="s">
        <v>49</v>
      </c>
      <c r="O616" s="1" t="s">
        <v>37</v>
      </c>
      <c r="P616" s="1" t="s">
        <v>50</v>
      </c>
      <c r="Q616" s="1" t="s">
        <v>51</v>
      </c>
      <c r="T616" s="1" t="s">
        <v>52</v>
      </c>
      <c r="X616" s="1" t="s">
        <v>53</v>
      </c>
      <c r="Y616" s="1" t="s">
        <v>42</v>
      </c>
      <c r="Z616" s="3">
        <v>0</v>
      </c>
      <c r="AC616" s="1">
        <f t="shared" si="18"/>
        <v>2019</v>
      </c>
      <c r="AD616" s="1">
        <f t="shared" si="19"/>
        <v>4</v>
      </c>
    </row>
    <row r="617" spans="1:30" ht="12.75" customHeight="1" x14ac:dyDescent="0.2">
      <c r="A617" s="2">
        <v>43578.309447419</v>
      </c>
      <c r="B617" s="1" t="s">
        <v>986</v>
      </c>
      <c r="C617" s="1" t="s">
        <v>94</v>
      </c>
      <c r="D617" s="1" t="s">
        <v>95</v>
      </c>
      <c r="E617" s="3">
        <v>5</v>
      </c>
      <c r="F617" s="1" t="s">
        <v>31</v>
      </c>
      <c r="G617" s="3">
        <v>2.52</v>
      </c>
      <c r="H617" s="3">
        <v>12.6</v>
      </c>
      <c r="I617" s="1" t="s">
        <v>32</v>
      </c>
      <c r="K617" s="1" t="s">
        <v>33</v>
      </c>
      <c r="L617" s="1" t="s">
        <v>96</v>
      </c>
      <c r="M617" s="1" t="s">
        <v>35</v>
      </c>
      <c r="N617" s="1" t="s">
        <v>49</v>
      </c>
      <c r="O617" s="1" t="s">
        <v>37</v>
      </c>
      <c r="P617" s="1" t="s">
        <v>88</v>
      </c>
      <c r="Q617" s="1" t="s">
        <v>89</v>
      </c>
      <c r="T617" s="1" t="s">
        <v>90</v>
      </c>
      <c r="X617" s="1" t="s">
        <v>53</v>
      </c>
      <c r="Y617" s="1" t="s">
        <v>84</v>
      </c>
      <c r="Z617" s="3">
        <v>0</v>
      </c>
      <c r="AC617" s="1">
        <f t="shared" si="18"/>
        <v>2019</v>
      </c>
      <c r="AD617" s="1">
        <f t="shared" si="19"/>
        <v>4</v>
      </c>
    </row>
    <row r="618" spans="1:30" ht="12.75" customHeight="1" x14ac:dyDescent="0.2">
      <c r="A618" s="2">
        <v>43578.309447419</v>
      </c>
      <c r="B618" s="1" t="s">
        <v>986</v>
      </c>
      <c r="C618" s="1" t="s">
        <v>324</v>
      </c>
      <c r="D618" s="1" t="s">
        <v>325</v>
      </c>
      <c r="E618" s="3">
        <v>120</v>
      </c>
      <c r="F618" s="1" t="s">
        <v>31</v>
      </c>
      <c r="G618" s="3">
        <v>3.01</v>
      </c>
      <c r="H618" s="3">
        <v>361.2</v>
      </c>
      <c r="I618" s="1" t="s">
        <v>32</v>
      </c>
      <c r="K618" s="1" t="s">
        <v>33</v>
      </c>
      <c r="L618" s="1" t="s">
        <v>326</v>
      </c>
      <c r="M618" s="1" t="s">
        <v>35</v>
      </c>
      <c r="N618" s="1" t="s">
        <v>49</v>
      </c>
      <c r="O618" s="1" t="s">
        <v>37</v>
      </c>
      <c r="P618" s="1" t="s">
        <v>69</v>
      </c>
      <c r="Q618" s="1" t="s">
        <v>70</v>
      </c>
      <c r="T618" s="1" t="s">
        <v>71</v>
      </c>
      <c r="X618" s="1" t="s">
        <v>53</v>
      </c>
      <c r="Y618" s="1" t="s">
        <v>42</v>
      </c>
      <c r="Z618" s="3">
        <v>0</v>
      </c>
      <c r="AC618" s="1">
        <f t="shared" si="18"/>
        <v>2019</v>
      </c>
      <c r="AD618" s="1">
        <f t="shared" si="19"/>
        <v>4</v>
      </c>
    </row>
    <row r="619" spans="1:30" ht="12.75" customHeight="1" x14ac:dyDescent="0.2">
      <c r="A619" s="2">
        <v>43578.309447419</v>
      </c>
      <c r="B619" s="1" t="s">
        <v>986</v>
      </c>
      <c r="C619" s="1" t="s">
        <v>758</v>
      </c>
      <c r="D619" s="1" t="s">
        <v>759</v>
      </c>
      <c r="E619" s="3">
        <v>50</v>
      </c>
      <c r="F619" s="1" t="s">
        <v>31</v>
      </c>
      <c r="G619" s="3">
        <v>3.08</v>
      </c>
      <c r="H619" s="3">
        <v>154</v>
      </c>
      <c r="I619" s="1" t="s">
        <v>32</v>
      </c>
      <c r="K619" s="1" t="s">
        <v>33</v>
      </c>
      <c r="L619" s="1" t="s">
        <v>760</v>
      </c>
      <c r="M619" s="1" t="s">
        <v>35</v>
      </c>
      <c r="N619" s="1" t="s">
        <v>49</v>
      </c>
      <c r="O619" s="1" t="s">
        <v>37</v>
      </c>
      <c r="P619" s="1" t="s">
        <v>88</v>
      </c>
      <c r="Q619" s="1" t="s">
        <v>89</v>
      </c>
      <c r="T619" s="1" t="s">
        <v>90</v>
      </c>
      <c r="X619" s="1" t="s">
        <v>53</v>
      </c>
      <c r="Y619" s="1" t="s">
        <v>84</v>
      </c>
      <c r="Z619" s="3">
        <v>0</v>
      </c>
      <c r="AC619" s="1">
        <f t="shared" si="18"/>
        <v>2019</v>
      </c>
      <c r="AD619" s="1">
        <f t="shared" si="19"/>
        <v>4</v>
      </c>
    </row>
    <row r="620" spans="1:30" ht="12.75" customHeight="1" x14ac:dyDescent="0.2">
      <c r="A620" s="2">
        <v>43578.309447419</v>
      </c>
      <c r="B620" s="1" t="s">
        <v>986</v>
      </c>
      <c r="C620" s="1" t="s">
        <v>327</v>
      </c>
      <c r="D620" s="1" t="s">
        <v>328</v>
      </c>
      <c r="E620" s="3">
        <v>5</v>
      </c>
      <c r="F620" s="1" t="s">
        <v>31</v>
      </c>
      <c r="G620" s="3">
        <v>3.15</v>
      </c>
      <c r="H620" s="3">
        <v>15.75</v>
      </c>
      <c r="I620" s="1" t="s">
        <v>32</v>
      </c>
      <c r="K620" s="1" t="s">
        <v>33</v>
      </c>
      <c r="L620" s="1" t="s">
        <v>329</v>
      </c>
      <c r="M620" s="1" t="s">
        <v>35</v>
      </c>
      <c r="N620" s="1" t="s">
        <v>49</v>
      </c>
      <c r="O620" s="1" t="s">
        <v>37</v>
      </c>
      <c r="P620" s="1" t="s">
        <v>88</v>
      </c>
      <c r="Q620" s="1" t="s">
        <v>89</v>
      </c>
      <c r="T620" s="1" t="s">
        <v>90</v>
      </c>
      <c r="X620" s="1" t="s">
        <v>53</v>
      </c>
      <c r="Y620" s="1" t="s">
        <v>84</v>
      </c>
      <c r="Z620" s="3">
        <v>0</v>
      </c>
      <c r="AC620" s="1">
        <f t="shared" si="18"/>
        <v>2019</v>
      </c>
      <c r="AD620" s="1">
        <f t="shared" si="19"/>
        <v>4</v>
      </c>
    </row>
    <row r="621" spans="1:30" ht="12.75" customHeight="1" x14ac:dyDescent="0.2">
      <c r="A621" s="2">
        <v>43578.309447419</v>
      </c>
      <c r="B621" s="1" t="s">
        <v>986</v>
      </c>
      <c r="C621" s="1" t="s">
        <v>100</v>
      </c>
      <c r="D621" s="1" t="s">
        <v>101</v>
      </c>
      <c r="E621" s="3">
        <v>60</v>
      </c>
      <c r="F621" s="1" t="s">
        <v>31</v>
      </c>
      <c r="G621" s="3">
        <v>3.26</v>
      </c>
      <c r="H621" s="3">
        <v>195.6</v>
      </c>
      <c r="I621" s="1" t="s">
        <v>32</v>
      </c>
      <c r="K621" s="1" t="s">
        <v>33</v>
      </c>
      <c r="L621" s="1" t="s">
        <v>102</v>
      </c>
      <c r="M621" s="1" t="s">
        <v>35</v>
      </c>
      <c r="N621" s="1" t="s">
        <v>49</v>
      </c>
      <c r="O621" s="1" t="s">
        <v>37</v>
      </c>
      <c r="P621" s="1" t="s">
        <v>50</v>
      </c>
      <c r="Q621" s="1" t="s">
        <v>51</v>
      </c>
      <c r="T621" s="1" t="s">
        <v>52</v>
      </c>
      <c r="X621" s="1" t="s">
        <v>53</v>
      </c>
      <c r="Y621" s="1" t="s">
        <v>42</v>
      </c>
      <c r="Z621" s="3">
        <v>0</v>
      </c>
      <c r="AC621" s="1">
        <f t="shared" si="18"/>
        <v>2019</v>
      </c>
      <c r="AD621" s="1">
        <f t="shared" si="19"/>
        <v>4</v>
      </c>
    </row>
    <row r="622" spans="1:30" ht="12.75" customHeight="1" x14ac:dyDescent="0.2">
      <c r="A622" s="2">
        <v>43578.309447419</v>
      </c>
      <c r="B622" s="1" t="s">
        <v>986</v>
      </c>
      <c r="C622" s="1" t="s">
        <v>236</v>
      </c>
      <c r="D622" s="1" t="s">
        <v>237</v>
      </c>
      <c r="E622" s="3">
        <v>100</v>
      </c>
      <c r="F622" s="1" t="s">
        <v>31</v>
      </c>
      <c r="G622" s="3">
        <v>3.37</v>
      </c>
      <c r="H622" s="3">
        <v>337</v>
      </c>
      <c r="I622" s="1" t="s">
        <v>32</v>
      </c>
      <c r="K622" s="1" t="s">
        <v>33</v>
      </c>
      <c r="L622" s="1" t="s">
        <v>238</v>
      </c>
      <c r="M622" s="1" t="s">
        <v>35</v>
      </c>
      <c r="N622" s="1" t="s">
        <v>49</v>
      </c>
      <c r="O622" s="1" t="s">
        <v>37</v>
      </c>
      <c r="P622" s="1" t="s">
        <v>69</v>
      </c>
      <c r="Q622" s="1" t="s">
        <v>70</v>
      </c>
      <c r="T622" s="1" t="s">
        <v>40</v>
      </c>
      <c r="X622" s="1" t="s">
        <v>239</v>
      </c>
      <c r="Y622" s="1" t="s">
        <v>42</v>
      </c>
      <c r="Z622" s="3">
        <v>0</v>
      </c>
      <c r="AC622" s="1">
        <f t="shared" si="18"/>
        <v>2019</v>
      </c>
      <c r="AD622" s="1">
        <f t="shared" si="19"/>
        <v>4</v>
      </c>
    </row>
    <row r="623" spans="1:30" ht="12.75" customHeight="1" x14ac:dyDescent="0.2">
      <c r="A623" s="2">
        <v>43578.309447419</v>
      </c>
      <c r="B623" s="1" t="s">
        <v>986</v>
      </c>
      <c r="C623" s="1" t="s">
        <v>330</v>
      </c>
      <c r="D623" s="1" t="s">
        <v>331</v>
      </c>
      <c r="E623" s="3">
        <v>60</v>
      </c>
      <c r="F623" s="1" t="s">
        <v>31</v>
      </c>
      <c r="G623" s="3">
        <v>3.96</v>
      </c>
      <c r="H623" s="3">
        <v>237.6</v>
      </c>
      <c r="I623" s="1" t="s">
        <v>32</v>
      </c>
      <c r="K623" s="1" t="s">
        <v>33</v>
      </c>
      <c r="L623" s="1" t="s">
        <v>332</v>
      </c>
      <c r="M623" s="1" t="s">
        <v>35</v>
      </c>
      <c r="N623" s="1" t="s">
        <v>49</v>
      </c>
      <c r="O623" s="1" t="s">
        <v>37</v>
      </c>
      <c r="P623" s="1" t="s">
        <v>50</v>
      </c>
      <c r="Q623" s="1" t="s">
        <v>51</v>
      </c>
      <c r="T623" s="1" t="s">
        <v>52</v>
      </c>
      <c r="X623" s="1" t="s">
        <v>53</v>
      </c>
      <c r="Y623" s="1" t="s">
        <v>42</v>
      </c>
      <c r="Z623" s="3">
        <v>0</v>
      </c>
      <c r="AC623" s="1">
        <f t="shared" si="18"/>
        <v>2019</v>
      </c>
      <c r="AD623" s="1">
        <f t="shared" si="19"/>
        <v>4</v>
      </c>
    </row>
    <row r="624" spans="1:30" ht="12.75" customHeight="1" x14ac:dyDescent="0.2">
      <c r="A624" s="2">
        <v>43578.309447419</v>
      </c>
      <c r="B624" s="1" t="s">
        <v>986</v>
      </c>
      <c r="C624" s="1" t="s">
        <v>525</v>
      </c>
      <c r="D624" s="1" t="s">
        <v>526</v>
      </c>
      <c r="E624" s="3">
        <v>60</v>
      </c>
      <c r="F624" s="1" t="s">
        <v>31</v>
      </c>
      <c r="G624" s="3">
        <v>4.4800000000000004</v>
      </c>
      <c r="H624" s="3">
        <v>268.8</v>
      </c>
      <c r="I624" s="1" t="s">
        <v>32</v>
      </c>
      <c r="K624" s="1" t="s">
        <v>33</v>
      </c>
      <c r="L624" s="1" t="s">
        <v>527</v>
      </c>
      <c r="M624" s="1" t="s">
        <v>35</v>
      </c>
      <c r="N624" s="1" t="s">
        <v>49</v>
      </c>
      <c r="O624" s="1" t="s">
        <v>37</v>
      </c>
      <c r="P624" s="1" t="s">
        <v>50</v>
      </c>
      <c r="Q624" s="1" t="s">
        <v>51</v>
      </c>
      <c r="T624" s="1" t="s">
        <v>52</v>
      </c>
      <c r="X624" s="1" t="s">
        <v>53</v>
      </c>
      <c r="Y624" s="1" t="s">
        <v>42</v>
      </c>
      <c r="Z624" s="3">
        <v>0</v>
      </c>
      <c r="AC624" s="1">
        <f t="shared" si="18"/>
        <v>2019</v>
      </c>
      <c r="AD624" s="1">
        <f t="shared" si="19"/>
        <v>4</v>
      </c>
    </row>
    <row r="625" spans="1:30" ht="12.75" customHeight="1" x14ac:dyDescent="0.2">
      <c r="A625" s="2">
        <v>43578.309447419</v>
      </c>
      <c r="B625" s="1" t="s">
        <v>986</v>
      </c>
      <c r="C625" s="1" t="s">
        <v>246</v>
      </c>
      <c r="D625" s="1" t="s">
        <v>247</v>
      </c>
      <c r="E625" s="3">
        <v>40</v>
      </c>
      <c r="F625" s="1" t="s">
        <v>31</v>
      </c>
      <c r="G625" s="3">
        <v>5.28</v>
      </c>
      <c r="H625" s="3">
        <v>211.2</v>
      </c>
      <c r="I625" s="1" t="s">
        <v>32</v>
      </c>
      <c r="K625" s="1" t="s">
        <v>33</v>
      </c>
      <c r="L625" s="1" t="s">
        <v>248</v>
      </c>
      <c r="M625" s="1" t="s">
        <v>35</v>
      </c>
      <c r="N625" s="1" t="s">
        <v>49</v>
      </c>
      <c r="O625" s="1" t="s">
        <v>37</v>
      </c>
      <c r="P625" s="1" t="s">
        <v>38</v>
      </c>
      <c r="Q625" s="1" t="s">
        <v>39</v>
      </c>
      <c r="T625" s="1" t="s">
        <v>249</v>
      </c>
      <c r="X625" s="1" t="s">
        <v>250</v>
      </c>
      <c r="Y625" s="1" t="s">
        <v>42</v>
      </c>
      <c r="Z625" s="3">
        <v>0</v>
      </c>
      <c r="AC625" s="1">
        <f t="shared" si="18"/>
        <v>2019</v>
      </c>
      <c r="AD625" s="1">
        <f t="shared" si="19"/>
        <v>4</v>
      </c>
    </row>
    <row r="626" spans="1:30" ht="12.75" customHeight="1" x14ac:dyDescent="0.2">
      <c r="A626" s="2">
        <v>43578.309447419</v>
      </c>
      <c r="B626" s="1" t="s">
        <v>986</v>
      </c>
      <c r="C626" s="1" t="s">
        <v>990</v>
      </c>
      <c r="D626" s="1" t="s">
        <v>991</v>
      </c>
      <c r="E626" s="3">
        <v>50</v>
      </c>
      <c r="F626" s="1" t="s">
        <v>217</v>
      </c>
      <c r="G626" s="3">
        <v>7.02</v>
      </c>
      <c r="H626" s="3">
        <v>351</v>
      </c>
      <c r="I626" s="1" t="s">
        <v>32</v>
      </c>
      <c r="K626" s="1" t="s">
        <v>33</v>
      </c>
      <c r="L626" s="1" t="s">
        <v>992</v>
      </c>
      <c r="M626" s="1" t="s">
        <v>35</v>
      </c>
      <c r="N626" s="1" t="s">
        <v>49</v>
      </c>
      <c r="O626" s="1" t="s">
        <v>37</v>
      </c>
      <c r="P626" s="1" t="s">
        <v>966</v>
      </c>
      <c r="Q626" s="1" t="s">
        <v>967</v>
      </c>
      <c r="T626" s="1" t="s">
        <v>134</v>
      </c>
      <c r="X626" s="1" t="s">
        <v>53</v>
      </c>
      <c r="Y626" s="1" t="s">
        <v>61</v>
      </c>
      <c r="Z626" s="3">
        <v>0</v>
      </c>
      <c r="AC626" s="1">
        <f t="shared" si="18"/>
        <v>2019</v>
      </c>
      <c r="AD626" s="1">
        <f t="shared" si="19"/>
        <v>4</v>
      </c>
    </row>
    <row r="627" spans="1:30" ht="12.75" customHeight="1" x14ac:dyDescent="0.2">
      <c r="A627" s="2">
        <v>43578.309447419</v>
      </c>
      <c r="B627" s="1" t="s">
        <v>986</v>
      </c>
      <c r="C627" s="1" t="s">
        <v>631</v>
      </c>
      <c r="D627" s="1" t="s">
        <v>632</v>
      </c>
      <c r="E627" s="3">
        <v>60</v>
      </c>
      <c r="F627" s="1" t="s">
        <v>31</v>
      </c>
      <c r="G627" s="3">
        <v>8.4700000000000006</v>
      </c>
      <c r="H627" s="3">
        <v>508.2</v>
      </c>
      <c r="I627" s="1" t="s">
        <v>32</v>
      </c>
      <c r="K627" s="1" t="s">
        <v>33</v>
      </c>
      <c r="L627" s="1" t="s">
        <v>633</v>
      </c>
      <c r="M627" s="1" t="s">
        <v>35</v>
      </c>
      <c r="N627" s="1" t="s">
        <v>49</v>
      </c>
      <c r="O627" s="1" t="s">
        <v>37</v>
      </c>
      <c r="P627" s="1" t="s">
        <v>634</v>
      </c>
      <c r="Q627" s="1" t="s">
        <v>635</v>
      </c>
      <c r="T627" s="1" t="s">
        <v>636</v>
      </c>
      <c r="X627" s="1" t="s">
        <v>53</v>
      </c>
      <c r="Y627" s="1" t="s">
        <v>84</v>
      </c>
      <c r="Z627" s="3">
        <v>0</v>
      </c>
      <c r="AC627" s="1">
        <f t="shared" si="18"/>
        <v>2019</v>
      </c>
      <c r="AD627" s="1">
        <f t="shared" si="19"/>
        <v>4</v>
      </c>
    </row>
    <row r="628" spans="1:30" ht="12.75" customHeight="1" x14ac:dyDescent="0.2">
      <c r="A628" s="2">
        <v>43578.309447419</v>
      </c>
      <c r="B628" s="1" t="s">
        <v>986</v>
      </c>
      <c r="C628" s="1" t="s">
        <v>411</v>
      </c>
      <c r="D628" s="1" t="s">
        <v>412</v>
      </c>
      <c r="E628" s="3">
        <v>200</v>
      </c>
      <c r="F628" s="1" t="s">
        <v>31</v>
      </c>
      <c r="G628" s="3">
        <v>9.1999999999999993</v>
      </c>
      <c r="H628" s="3">
        <v>1840</v>
      </c>
      <c r="I628" s="1" t="s">
        <v>32</v>
      </c>
      <c r="K628" s="1" t="s">
        <v>33</v>
      </c>
      <c r="L628" s="1" t="s">
        <v>413</v>
      </c>
      <c r="M628" s="1" t="s">
        <v>35</v>
      </c>
      <c r="N628" s="1" t="s">
        <v>49</v>
      </c>
      <c r="O628" s="1" t="s">
        <v>37</v>
      </c>
      <c r="P628" s="1" t="s">
        <v>414</v>
      </c>
      <c r="Q628" s="1" t="s">
        <v>415</v>
      </c>
      <c r="T628" s="1" t="s">
        <v>416</v>
      </c>
      <c r="X628" s="1" t="s">
        <v>53</v>
      </c>
      <c r="Y628" s="1" t="s">
        <v>84</v>
      </c>
      <c r="Z628" s="3">
        <v>0</v>
      </c>
      <c r="AA628" s="1" t="s">
        <v>417</v>
      </c>
      <c r="AB628" s="1" t="s">
        <v>417</v>
      </c>
      <c r="AC628" s="1">
        <f t="shared" si="18"/>
        <v>2019</v>
      </c>
      <c r="AD628" s="1">
        <f t="shared" si="19"/>
        <v>4</v>
      </c>
    </row>
    <row r="629" spans="1:30" ht="12.75" customHeight="1" x14ac:dyDescent="0.2">
      <c r="A629" s="2">
        <v>43578.309447419</v>
      </c>
      <c r="B629" s="1" t="s">
        <v>986</v>
      </c>
      <c r="C629" s="1" t="s">
        <v>181</v>
      </c>
      <c r="D629" s="1" t="s">
        <v>182</v>
      </c>
      <c r="E629" s="3">
        <v>100</v>
      </c>
      <c r="F629" s="1" t="s">
        <v>31</v>
      </c>
      <c r="G629" s="3">
        <v>10.16</v>
      </c>
      <c r="H629" s="3">
        <v>1016</v>
      </c>
      <c r="I629" s="1" t="s">
        <v>32</v>
      </c>
      <c r="K629" s="1" t="s">
        <v>33</v>
      </c>
      <c r="L629" s="1" t="s">
        <v>183</v>
      </c>
      <c r="M629" s="1" t="s">
        <v>35</v>
      </c>
      <c r="N629" s="1" t="s">
        <v>49</v>
      </c>
      <c r="O629" s="1" t="s">
        <v>37</v>
      </c>
      <c r="P629" s="1" t="s">
        <v>185</v>
      </c>
      <c r="Q629" s="1" t="s">
        <v>186</v>
      </c>
      <c r="T629" s="1" t="s">
        <v>187</v>
      </c>
      <c r="X629" s="1" t="s">
        <v>53</v>
      </c>
      <c r="Y629" s="1" t="s">
        <v>188</v>
      </c>
      <c r="Z629" s="3">
        <v>0</v>
      </c>
      <c r="AA629" s="1" t="s">
        <v>189</v>
      </c>
      <c r="AB629" s="1" t="s">
        <v>189</v>
      </c>
      <c r="AC629" s="1">
        <f t="shared" si="18"/>
        <v>2019</v>
      </c>
      <c r="AD629" s="1">
        <f t="shared" si="19"/>
        <v>4</v>
      </c>
    </row>
    <row r="630" spans="1:30" ht="12.75" customHeight="1" x14ac:dyDescent="0.2">
      <c r="A630" s="2">
        <v>43578.309447419</v>
      </c>
      <c r="B630" s="1" t="s">
        <v>986</v>
      </c>
      <c r="C630" s="1" t="s">
        <v>474</v>
      </c>
      <c r="D630" s="1" t="s">
        <v>475</v>
      </c>
      <c r="E630" s="3">
        <v>10</v>
      </c>
      <c r="F630" s="1" t="s">
        <v>31</v>
      </c>
      <c r="G630" s="3">
        <v>21.24</v>
      </c>
      <c r="H630" s="3">
        <v>212.4</v>
      </c>
      <c r="I630" s="1" t="s">
        <v>32</v>
      </c>
      <c r="K630" s="1" t="s">
        <v>33</v>
      </c>
      <c r="L630" s="1" t="s">
        <v>476</v>
      </c>
      <c r="M630" s="1" t="s">
        <v>35</v>
      </c>
      <c r="N630" s="1" t="s">
        <v>49</v>
      </c>
      <c r="O630" s="1" t="s">
        <v>37</v>
      </c>
      <c r="P630" s="1" t="s">
        <v>421</v>
      </c>
      <c r="Q630" s="1" t="s">
        <v>422</v>
      </c>
      <c r="T630" s="1" t="s">
        <v>423</v>
      </c>
      <c r="X630" s="1" t="s">
        <v>53</v>
      </c>
      <c r="Y630" s="1" t="s">
        <v>84</v>
      </c>
      <c r="Z630" s="3">
        <v>0</v>
      </c>
      <c r="AC630" s="1">
        <f t="shared" si="18"/>
        <v>2019</v>
      </c>
      <c r="AD630" s="1">
        <f t="shared" si="19"/>
        <v>4</v>
      </c>
    </row>
    <row r="631" spans="1:30" ht="12.75" customHeight="1" x14ac:dyDescent="0.2">
      <c r="A631" s="2">
        <v>43578.309447419</v>
      </c>
      <c r="B631" s="1" t="s">
        <v>986</v>
      </c>
      <c r="C631" s="1" t="s">
        <v>44</v>
      </c>
      <c r="D631" s="1" t="s">
        <v>45</v>
      </c>
      <c r="E631" s="3">
        <v>30</v>
      </c>
      <c r="F631" s="1" t="s">
        <v>31</v>
      </c>
      <c r="G631" s="3">
        <v>29.86</v>
      </c>
      <c r="H631" s="3">
        <v>895.8</v>
      </c>
      <c r="I631" s="1" t="s">
        <v>32</v>
      </c>
      <c r="K631" s="1" t="s">
        <v>33</v>
      </c>
      <c r="L631" s="1" t="s">
        <v>48</v>
      </c>
      <c r="M631" s="1" t="s">
        <v>35</v>
      </c>
      <c r="N631" s="1" t="s">
        <v>49</v>
      </c>
      <c r="O631" s="1" t="s">
        <v>37</v>
      </c>
      <c r="P631" s="1" t="s">
        <v>50</v>
      </c>
      <c r="Q631" s="1" t="s">
        <v>51</v>
      </c>
      <c r="T631" s="1" t="s">
        <v>52</v>
      </c>
      <c r="X631" s="1" t="s">
        <v>53</v>
      </c>
      <c r="Y631" s="1" t="s">
        <v>42</v>
      </c>
      <c r="Z631" s="3">
        <v>0</v>
      </c>
      <c r="AC631" s="1">
        <f t="shared" si="18"/>
        <v>2019</v>
      </c>
      <c r="AD631" s="1">
        <f t="shared" si="19"/>
        <v>4</v>
      </c>
    </row>
    <row r="632" spans="1:30" ht="12.75" customHeight="1" x14ac:dyDescent="0.2">
      <c r="A632" s="2">
        <v>43578.309447419</v>
      </c>
      <c r="B632" s="1" t="s">
        <v>986</v>
      </c>
      <c r="C632" s="1" t="s">
        <v>424</v>
      </c>
      <c r="D632" s="1" t="s">
        <v>425</v>
      </c>
      <c r="E632" s="3">
        <v>25</v>
      </c>
      <c r="F632" s="1" t="s">
        <v>31</v>
      </c>
      <c r="G632" s="3">
        <v>30.18</v>
      </c>
      <c r="H632" s="3">
        <v>754.5</v>
      </c>
      <c r="I632" s="1" t="s">
        <v>32</v>
      </c>
      <c r="K632" s="1" t="s">
        <v>33</v>
      </c>
      <c r="L632" s="1" t="s">
        <v>426</v>
      </c>
      <c r="M632" s="1" t="s">
        <v>35</v>
      </c>
      <c r="N632" s="1" t="s">
        <v>49</v>
      </c>
      <c r="O632" s="1" t="s">
        <v>37</v>
      </c>
      <c r="P632" s="1" t="s">
        <v>38</v>
      </c>
      <c r="Q632" s="1" t="s">
        <v>39</v>
      </c>
      <c r="T632" s="1" t="s">
        <v>83</v>
      </c>
      <c r="X632" s="1" t="s">
        <v>53</v>
      </c>
      <c r="Y632" s="1" t="s">
        <v>42</v>
      </c>
      <c r="Z632" s="3">
        <v>0</v>
      </c>
      <c r="AC632" s="1">
        <f t="shared" si="18"/>
        <v>2019</v>
      </c>
      <c r="AD632" s="1">
        <f t="shared" si="19"/>
        <v>4</v>
      </c>
    </row>
    <row r="633" spans="1:30" ht="12.75" customHeight="1" x14ac:dyDescent="0.2">
      <c r="A633" s="2">
        <v>43578.309447419</v>
      </c>
      <c r="B633" s="1" t="s">
        <v>986</v>
      </c>
      <c r="C633" s="1" t="s">
        <v>846</v>
      </c>
      <c r="D633" s="1" t="s">
        <v>847</v>
      </c>
      <c r="E633" s="3">
        <v>8</v>
      </c>
      <c r="F633" s="1" t="s">
        <v>31</v>
      </c>
      <c r="G633" s="3">
        <v>30.51</v>
      </c>
      <c r="H633" s="3">
        <v>244.08</v>
      </c>
      <c r="I633" s="1" t="s">
        <v>32</v>
      </c>
      <c r="K633" s="1" t="s">
        <v>33</v>
      </c>
      <c r="L633" s="1" t="s">
        <v>848</v>
      </c>
      <c r="M633" s="1" t="s">
        <v>35</v>
      </c>
      <c r="N633" s="1" t="s">
        <v>49</v>
      </c>
      <c r="O633" s="1" t="s">
        <v>37</v>
      </c>
      <c r="P633" s="1" t="s">
        <v>50</v>
      </c>
      <c r="Q633" s="1" t="s">
        <v>51</v>
      </c>
      <c r="T633" s="1" t="s">
        <v>52</v>
      </c>
      <c r="X633" s="1" t="s">
        <v>53</v>
      </c>
      <c r="Y633" s="1" t="s">
        <v>42</v>
      </c>
      <c r="Z633" s="3">
        <v>0</v>
      </c>
      <c r="AC633" s="1">
        <f t="shared" si="18"/>
        <v>2019</v>
      </c>
      <c r="AD633" s="1">
        <f t="shared" si="19"/>
        <v>4</v>
      </c>
    </row>
    <row r="634" spans="1:30" ht="12.75" customHeight="1" x14ac:dyDescent="0.2">
      <c r="A634" s="2">
        <v>43578.309447419</v>
      </c>
      <c r="B634" s="1" t="s">
        <v>986</v>
      </c>
      <c r="C634" s="1" t="s">
        <v>172</v>
      </c>
      <c r="D634" s="1" t="s">
        <v>173</v>
      </c>
      <c r="E634" s="3">
        <v>3</v>
      </c>
      <c r="F634" s="1" t="s">
        <v>31</v>
      </c>
      <c r="G634" s="3">
        <v>139.16999999999999</v>
      </c>
      <c r="H634" s="3">
        <v>417.51</v>
      </c>
      <c r="I634" s="1" t="s">
        <v>32</v>
      </c>
      <c r="K634" s="1" t="s">
        <v>33</v>
      </c>
      <c r="L634" s="1" t="s">
        <v>174</v>
      </c>
      <c r="M634" s="1" t="s">
        <v>35</v>
      </c>
      <c r="N634" s="1" t="s">
        <v>49</v>
      </c>
      <c r="O634" s="1" t="s">
        <v>37</v>
      </c>
      <c r="P634" s="1" t="s">
        <v>38</v>
      </c>
      <c r="Q634" s="1" t="s">
        <v>39</v>
      </c>
      <c r="T634" s="1" t="s">
        <v>134</v>
      </c>
      <c r="X634" s="1" t="s">
        <v>175</v>
      </c>
      <c r="Y634" s="1" t="s">
        <v>42</v>
      </c>
      <c r="Z634" s="3">
        <v>0</v>
      </c>
      <c r="AC634" s="1">
        <f t="shared" si="18"/>
        <v>2019</v>
      </c>
      <c r="AD634" s="1">
        <f t="shared" si="19"/>
        <v>4</v>
      </c>
    </row>
    <row r="635" spans="1:30" ht="12.75" customHeight="1" x14ac:dyDescent="0.2">
      <c r="A635" s="2">
        <v>43578.309447419</v>
      </c>
      <c r="B635" s="1" t="s">
        <v>986</v>
      </c>
      <c r="C635" s="1" t="s">
        <v>112</v>
      </c>
      <c r="D635" s="1" t="s">
        <v>113</v>
      </c>
      <c r="E635" s="3">
        <v>2</v>
      </c>
      <c r="F635" s="1" t="s">
        <v>31</v>
      </c>
      <c r="G635" s="3">
        <v>355.35</v>
      </c>
      <c r="H635" s="3">
        <v>710.7</v>
      </c>
      <c r="I635" s="1" t="s">
        <v>32</v>
      </c>
      <c r="K635" s="1" t="s">
        <v>33</v>
      </c>
      <c r="L635" s="1" t="s">
        <v>114</v>
      </c>
      <c r="M635" s="1" t="s">
        <v>35</v>
      </c>
      <c r="N635" s="1" t="s">
        <v>49</v>
      </c>
      <c r="O635" s="1" t="s">
        <v>37</v>
      </c>
      <c r="P635" s="1" t="s">
        <v>38</v>
      </c>
      <c r="Q635" s="1" t="s">
        <v>39</v>
      </c>
      <c r="T635" s="1" t="s">
        <v>115</v>
      </c>
      <c r="X635" s="1" t="s">
        <v>53</v>
      </c>
      <c r="Y635" s="1" t="s">
        <v>42</v>
      </c>
      <c r="Z635" s="3">
        <v>0</v>
      </c>
      <c r="AC635" s="1">
        <f t="shared" si="18"/>
        <v>2019</v>
      </c>
      <c r="AD635" s="1">
        <f t="shared" si="19"/>
        <v>4</v>
      </c>
    </row>
    <row r="636" spans="1:30" ht="12.75" customHeight="1" x14ac:dyDescent="0.2">
      <c r="A636" s="2">
        <v>43578.319537037001</v>
      </c>
      <c r="B636" s="1" t="s">
        <v>993</v>
      </c>
      <c r="C636" s="1" t="s">
        <v>424</v>
      </c>
      <c r="D636" s="1" t="s">
        <v>425</v>
      </c>
      <c r="E636" s="3">
        <v>25</v>
      </c>
      <c r="F636" s="1" t="s">
        <v>31</v>
      </c>
      <c r="G636" s="3">
        <v>30.18</v>
      </c>
      <c r="H636" s="3">
        <v>754.5</v>
      </c>
      <c r="I636" s="1" t="s">
        <v>32</v>
      </c>
      <c r="K636" s="1" t="s">
        <v>33</v>
      </c>
      <c r="L636" s="1" t="s">
        <v>426</v>
      </c>
      <c r="M636" s="1" t="s">
        <v>35</v>
      </c>
      <c r="N636" s="1" t="s">
        <v>49</v>
      </c>
      <c r="O636" s="1" t="s">
        <v>37</v>
      </c>
      <c r="P636" s="1" t="s">
        <v>38</v>
      </c>
      <c r="Q636" s="1" t="s">
        <v>39</v>
      </c>
      <c r="T636" s="1" t="s">
        <v>83</v>
      </c>
      <c r="X636" s="1" t="s">
        <v>53</v>
      </c>
      <c r="Y636" s="1" t="s">
        <v>42</v>
      </c>
      <c r="Z636" s="3">
        <v>0</v>
      </c>
      <c r="AC636" s="1">
        <f t="shared" si="18"/>
        <v>2019</v>
      </c>
      <c r="AD636" s="1">
        <f t="shared" si="19"/>
        <v>4</v>
      </c>
    </row>
    <row r="637" spans="1:30" ht="12.75" customHeight="1" x14ac:dyDescent="0.2">
      <c r="A637" s="2">
        <v>43579.547461770802</v>
      </c>
      <c r="B637" s="1" t="s">
        <v>994</v>
      </c>
      <c r="C637" s="1" t="s">
        <v>995</v>
      </c>
      <c r="D637" s="1" t="s">
        <v>996</v>
      </c>
      <c r="E637" s="3">
        <v>100</v>
      </c>
      <c r="F637" s="1" t="s">
        <v>31</v>
      </c>
      <c r="G637" s="3">
        <v>3.03</v>
      </c>
      <c r="H637" s="3">
        <v>302.51</v>
      </c>
      <c r="I637" s="1" t="s">
        <v>46</v>
      </c>
      <c r="K637" s="1" t="s">
        <v>47</v>
      </c>
      <c r="L637" s="1" t="s">
        <v>997</v>
      </c>
      <c r="M637" s="1" t="s">
        <v>35</v>
      </c>
      <c r="N637" s="1" t="s">
        <v>36</v>
      </c>
      <c r="O637" s="1" t="s">
        <v>37</v>
      </c>
      <c r="P637" s="1" t="s">
        <v>149</v>
      </c>
      <c r="Q637" s="1" t="s">
        <v>150</v>
      </c>
      <c r="T637" s="1" t="s">
        <v>134</v>
      </c>
      <c r="X637" s="1" t="s">
        <v>53</v>
      </c>
      <c r="Y637" s="1" t="s">
        <v>151</v>
      </c>
      <c r="Z637" s="3">
        <v>0</v>
      </c>
      <c r="AC637" s="1">
        <f t="shared" si="18"/>
        <v>2019</v>
      </c>
      <c r="AD637" s="1">
        <f t="shared" si="19"/>
        <v>4</v>
      </c>
    </row>
    <row r="638" spans="1:30" ht="12.75" customHeight="1" x14ac:dyDescent="0.2">
      <c r="A638" s="2">
        <v>43579.568078703698</v>
      </c>
      <c r="B638" s="1" t="s">
        <v>998</v>
      </c>
      <c r="C638" s="1" t="s">
        <v>999</v>
      </c>
      <c r="D638" s="1" t="s">
        <v>1000</v>
      </c>
      <c r="E638" s="3">
        <v>1000</v>
      </c>
      <c r="F638" s="1" t="s">
        <v>31</v>
      </c>
      <c r="G638" s="3">
        <v>0.63</v>
      </c>
      <c r="H638" s="3">
        <v>631.79</v>
      </c>
      <c r="I638" s="1" t="s">
        <v>46</v>
      </c>
      <c r="K638" s="1" t="s">
        <v>47</v>
      </c>
      <c r="L638" s="1" t="s">
        <v>1001</v>
      </c>
      <c r="M638" s="1" t="s">
        <v>35</v>
      </c>
      <c r="N638" s="1" t="s">
        <v>49</v>
      </c>
      <c r="O638" s="1" t="s">
        <v>37</v>
      </c>
      <c r="P638" s="1" t="s">
        <v>69</v>
      </c>
      <c r="Q638" s="1" t="s">
        <v>70</v>
      </c>
      <c r="T638" s="1" t="s">
        <v>1002</v>
      </c>
      <c r="X638" s="1" t="s">
        <v>53</v>
      </c>
      <c r="Y638" s="1" t="s">
        <v>42</v>
      </c>
      <c r="Z638" s="3">
        <v>0</v>
      </c>
      <c r="AA638" s="1" t="s">
        <v>1003</v>
      </c>
      <c r="AB638" s="1" t="s">
        <v>1003</v>
      </c>
      <c r="AC638" s="1">
        <f t="shared" si="18"/>
        <v>2019</v>
      </c>
      <c r="AD638" s="1">
        <f t="shared" si="19"/>
        <v>4</v>
      </c>
    </row>
    <row r="639" spans="1:30" ht="12.75" customHeight="1" x14ac:dyDescent="0.2">
      <c r="A639" s="2">
        <v>43579.568078703698</v>
      </c>
      <c r="B639" s="1" t="s">
        <v>998</v>
      </c>
      <c r="C639" s="1" t="s">
        <v>152</v>
      </c>
      <c r="D639" s="1" t="s">
        <v>153</v>
      </c>
      <c r="E639" s="3">
        <v>170</v>
      </c>
      <c r="F639" s="1" t="s">
        <v>31</v>
      </c>
      <c r="G639" s="3">
        <v>0.63</v>
      </c>
      <c r="H639" s="3">
        <v>107.1</v>
      </c>
      <c r="I639" s="1" t="s">
        <v>46</v>
      </c>
      <c r="K639" s="1" t="s">
        <v>47</v>
      </c>
      <c r="L639" s="1" t="s">
        <v>154</v>
      </c>
      <c r="M639" s="1" t="s">
        <v>35</v>
      </c>
      <c r="N639" s="1" t="s">
        <v>49</v>
      </c>
      <c r="O639" s="1" t="s">
        <v>37</v>
      </c>
      <c r="P639" s="1" t="s">
        <v>58</v>
      </c>
      <c r="Q639" s="1" t="s">
        <v>59</v>
      </c>
      <c r="T639" s="1" t="s">
        <v>60</v>
      </c>
      <c r="X639" s="1" t="s">
        <v>53</v>
      </c>
      <c r="Y639" s="1" t="s">
        <v>61</v>
      </c>
      <c r="Z639" s="3">
        <v>0</v>
      </c>
      <c r="AA639" s="1" t="s">
        <v>62</v>
      </c>
      <c r="AB639" s="1" t="s">
        <v>62</v>
      </c>
      <c r="AC639" s="1">
        <f t="shared" si="18"/>
        <v>2019</v>
      </c>
      <c r="AD639" s="1">
        <f t="shared" si="19"/>
        <v>4</v>
      </c>
    </row>
    <row r="640" spans="1:30" ht="12.75" customHeight="1" x14ac:dyDescent="0.2">
      <c r="A640" s="2">
        <v>43579.568078703698</v>
      </c>
      <c r="B640" s="1" t="s">
        <v>998</v>
      </c>
      <c r="C640" s="1" t="s">
        <v>66</v>
      </c>
      <c r="D640" s="1" t="s">
        <v>67</v>
      </c>
      <c r="E640" s="3">
        <v>100</v>
      </c>
      <c r="F640" s="1" t="s">
        <v>31</v>
      </c>
      <c r="G640" s="3">
        <v>0.66</v>
      </c>
      <c r="H640" s="3">
        <v>66</v>
      </c>
      <c r="I640" s="1" t="s">
        <v>46</v>
      </c>
      <c r="K640" s="1" t="s">
        <v>47</v>
      </c>
      <c r="L640" s="1" t="s">
        <v>68</v>
      </c>
      <c r="M640" s="1" t="s">
        <v>35</v>
      </c>
      <c r="N640" s="1" t="s">
        <v>49</v>
      </c>
      <c r="O640" s="1" t="s">
        <v>37</v>
      </c>
      <c r="P640" s="1" t="s">
        <v>69</v>
      </c>
      <c r="Q640" s="1" t="s">
        <v>70</v>
      </c>
      <c r="T640" s="1" t="s">
        <v>71</v>
      </c>
      <c r="X640" s="1" t="s">
        <v>53</v>
      </c>
      <c r="Y640" s="1" t="s">
        <v>42</v>
      </c>
      <c r="Z640" s="3">
        <v>0</v>
      </c>
      <c r="AC640" s="1">
        <f t="shared" si="18"/>
        <v>2019</v>
      </c>
      <c r="AD640" s="1">
        <f t="shared" si="19"/>
        <v>4</v>
      </c>
    </row>
    <row r="641" spans="1:30" ht="12.75" customHeight="1" x14ac:dyDescent="0.2">
      <c r="A641" s="2">
        <v>43579.568078703698</v>
      </c>
      <c r="B641" s="1" t="s">
        <v>998</v>
      </c>
      <c r="C641" s="1" t="s">
        <v>591</v>
      </c>
      <c r="D641" s="1" t="s">
        <v>592</v>
      </c>
      <c r="E641" s="3">
        <v>100</v>
      </c>
      <c r="F641" s="1" t="s">
        <v>31</v>
      </c>
      <c r="G641" s="3">
        <v>0.68</v>
      </c>
      <c r="H641" s="3">
        <v>68</v>
      </c>
      <c r="I641" s="1" t="s">
        <v>46</v>
      </c>
      <c r="K641" s="1" t="s">
        <v>47</v>
      </c>
      <c r="L641" s="1" t="s">
        <v>593</v>
      </c>
      <c r="M641" s="1" t="s">
        <v>35</v>
      </c>
      <c r="N641" s="1" t="s">
        <v>49</v>
      </c>
      <c r="O641" s="1" t="s">
        <v>37</v>
      </c>
      <c r="P641" s="1" t="s">
        <v>149</v>
      </c>
      <c r="Q641" s="1" t="s">
        <v>150</v>
      </c>
      <c r="T641" s="1" t="s">
        <v>134</v>
      </c>
      <c r="X641" s="1" t="s">
        <v>53</v>
      </c>
      <c r="Y641" s="1" t="s">
        <v>151</v>
      </c>
      <c r="Z641" s="3">
        <v>0</v>
      </c>
      <c r="AC641" s="1">
        <f t="shared" si="18"/>
        <v>2019</v>
      </c>
      <c r="AD641" s="1">
        <f t="shared" si="19"/>
        <v>4</v>
      </c>
    </row>
    <row r="642" spans="1:30" ht="12.75" customHeight="1" x14ac:dyDescent="0.2">
      <c r="A642" s="2">
        <v>43579.568078703698</v>
      </c>
      <c r="B642" s="1" t="s">
        <v>998</v>
      </c>
      <c r="C642" s="1" t="s">
        <v>131</v>
      </c>
      <c r="D642" s="1" t="s">
        <v>132</v>
      </c>
      <c r="E642" s="3">
        <v>100</v>
      </c>
      <c r="F642" s="1" t="s">
        <v>31</v>
      </c>
      <c r="G642" s="3">
        <v>1.67</v>
      </c>
      <c r="H642" s="3">
        <v>167</v>
      </c>
      <c r="I642" s="1" t="s">
        <v>46</v>
      </c>
      <c r="K642" s="1" t="s">
        <v>47</v>
      </c>
      <c r="L642" s="1" t="s">
        <v>133</v>
      </c>
      <c r="M642" s="1" t="s">
        <v>35</v>
      </c>
      <c r="N642" s="1" t="s">
        <v>49</v>
      </c>
      <c r="O642" s="1" t="s">
        <v>37</v>
      </c>
      <c r="P642" s="1" t="s">
        <v>81</v>
      </c>
      <c r="Q642" s="1" t="s">
        <v>82</v>
      </c>
      <c r="T642" s="1" t="s">
        <v>134</v>
      </c>
      <c r="X642" s="1" t="s">
        <v>53</v>
      </c>
      <c r="Y642" s="1" t="s">
        <v>84</v>
      </c>
      <c r="Z642" s="3">
        <v>0</v>
      </c>
      <c r="AC642" s="1">
        <f t="shared" si="18"/>
        <v>2019</v>
      </c>
      <c r="AD642" s="1">
        <f t="shared" si="19"/>
        <v>4</v>
      </c>
    </row>
    <row r="643" spans="1:30" ht="12.75" customHeight="1" x14ac:dyDescent="0.2">
      <c r="A643" s="2">
        <v>43579.568078703698</v>
      </c>
      <c r="B643" s="1" t="s">
        <v>998</v>
      </c>
      <c r="C643" s="1" t="s">
        <v>139</v>
      </c>
      <c r="D643" s="1" t="s">
        <v>140</v>
      </c>
      <c r="E643" s="3">
        <v>4</v>
      </c>
      <c r="F643" s="1" t="s">
        <v>31</v>
      </c>
      <c r="G643" s="3">
        <v>13.02</v>
      </c>
      <c r="H643" s="3">
        <v>52.08</v>
      </c>
      <c r="I643" s="1" t="s">
        <v>46</v>
      </c>
      <c r="K643" s="1" t="s">
        <v>47</v>
      </c>
      <c r="L643" s="1" t="s">
        <v>141</v>
      </c>
      <c r="M643" s="1" t="s">
        <v>35</v>
      </c>
      <c r="N643" s="1" t="s">
        <v>49</v>
      </c>
      <c r="O643" s="1" t="s">
        <v>37</v>
      </c>
      <c r="P643" s="1" t="s">
        <v>75</v>
      </c>
      <c r="Q643" s="1" t="s">
        <v>76</v>
      </c>
      <c r="T643" s="1" t="s">
        <v>126</v>
      </c>
      <c r="X643" s="1" t="s">
        <v>53</v>
      </c>
      <c r="Y643" s="1" t="s">
        <v>42</v>
      </c>
      <c r="Z643" s="3">
        <v>0</v>
      </c>
      <c r="AC643" s="1">
        <f t="shared" ref="AC643:AC706" si="20">YEAR(A643)</f>
        <v>2019</v>
      </c>
      <c r="AD643" s="1">
        <f t="shared" ref="AD643:AD706" si="21">MONTH(A643)</f>
        <v>4</v>
      </c>
    </row>
    <row r="644" spans="1:30" ht="12.75" customHeight="1" x14ac:dyDescent="0.2">
      <c r="A644" s="2">
        <v>43579.568078703698</v>
      </c>
      <c r="B644" s="1" t="s">
        <v>998</v>
      </c>
      <c r="C644" s="1" t="s">
        <v>44</v>
      </c>
      <c r="D644" s="1" t="s">
        <v>45</v>
      </c>
      <c r="E644" s="3">
        <v>10</v>
      </c>
      <c r="F644" s="1" t="s">
        <v>31</v>
      </c>
      <c r="G644" s="3">
        <v>29.86</v>
      </c>
      <c r="H644" s="3">
        <v>298.60000000000002</v>
      </c>
      <c r="I644" s="1" t="s">
        <v>46</v>
      </c>
      <c r="K644" s="1" t="s">
        <v>47</v>
      </c>
      <c r="L644" s="1" t="s">
        <v>48</v>
      </c>
      <c r="M644" s="1" t="s">
        <v>35</v>
      </c>
      <c r="N644" s="1" t="s">
        <v>49</v>
      </c>
      <c r="O644" s="1" t="s">
        <v>37</v>
      </c>
      <c r="P644" s="1" t="s">
        <v>50</v>
      </c>
      <c r="Q644" s="1" t="s">
        <v>51</v>
      </c>
      <c r="T644" s="1" t="s">
        <v>52</v>
      </c>
      <c r="X644" s="1" t="s">
        <v>53</v>
      </c>
      <c r="Y644" s="1" t="s">
        <v>42</v>
      </c>
      <c r="Z644" s="3">
        <v>0</v>
      </c>
      <c r="AC644" s="1">
        <f t="shared" si="20"/>
        <v>2019</v>
      </c>
      <c r="AD644" s="1">
        <f t="shared" si="21"/>
        <v>4</v>
      </c>
    </row>
    <row r="645" spans="1:30" ht="12.75" customHeight="1" x14ac:dyDescent="0.2">
      <c r="A645" s="2">
        <v>43579.568078703698</v>
      </c>
      <c r="B645" s="1" t="s">
        <v>998</v>
      </c>
      <c r="C645" s="1" t="s">
        <v>977</v>
      </c>
      <c r="D645" s="1" t="s">
        <v>978</v>
      </c>
      <c r="E645" s="3">
        <v>2</v>
      </c>
      <c r="F645" s="1" t="s">
        <v>31</v>
      </c>
      <c r="G645" s="3">
        <v>77.45</v>
      </c>
      <c r="H645" s="3">
        <v>154.9</v>
      </c>
      <c r="I645" s="1" t="s">
        <v>46</v>
      </c>
      <c r="K645" s="1" t="s">
        <v>47</v>
      </c>
      <c r="L645" s="1" t="s">
        <v>979</v>
      </c>
      <c r="M645" s="1" t="s">
        <v>35</v>
      </c>
      <c r="N645" s="1" t="s">
        <v>49</v>
      </c>
      <c r="O645" s="1" t="s">
        <v>37</v>
      </c>
      <c r="P645" s="1" t="s">
        <v>303</v>
      </c>
      <c r="Q645" s="1" t="s">
        <v>304</v>
      </c>
      <c r="T645" s="1" t="s">
        <v>980</v>
      </c>
      <c r="X645" s="1" t="s">
        <v>53</v>
      </c>
      <c r="Y645" s="1" t="s">
        <v>84</v>
      </c>
      <c r="Z645" s="3">
        <v>0</v>
      </c>
      <c r="AC645" s="1">
        <f t="shared" si="20"/>
        <v>2019</v>
      </c>
      <c r="AD645" s="1">
        <f t="shared" si="21"/>
        <v>4</v>
      </c>
    </row>
    <row r="646" spans="1:30" ht="12.75" customHeight="1" x14ac:dyDescent="0.2">
      <c r="A646" s="2">
        <v>43579.568078703698</v>
      </c>
      <c r="B646" s="1" t="s">
        <v>998</v>
      </c>
      <c r="C646" s="1" t="s">
        <v>1004</v>
      </c>
      <c r="D646" s="1" t="s">
        <v>1005</v>
      </c>
      <c r="E646" s="3">
        <v>2</v>
      </c>
      <c r="F646" s="1" t="s">
        <v>31</v>
      </c>
      <c r="G646" s="3">
        <v>148.22999999999999</v>
      </c>
      <c r="H646" s="3">
        <v>296.45999999999998</v>
      </c>
      <c r="I646" s="1" t="s">
        <v>46</v>
      </c>
      <c r="K646" s="1" t="s">
        <v>47</v>
      </c>
      <c r="L646" s="1" t="s">
        <v>1006</v>
      </c>
      <c r="M646" s="1" t="s">
        <v>35</v>
      </c>
      <c r="N646" s="1" t="s">
        <v>49</v>
      </c>
      <c r="O646" s="1" t="s">
        <v>37</v>
      </c>
      <c r="P646" s="1" t="s">
        <v>303</v>
      </c>
      <c r="Q646" s="1" t="s">
        <v>304</v>
      </c>
      <c r="T646" s="1" t="s">
        <v>640</v>
      </c>
      <c r="X646" s="1" t="s">
        <v>53</v>
      </c>
      <c r="Y646" s="1" t="s">
        <v>84</v>
      </c>
      <c r="Z646" s="3">
        <v>0</v>
      </c>
      <c r="AA646" s="1" t="s">
        <v>641</v>
      </c>
      <c r="AB646" s="1" t="s">
        <v>641</v>
      </c>
      <c r="AC646" s="1">
        <f t="shared" si="20"/>
        <v>2019</v>
      </c>
      <c r="AD646" s="1">
        <f t="shared" si="21"/>
        <v>4</v>
      </c>
    </row>
    <row r="647" spans="1:30" ht="12.75" customHeight="1" x14ac:dyDescent="0.2">
      <c r="A647" s="2">
        <v>43579.568078703698</v>
      </c>
      <c r="B647" s="1" t="s">
        <v>998</v>
      </c>
      <c r="C647" s="1" t="s">
        <v>981</v>
      </c>
      <c r="D647" s="1" t="s">
        <v>982</v>
      </c>
      <c r="E647" s="3">
        <v>2</v>
      </c>
      <c r="F647" s="1" t="s">
        <v>31</v>
      </c>
      <c r="G647" s="3">
        <v>184.58</v>
      </c>
      <c r="H647" s="3">
        <v>369.16</v>
      </c>
      <c r="I647" s="1" t="s">
        <v>46</v>
      </c>
      <c r="K647" s="1" t="s">
        <v>47</v>
      </c>
      <c r="L647" s="1" t="s">
        <v>983</v>
      </c>
      <c r="M647" s="1" t="s">
        <v>35</v>
      </c>
      <c r="N647" s="1" t="s">
        <v>49</v>
      </c>
      <c r="O647" s="1" t="s">
        <v>37</v>
      </c>
      <c r="P647" s="1" t="s">
        <v>303</v>
      </c>
      <c r="Q647" s="1" t="s">
        <v>304</v>
      </c>
      <c r="T647" s="1" t="s">
        <v>640</v>
      </c>
      <c r="X647" s="1" t="s">
        <v>53</v>
      </c>
      <c r="Y647" s="1" t="s">
        <v>84</v>
      </c>
      <c r="Z647" s="3">
        <v>0</v>
      </c>
      <c r="AA647" s="1" t="s">
        <v>641</v>
      </c>
      <c r="AB647" s="1" t="s">
        <v>641</v>
      </c>
      <c r="AC647" s="1">
        <f t="shared" si="20"/>
        <v>2019</v>
      </c>
      <c r="AD647" s="1">
        <f t="shared" si="21"/>
        <v>4</v>
      </c>
    </row>
    <row r="648" spans="1:30" ht="12.75" customHeight="1" x14ac:dyDescent="0.2">
      <c r="A648" s="2">
        <v>43579.568078703698</v>
      </c>
      <c r="B648" s="1" t="s">
        <v>998</v>
      </c>
      <c r="C648" s="1" t="s">
        <v>1007</v>
      </c>
      <c r="D648" s="1" t="s">
        <v>1008</v>
      </c>
      <c r="E648" s="3">
        <v>3</v>
      </c>
      <c r="F648" s="1" t="s">
        <v>31</v>
      </c>
      <c r="G648" s="3">
        <v>214.01</v>
      </c>
      <c r="H648" s="3">
        <v>642.03</v>
      </c>
      <c r="I648" s="1" t="s">
        <v>46</v>
      </c>
      <c r="K648" s="1" t="s">
        <v>47</v>
      </c>
      <c r="L648" s="1" t="s">
        <v>1009</v>
      </c>
      <c r="M648" s="1" t="s">
        <v>35</v>
      </c>
      <c r="N648" s="1" t="s">
        <v>49</v>
      </c>
      <c r="O648" s="1" t="s">
        <v>37</v>
      </c>
      <c r="P648" s="1" t="s">
        <v>303</v>
      </c>
      <c r="Q648" s="1" t="s">
        <v>304</v>
      </c>
      <c r="T648" s="1" t="s">
        <v>640</v>
      </c>
      <c r="X648" s="1" t="s">
        <v>53</v>
      </c>
      <c r="Y648" s="1" t="s">
        <v>84</v>
      </c>
      <c r="Z648" s="3">
        <v>0</v>
      </c>
      <c r="AA648" s="1" t="s">
        <v>641</v>
      </c>
      <c r="AB648" s="1" t="s">
        <v>641</v>
      </c>
      <c r="AC648" s="1">
        <f t="shared" si="20"/>
        <v>2019</v>
      </c>
      <c r="AD648" s="1">
        <f t="shared" si="21"/>
        <v>4</v>
      </c>
    </row>
    <row r="649" spans="1:30" ht="12.75" customHeight="1" x14ac:dyDescent="0.2">
      <c r="A649" s="2">
        <v>43579.568078703698</v>
      </c>
      <c r="B649" s="1" t="s">
        <v>998</v>
      </c>
      <c r="C649" s="1" t="s">
        <v>1010</v>
      </c>
      <c r="D649" s="1" t="s">
        <v>1011</v>
      </c>
      <c r="E649" s="3">
        <v>1</v>
      </c>
      <c r="F649" s="1" t="s">
        <v>31</v>
      </c>
      <c r="G649" s="3">
        <v>318.58999999999997</v>
      </c>
      <c r="H649" s="3">
        <v>318.58999999999997</v>
      </c>
      <c r="I649" s="1" t="s">
        <v>46</v>
      </c>
      <c r="K649" s="1" t="s">
        <v>47</v>
      </c>
      <c r="L649" s="1" t="s">
        <v>1012</v>
      </c>
      <c r="M649" s="1" t="s">
        <v>35</v>
      </c>
      <c r="N649" s="1" t="s">
        <v>49</v>
      </c>
      <c r="O649" s="1" t="s">
        <v>37</v>
      </c>
      <c r="P649" s="1" t="s">
        <v>303</v>
      </c>
      <c r="Q649" s="1" t="s">
        <v>304</v>
      </c>
      <c r="T649" s="1" t="s">
        <v>640</v>
      </c>
      <c r="X649" s="1" t="s">
        <v>53</v>
      </c>
      <c r="Y649" s="1" t="s">
        <v>84</v>
      </c>
      <c r="Z649" s="3">
        <v>0</v>
      </c>
      <c r="AA649" s="1" t="s">
        <v>641</v>
      </c>
      <c r="AB649" s="1" t="s">
        <v>641</v>
      </c>
      <c r="AC649" s="1">
        <f t="shared" si="20"/>
        <v>2019</v>
      </c>
      <c r="AD649" s="1">
        <f t="shared" si="21"/>
        <v>4</v>
      </c>
    </row>
    <row r="650" spans="1:30" ht="12.75" customHeight="1" x14ac:dyDescent="0.2">
      <c r="A650" s="2">
        <v>43581.279459919002</v>
      </c>
      <c r="B650" s="1" t="s">
        <v>1013</v>
      </c>
      <c r="C650" s="1" t="s">
        <v>1014</v>
      </c>
      <c r="D650" s="1" t="s">
        <v>1015</v>
      </c>
      <c r="E650" s="3">
        <v>100</v>
      </c>
      <c r="F650" s="1" t="s">
        <v>31</v>
      </c>
      <c r="G650" s="3">
        <v>1.55</v>
      </c>
      <c r="H650" s="3">
        <v>155</v>
      </c>
      <c r="I650" s="1" t="s">
        <v>46</v>
      </c>
      <c r="K650" s="1" t="s">
        <v>47</v>
      </c>
      <c r="L650" s="1" t="s">
        <v>1016</v>
      </c>
      <c r="M650" s="1" t="s">
        <v>35</v>
      </c>
      <c r="N650" s="1" t="s">
        <v>120</v>
      </c>
      <c r="O650" s="1" t="s">
        <v>37</v>
      </c>
      <c r="P650" s="1" t="s">
        <v>81</v>
      </c>
      <c r="Q650" s="1" t="s">
        <v>82</v>
      </c>
      <c r="T650" s="1" t="s">
        <v>1017</v>
      </c>
      <c r="X650" s="1" t="s">
        <v>1018</v>
      </c>
      <c r="Y650" s="1" t="s">
        <v>84</v>
      </c>
      <c r="Z650" s="3">
        <v>0</v>
      </c>
      <c r="AA650" s="1" t="s">
        <v>1019</v>
      </c>
      <c r="AB650" s="1" t="s">
        <v>1019</v>
      </c>
      <c r="AC650" s="1">
        <f t="shared" si="20"/>
        <v>2019</v>
      </c>
      <c r="AD650" s="1">
        <f t="shared" si="21"/>
        <v>4</v>
      </c>
    </row>
    <row r="651" spans="1:30" ht="12.75" customHeight="1" x14ac:dyDescent="0.2">
      <c r="A651" s="2">
        <v>43581.469490740703</v>
      </c>
      <c r="B651" s="1" t="s">
        <v>1020</v>
      </c>
      <c r="C651" s="1" t="s">
        <v>85</v>
      </c>
      <c r="D651" s="1" t="s">
        <v>86</v>
      </c>
      <c r="E651" s="3">
        <v>100</v>
      </c>
      <c r="F651" s="1" t="s">
        <v>31</v>
      </c>
      <c r="G651" s="3">
        <v>1.93</v>
      </c>
      <c r="H651" s="3">
        <v>193</v>
      </c>
      <c r="I651" s="1" t="s">
        <v>32</v>
      </c>
      <c r="K651" s="1" t="s">
        <v>33</v>
      </c>
      <c r="L651" s="1" t="s">
        <v>87</v>
      </c>
      <c r="M651" s="1" t="s">
        <v>35</v>
      </c>
      <c r="N651" s="1" t="s">
        <v>49</v>
      </c>
      <c r="O651" s="1" t="s">
        <v>37</v>
      </c>
      <c r="P651" s="1" t="s">
        <v>88</v>
      </c>
      <c r="Q651" s="1" t="s">
        <v>89</v>
      </c>
      <c r="T651" s="1" t="s">
        <v>90</v>
      </c>
      <c r="X651" s="1" t="s">
        <v>53</v>
      </c>
      <c r="Y651" s="1" t="s">
        <v>84</v>
      </c>
      <c r="Z651" s="3">
        <v>0</v>
      </c>
      <c r="AC651" s="1">
        <f t="shared" si="20"/>
        <v>2019</v>
      </c>
      <c r="AD651" s="1">
        <f t="shared" si="21"/>
        <v>4</v>
      </c>
    </row>
    <row r="652" spans="1:30" ht="12.75" customHeight="1" x14ac:dyDescent="0.2">
      <c r="A652" s="2">
        <v>43584.241241898198</v>
      </c>
      <c r="B652" s="1" t="s">
        <v>1021</v>
      </c>
      <c r="C652" s="1" t="s">
        <v>1022</v>
      </c>
      <c r="D652" s="1" t="s">
        <v>1023</v>
      </c>
      <c r="E652" s="3">
        <v>200</v>
      </c>
      <c r="F652" s="1" t="s">
        <v>31</v>
      </c>
      <c r="G652" s="3">
        <v>17.91</v>
      </c>
      <c r="H652" s="3">
        <v>3581.6</v>
      </c>
      <c r="I652" s="1" t="s">
        <v>32</v>
      </c>
      <c r="K652" s="1" t="s">
        <v>33</v>
      </c>
      <c r="L652" s="1" t="s">
        <v>1024</v>
      </c>
      <c r="M652" s="1" t="s">
        <v>35</v>
      </c>
      <c r="N652" s="1" t="s">
        <v>36</v>
      </c>
      <c r="O652" s="1" t="s">
        <v>37</v>
      </c>
      <c r="P652" s="1" t="s">
        <v>634</v>
      </c>
      <c r="Q652" s="1" t="s">
        <v>635</v>
      </c>
      <c r="T652" s="1" t="s">
        <v>134</v>
      </c>
      <c r="X652" s="1" t="s">
        <v>53</v>
      </c>
      <c r="Y652" s="1" t="s">
        <v>84</v>
      </c>
      <c r="Z652" s="3">
        <v>0</v>
      </c>
      <c r="AA652" s="1" t="s">
        <v>171</v>
      </c>
      <c r="AB652" s="1" t="s">
        <v>171</v>
      </c>
      <c r="AC652" s="1">
        <f t="shared" si="20"/>
        <v>2019</v>
      </c>
      <c r="AD652" s="1">
        <f t="shared" si="21"/>
        <v>4</v>
      </c>
    </row>
    <row r="653" spans="1:30" ht="12.75" customHeight="1" x14ac:dyDescent="0.2">
      <c r="A653" s="2">
        <v>43585.293749999997</v>
      </c>
      <c r="B653" s="1" t="s">
        <v>1025</v>
      </c>
      <c r="C653" s="1" t="s">
        <v>1026</v>
      </c>
      <c r="D653" s="1" t="s">
        <v>1027</v>
      </c>
      <c r="E653" s="3">
        <v>10</v>
      </c>
      <c r="F653" s="1" t="s">
        <v>31</v>
      </c>
      <c r="G653" s="3">
        <v>17.059999999999999</v>
      </c>
      <c r="H653" s="3">
        <v>170.61</v>
      </c>
      <c r="I653" s="1" t="s">
        <v>46</v>
      </c>
      <c r="K653" s="1" t="s">
        <v>47</v>
      </c>
      <c r="L653" s="1" t="s">
        <v>1028</v>
      </c>
      <c r="M653" s="1" t="s">
        <v>35</v>
      </c>
      <c r="N653" s="1" t="s">
        <v>195</v>
      </c>
      <c r="O653" s="1" t="s">
        <v>37</v>
      </c>
      <c r="P653" s="1" t="s">
        <v>169</v>
      </c>
      <c r="Q653" s="1" t="s">
        <v>170</v>
      </c>
      <c r="T653" s="1" t="s">
        <v>134</v>
      </c>
      <c r="X653" s="1" t="s">
        <v>53</v>
      </c>
      <c r="Y653" s="1" t="s">
        <v>84</v>
      </c>
      <c r="Z653" s="3">
        <v>0</v>
      </c>
      <c r="AC653" s="1">
        <f t="shared" si="20"/>
        <v>2019</v>
      </c>
      <c r="AD653" s="1">
        <f t="shared" si="21"/>
        <v>4</v>
      </c>
    </row>
    <row r="654" spans="1:30" ht="12.75" customHeight="1" x14ac:dyDescent="0.2">
      <c r="A654" s="2">
        <v>43585.388993055603</v>
      </c>
      <c r="B654" s="1" t="s">
        <v>1029</v>
      </c>
      <c r="C654" s="1" t="s">
        <v>1030</v>
      </c>
      <c r="D654" s="1" t="s">
        <v>1031</v>
      </c>
      <c r="E654" s="3">
        <v>2</v>
      </c>
      <c r="F654" s="1" t="s">
        <v>31</v>
      </c>
      <c r="G654" s="3">
        <v>1328.58</v>
      </c>
      <c r="H654" s="3">
        <v>2657.16</v>
      </c>
      <c r="I654" s="1" t="s">
        <v>32</v>
      </c>
      <c r="K654" s="1" t="s">
        <v>33</v>
      </c>
      <c r="L654" s="1" t="s">
        <v>1032</v>
      </c>
      <c r="M654" s="1" t="s">
        <v>931</v>
      </c>
      <c r="N654" s="1" t="s">
        <v>36</v>
      </c>
      <c r="O654" s="1" t="s">
        <v>37</v>
      </c>
      <c r="P654" s="1" t="s">
        <v>169</v>
      </c>
      <c r="Q654" s="1" t="s">
        <v>170</v>
      </c>
      <c r="T654" s="1" t="s">
        <v>1033</v>
      </c>
      <c r="X654" s="1" t="s">
        <v>53</v>
      </c>
      <c r="Y654" s="1" t="s">
        <v>84</v>
      </c>
      <c r="Z654" s="3">
        <v>0</v>
      </c>
      <c r="AA654" s="1" t="s">
        <v>1034</v>
      </c>
      <c r="AB654" s="1" t="s">
        <v>1034</v>
      </c>
      <c r="AC654" s="1">
        <f t="shared" si="20"/>
        <v>2019</v>
      </c>
      <c r="AD654" s="1">
        <f t="shared" si="21"/>
        <v>4</v>
      </c>
    </row>
    <row r="655" spans="1:30" ht="12.75" customHeight="1" x14ac:dyDescent="0.2">
      <c r="A655" s="2">
        <v>43585.388993055603</v>
      </c>
      <c r="B655" s="1" t="s">
        <v>1029</v>
      </c>
      <c r="C655" s="1" t="s">
        <v>1035</v>
      </c>
      <c r="D655" s="1" t="s">
        <v>1036</v>
      </c>
      <c r="E655" s="3">
        <v>2</v>
      </c>
      <c r="F655" s="1" t="s">
        <v>31</v>
      </c>
      <c r="G655" s="3">
        <v>5631.34</v>
      </c>
      <c r="H655" s="3">
        <v>11262.68</v>
      </c>
      <c r="I655" s="1" t="s">
        <v>32</v>
      </c>
      <c r="K655" s="1" t="s">
        <v>33</v>
      </c>
      <c r="L655" s="1" t="s">
        <v>1037</v>
      </c>
      <c r="M655" s="1" t="s">
        <v>931</v>
      </c>
      <c r="N655" s="1" t="s">
        <v>36</v>
      </c>
      <c r="O655" s="1" t="s">
        <v>37</v>
      </c>
      <c r="P655" s="1" t="s">
        <v>169</v>
      </c>
      <c r="Q655" s="1" t="s">
        <v>170</v>
      </c>
      <c r="T655" s="1" t="s">
        <v>1033</v>
      </c>
      <c r="X655" s="1" t="s">
        <v>53</v>
      </c>
      <c r="Y655" s="1" t="s">
        <v>84</v>
      </c>
      <c r="Z655" s="3">
        <v>0</v>
      </c>
      <c r="AA655" s="1" t="s">
        <v>1038</v>
      </c>
      <c r="AB655" s="1" t="s">
        <v>1038</v>
      </c>
      <c r="AC655" s="1">
        <f t="shared" si="20"/>
        <v>2019</v>
      </c>
      <c r="AD655" s="1">
        <f t="shared" si="21"/>
        <v>4</v>
      </c>
    </row>
    <row r="656" spans="1:30" ht="12.75" customHeight="1" x14ac:dyDescent="0.2">
      <c r="A656" s="2">
        <v>43585.405740740702</v>
      </c>
      <c r="B656" s="1" t="s">
        <v>1039</v>
      </c>
      <c r="C656" s="1" t="s">
        <v>1040</v>
      </c>
      <c r="D656" s="1" t="s">
        <v>1041</v>
      </c>
      <c r="E656" s="3">
        <v>40</v>
      </c>
      <c r="F656" s="1" t="s">
        <v>217</v>
      </c>
      <c r="G656" s="3">
        <v>12.1</v>
      </c>
      <c r="H656" s="3">
        <v>484</v>
      </c>
      <c r="I656" s="1" t="s">
        <v>32</v>
      </c>
      <c r="K656" s="1" t="s">
        <v>33</v>
      </c>
      <c r="L656" s="1" t="s">
        <v>1042</v>
      </c>
      <c r="M656" s="1" t="s">
        <v>35</v>
      </c>
      <c r="N656" s="1" t="s">
        <v>195</v>
      </c>
      <c r="O656" s="1" t="s">
        <v>37</v>
      </c>
      <c r="P656" s="1" t="s">
        <v>966</v>
      </c>
      <c r="Q656" s="1" t="s">
        <v>967</v>
      </c>
      <c r="T656" s="1" t="s">
        <v>134</v>
      </c>
      <c r="X656" s="1" t="s">
        <v>53</v>
      </c>
      <c r="Y656" s="1" t="s">
        <v>61</v>
      </c>
      <c r="Z656" s="3">
        <v>0</v>
      </c>
      <c r="AC656" s="1">
        <f t="shared" si="20"/>
        <v>2019</v>
      </c>
      <c r="AD656" s="1">
        <f t="shared" si="21"/>
        <v>4</v>
      </c>
    </row>
    <row r="657" spans="1:30" ht="12.75" customHeight="1" x14ac:dyDescent="0.2">
      <c r="A657" s="2">
        <v>43585.427743055603</v>
      </c>
      <c r="B657" s="1" t="s">
        <v>1043</v>
      </c>
      <c r="C657" s="1" t="s">
        <v>376</v>
      </c>
      <c r="D657" s="1" t="s">
        <v>377</v>
      </c>
      <c r="E657" s="3">
        <v>2</v>
      </c>
      <c r="F657" s="1" t="s">
        <v>31</v>
      </c>
      <c r="G657" s="3">
        <v>12.1</v>
      </c>
      <c r="H657" s="3">
        <v>24.2</v>
      </c>
      <c r="I657" s="1" t="s">
        <v>46</v>
      </c>
      <c r="K657" s="1" t="s">
        <v>47</v>
      </c>
      <c r="L657" s="1" t="s">
        <v>378</v>
      </c>
      <c r="M657" s="1" t="s">
        <v>35</v>
      </c>
      <c r="N657" s="1" t="s">
        <v>36</v>
      </c>
      <c r="O657" s="1" t="s">
        <v>37</v>
      </c>
      <c r="P657" s="1" t="s">
        <v>169</v>
      </c>
      <c r="Q657" s="1" t="s">
        <v>170</v>
      </c>
      <c r="T657" s="1" t="s">
        <v>369</v>
      </c>
      <c r="X657" s="1" t="s">
        <v>53</v>
      </c>
      <c r="Y657" s="1" t="s">
        <v>84</v>
      </c>
      <c r="Z657" s="3">
        <v>0</v>
      </c>
      <c r="AC657" s="1">
        <f t="shared" si="20"/>
        <v>2019</v>
      </c>
      <c r="AD657" s="1">
        <f t="shared" si="21"/>
        <v>4</v>
      </c>
    </row>
    <row r="658" spans="1:30" ht="12.75" customHeight="1" x14ac:dyDescent="0.2">
      <c r="A658" s="2">
        <v>43592.2881591435</v>
      </c>
      <c r="B658" s="1" t="s">
        <v>1044</v>
      </c>
      <c r="C658" s="1" t="s">
        <v>1045</v>
      </c>
      <c r="D658" s="1" t="s">
        <v>1046</v>
      </c>
      <c r="E658" s="3">
        <v>20</v>
      </c>
      <c r="F658" s="1" t="s">
        <v>31</v>
      </c>
      <c r="G658" s="3">
        <v>3.62</v>
      </c>
      <c r="H658" s="3">
        <v>72.45</v>
      </c>
      <c r="I658" s="1" t="s">
        <v>32</v>
      </c>
      <c r="K658" s="1" t="s">
        <v>33</v>
      </c>
      <c r="L658" s="1" t="s">
        <v>1047</v>
      </c>
      <c r="M658" s="1" t="s">
        <v>35</v>
      </c>
      <c r="N658" s="1" t="s">
        <v>195</v>
      </c>
      <c r="O658" s="1" t="s">
        <v>37</v>
      </c>
      <c r="P658" s="1" t="s">
        <v>69</v>
      </c>
      <c r="Q658" s="1" t="s">
        <v>70</v>
      </c>
      <c r="T658" s="1" t="s">
        <v>339</v>
      </c>
      <c r="X658" s="1" t="s">
        <v>53</v>
      </c>
      <c r="Y658" s="1" t="s">
        <v>42</v>
      </c>
      <c r="Z658" s="3">
        <v>0</v>
      </c>
      <c r="AC658" s="1">
        <f t="shared" si="20"/>
        <v>2019</v>
      </c>
      <c r="AD658" s="1">
        <f t="shared" si="21"/>
        <v>5</v>
      </c>
    </row>
    <row r="659" spans="1:30" ht="12.75" customHeight="1" x14ac:dyDescent="0.2">
      <c r="A659" s="2">
        <v>43592.2881591435</v>
      </c>
      <c r="B659" s="1" t="s">
        <v>1044</v>
      </c>
      <c r="C659" s="1" t="s">
        <v>1048</v>
      </c>
      <c r="D659" s="1" t="s">
        <v>1049</v>
      </c>
      <c r="E659" s="3">
        <v>20</v>
      </c>
      <c r="F659" s="1" t="s">
        <v>31</v>
      </c>
      <c r="G659" s="3">
        <v>9.7799999999999994</v>
      </c>
      <c r="H659" s="3">
        <v>195.5</v>
      </c>
      <c r="I659" s="1" t="s">
        <v>32</v>
      </c>
      <c r="K659" s="1" t="s">
        <v>33</v>
      </c>
      <c r="L659" s="1" t="s">
        <v>1050</v>
      </c>
      <c r="M659" s="1" t="s">
        <v>35</v>
      </c>
      <c r="N659" s="1" t="s">
        <v>195</v>
      </c>
      <c r="O659" s="1" t="s">
        <v>37</v>
      </c>
      <c r="P659" s="1" t="s">
        <v>69</v>
      </c>
      <c r="Q659" s="1" t="s">
        <v>70</v>
      </c>
      <c r="T659" s="1" t="s">
        <v>339</v>
      </c>
      <c r="X659" s="1" t="s">
        <v>53</v>
      </c>
      <c r="Y659" s="1" t="s">
        <v>42</v>
      </c>
      <c r="Z659" s="3">
        <v>0</v>
      </c>
      <c r="AC659" s="1">
        <f t="shared" si="20"/>
        <v>2019</v>
      </c>
      <c r="AD659" s="1">
        <f t="shared" si="21"/>
        <v>5</v>
      </c>
    </row>
    <row r="660" spans="1:30" ht="12.75" customHeight="1" x14ac:dyDescent="0.2">
      <c r="A660" s="2">
        <v>43598.291260682898</v>
      </c>
      <c r="B660" s="1" t="s">
        <v>1051</v>
      </c>
      <c r="C660" s="1" t="s">
        <v>1014</v>
      </c>
      <c r="D660" s="1" t="s">
        <v>1015</v>
      </c>
      <c r="E660" s="3">
        <v>100</v>
      </c>
      <c r="F660" s="1" t="s">
        <v>31</v>
      </c>
      <c r="G660" s="3">
        <v>1.56</v>
      </c>
      <c r="H660" s="3">
        <v>156</v>
      </c>
      <c r="I660" s="1" t="s">
        <v>32</v>
      </c>
      <c r="K660" s="1" t="s">
        <v>33</v>
      </c>
      <c r="L660" s="1" t="s">
        <v>1016</v>
      </c>
      <c r="M660" s="1" t="s">
        <v>35</v>
      </c>
      <c r="N660" s="1" t="s">
        <v>49</v>
      </c>
      <c r="O660" s="1" t="s">
        <v>37</v>
      </c>
      <c r="P660" s="1" t="s">
        <v>81</v>
      </c>
      <c r="Q660" s="1" t="s">
        <v>82</v>
      </c>
      <c r="T660" s="1" t="s">
        <v>1017</v>
      </c>
      <c r="X660" s="1" t="s">
        <v>1018</v>
      </c>
      <c r="Y660" s="1" t="s">
        <v>84</v>
      </c>
      <c r="Z660" s="3">
        <v>0</v>
      </c>
      <c r="AA660" s="1" t="s">
        <v>1019</v>
      </c>
      <c r="AB660" s="1" t="s">
        <v>1019</v>
      </c>
      <c r="AC660" s="1">
        <f t="shared" si="20"/>
        <v>2019</v>
      </c>
      <c r="AD660" s="1">
        <f t="shared" si="21"/>
        <v>5</v>
      </c>
    </row>
    <row r="661" spans="1:30" ht="12.75" customHeight="1" x14ac:dyDescent="0.2">
      <c r="A661" s="2">
        <v>43600.298767743101</v>
      </c>
      <c r="B661" s="1" t="s">
        <v>1052</v>
      </c>
      <c r="C661" s="1" t="s">
        <v>411</v>
      </c>
      <c r="D661" s="1" t="s">
        <v>412</v>
      </c>
      <c r="E661" s="3">
        <v>100</v>
      </c>
      <c r="F661" s="1" t="s">
        <v>31</v>
      </c>
      <c r="G661" s="3">
        <v>9.1999999999999993</v>
      </c>
      <c r="H661" s="3">
        <v>920</v>
      </c>
      <c r="I661" s="1" t="s">
        <v>32</v>
      </c>
      <c r="K661" s="1" t="s">
        <v>33</v>
      </c>
      <c r="L661" s="1" t="s">
        <v>413</v>
      </c>
      <c r="M661" s="1" t="s">
        <v>35</v>
      </c>
      <c r="N661" s="1" t="s">
        <v>49</v>
      </c>
      <c r="O661" s="1" t="s">
        <v>37</v>
      </c>
      <c r="P661" s="1" t="s">
        <v>414</v>
      </c>
      <c r="Q661" s="1" t="s">
        <v>415</v>
      </c>
      <c r="T661" s="1" t="s">
        <v>416</v>
      </c>
      <c r="X661" s="1" t="s">
        <v>53</v>
      </c>
      <c r="Y661" s="1" t="s">
        <v>84</v>
      </c>
      <c r="Z661" s="3">
        <v>0</v>
      </c>
      <c r="AA661" s="1" t="s">
        <v>417</v>
      </c>
      <c r="AB661" s="1" t="s">
        <v>417</v>
      </c>
      <c r="AC661" s="1">
        <f t="shared" si="20"/>
        <v>2019</v>
      </c>
      <c r="AD661" s="1">
        <f t="shared" si="21"/>
        <v>5</v>
      </c>
    </row>
    <row r="662" spans="1:30" ht="12.75" customHeight="1" x14ac:dyDescent="0.2">
      <c r="A662" s="2">
        <v>43608.530776539403</v>
      </c>
      <c r="B662" s="1" t="s">
        <v>1053</v>
      </c>
      <c r="C662" s="1" t="s">
        <v>1054</v>
      </c>
      <c r="D662" s="1" t="s">
        <v>1055</v>
      </c>
      <c r="E662" s="3">
        <v>50</v>
      </c>
      <c r="F662" s="1" t="s">
        <v>217</v>
      </c>
      <c r="G662" s="3">
        <v>7.02</v>
      </c>
      <c r="H662" s="3">
        <v>351</v>
      </c>
      <c r="I662" s="1" t="s">
        <v>32</v>
      </c>
      <c r="K662" s="1" t="s">
        <v>33</v>
      </c>
      <c r="L662" s="1" t="s">
        <v>1056</v>
      </c>
      <c r="M662" s="1" t="s">
        <v>35</v>
      </c>
      <c r="N662" s="1" t="s">
        <v>120</v>
      </c>
      <c r="O662" s="1" t="s">
        <v>37</v>
      </c>
      <c r="P662" s="1" t="s">
        <v>966</v>
      </c>
      <c r="Q662" s="1" t="s">
        <v>967</v>
      </c>
      <c r="T662" s="1" t="s">
        <v>134</v>
      </c>
      <c r="X662" s="1" t="s">
        <v>53</v>
      </c>
      <c r="Y662" s="1" t="s">
        <v>61</v>
      </c>
      <c r="Z662" s="3">
        <v>0</v>
      </c>
      <c r="AC662" s="1">
        <f t="shared" si="20"/>
        <v>2019</v>
      </c>
      <c r="AD662" s="1">
        <f t="shared" si="21"/>
        <v>5</v>
      </c>
    </row>
    <row r="663" spans="1:30" ht="12.75" customHeight="1" x14ac:dyDescent="0.2">
      <c r="A663" s="2">
        <v>43609.3425810185</v>
      </c>
      <c r="B663" s="1" t="s">
        <v>1057</v>
      </c>
      <c r="C663" s="1" t="s">
        <v>55</v>
      </c>
      <c r="D663" s="1" t="s">
        <v>56</v>
      </c>
      <c r="E663" s="3">
        <v>200</v>
      </c>
      <c r="F663" s="1" t="s">
        <v>31</v>
      </c>
      <c r="G663" s="3">
        <v>0.62</v>
      </c>
      <c r="H663" s="3">
        <v>124</v>
      </c>
      <c r="I663" s="1" t="s">
        <v>46</v>
      </c>
      <c r="K663" s="1" t="s">
        <v>47</v>
      </c>
      <c r="L663" s="1" t="s">
        <v>57</v>
      </c>
      <c r="M663" s="1" t="s">
        <v>35</v>
      </c>
      <c r="N663" s="1" t="s">
        <v>49</v>
      </c>
      <c r="O663" s="1" t="s">
        <v>37</v>
      </c>
      <c r="P663" s="1" t="s">
        <v>58</v>
      </c>
      <c r="Q663" s="1" t="s">
        <v>59</v>
      </c>
      <c r="T663" s="1" t="s">
        <v>60</v>
      </c>
      <c r="X663" s="1" t="s">
        <v>53</v>
      </c>
      <c r="Y663" s="1" t="s">
        <v>61</v>
      </c>
      <c r="Z663" s="3">
        <v>0</v>
      </c>
      <c r="AA663" s="1" t="s">
        <v>62</v>
      </c>
      <c r="AB663" s="1" t="s">
        <v>62</v>
      </c>
      <c r="AC663" s="1">
        <f t="shared" si="20"/>
        <v>2019</v>
      </c>
      <c r="AD663" s="1">
        <f t="shared" si="21"/>
        <v>5</v>
      </c>
    </row>
    <row r="664" spans="1:30" ht="12.75" customHeight="1" x14ac:dyDescent="0.2">
      <c r="A664" s="2">
        <v>43609.3425810185</v>
      </c>
      <c r="B664" s="1" t="s">
        <v>1057</v>
      </c>
      <c r="C664" s="1" t="s">
        <v>405</v>
      </c>
      <c r="D664" s="1" t="s">
        <v>406</v>
      </c>
      <c r="E664" s="3">
        <v>100</v>
      </c>
      <c r="F664" s="1" t="s">
        <v>31</v>
      </c>
      <c r="G664" s="3">
        <v>0.63</v>
      </c>
      <c r="H664" s="3">
        <v>63</v>
      </c>
      <c r="I664" s="1" t="s">
        <v>46</v>
      </c>
      <c r="K664" s="1" t="s">
        <v>47</v>
      </c>
      <c r="L664" s="1" t="s">
        <v>407</v>
      </c>
      <c r="M664" s="1" t="s">
        <v>35</v>
      </c>
      <c r="N664" s="1" t="s">
        <v>49</v>
      </c>
      <c r="O664" s="1" t="s">
        <v>37</v>
      </c>
      <c r="P664" s="1" t="s">
        <v>38</v>
      </c>
      <c r="Q664" s="1" t="s">
        <v>39</v>
      </c>
      <c r="T664" s="1" t="s">
        <v>52</v>
      </c>
      <c r="X664" s="1" t="s">
        <v>53</v>
      </c>
      <c r="Y664" s="1" t="s">
        <v>42</v>
      </c>
      <c r="Z664" s="3">
        <v>0</v>
      </c>
      <c r="AC664" s="1">
        <f t="shared" si="20"/>
        <v>2019</v>
      </c>
      <c r="AD664" s="1">
        <f t="shared" si="21"/>
        <v>5</v>
      </c>
    </row>
    <row r="665" spans="1:30" ht="12.75" customHeight="1" x14ac:dyDescent="0.2">
      <c r="A665" s="2">
        <v>43609.3425810185</v>
      </c>
      <c r="B665" s="1" t="s">
        <v>1057</v>
      </c>
      <c r="C665" s="1" t="s">
        <v>282</v>
      </c>
      <c r="D665" s="1" t="s">
        <v>283</v>
      </c>
      <c r="E665" s="3">
        <v>200</v>
      </c>
      <c r="F665" s="1" t="s">
        <v>31</v>
      </c>
      <c r="G665" s="3">
        <v>0.63</v>
      </c>
      <c r="H665" s="3">
        <v>126</v>
      </c>
      <c r="I665" s="1" t="s">
        <v>46</v>
      </c>
      <c r="K665" s="1" t="s">
        <v>47</v>
      </c>
      <c r="L665" s="1" t="s">
        <v>284</v>
      </c>
      <c r="M665" s="1" t="s">
        <v>35</v>
      </c>
      <c r="N665" s="1" t="s">
        <v>49</v>
      </c>
      <c r="O665" s="1" t="s">
        <v>37</v>
      </c>
      <c r="P665" s="1" t="s">
        <v>58</v>
      </c>
      <c r="Q665" s="1" t="s">
        <v>59</v>
      </c>
      <c r="T665" s="1" t="s">
        <v>60</v>
      </c>
      <c r="X665" s="1" t="s">
        <v>53</v>
      </c>
      <c r="Y665" s="1" t="s">
        <v>61</v>
      </c>
      <c r="Z665" s="3">
        <v>0</v>
      </c>
      <c r="AA665" s="1" t="s">
        <v>62</v>
      </c>
      <c r="AB665" s="1" t="s">
        <v>62</v>
      </c>
      <c r="AC665" s="1">
        <f t="shared" si="20"/>
        <v>2019</v>
      </c>
      <c r="AD665" s="1">
        <f t="shared" si="21"/>
        <v>5</v>
      </c>
    </row>
    <row r="666" spans="1:30" ht="12.75" customHeight="1" x14ac:dyDescent="0.2">
      <c r="A666" s="2">
        <v>43609.3425810185</v>
      </c>
      <c r="B666" s="1" t="s">
        <v>1057</v>
      </c>
      <c r="C666" s="1" t="s">
        <v>152</v>
      </c>
      <c r="D666" s="1" t="s">
        <v>153</v>
      </c>
      <c r="E666" s="3">
        <v>170</v>
      </c>
      <c r="F666" s="1" t="s">
        <v>31</v>
      </c>
      <c r="G666" s="3">
        <v>0.63</v>
      </c>
      <c r="H666" s="3">
        <v>107.1</v>
      </c>
      <c r="I666" s="1" t="s">
        <v>46</v>
      </c>
      <c r="K666" s="1" t="s">
        <v>47</v>
      </c>
      <c r="L666" s="1" t="s">
        <v>154</v>
      </c>
      <c r="M666" s="1" t="s">
        <v>35</v>
      </c>
      <c r="N666" s="1" t="s">
        <v>49</v>
      </c>
      <c r="O666" s="1" t="s">
        <v>37</v>
      </c>
      <c r="P666" s="1" t="s">
        <v>58</v>
      </c>
      <c r="Q666" s="1" t="s">
        <v>59</v>
      </c>
      <c r="T666" s="1" t="s">
        <v>60</v>
      </c>
      <c r="X666" s="1" t="s">
        <v>53</v>
      </c>
      <c r="Y666" s="1" t="s">
        <v>61</v>
      </c>
      <c r="Z666" s="3">
        <v>0</v>
      </c>
      <c r="AA666" s="1" t="s">
        <v>62</v>
      </c>
      <c r="AB666" s="1" t="s">
        <v>62</v>
      </c>
      <c r="AC666" s="1">
        <f t="shared" si="20"/>
        <v>2019</v>
      </c>
      <c r="AD666" s="1">
        <f t="shared" si="21"/>
        <v>5</v>
      </c>
    </row>
    <row r="667" spans="1:30" ht="12.75" customHeight="1" x14ac:dyDescent="0.2">
      <c r="A667" s="2">
        <v>43609.3425810185</v>
      </c>
      <c r="B667" s="1" t="s">
        <v>1057</v>
      </c>
      <c r="C667" s="1" t="s">
        <v>72</v>
      </c>
      <c r="D667" s="1" t="s">
        <v>73</v>
      </c>
      <c r="E667" s="3">
        <v>100</v>
      </c>
      <c r="F667" s="1" t="s">
        <v>31</v>
      </c>
      <c r="G667" s="3">
        <v>0.86</v>
      </c>
      <c r="H667" s="3">
        <v>86</v>
      </c>
      <c r="I667" s="1" t="s">
        <v>46</v>
      </c>
      <c r="K667" s="1" t="s">
        <v>47</v>
      </c>
      <c r="L667" s="1" t="s">
        <v>74</v>
      </c>
      <c r="M667" s="1" t="s">
        <v>35</v>
      </c>
      <c r="N667" s="1" t="s">
        <v>49</v>
      </c>
      <c r="O667" s="1" t="s">
        <v>37</v>
      </c>
      <c r="P667" s="1" t="s">
        <v>75</v>
      </c>
      <c r="Q667" s="1" t="s">
        <v>76</v>
      </c>
      <c r="T667" s="1" t="s">
        <v>40</v>
      </c>
      <c r="X667" s="1" t="s">
        <v>77</v>
      </c>
      <c r="Y667" s="1" t="s">
        <v>42</v>
      </c>
      <c r="Z667" s="3">
        <v>0</v>
      </c>
      <c r="AC667" s="1">
        <f t="shared" si="20"/>
        <v>2019</v>
      </c>
      <c r="AD667" s="1">
        <f t="shared" si="21"/>
        <v>5</v>
      </c>
    </row>
    <row r="668" spans="1:30" ht="12.75" customHeight="1" x14ac:dyDescent="0.2">
      <c r="A668" s="2">
        <v>43609.3425810185</v>
      </c>
      <c r="B668" s="1" t="s">
        <v>1057</v>
      </c>
      <c r="C668" s="1" t="s">
        <v>315</v>
      </c>
      <c r="D668" s="1" t="s">
        <v>316</v>
      </c>
      <c r="E668" s="3">
        <v>500</v>
      </c>
      <c r="F668" s="1" t="s">
        <v>31</v>
      </c>
      <c r="G668" s="3">
        <v>1.29</v>
      </c>
      <c r="H668" s="3">
        <v>645</v>
      </c>
      <c r="I668" s="1" t="s">
        <v>46</v>
      </c>
      <c r="K668" s="1" t="s">
        <v>47</v>
      </c>
      <c r="L668" s="1" t="s">
        <v>317</v>
      </c>
      <c r="M668" s="1" t="s">
        <v>35</v>
      </c>
      <c r="N668" s="1" t="s">
        <v>49</v>
      </c>
      <c r="O668" s="1" t="s">
        <v>37</v>
      </c>
      <c r="P668" s="1" t="s">
        <v>69</v>
      </c>
      <c r="Q668" s="1" t="s">
        <v>70</v>
      </c>
      <c r="T668" s="1" t="s">
        <v>71</v>
      </c>
      <c r="X668" s="1" t="s">
        <v>53</v>
      </c>
      <c r="Y668" s="1" t="s">
        <v>42</v>
      </c>
      <c r="Z668" s="3">
        <v>0</v>
      </c>
      <c r="AC668" s="1">
        <f t="shared" si="20"/>
        <v>2019</v>
      </c>
      <c r="AD668" s="1">
        <f t="shared" si="21"/>
        <v>5</v>
      </c>
    </row>
    <row r="669" spans="1:30" ht="12.75" customHeight="1" x14ac:dyDescent="0.2">
      <c r="A669" s="2">
        <v>43609.3425810185</v>
      </c>
      <c r="B669" s="1" t="s">
        <v>1057</v>
      </c>
      <c r="C669" s="1" t="s">
        <v>103</v>
      </c>
      <c r="D669" s="1" t="s">
        <v>104</v>
      </c>
      <c r="E669" s="3">
        <v>10</v>
      </c>
      <c r="F669" s="1" t="s">
        <v>31</v>
      </c>
      <c r="G669" s="3">
        <v>13.08</v>
      </c>
      <c r="H669" s="3">
        <v>130.80000000000001</v>
      </c>
      <c r="I669" s="1" t="s">
        <v>46</v>
      </c>
      <c r="K669" s="1" t="s">
        <v>47</v>
      </c>
      <c r="L669" s="1" t="s">
        <v>105</v>
      </c>
      <c r="M669" s="1" t="s">
        <v>35</v>
      </c>
      <c r="N669" s="1" t="s">
        <v>49</v>
      </c>
      <c r="O669" s="1" t="s">
        <v>37</v>
      </c>
      <c r="P669" s="1" t="s">
        <v>69</v>
      </c>
      <c r="Q669" s="1" t="s">
        <v>70</v>
      </c>
      <c r="T669" s="1" t="s">
        <v>106</v>
      </c>
      <c r="X669" s="1" t="s">
        <v>107</v>
      </c>
      <c r="Y669" s="1" t="s">
        <v>42</v>
      </c>
      <c r="Z669" s="3">
        <v>0</v>
      </c>
      <c r="AC669" s="1">
        <f t="shared" si="20"/>
        <v>2019</v>
      </c>
      <c r="AD669" s="1">
        <f t="shared" si="21"/>
        <v>5</v>
      </c>
    </row>
    <row r="670" spans="1:30" ht="12.75" customHeight="1" x14ac:dyDescent="0.2">
      <c r="A670" s="2">
        <v>43609.3425810185</v>
      </c>
      <c r="B670" s="1" t="s">
        <v>1057</v>
      </c>
      <c r="C670" s="1" t="s">
        <v>424</v>
      </c>
      <c r="D670" s="1" t="s">
        <v>425</v>
      </c>
      <c r="E670" s="3">
        <v>30</v>
      </c>
      <c r="F670" s="1" t="s">
        <v>31</v>
      </c>
      <c r="G670" s="3">
        <v>30.17</v>
      </c>
      <c r="H670" s="3">
        <v>905.1</v>
      </c>
      <c r="I670" s="1" t="s">
        <v>46</v>
      </c>
      <c r="K670" s="1" t="s">
        <v>47</v>
      </c>
      <c r="L670" s="1" t="s">
        <v>426</v>
      </c>
      <c r="M670" s="1" t="s">
        <v>35</v>
      </c>
      <c r="N670" s="1" t="s">
        <v>49</v>
      </c>
      <c r="O670" s="1" t="s">
        <v>37</v>
      </c>
      <c r="P670" s="1" t="s">
        <v>38</v>
      </c>
      <c r="Q670" s="1" t="s">
        <v>39</v>
      </c>
      <c r="T670" s="1" t="s">
        <v>83</v>
      </c>
      <c r="X670" s="1" t="s">
        <v>53</v>
      </c>
      <c r="Y670" s="1" t="s">
        <v>42</v>
      </c>
      <c r="Z670" s="3">
        <v>0</v>
      </c>
      <c r="AC670" s="1">
        <f t="shared" si="20"/>
        <v>2019</v>
      </c>
      <c r="AD670" s="1">
        <f t="shared" si="21"/>
        <v>5</v>
      </c>
    </row>
    <row r="671" spans="1:30" ht="12.75" customHeight="1" x14ac:dyDescent="0.2">
      <c r="A671" s="2">
        <v>43609.342905092599</v>
      </c>
      <c r="B671" s="1" t="s">
        <v>1058</v>
      </c>
      <c r="C671" s="1" t="s">
        <v>55</v>
      </c>
      <c r="D671" s="1" t="s">
        <v>56</v>
      </c>
      <c r="E671" s="3">
        <v>200</v>
      </c>
      <c r="F671" s="1" t="s">
        <v>31</v>
      </c>
      <c r="G671" s="3">
        <v>0.62</v>
      </c>
      <c r="H671" s="3">
        <v>124</v>
      </c>
      <c r="I671" s="1" t="s">
        <v>46</v>
      </c>
      <c r="K671" s="1" t="s">
        <v>47</v>
      </c>
      <c r="L671" s="1" t="s">
        <v>57</v>
      </c>
      <c r="M671" s="1" t="s">
        <v>35</v>
      </c>
      <c r="N671" s="1" t="s">
        <v>49</v>
      </c>
      <c r="O671" s="1" t="s">
        <v>37</v>
      </c>
      <c r="P671" s="1" t="s">
        <v>58</v>
      </c>
      <c r="Q671" s="1" t="s">
        <v>59</v>
      </c>
      <c r="T671" s="1" t="s">
        <v>60</v>
      </c>
      <c r="X671" s="1" t="s">
        <v>53</v>
      </c>
      <c r="Y671" s="1" t="s">
        <v>61</v>
      </c>
      <c r="Z671" s="3">
        <v>0</v>
      </c>
      <c r="AA671" s="1" t="s">
        <v>62</v>
      </c>
      <c r="AB671" s="1" t="s">
        <v>62</v>
      </c>
      <c r="AC671" s="1">
        <f t="shared" si="20"/>
        <v>2019</v>
      </c>
      <c r="AD671" s="1">
        <f t="shared" si="21"/>
        <v>5</v>
      </c>
    </row>
    <row r="672" spans="1:30" ht="12.75" customHeight="1" x14ac:dyDescent="0.2">
      <c r="A672" s="2">
        <v>43609.342905092599</v>
      </c>
      <c r="B672" s="1" t="s">
        <v>1058</v>
      </c>
      <c r="C672" s="1" t="s">
        <v>282</v>
      </c>
      <c r="D672" s="1" t="s">
        <v>283</v>
      </c>
      <c r="E672" s="3">
        <v>200</v>
      </c>
      <c r="F672" s="1" t="s">
        <v>31</v>
      </c>
      <c r="G672" s="3">
        <v>0.63</v>
      </c>
      <c r="H672" s="3">
        <v>126</v>
      </c>
      <c r="I672" s="1" t="s">
        <v>46</v>
      </c>
      <c r="K672" s="1" t="s">
        <v>47</v>
      </c>
      <c r="L672" s="1" t="s">
        <v>284</v>
      </c>
      <c r="M672" s="1" t="s">
        <v>35</v>
      </c>
      <c r="N672" s="1" t="s">
        <v>49</v>
      </c>
      <c r="O672" s="1" t="s">
        <v>37</v>
      </c>
      <c r="P672" s="1" t="s">
        <v>58</v>
      </c>
      <c r="Q672" s="1" t="s">
        <v>59</v>
      </c>
      <c r="T672" s="1" t="s">
        <v>60</v>
      </c>
      <c r="X672" s="1" t="s">
        <v>53</v>
      </c>
      <c r="Y672" s="1" t="s">
        <v>61</v>
      </c>
      <c r="Z672" s="3">
        <v>0</v>
      </c>
      <c r="AA672" s="1" t="s">
        <v>62</v>
      </c>
      <c r="AB672" s="1" t="s">
        <v>62</v>
      </c>
      <c r="AC672" s="1">
        <f t="shared" si="20"/>
        <v>2019</v>
      </c>
      <c r="AD672" s="1">
        <f t="shared" si="21"/>
        <v>5</v>
      </c>
    </row>
    <row r="673" spans="1:30" ht="12.75" customHeight="1" x14ac:dyDescent="0.2">
      <c r="A673" s="2">
        <v>43609.530046296299</v>
      </c>
      <c r="B673" s="1" t="s">
        <v>1059</v>
      </c>
      <c r="C673" s="1" t="s">
        <v>295</v>
      </c>
      <c r="D673" s="1" t="s">
        <v>296</v>
      </c>
      <c r="E673" s="3">
        <v>300</v>
      </c>
      <c r="F673" s="1" t="s">
        <v>31</v>
      </c>
      <c r="G673" s="3">
        <v>0.01</v>
      </c>
      <c r="H673" s="3">
        <v>3</v>
      </c>
      <c r="I673" s="1" t="s">
        <v>32</v>
      </c>
      <c r="K673" s="1" t="s">
        <v>33</v>
      </c>
      <c r="L673" s="1" t="s">
        <v>297</v>
      </c>
      <c r="M673" s="1" t="s">
        <v>35</v>
      </c>
      <c r="N673" s="1" t="s">
        <v>49</v>
      </c>
      <c r="O673" s="1" t="s">
        <v>37</v>
      </c>
      <c r="P673" s="1" t="s">
        <v>88</v>
      </c>
      <c r="Q673" s="1" t="s">
        <v>89</v>
      </c>
      <c r="T673" s="1" t="s">
        <v>90</v>
      </c>
      <c r="X673" s="1" t="s">
        <v>53</v>
      </c>
      <c r="Y673" s="1" t="s">
        <v>84</v>
      </c>
      <c r="Z673" s="3">
        <v>0</v>
      </c>
      <c r="AC673" s="1">
        <f t="shared" si="20"/>
        <v>2019</v>
      </c>
      <c r="AD673" s="1">
        <f t="shared" si="21"/>
        <v>5</v>
      </c>
    </row>
    <row r="674" spans="1:30" ht="12.75" customHeight="1" x14ac:dyDescent="0.2">
      <c r="A674" s="2">
        <v>43609.530046296299</v>
      </c>
      <c r="B674" s="1" t="s">
        <v>1059</v>
      </c>
      <c r="C674" s="1" t="s">
        <v>143</v>
      </c>
      <c r="D674" s="1" t="s">
        <v>144</v>
      </c>
      <c r="E674" s="3">
        <v>200</v>
      </c>
      <c r="F674" s="1" t="s">
        <v>31</v>
      </c>
      <c r="G674" s="3">
        <v>0.14000000000000001</v>
      </c>
      <c r="H674" s="3">
        <v>28</v>
      </c>
      <c r="I674" s="1" t="s">
        <v>32</v>
      </c>
      <c r="K674" s="1" t="s">
        <v>33</v>
      </c>
      <c r="L674" s="1" t="s">
        <v>145</v>
      </c>
      <c r="M674" s="1" t="s">
        <v>35</v>
      </c>
      <c r="N674" s="1" t="s">
        <v>49</v>
      </c>
      <c r="O674" s="1" t="s">
        <v>37</v>
      </c>
      <c r="P674" s="1" t="s">
        <v>69</v>
      </c>
      <c r="Q674" s="1" t="s">
        <v>70</v>
      </c>
      <c r="T674" s="1" t="s">
        <v>126</v>
      </c>
      <c r="X674" s="1" t="s">
        <v>53</v>
      </c>
      <c r="Y674" s="1" t="s">
        <v>42</v>
      </c>
      <c r="Z674" s="3">
        <v>0</v>
      </c>
      <c r="AC674" s="1">
        <f t="shared" si="20"/>
        <v>2019</v>
      </c>
      <c r="AD674" s="1">
        <f t="shared" si="21"/>
        <v>5</v>
      </c>
    </row>
    <row r="675" spans="1:30" ht="12.75" customHeight="1" x14ac:dyDescent="0.2">
      <c r="A675" s="2">
        <v>43609.530046296299</v>
      </c>
      <c r="B675" s="1" t="s">
        <v>1059</v>
      </c>
      <c r="C675" s="1" t="s">
        <v>396</v>
      </c>
      <c r="D675" s="1" t="s">
        <v>397</v>
      </c>
      <c r="E675" s="3">
        <v>300</v>
      </c>
      <c r="F675" s="1" t="s">
        <v>31</v>
      </c>
      <c r="G675" s="3">
        <v>0.28000000000000003</v>
      </c>
      <c r="H675" s="3">
        <v>84</v>
      </c>
      <c r="I675" s="1" t="s">
        <v>32</v>
      </c>
      <c r="K675" s="1" t="s">
        <v>33</v>
      </c>
      <c r="L675" s="1" t="s">
        <v>398</v>
      </c>
      <c r="M675" s="1" t="s">
        <v>35</v>
      </c>
      <c r="N675" s="1" t="s">
        <v>49</v>
      </c>
      <c r="O675" s="1" t="s">
        <v>37</v>
      </c>
      <c r="P675" s="1" t="s">
        <v>69</v>
      </c>
      <c r="Q675" s="1" t="s">
        <v>70</v>
      </c>
      <c r="T675" s="1" t="s">
        <v>71</v>
      </c>
      <c r="X675" s="1" t="s">
        <v>53</v>
      </c>
      <c r="Y675" s="1" t="s">
        <v>42</v>
      </c>
      <c r="Z675" s="3">
        <v>0</v>
      </c>
      <c r="AC675" s="1">
        <f t="shared" si="20"/>
        <v>2019</v>
      </c>
      <c r="AD675" s="1">
        <f t="shared" si="21"/>
        <v>5</v>
      </c>
    </row>
    <row r="676" spans="1:30" ht="12.75" customHeight="1" x14ac:dyDescent="0.2">
      <c r="A676" s="2">
        <v>43609.530046296299</v>
      </c>
      <c r="B676" s="1" t="s">
        <v>1059</v>
      </c>
      <c r="C676" s="1" t="s">
        <v>554</v>
      </c>
      <c r="D676" s="1" t="s">
        <v>555</v>
      </c>
      <c r="E676" s="3">
        <v>200</v>
      </c>
      <c r="F676" s="1" t="s">
        <v>31</v>
      </c>
      <c r="G676" s="3">
        <v>0.31</v>
      </c>
      <c r="H676" s="3">
        <v>62</v>
      </c>
      <c r="I676" s="1" t="s">
        <v>32</v>
      </c>
      <c r="K676" s="1" t="s">
        <v>33</v>
      </c>
      <c r="L676" s="1" t="s">
        <v>556</v>
      </c>
      <c r="M676" s="1" t="s">
        <v>35</v>
      </c>
      <c r="N676" s="1" t="s">
        <v>49</v>
      </c>
      <c r="O676" s="1" t="s">
        <v>37</v>
      </c>
      <c r="P676" s="1" t="s">
        <v>149</v>
      </c>
      <c r="Q676" s="1" t="s">
        <v>150</v>
      </c>
      <c r="T676" s="1" t="s">
        <v>134</v>
      </c>
      <c r="X676" s="1" t="s">
        <v>53</v>
      </c>
      <c r="Y676" s="1" t="s">
        <v>151</v>
      </c>
      <c r="Z676" s="3">
        <v>0</v>
      </c>
      <c r="AC676" s="1">
        <f t="shared" si="20"/>
        <v>2019</v>
      </c>
      <c r="AD676" s="1">
        <f t="shared" si="21"/>
        <v>5</v>
      </c>
    </row>
    <row r="677" spans="1:30" ht="12.75" customHeight="1" x14ac:dyDescent="0.2">
      <c r="A677" s="2">
        <v>43609.530046296299</v>
      </c>
      <c r="B677" s="1" t="s">
        <v>1059</v>
      </c>
      <c r="C677" s="1" t="s">
        <v>510</v>
      </c>
      <c r="D677" s="1" t="s">
        <v>511</v>
      </c>
      <c r="E677" s="3">
        <v>300</v>
      </c>
      <c r="F677" s="1" t="s">
        <v>31</v>
      </c>
      <c r="G677" s="3">
        <v>0.44</v>
      </c>
      <c r="H677" s="3">
        <v>132</v>
      </c>
      <c r="I677" s="1" t="s">
        <v>32</v>
      </c>
      <c r="K677" s="1" t="s">
        <v>33</v>
      </c>
      <c r="L677" s="1" t="s">
        <v>512</v>
      </c>
      <c r="M677" s="1" t="s">
        <v>35</v>
      </c>
      <c r="N677" s="1" t="s">
        <v>49</v>
      </c>
      <c r="O677" s="1" t="s">
        <v>37</v>
      </c>
      <c r="P677" s="1" t="s">
        <v>69</v>
      </c>
      <c r="Q677" s="1" t="s">
        <v>70</v>
      </c>
      <c r="T677" s="1" t="s">
        <v>71</v>
      </c>
      <c r="X677" s="1" t="s">
        <v>53</v>
      </c>
      <c r="Y677" s="1" t="s">
        <v>42</v>
      </c>
      <c r="Z677" s="3">
        <v>0</v>
      </c>
      <c r="AC677" s="1">
        <f t="shared" si="20"/>
        <v>2019</v>
      </c>
      <c r="AD677" s="1">
        <f t="shared" si="21"/>
        <v>5</v>
      </c>
    </row>
    <row r="678" spans="1:30" ht="12.75" customHeight="1" x14ac:dyDescent="0.2">
      <c r="A678" s="2">
        <v>43609.530046296299</v>
      </c>
      <c r="B678" s="1" t="s">
        <v>1059</v>
      </c>
      <c r="C678" s="1" t="s">
        <v>146</v>
      </c>
      <c r="D678" s="1" t="s">
        <v>147</v>
      </c>
      <c r="E678" s="3">
        <v>400</v>
      </c>
      <c r="F678" s="1" t="s">
        <v>31</v>
      </c>
      <c r="G678" s="3">
        <v>0.55000000000000004</v>
      </c>
      <c r="H678" s="3">
        <v>220</v>
      </c>
      <c r="I678" s="1" t="s">
        <v>32</v>
      </c>
      <c r="K678" s="1" t="s">
        <v>33</v>
      </c>
      <c r="L678" s="1" t="s">
        <v>148</v>
      </c>
      <c r="M678" s="1" t="s">
        <v>35</v>
      </c>
      <c r="N678" s="1" t="s">
        <v>49</v>
      </c>
      <c r="O678" s="1" t="s">
        <v>37</v>
      </c>
      <c r="P678" s="1" t="s">
        <v>149</v>
      </c>
      <c r="Q678" s="1" t="s">
        <v>150</v>
      </c>
      <c r="T678" s="1" t="s">
        <v>134</v>
      </c>
      <c r="X678" s="1" t="s">
        <v>53</v>
      </c>
      <c r="Y678" s="1" t="s">
        <v>151</v>
      </c>
      <c r="Z678" s="3">
        <v>0</v>
      </c>
      <c r="AC678" s="1">
        <f t="shared" si="20"/>
        <v>2019</v>
      </c>
      <c r="AD678" s="1">
        <f t="shared" si="21"/>
        <v>5</v>
      </c>
    </row>
    <row r="679" spans="1:30" ht="12.75" customHeight="1" x14ac:dyDescent="0.2">
      <c r="A679" s="2">
        <v>43609.530046296299</v>
      </c>
      <c r="B679" s="1" t="s">
        <v>1059</v>
      </c>
      <c r="C679" s="1" t="s">
        <v>55</v>
      </c>
      <c r="D679" s="1" t="s">
        <v>56</v>
      </c>
      <c r="E679" s="3">
        <v>4000</v>
      </c>
      <c r="F679" s="1" t="s">
        <v>31</v>
      </c>
      <c r="G679" s="3">
        <v>0.62</v>
      </c>
      <c r="H679" s="3">
        <v>2480</v>
      </c>
      <c r="I679" s="1" t="s">
        <v>32</v>
      </c>
      <c r="K679" s="1" t="s">
        <v>33</v>
      </c>
      <c r="L679" s="1" t="s">
        <v>57</v>
      </c>
      <c r="M679" s="1" t="s">
        <v>35</v>
      </c>
      <c r="N679" s="1" t="s">
        <v>49</v>
      </c>
      <c r="O679" s="1" t="s">
        <v>37</v>
      </c>
      <c r="P679" s="1" t="s">
        <v>58</v>
      </c>
      <c r="Q679" s="1" t="s">
        <v>59</v>
      </c>
      <c r="T679" s="1" t="s">
        <v>60</v>
      </c>
      <c r="X679" s="1" t="s">
        <v>53</v>
      </c>
      <c r="Y679" s="1" t="s">
        <v>61</v>
      </c>
      <c r="Z679" s="3">
        <v>0</v>
      </c>
      <c r="AA679" s="1" t="s">
        <v>62</v>
      </c>
      <c r="AB679" s="1" t="s">
        <v>62</v>
      </c>
      <c r="AC679" s="1">
        <f t="shared" si="20"/>
        <v>2019</v>
      </c>
      <c r="AD679" s="1">
        <f t="shared" si="21"/>
        <v>5</v>
      </c>
    </row>
    <row r="680" spans="1:30" ht="12.75" customHeight="1" x14ac:dyDescent="0.2">
      <c r="A680" s="2">
        <v>43609.530046296299</v>
      </c>
      <c r="B680" s="1" t="s">
        <v>1059</v>
      </c>
      <c r="C680" s="1" t="s">
        <v>405</v>
      </c>
      <c r="D680" s="1" t="s">
        <v>406</v>
      </c>
      <c r="E680" s="3">
        <v>200</v>
      </c>
      <c r="F680" s="1" t="s">
        <v>31</v>
      </c>
      <c r="G680" s="3">
        <v>0.63</v>
      </c>
      <c r="H680" s="3">
        <v>126</v>
      </c>
      <c r="I680" s="1" t="s">
        <v>32</v>
      </c>
      <c r="K680" s="1" t="s">
        <v>33</v>
      </c>
      <c r="L680" s="1" t="s">
        <v>407</v>
      </c>
      <c r="M680" s="1" t="s">
        <v>35</v>
      </c>
      <c r="N680" s="1" t="s">
        <v>49</v>
      </c>
      <c r="O680" s="1" t="s">
        <v>37</v>
      </c>
      <c r="P680" s="1" t="s">
        <v>38</v>
      </c>
      <c r="Q680" s="1" t="s">
        <v>39</v>
      </c>
      <c r="T680" s="1" t="s">
        <v>52</v>
      </c>
      <c r="X680" s="1" t="s">
        <v>53</v>
      </c>
      <c r="Y680" s="1" t="s">
        <v>42</v>
      </c>
      <c r="Z680" s="3">
        <v>0</v>
      </c>
      <c r="AC680" s="1">
        <f t="shared" si="20"/>
        <v>2019</v>
      </c>
      <c r="AD680" s="1">
        <f t="shared" si="21"/>
        <v>5</v>
      </c>
    </row>
    <row r="681" spans="1:30" ht="12.75" customHeight="1" x14ac:dyDescent="0.2">
      <c r="A681" s="2">
        <v>43609.530046296299</v>
      </c>
      <c r="B681" s="1" t="s">
        <v>1059</v>
      </c>
      <c r="C681" s="1" t="s">
        <v>282</v>
      </c>
      <c r="D681" s="1" t="s">
        <v>283</v>
      </c>
      <c r="E681" s="3">
        <v>1400</v>
      </c>
      <c r="F681" s="1" t="s">
        <v>31</v>
      </c>
      <c r="G681" s="3">
        <v>0.63</v>
      </c>
      <c r="H681" s="3">
        <v>882</v>
      </c>
      <c r="I681" s="1" t="s">
        <v>32</v>
      </c>
      <c r="K681" s="1" t="s">
        <v>33</v>
      </c>
      <c r="L681" s="1" t="s">
        <v>284</v>
      </c>
      <c r="M681" s="1" t="s">
        <v>35</v>
      </c>
      <c r="N681" s="1" t="s">
        <v>49</v>
      </c>
      <c r="O681" s="1" t="s">
        <v>37</v>
      </c>
      <c r="P681" s="1" t="s">
        <v>58</v>
      </c>
      <c r="Q681" s="1" t="s">
        <v>59</v>
      </c>
      <c r="T681" s="1" t="s">
        <v>60</v>
      </c>
      <c r="X681" s="1" t="s">
        <v>53</v>
      </c>
      <c r="Y681" s="1" t="s">
        <v>61</v>
      </c>
      <c r="Z681" s="3">
        <v>0</v>
      </c>
      <c r="AA681" s="1" t="s">
        <v>62</v>
      </c>
      <c r="AB681" s="1" t="s">
        <v>62</v>
      </c>
      <c r="AC681" s="1">
        <f t="shared" si="20"/>
        <v>2019</v>
      </c>
      <c r="AD681" s="1">
        <f t="shared" si="21"/>
        <v>5</v>
      </c>
    </row>
    <row r="682" spans="1:30" ht="12.75" customHeight="1" x14ac:dyDescent="0.2">
      <c r="A682" s="2">
        <v>43609.530046296299</v>
      </c>
      <c r="B682" s="1" t="s">
        <v>1059</v>
      </c>
      <c r="C682" s="1" t="s">
        <v>312</v>
      </c>
      <c r="D682" s="1" t="s">
        <v>313</v>
      </c>
      <c r="E682" s="3">
        <v>2000</v>
      </c>
      <c r="F682" s="1" t="s">
        <v>31</v>
      </c>
      <c r="G682" s="3">
        <v>0.63</v>
      </c>
      <c r="H682" s="3">
        <v>1260</v>
      </c>
      <c r="I682" s="1" t="s">
        <v>32</v>
      </c>
      <c r="K682" s="1" t="s">
        <v>33</v>
      </c>
      <c r="L682" s="1" t="s">
        <v>314</v>
      </c>
      <c r="M682" s="1" t="s">
        <v>35</v>
      </c>
      <c r="N682" s="1" t="s">
        <v>49</v>
      </c>
      <c r="O682" s="1" t="s">
        <v>37</v>
      </c>
      <c r="P682" s="1" t="s">
        <v>58</v>
      </c>
      <c r="Q682" s="1" t="s">
        <v>59</v>
      </c>
      <c r="T682" s="1" t="s">
        <v>60</v>
      </c>
      <c r="X682" s="1" t="s">
        <v>53</v>
      </c>
      <c r="Y682" s="1" t="s">
        <v>61</v>
      </c>
      <c r="Z682" s="3">
        <v>0</v>
      </c>
      <c r="AA682" s="1" t="s">
        <v>62</v>
      </c>
      <c r="AB682" s="1" t="s">
        <v>62</v>
      </c>
      <c r="AC682" s="1">
        <f t="shared" si="20"/>
        <v>2019</v>
      </c>
      <c r="AD682" s="1">
        <f t="shared" si="21"/>
        <v>5</v>
      </c>
    </row>
    <row r="683" spans="1:30" ht="12.75" customHeight="1" x14ac:dyDescent="0.2">
      <c r="A683" s="2">
        <v>43609.530046296299</v>
      </c>
      <c r="B683" s="1" t="s">
        <v>1059</v>
      </c>
      <c r="C683" s="1" t="s">
        <v>66</v>
      </c>
      <c r="D683" s="1" t="s">
        <v>67</v>
      </c>
      <c r="E683" s="3">
        <v>500</v>
      </c>
      <c r="F683" s="1" t="s">
        <v>31</v>
      </c>
      <c r="G683" s="3">
        <v>0.66</v>
      </c>
      <c r="H683" s="3">
        <v>330</v>
      </c>
      <c r="I683" s="1" t="s">
        <v>32</v>
      </c>
      <c r="K683" s="1" t="s">
        <v>33</v>
      </c>
      <c r="L683" s="1" t="s">
        <v>68</v>
      </c>
      <c r="M683" s="1" t="s">
        <v>35</v>
      </c>
      <c r="N683" s="1" t="s">
        <v>49</v>
      </c>
      <c r="O683" s="1" t="s">
        <v>37</v>
      </c>
      <c r="P683" s="1" t="s">
        <v>69</v>
      </c>
      <c r="Q683" s="1" t="s">
        <v>70</v>
      </c>
      <c r="T683" s="1" t="s">
        <v>71</v>
      </c>
      <c r="X683" s="1" t="s">
        <v>53</v>
      </c>
      <c r="Y683" s="1" t="s">
        <v>42</v>
      </c>
      <c r="Z683" s="3">
        <v>0</v>
      </c>
      <c r="AC683" s="1">
        <f t="shared" si="20"/>
        <v>2019</v>
      </c>
      <c r="AD683" s="1">
        <f t="shared" si="21"/>
        <v>5</v>
      </c>
    </row>
    <row r="684" spans="1:30" ht="12.75" customHeight="1" x14ac:dyDescent="0.2">
      <c r="A684" s="2">
        <v>43609.530046296299</v>
      </c>
      <c r="B684" s="1" t="s">
        <v>1059</v>
      </c>
      <c r="C684" s="1" t="s">
        <v>987</v>
      </c>
      <c r="D684" s="1" t="s">
        <v>988</v>
      </c>
      <c r="E684" s="3">
        <v>400</v>
      </c>
      <c r="F684" s="1" t="s">
        <v>31</v>
      </c>
      <c r="G684" s="3">
        <v>0.88</v>
      </c>
      <c r="H684" s="3">
        <v>352</v>
      </c>
      <c r="I684" s="1" t="s">
        <v>32</v>
      </c>
      <c r="K684" s="1" t="s">
        <v>33</v>
      </c>
      <c r="L684" s="1" t="s">
        <v>989</v>
      </c>
      <c r="M684" s="1" t="s">
        <v>35</v>
      </c>
      <c r="N684" s="1" t="s">
        <v>49</v>
      </c>
      <c r="O684" s="1" t="s">
        <v>37</v>
      </c>
      <c r="P684" s="1" t="s">
        <v>69</v>
      </c>
      <c r="Q684" s="1" t="s">
        <v>70</v>
      </c>
      <c r="T684" s="1" t="s">
        <v>71</v>
      </c>
      <c r="X684" s="1" t="s">
        <v>53</v>
      </c>
      <c r="Y684" s="1" t="s">
        <v>42</v>
      </c>
      <c r="Z684" s="3">
        <v>0</v>
      </c>
      <c r="AC684" s="1">
        <f t="shared" si="20"/>
        <v>2019</v>
      </c>
      <c r="AD684" s="1">
        <f t="shared" si="21"/>
        <v>5</v>
      </c>
    </row>
    <row r="685" spans="1:30" ht="12.75" customHeight="1" x14ac:dyDescent="0.2">
      <c r="A685" s="2">
        <v>43609.530046296299</v>
      </c>
      <c r="B685" s="1" t="s">
        <v>1059</v>
      </c>
      <c r="C685" s="1" t="s">
        <v>159</v>
      </c>
      <c r="D685" s="1" t="s">
        <v>160</v>
      </c>
      <c r="E685" s="3">
        <v>100</v>
      </c>
      <c r="F685" s="1" t="s">
        <v>31</v>
      </c>
      <c r="G685" s="3">
        <v>1.52</v>
      </c>
      <c r="H685" s="3">
        <v>152</v>
      </c>
      <c r="I685" s="1" t="s">
        <v>32</v>
      </c>
      <c r="K685" s="1" t="s">
        <v>33</v>
      </c>
      <c r="L685" s="1" t="s">
        <v>161</v>
      </c>
      <c r="M685" s="1" t="s">
        <v>35</v>
      </c>
      <c r="N685" s="1" t="s">
        <v>49</v>
      </c>
      <c r="O685" s="1" t="s">
        <v>37</v>
      </c>
      <c r="P685" s="1" t="s">
        <v>69</v>
      </c>
      <c r="Q685" s="1" t="s">
        <v>70</v>
      </c>
      <c r="T685" s="1" t="s">
        <v>40</v>
      </c>
      <c r="X685" s="1" t="s">
        <v>162</v>
      </c>
      <c r="Y685" s="1" t="s">
        <v>42</v>
      </c>
      <c r="Z685" s="3">
        <v>0</v>
      </c>
      <c r="AC685" s="1">
        <f t="shared" si="20"/>
        <v>2019</v>
      </c>
      <c r="AD685" s="1">
        <f t="shared" si="21"/>
        <v>5</v>
      </c>
    </row>
    <row r="686" spans="1:30" ht="12.75" customHeight="1" x14ac:dyDescent="0.2">
      <c r="A686" s="2">
        <v>43609.530046296299</v>
      </c>
      <c r="B686" s="1" t="s">
        <v>1059</v>
      </c>
      <c r="C686" s="1" t="s">
        <v>163</v>
      </c>
      <c r="D686" s="1" t="s">
        <v>164</v>
      </c>
      <c r="E686" s="3">
        <v>100</v>
      </c>
      <c r="F686" s="1" t="s">
        <v>31</v>
      </c>
      <c r="G686" s="3">
        <v>1.8</v>
      </c>
      <c r="H686" s="3">
        <v>180</v>
      </c>
      <c r="I686" s="1" t="s">
        <v>32</v>
      </c>
      <c r="K686" s="1" t="s">
        <v>33</v>
      </c>
      <c r="L686" s="1" t="s">
        <v>165</v>
      </c>
      <c r="M686" s="1" t="s">
        <v>35</v>
      </c>
      <c r="N686" s="1" t="s">
        <v>49</v>
      </c>
      <c r="O686" s="1" t="s">
        <v>37</v>
      </c>
      <c r="P686" s="1" t="s">
        <v>149</v>
      </c>
      <c r="Q686" s="1" t="s">
        <v>150</v>
      </c>
      <c r="T686" s="1" t="s">
        <v>90</v>
      </c>
      <c r="X686" s="1" t="s">
        <v>53</v>
      </c>
      <c r="Y686" s="1" t="s">
        <v>151</v>
      </c>
      <c r="Z686" s="3">
        <v>0</v>
      </c>
      <c r="AC686" s="1">
        <f t="shared" si="20"/>
        <v>2019</v>
      </c>
      <c r="AD686" s="1">
        <f t="shared" si="21"/>
        <v>5</v>
      </c>
    </row>
    <row r="687" spans="1:30" ht="12.75" customHeight="1" x14ac:dyDescent="0.2">
      <c r="A687" s="2">
        <v>43609.530046296299</v>
      </c>
      <c r="B687" s="1" t="s">
        <v>1059</v>
      </c>
      <c r="C687" s="1" t="s">
        <v>471</v>
      </c>
      <c r="D687" s="1" t="s">
        <v>472</v>
      </c>
      <c r="E687" s="3">
        <v>100</v>
      </c>
      <c r="F687" s="1" t="s">
        <v>31</v>
      </c>
      <c r="G687" s="3">
        <v>1.8</v>
      </c>
      <c r="H687" s="3">
        <v>180</v>
      </c>
      <c r="I687" s="1" t="s">
        <v>32</v>
      </c>
      <c r="K687" s="1" t="s">
        <v>33</v>
      </c>
      <c r="L687" s="1" t="s">
        <v>473</v>
      </c>
      <c r="M687" s="1" t="s">
        <v>35</v>
      </c>
      <c r="N687" s="1" t="s">
        <v>49</v>
      </c>
      <c r="O687" s="1" t="s">
        <v>37</v>
      </c>
      <c r="P687" s="1" t="s">
        <v>149</v>
      </c>
      <c r="Q687" s="1" t="s">
        <v>150</v>
      </c>
      <c r="T687" s="1" t="s">
        <v>90</v>
      </c>
      <c r="X687" s="1" t="s">
        <v>53</v>
      </c>
      <c r="Y687" s="1" t="s">
        <v>151</v>
      </c>
      <c r="Z687" s="3">
        <v>0</v>
      </c>
      <c r="AC687" s="1">
        <f t="shared" si="20"/>
        <v>2019</v>
      </c>
      <c r="AD687" s="1">
        <f t="shared" si="21"/>
        <v>5</v>
      </c>
    </row>
    <row r="688" spans="1:30" ht="12.75" customHeight="1" x14ac:dyDescent="0.2">
      <c r="A688" s="2">
        <v>43609.530046296299</v>
      </c>
      <c r="B688" s="1" t="s">
        <v>1059</v>
      </c>
      <c r="C688" s="1" t="s">
        <v>230</v>
      </c>
      <c r="D688" s="1" t="s">
        <v>231</v>
      </c>
      <c r="E688" s="3">
        <v>50</v>
      </c>
      <c r="F688" s="1" t="s">
        <v>31</v>
      </c>
      <c r="G688" s="3">
        <v>1.99</v>
      </c>
      <c r="H688" s="3">
        <v>99.5</v>
      </c>
      <c r="I688" s="1" t="s">
        <v>32</v>
      </c>
      <c r="K688" s="1" t="s">
        <v>33</v>
      </c>
      <c r="L688" s="1" t="s">
        <v>232</v>
      </c>
      <c r="M688" s="1" t="s">
        <v>35</v>
      </c>
      <c r="N688" s="1" t="s">
        <v>49</v>
      </c>
      <c r="O688" s="1" t="s">
        <v>37</v>
      </c>
      <c r="P688" s="1" t="s">
        <v>88</v>
      </c>
      <c r="Q688" s="1" t="s">
        <v>89</v>
      </c>
      <c r="T688" s="1" t="s">
        <v>90</v>
      </c>
      <c r="X688" s="1" t="s">
        <v>53</v>
      </c>
      <c r="Y688" s="1" t="s">
        <v>84</v>
      </c>
      <c r="Z688" s="3">
        <v>0</v>
      </c>
      <c r="AC688" s="1">
        <f t="shared" si="20"/>
        <v>2019</v>
      </c>
      <c r="AD688" s="1">
        <f t="shared" si="21"/>
        <v>5</v>
      </c>
    </row>
    <row r="689" spans="1:30" ht="12.75" customHeight="1" x14ac:dyDescent="0.2">
      <c r="A689" s="2">
        <v>43609.530046296299</v>
      </c>
      <c r="B689" s="1" t="s">
        <v>1059</v>
      </c>
      <c r="C689" s="1" t="s">
        <v>135</v>
      </c>
      <c r="D689" s="1" t="s">
        <v>136</v>
      </c>
      <c r="E689" s="3">
        <v>100</v>
      </c>
      <c r="F689" s="1" t="s">
        <v>31</v>
      </c>
      <c r="G689" s="3">
        <v>2.0699999999999998</v>
      </c>
      <c r="H689" s="3">
        <v>207</v>
      </c>
      <c r="I689" s="1" t="s">
        <v>32</v>
      </c>
      <c r="K689" s="1" t="s">
        <v>33</v>
      </c>
      <c r="L689" s="1" t="s">
        <v>137</v>
      </c>
      <c r="M689" s="1" t="s">
        <v>35</v>
      </c>
      <c r="N689" s="1" t="s">
        <v>49</v>
      </c>
      <c r="O689" s="1" t="s">
        <v>37</v>
      </c>
      <c r="P689" s="1" t="s">
        <v>69</v>
      </c>
      <c r="Q689" s="1" t="s">
        <v>70</v>
      </c>
      <c r="T689" s="1" t="s">
        <v>40</v>
      </c>
      <c r="X689" s="1" t="s">
        <v>138</v>
      </c>
      <c r="Y689" s="1" t="s">
        <v>42</v>
      </c>
      <c r="Z689" s="3">
        <v>0</v>
      </c>
      <c r="AC689" s="1">
        <f t="shared" si="20"/>
        <v>2019</v>
      </c>
      <c r="AD689" s="1">
        <f t="shared" si="21"/>
        <v>5</v>
      </c>
    </row>
    <row r="690" spans="1:30" ht="12.75" customHeight="1" x14ac:dyDescent="0.2">
      <c r="A690" s="2">
        <v>43609.530046296299</v>
      </c>
      <c r="B690" s="1" t="s">
        <v>1059</v>
      </c>
      <c r="C690" s="1" t="s">
        <v>960</v>
      </c>
      <c r="D690" s="1" t="s">
        <v>961</v>
      </c>
      <c r="E690" s="3">
        <v>100</v>
      </c>
      <c r="F690" s="1" t="s">
        <v>31</v>
      </c>
      <c r="G690" s="3">
        <v>2.46</v>
      </c>
      <c r="H690" s="3">
        <v>246</v>
      </c>
      <c r="I690" s="1" t="s">
        <v>32</v>
      </c>
      <c r="K690" s="1" t="s">
        <v>33</v>
      </c>
      <c r="L690" s="1" t="s">
        <v>962</v>
      </c>
      <c r="M690" s="1" t="s">
        <v>35</v>
      </c>
      <c r="N690" s="1" t="s">
        <v>49</v>
      </c>
      <c r="O690" s="1" t="s">
        <v>37</v>
      </c>
      <c r="P690" s="1" t="s">
        <v>88</v>
      </c>
      <c r="Q690" s="1" t="s">
        <v>89</v>
      </c>
      <c r="T690" s="1" t="s">
        <v>83</v>
      </c>
      <c r="X690" s="1" t="s">
        <v>53</v>
      </c>
      <c r="Y690" s="1" t="s">
        <v>84</v>
      </c>
      <c r="Z690" s="3">
        <v>0</v>
      </c>
      <c r="AC690" s="1">
        <f t="shared" si="20"/>
        <v>2019</v>
      </c>
      <c r="AD690" s="1">
        <f t="shared" si="21"/>
        <v>5</v>
      </c>
    </row>
    <row r="691" spans="1:30" ht="12.75" customHeight="1" x14ac:dyDescent="0.2">
      <c r="A691" s="2">
        <v>43609.530046296299</v>
      </c>
      <c r="B691" s="1" t="s">
        <v>1059</v>
      </c>
      <c r="C691" s="1" t="s">
        <v>233</v>
      </c>
      <c r="D691" s="1" t="s">
        <v>234</v>
      </c>
      <c r="E691" s="3">
        <v>40</v>
      </c>
      <c r="F691" s="1" t="s">
        <v>31</v>
      </c>
      <c r="G691" s="3">
        <v>2.5099999999999998</v>
      </c>
      <c r="H691" s="3">
        <v>100.4</v>
      </c>
      <c r="I691" s="1" t="s">
        <v>32</v>
      </c>
      <c r="K691" s="1" t="s">
        <v>33</v>
      </c>
      <c r="L691" s="1" t="s">
        <v>235</v>
      </c>
      <c r="M691" s="1" t="s">
        <v>35</v>
      </c>
      <c r="N691" s="1" t="s">
        <v>49</v>
      </c>
      <c r="O691" s="1" t="s">
        <v>37</v>
      </c>
      <c r="P691" s="1" t="s">
        <v>50</v>
      </c>
      <c r="Q691" s="1" t="s">
        <v>51</v>
      </c>
      <c r="T691" s="1" t="s">
        <v>52</v>
      </c>
      <c r="X691" s="1" t="s">
        <v>53</v>
      </c>
      <c r="Y691" s="1" t="s">
        <v>42</v>
      </c>
      <c r="Z691" s="3">
        <v>0</v>
      </c>
      <c r="AC691" s="1">
        <f t="shared" si="20"/>
        <v>2019</v>
      </c>
      <c r="AD691" s="1">
        <f t="shared" si="21"/>
        <v>5</v>
      </c>
    </row>
    <row r="692" spans="1:30" ht="12.75" customHeight="1" x14ac:dyDescent="0.2">
      <c r="A692" s="2">
        <v>43609.530046296299</v>
      </c>
      <c r="B692" s="1" t="s">
        <v>1059</v>
      </c>
      <c r="C692" s="1" t="s">
        <v>324</v>
      </c>
      <c r="D692" s="1" t="s">
        <v>325</v>
      </c>
      <c r="E692" s="3">
        <v>120</v>
      </c>
      <c r="F692" s="1" t="s">
        <v>31</v>
      </c>
      <c r="G692" s="3">
        <v>3.02</v>
      </c>
      <c r="H692" s="3">
        <v>362.4</v>
      </c>
      <c r="I692" s="1" t="s">
        <v>32</v>
      </c>
      <c r="K692" s="1" t="s">
        <v>33</v>
      </c>
      <c r="L692" s="1" t="s">
        <v>326</v>
      </c>
      <c r="M692" s="1" t="s">
        <v>35</v>
      </c>
      <c r="N692" s="1" t="s">
        <v>49</v>
      </c>
      <c r="O692" s="1" t="s">
        <v>37</v>
      </c>
      <c r="P692" s="1" t="s">
        <v>69</v>
      </c>
      <c r="Q692" s="1" t="s">
        <v>70</v>
      </c>
      <c r="T692" s="1" t="s">
        <v>71</v>
      </c>
      <c r="X692" s="1" t="s">
        <v>53</v>
      </c>
      <c r="Y692" s="1" t="s">
        <v>42</v>
      </c>
      <c r="Z692" s="3">
        <v>0</v>
      </c>
      <c r="AC692" s="1">
        <f t="shared" si="20"/>
        <v>2019</v>
      </c>
      <c r="AD692" s="1">
        <f t="shared" si="21"/>
        <v>5</v>
      </c>
    </row>
    <row r="693" spans="1:30" ht="12.75" customHeight="1" x14ac:dyDescent="0.2">
      <c r="A693" s="2">
        <v>43609.530046296299</v>
      </c>
      <c r="B693" s="1" t="s">
        <v>1059</v>
      </c>
      <c r="C693" s="1" t="s">
        <v>100</v>
      </c>
      <c r="D693" s="1" t="s">
        <v>101</v>
      </c>
      <c r="E693" s="3">
        <v>60</v>
      </c>
      <c r="F693" s="1" t="s">
        <v>31</v>
      </c>
      <c r="G693" s="3">
        <v>3.27</v>
      </c>
      <c r="H693" s="3">
        <v>196.2</v>
      </c>
      <c r="I693" s="1" t="s">
        <v>32</v>
      </c>
      <c r="K693" s="1" t="s">
        <v>33</v>
      </c>
      <c r="L693" s="1" t="s">
        <v>102</v>
      </c>
      <c r="M693" s="1" t="s">
        <v>35</v>
      </c>
      <c r="N693" s="1" t="s">
        <v>49</v>
      </c>
      <c r="O693" s="1" t="s">
        <v>37</v>
      </c>
      <c r="P693" s="1" t="s">
        <v>50</v>
      </c>
      <c r="Q693" s="1" t="s">
        <v>51</v>
      </c>
      <c r="T693" s="1" t="s">
        <v>52</v>
      </c>
      <c r="X693" s="1" t="s">
        <v>53</v>
      </c>
      <c r="Y693" s="1" t="s">
        <v>42</v>
      </c>
      <c r="Z693" s="3">
        <v>0</v>
      </c>
      <c r="AC693" s="1">
        <f t="shared" si="20"/>
        <v>2019</v>
      </c>
      <c r="AD693" s="1">
        <f t="shared" si="21"/>
        <v>5</v>
      </c>
    </row>
    <row r="694" spans="1:30" ht="12.75" customHeight="1" x14ac:dyDescent="0.2">
      <c r="A694" s="2">
        <v>43609.530046296299</v>
      </c>
      <c r="B694" s="1" t="s">
        <v>1059</v>
      </c>
      <c r="C694" s="1" t="s">
        <v>236</v>
      </c>
      <c r="D694" s="1" t="s">
        <v>237</v>
      </c>
      <c r="E694" s="3">
        <v>100</v>
      </c>
      <c r="F694" s="1" t="s">
        <v>31</v>
      </c>
      <c r="G694" s="3">
        <v>3.36</v>
      </c>
      <c r="H694" s="3">
        <v>336</v>
      </c>
      <c r="I694" s="1" t="s">
        <v>32</v>
      </c>
      <c r="K694" s="1" t="s">
        <v>33</v>
      </c>
      <c r="L694" s="1" t="s">
        <v>238</v>
      </c>
      <c r="M694" s="1" t="s">
        <v>35</v>
      </c>
      <c r="N694" s="1" t="s">
        <v>49</v>
      </c>
      <c r="O694" s="1" t="s">
        <v>37</v>
      </c>
      <c r="P694" s="1" t="s">
        <v>69</v>
      </c>
      <c r="Q694" s="1" t="s">
        <v>70</v>
      </c>
      <c r="T694" s="1" t="s">
        <v>40</v>
      </c>
      <c r="X694" s="1" t="s">
        <v>239</v>
      </c>
      <c r="Y694" s="1" t="s">
        <v>42</v>
      </c>
      <c r="Z694" s="3">
        <v>0</v>
      </c>
      <c r="AC694" s="1">
        <f t="shared" si="20"/>
        <v>2019</v>
      </c>
      <c r="AD694" s="1">
        <f t="shared" si="21"/>
        <v>5</v>
      </c>
    </row>
    <row r="695" spans="1:30" ht="12.75" customHeight="1" x14ac:dyDescent="0.2">
      <c r="A695" s="2">
        <v>43609.530046296299</v>
      </c>
      <c r="B695" s="1" t="s">
        <v>1059</v>
      </c>
      <c r="C695" s="1" t="s">
        <v>330</v>
      </c>
      <c r="D695" s="1" t="s">
        <v>331</v>
      </c>
      <c r="E695" s="3">
        <v>60</v>
      </c>
      <c r="F695" s="1" t="s">
        <v>31</v>
      </c>
      <c r="G695" s="3">
        <v>3.97</v>
      </c>
      <c r="H695" s="3">
        <v>238.2</v>
      </c>
      <c r="I695" s="1" t="s">
        <v>32</v>
      </c>
      <c r="K695" s="1" t="s">
        <v>33</v>
      </c>
      <c r="L695" s="1" t="s">
        <v>332</v>
      </c>
      <c r="M695" s="1" t="s">
        <v>35</v>
      </c>
      <c r="N695" s="1" t="s">
        <v>49</v>
      </c>
      <c r="O695" s="1" t="s">
        <v>37</v>
      </c>
      <c r="P695" s="1" t="s">
        <v>50</v>
      </c>
      <c r="Q695" s="1" t="s">
        <v>51</v>
      </c>
      <c r="T695" s="1" t="s">
        <v>52</v>
      </c>
      <c r="X695" s="1" t="s">
        <v>53</v>
      </c>
      <c r="Y695" s="1" t="s">
        <v>42</v>
      </c>
      <c r="Z695" s="3">
        <v>0</v>
      </c>
      <c r="AC695" s="1">
        <f t="shared" si="20"/>
        <v>2019</v>
      </c>
      <c r="AD695" s="1">
        <f t="shared" si="21"/>
        <v>5</v>
      </c>
    </row>
    <row r="696" spans="1:30" ht="12.75" customHeight="1" x14ac:dyDescent="0.2">
      <c r="A696" s="2">
        <v>43609.530046296299</v>
      </c>
      <c r="B696" s="1" t="s">
        <v>1059</v>
      </c>
      <c r="C696" s="1" t="s">
        <v>949</v>
      </c>
      <c r="D696" s="1" t="s">
        <v>950</v>
      </c>
      <c r="E696" s="3">
        <v>50</v>
      </c>
      <c r="F696" s="1" t="s">
        <v>31</v>
      </c>
      <c r="G696" s="3">
        <v>4.0999999999999996</v>
      </c>
      <c r="H696" s="3">
        <v>205</v>
      </c>
      <c r="I696" s="1" t="s">
        <v>32</v>
      </c>
      <c r="K696" s="1" t="s">
        <v>33</v>
      </c>
      <c r="L696" s="1" t="s">
        <v>951</v>
      </c>
      <c r="M696" s="1" t="s">
        <v>35</v>
      </c>
      <c r="N696" s="1" t="s">
        <v>49</v>
      </c>
      <c r="O696" s="1" t="s">
        <v>37</v>
      </c>
      <c r="P696" s="1" t="s">
        <v>69</v>
      </c>
      <c r="Q696" s="1" t="s">
        <v>70</v>
      </c>
      <c r="T696" s="1" t="s">
        <v>52</v>
      </c>
      <c r="X696" s="1" t="s">
        <v>53</v>
      </c>
      <c r="Y696" s="1" t="s">
        <v>42</v>
      </c>
      <c r="Z696" s="3">
        <v>0</v>
      </c>
      <c r="AC696" s="1">
        <f t="shared" si="20"/>
        <v>2019</v>
      </c>
      <c r="AD696" s="1">
        <f t="shared" si="21"/>
        <v>5</v>
      </c>
    </row>
    <row r="697" spans="1:30" ht="12.75" customHeight="1" x14ac:dyDescent="0.2">
      <c r="A697" s="2">
        <v>43609.530046296299</v>
      </c>
      <c r="B697" s="1" t="s">
        <v>1059</v>
      </c>
      <c r="C697" s="1" t="s">
        <v>525</v>
      </c>
      <c r="D697" s="1" t="s">
        <v>526</v>
      </c>
      <c r="E697" s="3">
        <v>60</v>
      </c>
      <c r="F697" s="1" t="s">
        <v>31</v>
      </c>
      <c r="G697" s="3">
        <v>4.4800000000000004</v>
      </c>
      <c r="H697" s="3">
        <v>268.8</v>
      </c>
      <c r="I697" s="1" t="s">
        <v>32</v>
      </c>
      <c r="K697" s="1" t="s">
        <v>33</v>
      </c>
      <c r="L697" s="1" t="s">
        <v>527</v>
      </c>
      <c r="M697" s="1" t="s">
        <v>35</v>
      </c>
      <c r="N697" s="1" t="s">
        <v>49</v>
      </c>
      <c r="O697" s="1" t="s">
        <v>37</v>
      </c>
      <c r="P697" s="1" t="s">
        <v>50</v>
      </c>
      <c r="Q697" s="1" t="s">
        <v>51</v>
      </c>
      <c r="T697" s="1" t="s">
        <v>52</v>
      </c>
      <c r="X697" s="1" t="s">
        <v>53</v>
      </c>
      <c r="Y697" s="1" t="s">
        <v>42</v>
      </c>
      <c r="Z697" s="3">
        <v>0</v>
      </c>
      <c r="AC697" s="1">
        <f t="shared" si="20"/>
        <v>2019</v>
      </c>
      <c r="AD697" s="1">
        <f t="shared" si="21"/>
        <v>5</v>
      </c>
    </row>
    <row r="698" spans="1:30" ht="12.75" customHeight="1" x14ac:dyDescent="0.2">
      <c r="A698" s="2">
        <v>43609.530046296299</v>
      </c>
      <c r="B698" s="1" t="s">
        <v>1059</v>
      </c>
      <c r="C698" s="1" t="s">
        <v>166</v>
      </c>
      <c r="D698" s="1" t="s">
        <v>167</v>
      </c>
      <c r="E698" s="3">
        <v>100</v>
      </c>
      <c r="F698" s="1" t="s">
        <v>31</v>
      </c>
      <c r="G698" s="3">
        <v>6.17</v>
      </c>
      <c r="H698" s="3">
        <v>617</v>
      </c>
      <c r="I698" s="1" t="s">
        <v>32</v>
      </c>
      <c r="K698" s="1" t="s">
        <v>33</v>
      </c>
      <c r="L698" s="1" t="s">
        <v>168</v>
      </c>
      <c r="M698" s="1" t="s">
        <v>35</v>
      </c>
      <c r="N698" s="1" t="s">
        <v>49</v>
      </c>
      <c r="O698" s="1" t="s">
        <v>37</v>
      </c>
      <c r="P698" s="1" t="s">
        <v>169</v>
      </c>
      <c r="Q698" s="1" t="s">
        <v>170</v>
      </c>
      <c r="T698" s="1" t="s">
        <v>83</v>
      </c>
      <c r="X698" s="1" t="s">
        <v>53</v>
      </c>
      <c r="Y698" s="1" t="s">
        <v>84</v>
      </c>
      <c r="Z698" s="3">
        <v>0</v>
      </c>
      <c r="AA698" s="1" t="s">
        <v>171</v>
      </c>
      <c r="AB698" s="1" t="s">
        <v>171</v>
      </c>
      <c r="AC698" s="1">
        <f t="shared" si="20"/>
        <v>2019</v>
      </c>
      <c r="AD698" s="1">
        <f t="shared" si="21"/>
        <v>5</v>
      </c>
    </row>
    <row r="699" spans="1:30" ht="12.75" customHeight="1" x14ac:dyDescent="0.2">
      <c r="A699" s="2">
        <v>43609.530046296299</v>
      </c>
      <c r="B699" s="1" t="s">
        <v>1059</v>
      </c>
      <c r="C699" s="1" t="s">
        <v>411</v>
      </c>
      <c r="D699" s="1" t="s">
        <v>412</v>
      </c>
      <c r="E699" s="3">
        <v>100</v>
      </c>
      <c r="F699" s="1" t="s">
        <v>31</v>
      </c>
      <c r="G699" s="3">
        <v>9.1999999999999993</v>
      </c>
      <c r="H699" s="3">
        <v>920</v>
      </c>
      <c r="I699" s="1" t="s">
        <v>32</v>
      </c>
      <c r="K699" s="1" t="s">
        <v>33</v>
      </c>
      <c r="L699" s="1" t="s">
        <v>413</v>
      </c>
      <c r="M699" s="1" t="s">
        <v>35</v>
      </c>
      <c r="N699" s="1" t="s">
        <v>49</v>
      </c>
      <c r="O699" s="1" t="s">
        <v>37</v>
      </c>
      <c r="P699" s="1" t="s">
        <v>414</v>
      </c>
      <c r="Q699" s="1" t="s">
        <v>415</v>
      </c>
      <c r="T699" s="1" t="s">
        <v>416</v>
      </c>
      <c r="X699" s="1" t="s">
        <v>53</v>
      </c>
      <c r="Y699" s="1" t="s">
        <v>84</v>
      </c>
      <c r="Z699" s="3">
        <v>0</v>
      </c>
      <c r="AA699" s="1" t="s">
        <v>417</v>
      </c>
      <c r="AB699" s="1" t="s">
        <v>417</v>
      </c>
      <c r="AC699" s="1">
        <f t="shared" si="20"/>
        <v>2019</v>
      </c>
      <c r="AD699" s="1">
        <f t="shared" si="21"/>
        <v>5</v>
      </c>
    </row>
    <row r="700" spans="1:30" ht="12.75" customHeight="1" x14ac:dyDescent="0.2">
      <c r="A700" s="2">
        <v>43609.530046296299</v>
      </c>
      <c r="B700" s="1" t="s">
        <v>1059</v>
      </c>
      <c r="C700" s="1" t="s">
        <v>424</v>
      </c>
      <c r="D700" s="1" t="s">
        <v>425</v>
      </c>
      <c r="E700" s="3">
        <v>50</v>
      </c>
      <c r="F700" s="1" t="s">
        <v>31</v>
      </c>
      <c r="G700" s="3">
        <v>30.17</v>
      </c>
      <c r="H700" s="3">
        <v>1508.5</v>
      </c>
      <c r="I700" s="1" t="s">
        <v>32</v>
      </c>
      <c r="K700" s="1" t="s">
        <v>33</v>
      </c>
      <c r="L700" s="1" t="s">
        <v>426</v>
      </c>
      <c r="M700" s="1" t="s">
        <v>35</v>
      </c>
      <c r="N700" s="1" t="s">
        <v>49</v>
      </c>
      <c r="O700" s="1" t="s">
        <v>37</v>
      </c>
      <c r="P700" s="1" t="s">
        <v>38</v>
      </c>
      <c r="Q700" s="1" t="s">
        <v>39</v>
      </c>
      <c r="T700" s="1" t="s">
        <v>83</v>
      </c>
      <c r="X700" s="1" t="s">
        <v>53</v>
      </c>
      <c r="Y700" s="1" t="s">
        <v>42</v>
      </c>
      <c r="Z700" s="3">
        <v>0</v>
      </c>
      <c r="AC700" s="1">
        <f t="shared" si="20"/>
        <v>2019</v>
      </c>
      <c r="AD700" s="1">
        <f t="shared" si="21"/>
        <v>5</v>
      </c>
    </row>
    <row r="701" spans="1:30" ht="12.75" customHeight="1" x14ac:dyDescent="0.2">
      <c r="A701" s="2">
        <v>43609.530046296299</v>
      </c>
      <c r="B701" s="1" t="s">
        <v>1059</v>
      </c>
      <c r="C701" s="1" t="s">
        <v>846</v>
      </c>
      <c r="D701" s="1" t="s">
        <v>847</v>
      </c>
      <c r="E701" s="3">
        <v>6</v>
      </c>
      <c r="F701" s="1" t="s">
        <v>31</v>
      </c>
      <c r="G701" s="3">
        <v>30.5</v>
      </c>
      <c r="H701" s="3">
        <v>183</v>
      </c>
      <c r="I701" s="1" t="s">
        <v>32</v>
      </c>
      <c r="K701" s="1" t="s">
        <v>33</v>
      </c>
      <c r="L701" s="1" t="s">
        <v>848</v>
      </c>
      <c r="M701" s="1" t="s">
        <v>35</v>
      </c>
      <c r="N701" s="1" t="s">
        <v>49</v>
      </c>
      <c r="O701" s="1" t="s">
        <v>37</v>
      </c>
      <c r="P701" s="1" t="s">
        <v>50</v>
      </c>
      <c r="Q701" s="1" t="s">
        <v>51</v>
      </c>
      <c r="T701" s="1" t="s">
        <v>52</v>
      </c>
      <c r="X701" s="1" t="s">
        <v>53</v>
      </c>
      <c r="Y701" s="1" t="s">
        <v>42</v>
      </c>
      <c r="Z701" s="3">
        <v>0</v>
      </c>
      <c r="AC701" s="1">
        <f t="shared" si="20"/>
        <v>2019</v>
      </c>
      <c r="AD701" s="1">
        <f t="shared" si="21"/>
        <v>5</v>
      </c>
    </row>
    <row r="702" spans="1:30" ht="12.75" customHeight="1" x14ac:dyDescent="0.2">
      <c r="A702" s="2">
        <v>43609.530046296299</v>
      </c>
      <c r="B702" s="1" t="s">
        <v>1059</v>
      </c>
      <c r="C702" s="1" t="s">
        <v>172</v>
      </c>
      <c r="D702" s="1" t="s">
        <v>173</v>
      </c>
      <c r="E702" s="3">
        <v>2</v>
      </c>
      <c r="F702" s="1" t="s">
        <v>31</v>
      </c>
      <c r="G702" s="3">
        <v>139.16999999999999</v>
      </c>
      <c r="H702" s="3">
        <v>278.33999999999997</v>
      </c>
      <c r="I702" s="1" t="s">
        <v>32</v>
      </c>
      <c r="K702" s="1" t="s">
        <v>33</v>
      </c>
      <c r="L702" s="1" t="s">
        <v>174</v>
      </c>
      <c r="M702" s="1" t="s">
        <v>35</v>
      </c>
      <c r="N702" s="1" t="s">
        <v>49</v>
      </c>
      <c r="O702" s="1" t="s">
        <v>37</v>
      </c>
      <c r="P702" s="1" t="s">
        <v>38</v>
      </c>
      <c r="Q702" s="1" t="s">
        <v>39</v>
      </c>
      <c r="T702" s="1" t="s">
        <v>134</v>
      </c>
      <c r="X702" s="1" t="s">
        <v>175</v>
      </c>
      <c r="Y702" s="1" t="s">
        <v>42</v>
      </c>
      <c r="Z702" s="3">
        <v>0</v>
      </c>
      <c r="AC702" s="1">
        <f t="shared" si="20"/>
        <v>2019</v>
      </c>
      <c r="AD702" s="1">
        <f t="shared" si="21"/>
        <v>5</v>
      </c>
    </row>
    <row r="703" spans="1:30" ht="12.75" customHeight="1" x14ac:dyDescent="0.2">
      <c r="A703" s="2">
        <v>43609.530046296299</v>
      </c>
      <c r="B703" s="1" t="s">
        <v>1059</v>
      </c>
      <c r="C703" s="1" t="s">
        <v>112</v>
      </c>
      <c r="D703" s="1" t="s">
        <v>113</v>
      </c>
      <c r="E703" s="3">
        <v>3</v>
      </c>
      <c r="F703" s="1" t="s">
        <v>31</v>
      </c>
      <c r="G703" s="3">
        <v>355.35</v>
      </c>
      <c r="H703" s="3">
        <v>1066.05</v>
      </c>
      <c r="I703" s="1" t="s">
        <v>32</v>
      </c>
      <c r="K703" s="1" t="s">
        <v>33</v>
      </c>
      <c r="L703" s="1" t="s">
        <v>114</v>
      </c>
      <c r="M703" s="1" t="s">
        <v>35</v>
      </c>
      <c r="N703" s="1" t="s">
        <v>49</v>
      </c>
      <c r="O703" s="1" t="s">
        <v>37</v>
      </c>
      <c r="P703" s="1" t="s">
        <v>38</v>
      </c>
      <c r="Q703" s="1" t="s">
        <v>39</v>
      </c>
      <c r="T703" s="1" t="s">
        <v>115</v>
      </c>
      <c r="X703" s="1" t="s">
        <v>53</v>
      </c>
      <c r="Y703" s="1" t="s">
        <v>42</v>
      </c>
      <c r="Z703" s="3">
        <v>0</v>
      </c>
      <c r="AC703" s="1">
        <f t="shared" si="20"/>
        <v>2019</v>
      </c>
      <c r="AD703" s="1">
        <f t="shared" si="21"/>
        <v>5</v>
      </c>
    </row>
    <row r="704" spans="1:30" ht="12.75" customHeight="1" x14ac:dyDescent="0.2">
      <c r="A704" s="2">
        <v>43609.530046296299</v>
      </c>
      <c r="B704" s="1" t="s">
        <v>1059</v>
      </c>
      <c r="C704" s="1" t="s">
        <v>642</v>
      </c>
      <c r="D704" s="1" t="s">
        <v>643</v>
      </c>
      <c r="E704" s="3">
        <v>5</v>
      </c>
      <c r="F704" s="1" t="s">
        <v>31</v>
      </c>
      <c r="G704" s="3">
        <v>573.85</v>
      </c>
      <c r="H704" s="3">
        <v>2869.25</v>
      </c>
      <c r="I704" s="1" t="s">
        <v>32</v>
      </c>
      <c r="K704" s="1" t="s">
        <v>33</v>
      </c>
      <c r="L704" s="1" t="s">
        <v>644</v>
      </c>
      <c r="M704" s="1" t="s">
        <v>35</v>
      </c>
      <c r="N704" s="1" t="s">
        <v>49</v>
      </c>
      <c r="O704" s="1" t="s">
        <v>37</v>
      </c>
      <c r="P704" s="1" t="s">
        <v>38</v>
      </c>
      <c r="Q704" s="1" t="s">
        <v>39</v>
      </c>
      <c r="T704" s="1" t="s">
        <v>115</v>
      </c>
      <c r="X704" s="1" t="s">
        <v>53</v>
      </c>
      <c r="Y704" s="1" t="s">
        <v>42</v>
      </c>
      <c r="Z704" s="3">
        <v>0</v>
      </c>
      <c r="AC704" s="1">
        <f t="shared" si="20"/>
        <v>2019</v>
      </c>
      <c r="AD704" s="1">
        <f t="shared" si="21"/>
        <v>5</v>
      </c>
    </row>
    <row r="705" spans="1:30" ht="12.75" customHeight="1" x14ac:dyDescent="0.2">
      <c r="A705" s="2">
        <v>43612.276233830999</v>
      </c>
      <c r="B705" s="1" t="s">
        <v>1060</v>
      </c>
      <c r="C705" s="1" t="s">
        <v>181</v>
      </c>
      <c r="D705" s="1" t="s">
        <v>182</v>
      </c>
      <c r="E705" s="3">
        <v>40</v>
      </c>
      <c r="F705" s="1" t="s">
        <v>31</v>
      </c>
      <c r="G705" s="3">
        <v>10.16</v>
      </c>
      <c r="H705" s="3">
        <v>406.4</v>
      </c>
      <c r="I705" s="1" t="s">
        <v>32</v>
      </c>
      <c r="K705" s="1" t="s">
        <v>33</v>
      </c>
      <c r="L705" s="1" t="s">
        <v>183</v>
      </c>
      <c r="M705" s="1" t="s">
        <v>35</v>
      </c>
      <c r="N705" s="1" t="s">
        <v>120</v>
      </c>
      <c r="O705" s="1" t="s">
        <v>37</v>
      </c>
      <c r="P705" s="1" t="s">
        <v>185</v>
      </c>
      <c r="Q705" s="1" t="s">
        <v>186</v>
      </c>
      <c r="T705" s="1" t="s">
        <v>187</v>
      </c>
      <c r="X705" s="1" t="s">
        <v>53</v>
      </c>
      <c r="Y705" s="1" t="s">
        <v>188</v>
      </c>
      <c r="Z705" s="3">
        <v>0</v>
      </c>
      <c r="AA705" s="1" t="s">
        <v>189</v>
      </c>
      <c r="AB705" s="1" t="s">
        <v>189</v>
      </c>
      <c r="AC705" s="1">
        <f t="shared" si="20"/>
        <v>2019</v>
      </c>
      <c r="AD705" s="1">
        <f t="shared" si="21"/>
        <v>5</v>
      </c>
    </row>
    <row r="706" spans="1:30" ht="12.75" customHeight="1" x14ac:dyDescent="0.2">
      <c r="A706" s="2">
        <v>43613.285349224498</v>
      </c>
      <c r="B706" s="1" t="s">
        <v>1061</v>
      </c>
      <c r="C706" s="1" t="s">
        <v>1062</v>
      </c>
      <c r="D706" s="1" t="s">
        <v>1063</v>
      </c>
      <c r="E706" s="3">
        <v>10</v>
      </c>
      <c r="F706" s="1" t="s">
        <v>31</v>
      </c>
      <c r="G706" s="3">
        <v>37.28</v>
      </c>
      <c r="H706" s="3">
        <v>372.78</v>
      </c>
      <c r="I706" s="1" t="s">
        <v>32</v>
      </c>
      <c r="K706" s="1" t="s">
        <v>33</v>
      </c>
      <c r="L706" s="1" t="s">
        <v>1064</v>
      </c>
      <c r="M706" s="1" t="s">
        <v>35</v>
      </c>
      <c r="N706" s="1" t="s">
        <v>195</v>
      </c>
      <c r="O706" s="1" t="s">
        <v>37</v>
      </c>
      <c r="P706" s="1" t="s">
        <v>38</v>
      </c>
      <c r="Q706" s="1" t="s">
        <v>39</v>
      </c>
      <c r="T706" s="1" t="s">
        <v>40</v>
      </c>
      <c r="X706" s="1" t="s">
        <v>53</v>
      </c>
      <c r="Y706" s="1" t="s">
        <v>42</v>
      </c>
      <c r="Z706" s="3">
        <v>0</v>
      </c>
      <c r="AC706" s="1">
        <f t="shared" si="20"/>
        <v>2019</v>
      </c>
      <c r="AD706" s="1">
        <f t="shared" si="21"/>
        <v>5</v>
      </c>
    </row>
    <row r="707" spans="1:30" ht="12.75" customHeight="1" x14ac:dyDescent="0.2">
      <c r="A707" s="2">
        <v>43613.285349224498</v>
      </c>
      <c r="B707" s="1" t="s">
        <v>1061</v>
      </c>
      <c r="C707" s="1" t="s">
        <v>192</v>
      </c>
      <c r="D707" s="1" t="s">
        <v>193</v>
      </c>
      <c r="E707" s="3">
        <v>1</v>
      </c>
      <c r="F707" s="1" t="s">
        <v>31</v>
      </c>
      <c r="G707" s="3">
        <v>656.64</v>
      </c>
      <c r="H707" s="3">
        <v>656.64</v>
      </c>
      <c r="I707" s="1" t="s">
        <v>32</v>
      </c>
      <c r="K707" s="1" t="s">
        <v>33</v>
      </c>
      <c r="L707" s="1" t="s">
        <v>194</v>
      </c>
      <c r="M707" s="1" t="s">
        <v>35</v>
      </c>
      <c r="N707" s="1" t="s">
        <v>195</v>
      </c>
      <c r="O707" s="1" t="s">
        <v>37</v>
      </c>
      <c r="P707" s="1" t="s">
        <v>69</v>
      </c>
      <c r="Q707" s="1" t="s">
        <v>70</v>
      </c>
      <c r="T707" s="1" t="s">
        <v>40</v>
      </c>
      <c r="X707" s="1" t="s">
        <v>53</v>
      </c>
      <c r="Y707" s="1" t="s">
        <v>42</v>
      </c>
      <c r="Z707" s="3">
        <v>0</v>
      </c>
      <c r="AC707" s="1">
        <f t="shared" ref="AC707:AC770" si="22">YEAR(A707)</f>
        <v>2019</v>
      </c>
      <c r="AD707" s="1">
        <f t="shared" ref="AD707:AD770" si="23">MONTH(A707)</f>
        <v>5</v>
      </c>
    </row>
    <row r="708" spans="1:30" ht="12.75" customHeight="1" x14ac:dyDescent="0.2">
      <c r="A708" s="2">
        <v>43613.5794501157</v>
      </c>
      <c r="B708" s="1" t="s">
        <v>1065</v>
      </c>
      <c r="C708" s="1" t="s">
        <v>44</v>
      </c>
      <c r="D708" s="1" t="s">
        <v>45</v>
      </c>
      <c r="E708" s="3">
        <v>20</v>
      </c>
      <c r="F708" s="1" t="s">
        <v>31</v>
      </c>
      <c r="G708" s="3">
        <v>29.88</v>
      </c>
      <c r="H708" s="3">
        <v>597.6</v>
      </c>
      <c r="I708" s="1" t="s">
        <v>32</v>
      </c>
      <c r="K708" s="1" t="s">
        <v>33</v>
      </c>
      <c r="L708" s="1" t="s">
        <v>48</v>
      </c>
      <c r="M708" s="1" t="s">
        <v>35</v>
      </c>
      <c r="N708" s="1" t="s">
        <v>184</v>
      </c>
      <c r="O708" s="1" t="s">
        <v>37</v>
      </c>
      <c r="P708" s="1" t="s">
        <v>50</v>
      </c>
      <c r="Q708" s="1" t="s">
        <v>51</v>
      </c>
      <c r="T708" s="1" t="s">
        <v>52</v>
      </c>
      <c r="X708" s="1" t="s">
        <v>53</v>
      </c>
      <c r="Y708" s="1" t="s">
        <v>42</v>
      </c>
      <c r="Z708" s="3">
        <v>0</v>
      </c>
      <c r="AC708" s="1">
        <f t="shared" si="22"/>
        <v>2019</v>
      </c>
      <c r="AD708" s="1">
        <f t="shared" si="23"/>
        <v>5</v>
      </c>
    </row>
    <row r="709" spans="1:30" ht="12.75" customHeight="1" x14ac:dyDescent="0.2">
      <c r="A709" s="2">
        <v>43616.567395833299</v>
      </c>
      <c r="B709" s="1" t="s">
        <v>1066</v>
      </c>
      <c r="C709" s="1" t="s">
        <v>1067</v>
      </c>
      <c r="D709" s="1" t="s">
        <v>1068</v>
      </c>
      <c r="E709" s="3">
        <v>10</v>
      </c>
      <c r="F709" s="1" t="s">
        <v>31</v>
      </c>
      <c r="G709" s="3">
        <v>83.38</v>
      </c>
      <c r="H709" s="3">
        <v>833.75</v>
      </c>
      <c r="I709" s="1" t="s">
        <v>32</v>
      </c>
      <c r="K709" s="1" t="s">
        <v>33</v>
      </c>
      <c r="L709" s="1" t="s">
        <v>1069</v>
      </c>
      <c r="M709" s="1" t="s">
        <v>35</v>
      </c>
      <c r="N709" s="1" t="s">
        <v>195</v>
      </c>
      <c r="O709" s="1" t="s">
        <v>37</v>
      </c>
      <c r="P709" s="1" t="s">
        <v>69</v>
      </c>
      <c r="Q709" s="1" t="s">
        <v>70</v>
      </c>
      <c r="T709" s="1" t="s">
        <v>126</v>
      </c>
      <c r="X709" s="1" t="s">
        <v>53</v>
      </c>
      <c r="Y709" s="1" t="s">
        <v>42</v>
      </c>
      <c r="Z709" s="3">
        <v>0</v>
      </c>
      <c r="AC709" s="1">
        <f t="shared" si="22"/>
        <v>2019</v>
      </c>
      <c r="AD709" s="1">
        <f t="shared" si="23"/>
        <v>5</v>
      </c>
    </row>
    <row r="710" spans="1:30" ht="12.75" customHeight="1" x14ac:dyDescent="0.2">
      <c r="A710" s="2">
        <v>43622.5683291319</v>
      </c>
      <c r="B710" s="1" t="s">
        <v>1070</v>
      </c>
      <c r="C710" s="1" t="s">
        <v>155</v>
      </c>
      <c r="D710" s="1" t="s">
        <v>156</v>
      </c>
      <c r="E710" s="3">
        <v>30</v>
      </c>
      <c r="F710" s="1" t="s">
        <v>31</v>
      </c>
      <c r="G710" s="3">
        <v>1.21</v>
      </c>
      <c r="H710" s="3">
        <v>36.299999999999997</v>
      </c>
      <c r="I710" s="1" t="s">
        <v>32</v>
      </c>
      <c r="K710" s="1" t="s">
        <v>33</v>
      </c>
      <c r="L710" s="1" t="s">
        <v>157</v>
      </c>
      <c r="M710" s="1" t="s">
        <v>35</v>
      </c>
      <c r="N710" s="1" t="s">
        <v>184</v>
      </c>
      <c r="O710" s="1" t="s">
        <v>37</v>
      </c>
      <c r="P710" s="1" t="s">
        <v>69</v>
      </c>
      <c r="Q710" s="1" t="s">
        <v>70</v>
      </c>
      <c r="T710" s="1" t="s">
        <v>158</v>
      </c>
      <c r="X710" s="1" t="s">
        <v>53</v>
      </c>
      <c r="Y710" s="1" t="s">
        <v>42</v>
      </c>
      <c r="Z710" s="3">
        <v>0</v>
      </c>
      <c r="AC710" s="1">
        <f t="shared" si="22"/>
        <v>2019</v>
      </c>
      <c r="AD710" s="1">
        <f t="shared" si="23"/>
        <v>6</v>
      </c>
    </row>
    <row r="711" spans="1:30" ht="12.75" customHeight="1" x14ac:dyDescent="0.2">
      <c r="A711" s="2">
        <v>43636.313032407401</v>
      </c>
      <c r="B711" s="1" t="s">
        <v>1071</v>
      </c>
      <c r="C711" s="1" t="s">
        <v>282</v>
      </c>
      <c r="D711" s="1" t="s">
        <v>283</v>
      </c>
      <c r="E711" s="3">
        <v>600</v>
      </c>
      <c r="F711" s="1" t="s">
        <v>31</v>
      </c>
      <c r="G711" s="3">
        <v>0.63</v>
      </c>
      <c r="H711" s="3">
        <v>378</v>
      </c>
      <c r="I711" s="1" t="s">
        <v>46</v>
      </c>
      <c r="K711" s="1" t="s">
        <v>47</v>
      </c>
      <c r="L711" s="1" t="s">
        <v>284</v>
      </c>
      <c r="M711" s="1" t="s">
        <v>35</v>
      </c>
      <c r="N711" s="1" t="s">
        <v>466</v>
      </c>
      <c r="O711" s="1" t="s">
        <v>37</v>
      </c>
      <c r="P711" s="1" t="s">
        <v>58</v>
      </c>
      <c r="Q711" s="1" t="s">
        <v>59</v>
      </c>
      <c r="T711" s="1" t="s">
        <v>60</v>
      </c>
      <c r="X711" s="1" t="s">
        <v>53</v>
      </c>
      <c r="Y711" s="1" t="s">
        <v>61</v>
      </c>
      <c r="Z711" s="3">
        <v>0</v>
      </c>
      <c r="AA711" s="1" t="s">
        <v>62</v>
      </c>
      <c r="AB711" s="1" t="s">
        <v>62</v>
      </c>
      <c r="AC711" s="1">
        <f t="shared" si="22"/>
        <v>2019</v>
      </c>
      <c r="AD711" s="1">
        <f t="shared" si="23"/>
        <v>6</v>
      </c>
    </row>
    <row r="712" spans="1:30" ht="12.75" customHeight="1" x14ac:dyDescent="0.2">
      <c r="A712" s="2">
        <v>43636.313032407401</v>
      </c>
      <c r="B712" s="1" t="s">
        <v>1071</v>
      </c>
      <c r="C712" s="1" t="s">
        <v>55</v>
      </c>
      <c r="D712" s="1" t="s">
        <v>56</v>
      </c>
      <c r="E712" s="3">
        <v>600</v>
      </c>
      <c r="F712" s="1" t="s">
        <v>31</v>
      </c>
      <c r="G712" s="3">
        <v>0.63</v>
      </c>
      <c r="H712" s="3">
        <v>378</v>
      </c>
      <c r="I712" s="1" t="s">
        <v>46</v>
      </c>
      <c r="K712" s="1" t="s">
        <v>47</v>
      </c>
      <c r="L712" s="1" t="s">
        <v>57</v>
      </c>
      <c r="M712" s="1" t="s">
        <v>35</v>
      </c>
      <c r="N712" s="1" t="s">
        <v>466</v>
      </c>
      <c r="O712" s="1" t="s">
        <v>37</v>
      </c>
      <c r="P712" s="1" t="s">
        <v>58</v>
      </c>
      <c r="Q712" s="1" t="s">
        <v>59</v>
      </c>
      <c r="T712" s="1" t="s">
        <v>60</v>
      </c>
      <c r="X712" s="1" t="s">
        <v>53</v>
      </c>
      <c r="Y712" s="1" t="s">
        <v>61</v>
      </c>
      <c r="Z712" s="3">
        <v>0</v>
      </c>
      <c r="AA712" s="1" t="s">
        <v>62</v>
      </c>
      <c r="AB712" s="1" t="s">
        <v>62</v>
      </c>
      <c r="AC712" s="1">
        <f t="shared" si="22"/>
        <v>2019</v>
      </c>
      <c r="AD712" s="1">
        <f t="shared" si="23"/>
        <v>6</v>
      </c>
    </row>
    <row r="713" spans="1:30" ht="12.75" customHeight="1" x14ac:dyDescent="0.2">
      <c r="A713" s="2">
        <v>43636.313032407401</v>
      </c>
      <c r="B713" s="1" t="s">
        <v>1071</v>
      </c>
      <c r="C713" s="1" t="s">
        <v>44</v>
      </c>
      <c r="D713" s="1" t="s">
        <v>45</v>
      </c>
      <c r="E713" s="3">
        <v>10</v>
      </c>
      <c r="F713" s="1" t="s">
        <v>31</v>
      </c>
      <c r="G713" s="3">
        <v>29.89</v>
      </c>
      <c r="H713" s="3">
        <v>298.89999999999998</v>
      </c>
      <c r="I713" s="1" t="s">
        <v>46</v>
      </c>
      <c r="K713" s="1" t="s">
        <v>47</v>
      </c>
      <c r="L713" s="1" t="s">
        <v>48</v>
      </c>
      <c r="M713" s="1" t="s">
        <v>35</v>
      </c>
      <c r="N713" s="1" t="s">
        <v>466</v>
      </c>
      <c r="O713" s="1" t="s">
        <v>37</v>
      </c>
      <c r="P713" s="1" t="s">
        <v>50</v>
      </c>
      <c r="Q713" s="1" t="s">
        <v>51</v>
      </c>
      <c r="T713" s="1" t="s">
        <v>52</v>
      </c>
      <c r="X713" s="1" t="s">
        <v>53</v>
      </c>
      <c r="Y713" s="1" t="s">
        <v>42</v>
      </c>
      <c r="Z713" s="3">
        <v>0</v>
      </c>
      <c r="AC713" s="1">
        <f t="shared" si="22"/>
        <v>2019</v>
      </c>
      <c r="AD713" s="1">
        <f t="shared" si="23"/>
        <v>6</v>
      </c>
    </row>
    <row r="714" spans="1:30" ht="12.75" customHeight="1" x14ac:dyDescent="0.2">
      <c r="A714" s="2">
        <v>43636.313032407401</v>
      </c>
      <c r="B714" s="1" t="s">
        <v>1071</v>
      </c>
      <c r="C714" s="1" t="s">
        <v>981</v>
      </c>
      <c r="D714" s="1" t="s">
        <v>982</v>
      </c>
      <c r="E714" s="3">
        <v>2</v>
      </c>
      <c r="F714" s="1" t="s">
        <v>31</v>
      </c>
      <c r="G714" s="3">
        <v>184.58</v>
      </c>
      <c r="H714" s="3">
        <v>369.16</v>
      </c>
      <c r="I714" s="1" t="s">
        <v>46</v>
      </c>
      <c r="K714" s="1" t="s">
        <v>47</v>
      </c>
      <c r="L714" s="1" t="s">
        <v>983</v>
      </c>
      <c r="M714" s="1" t="s">
        <v>35</v>
      </c>
      <c r="N714" s="1" t="s">
        <v>466</v>
      </c>
      <c r="O714" s="1" t="s">
        <v>37</v>
      </c>
      <c r="P714" s="1" t="s">
        <v>303</v>
      </c>
      <c r="Q714" s="1" t="s">
        <v>304</v>
      </c>
      <c r="T714" s="1" t="s">
        <v>640</v>
      </c>
      <c r="X714" s="1" t="s">
        <v>53</v>
      </c>
      <c r="Y714" s="1" t="s">
        <v>84</v>
      </c>
      <c r="Z714" s="3">
        <v>0</v>
      </c>
      <c r="AA714" s="1" t="s">
        <v>641</v>
      </c>
      <c r="AB714" s="1" t="s">
        <v>641</v>
      </c>
      <c r="AC714" s="1">
        <f t="shared" si="22"/>
        <v>2019</v>
      </c>
      <c r="AD714" s="1">
        <f t="shared" si="23"/>
        <v>6</v>
      </c>
    </row>
    <row r="715" spans="1:30" ht="12.75" customHeight="1" x14ac:dyDescent="0.2">
      <c r="A715" s="2">
        <v>43636.313032407401</v>
      </c>
      <c r="B715" s="1" t="s">
        <v>1071</v>
      </c>
      <c r="C715" s="1" t="s">
        <v>1007</v>
      </c>
      <c r="D715" s="1" t="s">
        <v>1008</v>
      </c>
      <c r="E715" s="3">
        <v>2</v>
      </c>
      <c r="F715" s="1" t="s">
        <v>31</v>
      </c>
      <c r="G715" s="3">
        <v>214.02</v>
      </c>
      <c r="H715" s="3">
        <v>428.04</v>
      </c>
      <c r="I715" s="1" t="s">
        <v>46</v>
      </c>
      <c r="K715" s="1" t="s">
        <v>47</v>
      </c>
      <c r="L715" s="1" t="s">
        <v>1009</v>
      </c>
      <c r="M715" s="1" t="s">
        <v>35</v>
      </c>
      <c r="N715" s="1" t="s">
        <v>466</v>
      </c>
      <c r="O715" s="1" t="s">
        <v>37</v>
      </c>
      <c r="P715" s="1" t="s">
        <v>303</v>
      </c>
      <c r="Q715" s="1" t="s">
        <v>304</v>
      </c>
      <c r="T715" s="1" t="s">
        <v>640</v>
      </c>
      <c r="X715" s="1" t="s">
        <v>53</v>
      </c>
      <c r="Y715" s="1" t="s">
        <v>84</v>
      </c>
      <c r="Z715" s="3">
        <v>0</v>
      </c>
      <c r="AA715" s="1" t="s">
        <v>641</v>
      </c>
      <c r="AB715" s="1" t="s">
        <v>641</v>
      </c>
      <c r="AC715" s="1">
        <f t="shared" si="22"/>
        <v>2019</v>
      </c>
      <c r="AD715" s="1">
        <f t="shared" si="23"/>
        <v>6</v>
      </c>
    </row>
    <row r="716" spans="1:30" ht="12.75" customHeight="1" x14ac:dyDescent="0.2">
      <c r="A716" s="2">
        <v>43636.5417224884</v>
      </c>
      <c r="B716" s="1" t="s">
        <v>1072</v>
      </c>
      <c r="C716" s="1" t="s">
        <v>91</v>
      </c>
      <c r="D716" s="1" t="s">
        <v>92</v>
      </c>
      <c r="E716" s="3">
        <v>100</v>
      </c>
      <c r="F716" s="1" t="s">
        <v>31</v>
      </c>
      <c r="G716" s="3">
        <v>2.17</v>
      </c>
      <c r="H716" s="3">
        <v>217</v>
      </c>
      <c r="I716" s="1" t="s">
        <v>32</v>
      </c>
      <c r="K716" s="1" t="s">
        <v>33</v>
      </c>
      <c r="L716" s="1" t="s">
        <v>93</v>
      </c>
      <c r="M716" s="1" t="s">
        <v>35</v>
      </c>
      <c r="N716" s="1" t="s">
        <v>120</v>
      </c>
      <c r="O716" s="1" t="s">
        <v>37</v>
      </c>
      <c r="P716" s="1" t="s">
        <v>88</v>
      </c>
      <c r="Q716" s="1" t="s">
        <v>89</v>
      </c>
      <c r="T716" s="1" t="s">
        <v>90</v>
      </c>
      <c r="X716" s="1" t="s">
        <v>53</v>
      </c>
      <c r="Y716" s="1" t="s">
        <v>84</v>
      </c>
      <c r="Z716" s="3">
        <v>0</v>
      </c>
      <c r="AC716" s="1">
        <f t="shared" si="22"/>
        <v>2019</v>
      </c>
      <c r="AD716" s="1">
        <f t="shared" si="23"/>
        <v>6</v>
      </c>
    </row>
    <row r="717" spans="1:30" ht="12.75" customHeight="1" x14ac:dyDescent="0.2">
      <c r="A717" s="2">
        <v>43636.5417224884</v>
      </c>
      <c r="B717" s="1" t="s">
        <v>1072</v>
      </c>
      <c r="C717" s="1" t="s">
        <v>631</v>
      </c>
      <c r="D717" s="1" t="s">
        <v>632</v>
      </c>
      <c r="E717" s="3">
        <v>120</v>
      </c>
      <c r="F717" s="1" t="s">
        <v>31</v>
      </c>
      <c r="G717" s="3">
        <v>8.4700000000000006</v>
      </c>
      <c r="H717" s="3">
        <v>1016.4</v>
      </c>
      <c r="I717" s="1" t="s">
        <v>32</v>
      </c>
      <c r="K717" s="1" t="s">
        <v>33</v>
      </c>
      <c r="L717" s="1" t="s">
        <v>633</v>
      </c>
      <c r="M717" s="1" t="s">
        <v>35</v>
      </c>
      <c r="N717" s="1" t="s">
        <v>120</v>
      </c>
      <c r="O717" s="1" t="s">
        <v>37</v>
      </c>
      <c r="P717" s="1" t="s">
        <v>634</v>
      </c>
      <c r="Q717" s="1" t="s">
        <v>635</v>
      </c>
      <c r="T717" s="1" t="s">
        <v>636</v>
      </c>
      <c r="X717" s="1" t="s">
        <v>53</v>
      </c>
      <c r="Y717" s="1" t="s">
        <v>84</v>
      </c>
      <c r="Z717" s="3">
        <v>0</v>
      </c>
      <c r="AC717" s="1">
        <f t="shared" si="22"/>
        <v>2019</v>
      </c>
      <c r="AD717" s="1">
        <f t="shared" si="23"/>
        <v>6</v>
      </c>
    </row>
    <row r="718" spans="1:30" ht="12.75" customHeight="1" x14ac:dyDescent="0.2">
      <c r="A718" s="2">
        <v>43636.615578703699</v>
      </c>
      <c r="B718" s="1" t="s">
        <v>1073</v>
      </c>
      <c r="C718" s="1" t="s">
        <v>312</v>
      </c>
      <c r="D718" s="1" t="s">
        <v>313</v>
      </c>
      <c r="E718" s="3">
        <v>1000</v>
      </c>
      <c r="F718" s="1" t="s">
        <v>31</v>
      </c>
      <c r="G718" s="3">
        <v>0.62</v>
      </c>
      <c r="H718" s="3">
        <v>620</v>
      </c>
      <c r="I718" s="1" t="s">
        <v>32</v>
      </c>
      <c r="K718" s="1" t="s">
        <v>33</v>
      </c>
      <c r="L718" s="1" t="s">
        <v>314</v>
      </c>
      <c r="M718" s="1" t="s">
        <v>35</v>
      </c>
      <c r="N718" s="1" t="s">
        <v>466</v>
      </c>
      <c r="O718" s="1" t="s">
        <v>37</v>
      </c>
      <c r="P718" s="1" t="s">
        <v>58</v>
      </c>
      <c r="Q718" s="1" t="s">
        <v>59</v>
      </c>
      <c r="T718" s="1" t="s">
        <v>60</v>
      </c>
      <c r="X718" s="1" t="s">
        <v>53</v>
      </c>
      <c r="Y718" s="1" t="s">
        <v>61</v>
      </c>
      <c r="Z718" s="3">
        <v>0</v>
      </c>
      <c r="AA718" s="1" t="s">
        <v>62</v>
      </c>
      <c r="AB718" s="1" t="s">
        <v>62</v>
      </c>
      <c r="AC718" s="1">
        <f t="shared" si="22"/>
        <v>2019</v>
      </c>
      <c r="AD718" s="1">
        <f t="shared" si="23"/>
        <v>6</v>
      </c>
    </row>
    <row r="719" spans="1:30" ht="12.75" customHeight="1" x14ac:dyDescent="0.2">
      <c r="A719" s="2">
        <v>43636.615578703699</v>
      </c>
      <c r="B719" s="1" t="s">
        <v>1073</v>
      </c>
      <c r="C719" s="1" t="s">
        <v>55</v>
      </c>
      <c r="D719" s="1" t="s">
        <v>56</v>
      </c>
      <c r="E719" s="3">
        <v>1000</v>
      </c>
      <c r="F719" s="1" t="s">
        <v>31</v>
      </c>
      <c r="G719" s="3">
        <v>0.63</v>
      </c>
      <c r="H719" s="3">
        <v>630</v>
      </c>
      <c r="I719" s="1" t="s">
        <v>32</v>
      </c>
      <c r="K719" s="1" t="s">
        <v>33</v>
      </c>
      <c r="L719" s="1" t="s">
        <v>57</v>
      </c>
      <c r="M719" s="1" t="s">
        <v>35</v>
      </c>
      <c r="N719" s="1" t="s">
        <v>466</v>
      </c>
      <c r="O719" s="1" t="s">
        <v>37</v>
      </c>
      <c r="P719" s="1" t="s">
        <v>58</v>
      </c>
      <c r="Q719" s="1" t="s">
        <v>59</v>
      </c>
      <c r="T719" s="1" t="s">
        <v>60</v>
      </c>
      <c r="X719" s="1" t="s">
        <v>53</v>
      </c>
      <c r="Y719" s="1" t="s">
        <v>61</v>
      </c>
      <c r="Z719" s="3">
        <v>0</v>
      </c>
      <c r="AA719" s="1" t="s">
        <v>62</v>
      </c>
      <c r="AB719" s="1" t="s">
        <v>62</v>
      </c>
      <c r="AC719" s="1">
        <f t="shared" si="22"/>
        <v>2019</v>
      </c>
      <c r="AD719" s="1">
        <f t="shared" si="23"/>
        <v>6</v>
      </c>
    </row>
    <row r="720" spans="1:30" ht="12.75" customHeight="1" x14ac:dyDescent="0.2">
      <c r="A720" s="2">
        <v>43636.615578703699</v>
      </c>
      <c r="B720" s="1" t="s">
        <v>1073</v>
      </c>
      <c r="C720" s="1" t="s">
        <v>66</v>
      </c>
      <c r="D720" s="1" t="s">
        <v>67</v>
      </c>
      <c r="E720" s="3">
        <v>500</v>
      </c>
      <c r="F720" s="1" t="s">
        <v>31</v>
      </c>
      <c r="G720" s="3">
        <v>0.66</v>
      </c>
      <c r="H720" s="3">
        <v>330</v>
      </c>
      <c r="I720" s="1" t="s">
        <v>32</v>
      </c>
      <c r="K720" s="1" t="s">
        <v>33</v>
      </c>
      <c r="L720" s="1" t="s">
        <v>68</v>
      </c>
      <c r="M720" s="1" t="s">
        <v>35</v>
      </c>
      <c r="N720" s="1" t="s">
        <v>466</v>
      </c>
      <c r="O720" s="1" t="s">
        <v>37</v>
      </c>
      <c r="P720" s="1" t="s">
        <v>69</v>
      </c>
      <c r="Q720" s="1" t="s">
        <v>70</v>
      </c>
      <c r="T720" s="1" t="s">
        <v>71</v>
      </c>
      <c r="X720" s="1" t="s">
        <v>53</v>
      </c>
      <c r="Y720" s="1" t="s">
        <v>42</v>
      </c>
      <c r="Z720" s="3">
        <v>0</v>
      </c>
      <c r="AC720" s="1">
        <f t="shared" si="22"/>
        <v>2019</v>
      </c>
      <c r="AD720" s="1">
        <f t="shared" si="23"/>
        <v>6</v>
      </c>
    </row>
    <row r="721" spans="1:30" ht="12.75" customHeight="1" x14ac:dyDescent="0.2">
      <c r="A721" s="2">
        <v>43636.615578703699</v>
      </c>
      <c r="B721" s="1" t="s">
        <v>1073</v>
      </c>
      <c r="C721" s="1" t="s">
        <v>72</v>
      </c>
      <c r="D721" s="1" t="s">
        <v>73</v>
      </c>
      <c r="E721" s="3">
        <v>100</v>
      </c>
      <c r="F721" s="1" t="s">
        <v>31</v>
      </c>
      <c r="G721" s="3">
        <v>0.85</v>
      </c>
      <c r="H721" s="3">
        <v>85</v>
      </c>
      <c r="I721" s="1" t="s">
        <v>32</v>
      </c>
      <c r="K721" s="1" t="s">
        <v>33</v>
      </c>
      <c r="L721" s="1" t="s">
        <v>74</v>
      </c>
      <c r="M721" s="1" t="s">
        <v>35</v>
      </c>
      <c r="N721" s="1" t="s">
        <v>466</v>
      </c>
      <c r="O721" s="1" t="s">
        <v>37</v>
      </c>
      <c r="P721" s="1" t="s">
        <v>75</v>
      </c>
      <c r="Q721" s="1" t="s">
        <v>76</v>
      </c>
      <c r="T721" s="1" t="s">
        <v>40</v>
      </c>
      <c r="X721" s="1" t="s">
        <v>77</v>
      </c>
      <c r="Y721" s="1" t="s">
        <v>42</v>
      </c>
      <c r="Z721" s="3">
        <v>0</v>
      </c>
      <c r="AC721" s="1">
        <f t="shared" si="22"/>
        <v>2019</v>
      </c>
      <c r="AD721" s="1">
        <f t="shared" si="23"/>
        <v>6</v>
      </c>
    </row>
    <row r="722" spans="1:30" ht="12.75" customHeight="1" x14ac:dyDescent="0.2">
      <c r="A722" s="2">
        <v>43636.615578703699</v>
      </c>
      <c r="B722" s="1" t="s">
        <v>1073</v>
      </c>
      <c r="C722" s="1" t="s">
        <v>78</v>
      </c>
      <c r="D722" s="1" t="s">
        <v>79</v>
      </c>
      <c r="E722" s="3">
        <v>400</v>
      </c>
      <c r="F722" s="1" t="s">
        <v>31</v>
      </c>
      <c r="G722" s="3">
        <v>1.5</v>
      </c>
      <c r="H722" s="3">
        <v>600</v>
      </c>
      <c r="I722" s="1" t="s">
        <v>32</v>
      </c>
      <c r="K722" s="1" t="s">
        <v>33</v>
      </c>
      <c r="L722" s="1" t="s">
        <v>80</v>
      </c>
      <c r="M722" s="1" t="s">
        <v>35</v>
      </c>
      <c r="N722" s="1" t="s">
        <v>466</v>
      </c>
      <c r="O722" s="1" t="s">
        <v>37</v>
      </c>
      <c r="P722" s="1" t="s">
        <v>81</v>
      </c>
      <c r="Q722" s="1" t="s">
        <v>82</v>
      </c>
      <c r="T722" s="1" t="s">
        <v>83</v>
      </c>
      <c r="X722" s="1" t="s">
        <v>53</v>
      </c>
      <c r="Y722" s="1" t="s">
        <v>84</v>
      </c>
      <c r="Z722" s="3">
        <v>0</v>
      </c>
      <c r="AC722" s="1">
        <f t="shared" si="22"/>
        <v>2019</v>
      </c>
      <c r="AD722" s="1">
        <f t="shared" si="23"/>
        <v>6</v>
      </c>
    </row>
    <row r="723" spans="1:30" ht="12.75" customHeight="1" x14ac:dyDescent="0.2">
      <c r="A723" s="2">
        <v>43636.615578703699</v>
      </c>
      <c r="B723" s="1" t="s">
        <v>1073</v>
      </c>
      <c r="C723" s="1" t="s">
        <v>230</v>
      </c>
      <c r="D723" s="1" t="s">
        <v>231</v>
      </c>
      <c r="E723" s="3">
        <v>50</v>
      </c>
      <c r="F723" s="1" t="s">
        <v>31</v>
      </c>
      <c r="G723" s="3">
        <v>1.99</v>
      </c>
      <c r="H723" s="3">
        <v>99.5</v>
      </c>
      <c r="I723" s="1" t="s">
        <v>32</v>
      </c>
      <c r="K723" s="1" t="s">
        <v>33</v>
      </c>
      <c r="L723" s="1" t="s">
        <v>232</v>
      </c>
      <c r="M723" s="1" t="s">
        <v>35</v>
      </c>
      <c r="N723" s="1" t="s">
        <v>466</v>
      </c>
      <c r="O723" s="1" t="s">
        <v>37</v>
      </c>
      <c r="P723" s="1" t="s">
        <v>88</v>
      </c>
      <c r="Q723" s="1" t="s">
        <v>89</v>
      </c>
      <c r="T723" s="1" t="s">
        <v>90</v>
      </c>
      <c r="X723" s="1" t="s">
        <v>53</v>
      </c>
      <c r="Y723" s="1" t="s">
        <v>84</v>
      </c>
      <c r="Z723" s="3">
        <v>0</v>
      </c>
      <c r="AC723" s="1">
        <f t="shared" si="22"/>
        <v>2019</v>
      </c>
      <c r="AD723" s="1">
        <f t="shared" si="23"/>
        <v>6</v>
      </c>
    </row>
    <row r="724" spans="1:30" ht="12.75" customHeight="1" x14ac:dyDescent="0.2">
      <c r="A724" s="2">
        <v>43636.615578703699</v>
      </c>
      <c r="B724" s="1" t="s">
        <v>1073</v>
      </c>
      <c r="C724" s="1" t="s">
        <v>960</v>
      </c>
      <c r="D724" s="1" t="s">
        <v>961</v>
      </c>
      <c r="E724" s="3">
        <v>200</v>
      </c>
      <c r="F724" s="1" t="s">
        <v>31</v>
      </c>
      <c r="G724" s="3">
        <v>2.4700000000000002</v>
      </c>
      <c r="H724" s="3">
        <v>493</v>
      </c>
      <c r="I724" s="1" t="s">
        <v>32</v>
      </c>
      <c r="K724" s="1" t="s">
        <v>33</v>
      </c>
      <c r="L724" s="1" t="s">
        <v>962</v>
      </c>
      <c r="M724" s="1" t="s">
        <v>35</v>
      </c>
      <c r="N724" s="1" t="s">
        <v>466</v>
      </c>
      <c r="O724" s="1" t="s">
        <v>37</v>
      </c>
      <c r="P724" s="1" t="s">
        <v>88</v>
      </c>
      <c r="Q724" s="1" t="s">
        <v>89</v>
      </c>
      <c r="T724" s="1" t="s">
        <v>83</v>
      </c>
      <c r="X724" s="1" t="s">
        <v>53</v>
      </c>
      <c r="Y724" s="1" t="s">
        <v>84</v>
      </c>
      <c r="Z724" s="3">
        <v>0</v>
      </c>
      <c r="AC724" s="1">
        <f t="shared" si="22"/>
        <v>2019</v>
      </c>
      <c r="AD724" s="1">
        <f t="shared" si="23"/>
        <v>6</v>
      </c>
    </row>
    <row r="725" spans="1:30" ht="12.75" customHeight="1" x14ac:dyDescent="0.2">
      <c r="A725" s="2">
        <v>43636.615578703699</v>
      </c>
      <c r="B725" s="1" t="s">
        <v>1073</v>
      </c>
      <c r="C725" s="1" t="s">
        <v>758</v>
      </c>
      <c r="D725" s="1" t="s">
        <v>759</v>
      </c>
      <c r="E725" s="3">
        <v>50</v>
      </c>
      <c r="F725" s="1" t="s">
        <v>31</v>
      </c>
      <c r="G725" s="3">
        <v>3.07</v>
      </c>
      <c r="H725" s="3">
        <v>153.5</v>
      </c>
      <c r="I725" s="1" t="s">
        <v>32</v>
      </c>
      <c r="K725" s="1" t="s">
        <v>33</v>
      </c>
      <c r="L725" s="1" t="s">
        <v>760</v>
      </c>
      <c r="M725" s="1" t="s">
        <v>35</v>
      </c>
      <c r="N725" s="1" t="s">
        <v>466</v>
      </c>
      <c r="O725" s="1" t="s">
        <v>37</v>
      </c>
      <c r="P725" s="1" t="s">
        <v>88</v>
      </c>
      <c r="Q725" s="1" t="s">
        <v>89</v>
      </c>
      <c r="T725" s="1" t="s">
        <v>90</v>
      </c>
      <c r="X725" s="1" t="s">
        <v>53</v>
      </c>
      <c r="Y725" s="1" t="s">
        <v>84</v>
      </c>
      <c r="Z725" s="3">
        <v>0</v>
      </c>
      <c r="AC725" s="1">
        <f t="shared" si="22"/>
        <v>2019</v>
      </c>
      <c r="AD725" s="1">
        <f t="shared" si="23"/>
        <v>6</v>
      </c>
    </row>
    <row r="726" spans="1:30" ht="12.75" customHeight="1" x14ac:dyDescent="0.2">
      <c r="A726" s="2">
        <v>43636.615578703699</v>
      </c>
      <c r="B726" s="1" t="s">
        <v>1073</v>
      </c>
      <c r="C726" s="1" t="s">
        <v>97</v>
      </c>
      <c r="D726" s="1" t="s">
        <v>98</v>
      </c>
      <c r="E726" s="3">
        <v>50</v>
      </c>
      <c r="F726" s="1" t="s">
        <v>31</v>
      </c>
      <c r="G726" s="3">
        <v>3.1</v>
      </c>
      <c r="H726" s="3">
        <v>155</v>
      </c>
      <c r="I726" s="1" t="s">
        <v>32</v>
      </c>
      <c r="K726" s="1" t="s">
        <v>33</v>
      </c>
      <c r="L726" s="1" t="s">
        <v>99</v>
      </c>
      <c r="M726" s="1" t="s">
        <v>35</v>
      </c>
      <c r="N726" s="1" t="s">
        <v>466</v>
      </c>
      <c r="O726" s="1" t="s">
        <v>37</v>
      </c>
      <c r="P726" s="1" t="s">
        <v>88</v>
      </c>
      <c r="Q726" s="1" t="s">
        <v>89</v>
      </c>
      <c r="T726" s="1" t="s">
        <v>90</v>
      </c>
      <c r="X726" s="1" t="s">
        <v>53</v>
      </c>
      <c r="Y726" s="1" t="s">
        <v>84</v>
      </c>
      <c r="Z726" s="3">
        <v>0</v>
      </c>
      <c r="AC726" s="1">
        <f t="shared" si="22"/>
        <v>2019</v>
      </c>
      <c r="AD726" s="1">
        <f t="shared" si="23"/>
        <v>6</v>
      </c>
    </row>
    <row r="727" spans="1:30" ht="12.75" customHeight="1" x14ac:dyDescent="0.2">
      <c r="A727" s="2">
        <v>43636.615578703699</v>
      </c>
      <c r="B727" s="1" t="s">
        <v>1073</v>
      </c>
      <c r="C727" s="1" t="s">
        <v>1074</v>
      </c>
      <c r="D727" s="1" t="s">
        <v>1075</v>
      </c>
      <c r="E727" s="3">
        <v>100</v>
      </c>
      <c r="F727" s="1" t="s">
        <v>31</v>
      </c>
      <c r="G727" s="3">
        <v>3.96</v>
      </c>
      <c r="H727" s="3">
        <v>396</v>
      </c>
      <c r="I727" s="1" t="s">
        <v>32</v>
      </c>
      <c r="K727" s="1" t="s">
        <v>33</v>
      </c>
      <c r="L727" s="1" t="s">
        <v>1076</v>
      </c>
      <c r="M727" s="1" t="s">
        <v>35</v>
      </c>
      <c r="N727" s="1" t="s">
        <v>466</v>
      </c>
      <c r="O727" s="1" t="s">
        <v>37</v>
      </c>
      <c r="P727" s="1" t="s">
        <v>243</v>
      </c>
      <c r="Q727" s="1" t="s">
        <v>244</v>
      </c>
      <c r="T727" s="1" t="s">
        <v>764</v>
      </c>
      <c r="X727" s="1" t="s">
        <v>53</v>
      </c>
      <c r="Y727" s="1" t="s">
        <v>84</v>
      </c>
      <c r="Z727" s="3">
        <v>0</v>
      </c>
      <c r="AA727" s="1" t="s">
        <v>765</v>
      </c>
      <c r="AB727" s="1" t="s">
        <v>765</v>
      </c>
      <c r="AC727" s="1">
        <f t="shared" si="22"/>
        <v>2019</v>
      </c>
      <c r="AD727" s="1">
        <f t="shared" si="23"/>
        <v>6</v>
      </c>
    </row>
    <row r="728" spans="1:30" ht="12.75" customHeight="1" x14ac:dyDescent="0.2">
      <c r="A728" s="2">
        <v>43636.615578703699</v>
      </c>
      <c r="B728" s="1" t="s">
        <v>1073</v>
      </c>
      <c r="C728" s="1" t="s">
        <v>166</v>
      </c>
      <c r="D728" s="1" t="s">
        <v>167</v>
      </c>
      <c r="E728" s="3">
        <v>100</v>
      </c>
      <c r="F728" s="1" t="s">
        <v>31</v>
      </c>
      <c r="G728" s="3">
        <v>6.17</v>
      </c>
      <c r="H728" s="3">
        <v>617</v>
      </c>
      <c r="I728" s="1" t="s">
        <v>32</v>
      </c>
      <c r="K728" s="1" t="s">
        <v>33</v>
      </c>
      <c r="L728" s="1" t="s">
        <v>168</v>
      </c>
      <c r="M728" s="1" t="s">
        <v>35</v>
      </c>
      <c r="N728" s="1" t="s">
        <v>466</v>
      </c>
      <c r="O728" s="1" t="s">
        <v>37</v>
      </c>
      <c r="P728" s="1" t="s">
        <v>169</v>
      </c>
      <c r="Q728" s="1" t="s">
        <v>170</v>
      </c>
      <c r="T728" s="1" t="s">
        <v>83</v>
      </c>
      <c r="X728" s="1" t="s">
        <v>53</v>
      </c>
      <c r="Y728" s="1" t="s">
        <v>84</v>
      </c>
      <c r="Z728" s="3">
        <v>0</v>
      </c>
      <c r="AA728" s="1" t="s">
        <v>171</v>
      </c>
      <c r="AB728" s="1" t="s">
        <v>171</v>
      </c>
      <c r="AC728" s="1">
        <f t="shared" si="22"/>
        <v>2019</v>
      </c>
      <c r="AD728" s="1">
        <f t="shared" si="23"/>
        <v>6</v>
      </c>
    </row>
    <row r="729" spans="1:30" ht="12.75" customHeight="1" x14ac:dyDescent="0.2">
      <c r="A729" s="2">
        <v>43636.615578703699</v>
      </c>
      <c r="B729" s="1" t="s">
        <v>1073</v>
      </c>
      <c r="C729" s="1" t="s">
        <v>1077</v>
      </c>
      <c r="D729" s="1" t="s">
        <v>1078</v>
      </c>
      <c r="E729" s="3">
        <v>100</v>
      </c>
      <c r="F729" s="1" t="s">
        <v>31</v>
      </c>
      <c r="G729" s="3">
        <v>6.32</v>
      </c>
      <c r="H729" s="3">
        <v>632</v>
      </c>
      <c r="I729" s="1" t="s">
        <v>32</v>
      </c>
      <c r="K729" s="1" t="s">
        <v>33</v>
      </c>
      <c r="L729" s="1" t="s">
        <v>1079</v>
      </c>
      <c r="M729" s="1" t="s">
        <v>35</v>
      </c>
      <c r="N729" s="1" t="s">
        <v>466</v>
      </c>
      <c r="O729" s="1" t="s">
        <v>37</v>
      </c>
      <c r="P729" s="1" t="s">
        <v>75</v>
      </c>
      <c r="Q729" s="1" t="s">
        <v>76</v>
      </c>
      <c r="T729" s="1" t="s">
        <v>359</v>
      </c>
      <c r="X729" s="1" t="s">
        <v>53</v>
      </c>
      <c r="Y729" s="1" t="s">
        <v>42</v>
      </c>
      <c r="Z729" s="3">
        <v>0</v>
      </c>
      <c r="AA729" s="1" t="s">
        <v>306</v>
      </c>
      <c r="AB729" s="1" t="s">
        <v>306</v>
      </c>
      <c r="AC729" s="1">
        <f t="shared" si="22"/>
        <v>2019</v>
      </c>
      <c r="AD729" s="1">
        <f t="shared" si="23"/>
        <v>6</v>
      </c>
    </row>
    <row r="730" spans="1:30" ht="12.75" customHeight="1" x14ac:dyDescent="0.2">
      <c r="A730" s="2">
        <v>43636.615578703699</v>
      </c>
      <c r="B730" s="1" t="s">
        <v>1073</v>
      </c>
      <c r="C730" s="1" t="s">
        <v>411</v>
      </c>
      <c r="D730" s="1" t="s">
        <v>412</v>
      </c>
      <c r="E730" s="3">
        <v>100</v>
      </c>
      <c r="F730" s="1" t="s">
        <v>31</v>
      </c>
      <c r="G730" s="3">
        <v>9.1999999999999993</v>
      </c>
      <c r="H730" s="3">
        <v>920</v>
      </c>
      <c r="I730" s="1" t="s">
        <v>32</v>
      </c>
      <c r="K730" s="1" t="s">
        <v>33</v>
      </c>
      <c r="L730" s="1" t="s">
        <v>413</v>
      </c>
      <c r="M730" s="1" t="s">
        <v>35</v>
      </c>
      <c r="N730" s="1" t="s">
        <v>466</v>
      </c>
      <c r="O730" s="1" t="s">
        <v>37</v>
      </c>
      <c r="P730" s="1" t="s">
        <v>414</v>
      </c>
      <c r="Q730" s="1" t="s">
        <v>415</v>
      </c>
      <c r="T730" s="1" t="s">
        <v>416</v>
      </c>
      <c r="X730" s="1" t="s">
        <v>53</v>
      </c>
      <c r="Y730" s="1" t="s">
        <v>84</v>
      </c>
      <c r="Z730" s="3">
        <v>0</v>
      </c>
      <c r="AA730" s="1" t="s">
        <v>417</v>
      </c>
      <c r="AB730" s="1" t="s">
        <v>417</v>
      </c>
      <c r="AC730" s="1">
        <f t="shared" si="22"/>
        <v>2019</v>
      </c>
      <c r="AD730" s="1">
        <f t="shared" si="23"/>
        <v>6</v>
      </c>
    </row>
    <row r="731" spans="1:30" ht="12.75" customHeight="1" x14ac:dyDescent="0.2">
      <c r="A731" s="2">
        <v>43636.615578703699</v>
      </c>
      <c r="B731" s="1" t="s">
        <v>1073</v>
      </c>
      <c r="C731" s="1" t="s">
        <v>181</v>
      </c>
      <c r="D731" s="1" t="s">
        <v>182</v>
      </c>
      <c r="E731" s="3">
        <v>30</v>
      </c>
      <c r="F731" s="1" t="s">
        <v>31</v>
      </c>
      <c r="G731" s="3">
        <v>10.19</v>
      </c>
      <c r="H731" s="3">
        <v>305.7</v>
      </c>
      <c r="I731" s="1" t="s">
        <v>32</v>
      </c>
      <c r="K731" s="1" t="s">
        <v>33</v>
      </c>
      <c r="L731" s="1" t="s">
        <v>183</v>
      </c>
      <c r="M731" s="1" t="s">
        <v>35</v>
      </c>
      <c r="N731" s="1" t="s">
        <v>466</v>
      </c>
      <c r="O731" s="1" t="s">
        <v>37</v>
      </c>
      <c r="P731" s="1" t="s">
        <v>185</v>
      </c>
      <c r="Q731" s="1" t="s">
        <v>186</v>
      </c>
      <c r="T731" s="1" t="s">
        <v>187</v>
      </c>
      <c r="X731" s="1" t="s">
        <v>53</v>
      </c>
      <c r="Y731" s="1" t="s">
        <v>188</v>
      </c>
      <c r="Z731" s="3">
        <v>0</v>
      </c>
      <c r="AA731" s="1" t="s">
        <v>189</v>
      </c>
      <c r="AB731" s="1" t="s">
        <v>189</v>
      </c>
      <c r="AC731" s="1">
        <f t="shared" si="22"/>
        <v>2019</v>
      </c>
      <c r="AD731" s="1">
        <f t="shared" si="23"/>
        <v>6</v>
      </c>
    </row>
    <row r="732" spans="1:30" ht="12.75" customHeight="1" x14ac:dyDescent="0.2">
      <c r="A732" s="2">
        <v>43636.615578703699</v>
      </c>
      <c r="B732" s="1" t="s">
        <v>1073</v>
      </c>
      <c r="C732" s="1" t="s">
        <v>270</v>
      </c>
      <c r="D732" s="1" t="s">
        <v>271</v>
      </c>
      <c r="E732" s="3">
        <v>20</v>
      </c>
      <c r="F732" s="1" t="s">
        <v>31</v>
      </c>
      <c r="G732" s="3">
        <v>13.31</v>
      </c>
      <c r="H732" s="3">
        <v>266.2</v>
      </c>
      <c r="I732" s="1" t="s">
        <v>32</v>
      </c>
      <c r="K732" s="1" t="s">
        <v>33</v>
      </c>
      <c r="L732" s="1" t="s">
        <v>272</v>
      </c>
      <c r="M732" s="1" t="s">
        <v>35</v>
      </c>
      <c r="N732" s="1" t="s">
        <v>466</v>
      </c>
      <c r="O732" s="1" t="s">
        <v>37</v>
      </c>
      <c r="P732" s="1" t="s">
        <v>267</v>
      </c>
      <c r="Q732" s="1" t="s">
        <v>268</v>
      </c>
      <c r="T732" s="1" t="s">
        <v>269</v>
      </c>
      <c r="X732" s="1" t="s">
        <v>53</v>
      </c>
      <c r="Y732" s="1" t="s">
        <v>84</v>
      </c>
      <c r="Z732" s="3">
        <v>0</v>
      </c>
      <c r="AC732" s="1">
        <f t="shared" si="22"/>
        <v>2019</v>
      </c>
      <c r="AD732" s="1">
        <f t="shared" si="23"/>
        <v>6</v>
      </c>
    </row>
    <row r="733" spans="1:30" ht="12.75" customHeight="1" x14ac:dyDescent="0.2">
      <c r="A733" s="2">
        <v>43636.615578703699</v>
      </c>
      <c r="B733" s="1" t="s">
        <v>1073</v>
      </c>
      <c r="C733" s="1" t="s">
        <v>474</v>
      </c>
      <c r="D733" s="1" t="s">
        <v>475</v>
      </c>
      <c r="E733" s="3">
        <v>10</v>
      </c>
      <c r="F733" s="1" t="s">
        <v>31</v>
      </c>
      <c r="G733" s="3">
        <v>21.23</v>
      </c>
      <c r="H733" s="3">
        <v>212.3</v>
      </c>
      <c r="I733" s="1" t="s">
        <v>32</v>
      </c>
      <c r="K733" s="1" t="s">
        <v>33</v>
      </c>
      <c r="L733" s="1" t="s">
        <v>476</v>
      </c>
      <c r="M733" s="1" t="s">
        <v>35</v>
      </c>
      <c r="N733" s="1" t="s">
        <v>466</v>
      </c>
      <c r="O733" s="1" t="s">
        <v>37</v>
      </c>
      <c r="P733" s="1" t="s">
        <v>421</v>
      </c>
      <c r="Q733" s="1" t="s">
        <v>422</v>
      </c>
      <c r="T733" s="1" t="s">
        <v>423</v>
      </c>
      <c r="X733" s="1" t="s">
        <v>53</v>
      </c>
      <c r="Y733" s="1" t="s">
        <v>84</v>
      </c>
      <c r="Z733" s="3">
        <v>0</v>
      </c>
      <c r="AC733" s="1">
        <f t="shared" si="22"/>
        <v>2019</v>
      </c>
      <c r="AD733" s="1">
        <f t="shared" si="23"/>
        <v>6</v>
      </c>
    </row>
    <row r="734" spans="1:30" ht="12.75" customHeight="1" x14ac:dyDescent="0.2">
      <c r="A734" s="2">
        <v>43636.615578703699</v>
      </c>
      <c r="B734" s="1" t="s">
        <v>1073</v>
      </c>
      <c r="C734" s="1" t="s">
        <v>44</v>
      </c>
      <c r="D734" s="1" t="s">
        <v>45</v>
      </c>
      <c r="E734" s="3">
        <v>4</v>
      </c>
      <c r="F734" s="1" t="s">
        <v>31</v>
      </c>
      <c r="G734" s="3">
        <v>29.89</v>
      </c>
      <c r="H734" s="3">
        <v>119.56</v>
      </c>
      <c r="I734" s="1" t="s">
        <v>32</v>
      </c>
      <c r="K734" s="1" t="s">
        <v>33</v>
      </c>
      <c r="L734" s="1" t="s">
        <v>48</v>
      </c>
      <c r="M734" s="1" t="s">
        <v>35</v>
      </c>
      <c r="N734" s="1" t="s">
        <v>466</v>
      </c>
      <c r="O734" s="1" t="s">
        <v>37</v>
      </c>
      <c r="P734" s="1" t="s">
        <v>50</v>
      </c>
      <c r="Q734" s="1" t="s">
        <v>51</v>
      </c>
      <c r="T734" s="1" t="s">
        <v>52</v>
      </c>
      <c r="X734" s="1" t="s">
        <v>53</v>
      </c>
      <c r="Y734" s="1" t="s">
        <v>42</v>
      </c>
      <c r="Z734" s="3">
        <v>0</v>
      </c>
      <c r="AC734" s="1">
        <f t="shared" si="22"/>
        <v>2019</v>
      </c>
      <c r="AD734" s="1">
        <f t="shared" si="23"/>
        <v>6</v>
      </c>
    </row>
    <row r="735" spans="1:30" ht="12.75" customHeight="1" x14ac:dyDescent="0.2">
      <c r="A735" s="2">
        <v>43636.615578703699</v>
      </c>
      <c r="B735" s="1" t="s">
        <v>1073</v>
      </c>
      <c r="C735" s="1" t="s">
        <v>424</v>
      </c>
      <c r="D735" s="1" t="s">
        <v>425</v>
      </c>
      <c r="E735" s="3">
        <v>50</v>
      </c>
      <c r="F735" s="1" t="s">
        <v>31</v>
      </c>
      <c r="G735" s="3">
        <v>30.17</v>
      </c>
      <c r="H735" s="3">
        <v>1508.5</v>
      </c>
      <c r="I735" s="1" t="s">
        <v>32</v>
      </c>
      <c r="K735" s="1" t="s">
        <v>33</v>
      </c>
      <c r="L735" s="1" t="s">
        <v>426</v>
      </c>
      <c r="M735" s="1" t="s">
        <v>35</v>
      </c>
      <c r="N735" s="1" t="s">
        <v>466</v>
      </c>
      <c r="O735" s="1" t="s">
        <v>37</v>
      </c>
      <c r="P735" s="1" t="s">
        <v>38</v>
      </c>
      <c r="Q735" s="1" t="s">
        <v>39</v>
      </c>
      <c r="T735" s="1" t="s">
        <v>83</v>
      </c>
      <c r="X735" s="1" t="s">
        <v>53</v>
      </c>
      <c r="Y735" s="1" t="s">
        <v>42</v>
      </c>
      <c r="Z735" s="3">
        <v>0</v>
      </c>
      <c r="AC735" s="1">
        <f t="shared" si="22"/>
        <v>2019</v>
      </c>
      <c r="AD735" s="1">
        <f t="shared" si="23"/>
        <v>6</v>
      </c>
    </row>
    <row r="736" spans="1:30" ht="12.75" customHeight="1" x14ac:dyDescent="0.2">
      <c r="A736" s="2">
        <v>43636.615578703699</v>
      </c>
      <c r="B736" s="1" t="s">
        <v>1073</v>
      </c>
      <c r="C736" s="1" t="s">
        <v>846</v>
      </c>
      <c r="D736" s="1" t="s">
        <v>847</v>
      </c>
      <c r="E736" s="3">
        <v>6</v>
      </c>
      <c r="F736" s="1" t="s">
        <v>31</v>
      </c>
      <c r="G736" s="3">
        <v>30.51</v>
      </c>
      <c r="H736" s="3">
        <v>183.06</v>
      </c>
      <c r="I736" s="1" t="s">
        <v>32</v>
      </c>
      <c r="K736" s="1" t="s">
        <v>33</v>
      </c>
      <c r="L736" s="1" t="s">
        <v>848</v>
      </c>
      <c r="M736" s="1" t="s">
        <v>35</v>
      </c>
      <c r="N736" s="1" t="s">
        <v>466</v>
      </c>
      <c r="O736" s="1" t="s">
        <v>37</v>
      </c>
      <c r="P736" s="1" t="s">
        <v>50</v>
      </c>
      <c r="Q736" s="1" t="s">
        <v>51</v>
      </c>
      <c r="T736" s="1" t="s">
        <v>52</v>
      </c>
      <c r="X736" s="1" t="s">
        <v>53</v>
      </c>
      <c r="Y736" s="1" t="s">
        <v>42</v>
      </c>
      <c r="Z736" s="3">
        <v>0</v>
      </c>
      <c r="AC736" s="1">
        <f t="shared" si="22"/>
        <v>2019</v>
      </c>
      <c r="AD736" s="1">
        <f t="shared" si="23"/>
        <v>6</v>
      </c>
    </row>
    <row r="737" spans="1:30" ht="12.75" customHeight="1" x14ac:dyDescent="0.2">
      <c r="A737" s="2">
        <v>43636.615578703699</v>
      </c>
      <c r="B737" s="1" t="s">
        <v>1073</v>
      </c>
      <c r="C737" s="1" t="s">
        <v>560</v>
      </c>
      <c r="D737" s="1" t="s">
        <v>561</v>
      </c>
      <c r="E737" s="3">
        <v>1</v>
      </c>
      <c r="F737" s="1" t="s">
        <v>31</v>
      </c>
      <c r="G737" s="3">
        <v>72.22</v>
      </c>
      <c r="H737" s="3">
        <v>72.22</v>
      </c>
      <c r="I737" s="1" t="s">
        <v>32</v>
      </c>
      <c r="K737" s="1" t="s">
        <v>33</v>
      </c>
      <c r="L737" s="1" t="s">
        <v>562</v>
      </c>
      <c r="M737" s="1" t="s">
        <v>35</v>
      </c>
      <c r="N737" s="1" t="s">
        <v>466</v>
      </c>
      <c r="O737" s="1" t="s">
        <v>37</v>
      </c>
      <c r="P737" s="1" t="s">
        <v>50</v>
      </c>
      <c r="Q737" s="1" t="s">
        <v>51</v>
      </c>
      <c r="T737" s="1" t="s">
        <v>40</v>
      </c>
      <c r="X737" s="1" t="s">
        <v>53</v>
      </c>
      <c r="Y737" s="1" t="s">
        <v>42</v>
      </c>
      <c r="Z737" s="3">
        <v>0</v>
      </c>
      <c r="AC737" s="1">
        <f t="shared" si="22"/>
        <v>2019</v>
      </c>
      <c r="AD737" s="1">
        <f t="shared" si="23"/>
        <v>6</v>
      </c>
    </row>
    <row r="738" spans="1:30" ht="12.75" customHeight="1" x14ac:dyDescent="0.2">
      <c r="A738" s="2">
        <v>43636.615578703699</v>
      </c>
      <c r="B738" s="1" t="s">
        <v>1073</v>
      </c>
      <c r="C738" s="1" t="s">
        <v>172</v>
      </c>
      <c r="D738" s="1" t="s">
        <v>173</v>
      </c>
      <c r="E738" s="3">
        <v>2</v>
      </c>
      <c r="F738" s="1" t="s">
        <v>31</v>
      </c>
      <c r="G738" s="3">
        <v>139.18</v>
      </c>
      <c r="H738" s="3">
        <v>278.36</v>
      </c>
      <c r="I738" s="1" t="s">
        <v>32</v>
      </c>
      <c r="K738" s="1" t="s">
        <v>33</v>
      </c>
      <c r="L738" s="1" t="s">
        <v>174</v>
      </c>
      <c r="M738" s="1" t="s">
        <v>35</v>
      </c>
      <c r="N738" s="1" t="s">
        <v>466</v>
      </c>
      <c r="O738" s="1" t="s">
        <v>37</v>
      </c>
      <c r="P738" s="1" t="s">
        <v>38</v>
      </c>
      <c r="Q738" s="1" t="s">
        <v>39</v>
      </c>
      <c r="T738" s="1" t="s">
        <v>134</v>
      </c>
      <c r="X738" s="1" t="s">
        <v>175</v>
      </c>
      <c r="Y738" s="1" t="s">
        <v>42</v>
      </c>
      <c r="Z738" s="3">
        <v>0</v>
      </c>
      <c r="AC738" s="1">
        <f t="shared" si="22"/>
        <v>2019</v>
      </c>
      <c r="AD738" s="1">
        <f t="shared" si="23"/>
        <v>6</v>
      </c>
    </row>
    <row r="739" spans="1:30" ht="12.75" customHeight="1" x14ac:dyDescent="0.2">
      <c r="A739" s="2">
        <v>43636.615578703699</v>
      </c>
      <c r="B739" s="1" t="s">
        <v>1073</v>
      </c>
      <c r="C739" s="1" t="s">
        <v>642</v>
      </c>
      <c r="D739" s="1" t="s">
        <v>643</v>
      </c>
      <c r="E739" s="3">
        <v>5</v>
      </c>
      <c r="F739" s="1" t="s">
        <v>31</v>
      </c>
      <c r="G739" s="3">
        <v>573.85</v>
      </c>
      <c r="H739" s="3">
        <v>2869.25</v>
      </c>
      <c r="I739" s="1" t="s">
        <v>32</v>
      </c>
      <c r="K739" s="1" t="s">
        <v>33</v>
      </c>
      <c r="L739" s="1" t="s">
        <v>644</v>
      </c>
      <c r="M739" s="1" t="s">
        <v>35</v>
      </c>
      <c r="N739" s="1" t="s">
        <v>466</v>
      </c>
      <c r="O739" s="1" t="s">
        <v>37</v>
      </c>
      <c r="P739" s="1" t="s">
        <v>38</v>
      </c>
      <c r="Q739" s="1" t="s">
        <v>39</v>
      </c>
      <c r="T739" s="1" t="s">
        <v>115</v>
      </c>
      <c r="X739" s="1" t="s">
        <v>53</v>
      </c>
      <c r="Y739" s="1" t="s">
        <v>42</v>
      </c>
      <c r="Z739" s="3">
        <v>0</v>
      </c>
      <c r="AC739" s="1">
        <f t="shared" si="22"/>
        <v>2019</v>
      </c>
      <c r="AD739" s="1">
        <f t="shared" si="23"/>
        <v>6</v>
      </c>
    </row>
    <row r="740" spans="1:30" ht="12.75" customHeight="1" x14ac:dyDescent="0.2">
      <c r="A740" s="2">
        <v>43637.281664467599</v>
      </c>
      <c r="B740" s="1" t="s">
        <v>1080</v>
      </c>
      <c r="C740" s="1" t="s">
        <v>122</v>
      </c>
      <c r="D740" s="1" t="s">
        <v>123</v>
      </c>
      <c r="E740" s="3">
        <v>20</v>
      </c>
      <c r="F740" s="1" t="s">
        <v>31</v>
      </c>
      <c r="G740" s="3">
        <v>12.16</v>
      </c>
      <c r="H740" s="3">
        <v>243.21</v>
      </c>
      <c r="I740" s="1" t="s">
        <v>32</v>
      </c>
      <c r="K740" s="1" t="s">
        <v>33</v>
      </c>
      <c r="L740" s="1" t="s">
        <v>124</v>
      </c>
      <c r="M740" s="1" t="s">
        <v>35</v>
      </c>
      <c r="N740" s="1" t="s">
        <v>125</v>
      </c>
      <c r="O740" s="1" t="s">
        <v>37</v>
      </c>
      <c r="P740" s="1" t="s">
        <v>50</v>
      </c>
      <c r="Q740" s="1" t="s">
        <v>51</v>
      </c>
      <c r="T740" s="1" t="s">
        <v>126</v>
      </c>
      <c r="X740" s="1" t="s">
        <v>53</v>
      </c>
      <c r="Y740" s="1" t="s">
        <v>42</v>
      </c>
      <c r="Z740" s="3">
        <v>0</v>
      </c>
      <c r="AC740" s="1">
        <f t="shared" si="22"/>
        <v>2019</v>
      </c>
      <c r="AD740" s="1">
        <f t="shared" si="23"/>
        <v>6</v>
      </c>
    </row>
    <row r="741" spans="1:30" ht="12.75" customHeight="1" x14ac:dyDescent="0.2">
      <c r="A741" s="2">
        <v>43637.281664467599</v>
      </c>
      <c r="B741" s="1" t="s">
        <v>1080</v>
      </c>
      <c r="C741" s="1" t="s">
        <v>127</v>
      </c>
      <c r="D741" s="1" t="s">
        <v>128</v>
      </c>
      <c r="E741" s="3">
        <v>20</v>
      </c>
      <c r="F741" s="1" t="s">
        <v>31</v>
      </c>
      <c r="G741" s="3">
        <v>16.68</v>
      </c>
      <c r="H741" s="3">
        <v>333.5</v>
      </c>
      <c r="I741" s="1" t="s">
        <v>32</v>
      </c>
      <c r="K741" s="1" t="s">
        <v>33</v>
      </c>
      <c r="L741" s="1" t="s">
        <v>129</v>
      </c>
      <c r="M741" s="1" t="s">
        <v>35</v>
      </c>
      <c r="N741" s="1" t="s">
        <v>125</v>
      </c>
      <c r="O741" s="1" t="s">
        <v>37</v>
      </c>
      <c r="P741" s="1" t="s">
        <v>69</v>
      </c>
      <c r="Q741" s="1" t="s">
        <v>70</v>
      </c>
      <c r="T741" s="1" t="s">
        <v>126</v>
      </c>
      <c r="X741" s="1" t="s">
        <v>53</v>
      </c>
      <c r="Y741" s="1" t="s">
        <v>42</v>
      </c>
      <c r="Z741" s="3">
        <v>0</v>
      </c>
      <c r="AC741" s="1">
        <f t="shared" si="22"/>
        <v>2019</v>
      </c>
      <c r="AD741" s="1">
        <f t="shared" si="23"/>
        <v>6</v>
      </c>
    </row>
    <row r="742" spans="1:30" ht="12.75" customHeight="1" x14ac:dyDescent="0.2">
      <c r="A742" s="2">
        <v>43637.281664467599</v>
      </c>
      <c r="B742" s="1" t="s">
        <v>1080</v>
      </c>
      <c r="C742" s="1" t="s">
        <v>451</v>
      </c>
      <c r="D742" s="1" t="s">
        <v>452</v>
      </c>
      <c r="E742" s="3">
        <v>10</v>
      </c>
      <c r="F742" s="1" t="s">
        <v>31</v>
      </c>
      <c r="G742" s="3">
        <v>93.44</v>
      </c>
      <c r="H742" s="3">
        <v>934.4</v>
      </c>
      <c r="I742" s="1" t="s">
        <v>32</v>
      </c>
      <c r="K742" s="1" t="s">
        <v>33</v>
      </c>
      <c r="L742" s="1" t="s">
        <v>453</v>
      </c>
      <c r="M742" s="1" t="s">
        <v>35</v>
      </c>
      <c r="N742" s="1" t="s">
        <v>125</v>
      </c>
      <c r="O742" s="1" t="s">
        <v>37</v>
      </c>
      <c r="P742" s="1" t="s">
        <v>69</v>
      </c>
      <c r="Q742" s="1" t="s">
        <v>70</v>
      </c>
      <c r="T742" s="1" t="s">
        <v>126</v>
      </c>
      <c r="X742" s="1" t="s">
        <v>454</v>
      </c>
      <c r="Y742" s="1" t="s">
        <v>42</v>
      </c>
      <c r="Z742" s="3">
        <v>0</v>
      </c>
      <c r="AC742" s="1">
        <f t="shared" si="22"/>
        <v>2019</v>
      </c>
      <c r="AD742" s="1">
        <f t="shared" si="23"/>
        <v>6</v>
      </c>
    </row>
    <row r="743" spans="1:30" ht="12.75" customHeight="1" x14ac:dyDescent="0.2">
      <c r="A743" s="2">
        <v>43637.281664467599</v>
      </c>
      <c r="B743" s="1" t="s">
        <v>1080</v>
      </c>
      <c r="C743" s="1" t="s">
        <v>451</v>
      </c>
      <c r="D743" s="1" t="s">
        <v>452</v>
      </c>
      <c r="E743" s="3">
        <v>10</v>
      </c>
      <c r="F743" s="1" t="s">
        <v>31</v>
      </c>
      <c r="G743" s="3">
        <v>93.45</v>
      </c>
      <c r="H743" s="3">
        <v>934.46</v>
      </c>
      <c r="I743" s="1" t="s">
        <v>32</v>
      </c>
      <c r="K743" s="1" t="s">
        <v>33</v>
      </c>
      <c r="L743" s="1" t="s">
        <v>453</v>
      </c>
      <c r="M743" s="1" t="s">
        <v>35</v>
      </c>
      <c r="N743" s="1" t="s">
        <v>125</v>
      </c>
      <c r="O743" s="1" t="s">
        <v>37</v>
      </c>
      <c r="P743" s="1" t="s">
        <v>69</v>
      </c>
      <c r="Q743" s="1" t="s">
        <v>70</v>
      </c>
      <c r="T743" s="1" t="s">
        <v>126</v>
      </c>
      <c r="X743" s="1" t="s">
        <v>454</v>
      </c>
      <c r="Y743" s="1" t="s">
        <v>42</v>
      </c>
      <c r="Z743" s="3">
        <v>0</v>
      </c>
      <c r="AC743" s="1">
        <f t="shared" si="22"/>
        <v>2019</v>
      </c>
      <c r="AD743" s="1">
        <f t="shared" si="23"/>
        <v>6</v>
      </c>
    </row>
    <row r="744" spans="1:30" ht="12.75" customHeight="1" x14ac:dyDescent="0.2">
      <c r="A744" s="2">
        <v>43637.330987384303</v>
      </c>
      <c r="B744" s="1" t="s">
        <v>1081</v>
      </c>
      <c r="C744" s="1" t="s">
        <v>131</v>
      </c>
      <c r="D744" s="1" t="s">
        <v>132</v>
      </c>
      <c r="E744" s="3">
        <v>100</v>
      </c>
      <c r="F744" s="1" t="s">
        <v>31</v>
      </c>
      <c r="G744" s="3">
        <v>1.68</v>
      </c>
      <c r="H744" s="3">
        <v>168</v>
      </c>
      <c r="I744" s="1" t="s">
        <v>32</v>
      </c>
      <c r="K744" s="1" t="s">
        <v>33</v>
      </c>
      <c r="L744" s="1" t="s">
        <v>133</v>
      </c>
      <c r="M744" s="1" t="s">
        <v>35</v>
      </c>
      <c r="N744" s="1" t="s">
        <v>466</v>
      </c>
      <c r="O744" s="1" t="s">
        <v>37</v>
      </c>
      <c r="P744" s="1" t="s">
        <v>81</v>
      </c>
      <c r="Q744" s="1" t="s">
        <v>82</v>
      </c>
      <c r="T744" s="1" t="s">
        <v>134</v>
      </c>
      <c r="X744" s="1" t="s">
        <v>53</v>
      </c>
      <c r="Y744" s="1" t="s">
        <v>84</v>
      </c>
      <c r="Z744" s="3">
        <v>0</v>
      </c>
      <c r="AC744" s="1">
        <f t="shared" si="22"/>
        <v>2019</v>
      </c>
      <c r="AD744" s="1">
        <f t="shared" si="23"/>
        <v>6</v>
      </c>
    </row>
    <row r="745" spans="1:30" ht="12.75" customHeight="1" x14ac:dyDescent="0.2">
      <c r="A745" s="2">
        <v>43637.330987384303</v>
      </c>
      <c r="B745" s="1" t="s">
        <v>1081</v>
      </c>
      <c r="C745" s="1" t="s">
        <v>227</v>
      </c>
      <c r="D745" s="1" t="s">
        <v>228</v>
      </c>
      <c r="E745" s="3">
        <v>50</v>
      </c>
      <c r="F745" s="1" t="s">
        <v>31</v>
      </c>
      <c r="G745" s="3">
        <v>1.9</v>
      </c>
      <c r="H745" s="3">
        <v>95</v>
      </c>
      <c r="I745" s="1" t="s">
        <v>32</v>
      </c>
      <c r="K745" s="1" t="s">
        <v>33</v>
      </c>
      <c r="L745" s="1" t="s">
        <v>229</v>
      </c>
      <c r="M745" s="1" t="s">
        <v>35</v>
      </c>
      <c r="N745" s="1" t="s">
        <v>466</v>
      </c>
      <c r="O745" s="1" t="s">
        <v>37</v>
      </c>
      <c r="P745" s="1" t="s">
        <v>88</v>
      </c>
      <c r="Q745" s="1" t="s">
        <v>89</v>
      </c>
      <c r="T745" s="1" t="s">
        <v>90</v>
      </c>
      <c r="X745" s="1" t="s">
        <v>53</v>
      </c>
      <c r="Y745" s="1" t="s">
        <v>84</v>
      </c>
      <c r="Z745" s="3">
        <v>0</v>
      </c>
      <c r="AC745" s="1">
        <f t="shared" si="22"/>
        <v>2019</v>
      </c>
      <c r="AD745" s="1">
        <f t="shared" si="23"/>
        <v>6</v>
      </c>
    </row>
    <row r="746" spans="1:30" ht="12.75" customHeight="1" x14ac:dyDescent="0.2">
      <c r="A746" s="2">
        <v>43637.330987384303</v>
      </c>
      <c r="B746" s="1" t="s">
        <v>1081</v>
      </c>
      <c r="C746" s="1" t="s">
        <v>538</v>
      </c>
      <c r="D746" s="1" t="s">
        <v>539</v>
      </c>
      <c r="E746" s="3">
        <v>30</v>
      </c>
      <c r="F746" s="1" t="s">
        <v>31</v>
      </c>
      <c r="G746" s="3">
        <v>6.23</v>
      </c>
      <c r="H746" s="3">
        <v>186.9</v>
      </c>
      <c r="I746" s="1" t="s">
        <v>32</v>
      </c>
      <c r="K746" s="1" t="s">
        <v>33</v>
      </c>
      <c r="L746" s="1" t="s">
        <v>540</v>
      </c>
      <c r="M746" s="1" t="s">
        <v>35</v>
      </c>
      <c r="N746" s="1" t="s">
        <v>466</v>
      </c>
      <c r="O746" s="1" t="s">
        <v>37</v>
      </c>
      <c r="P746" s="1" t="s">
        <v>81</v>
      </c>
      <c r="Q746" s="1" t="s">
        <v>82</v>
      </c>
      <c r="T746" s="1" t="s">
        <v>83</v>
      </c>
      <c r="X746" s="1" t="s">
        <v>53</v>
      </c>
      <c r="Y746" s="1" t="s">
        <v>84</v>
      </c>
      <c r="Z746" s="3">
        <v>0</v>
      </c>
      <c r="AC746" s="1">
        <f t="shared" si="22"/>
        <v>2019</v>
      </c>
      <c r="AD746" s="1">
        <f t="shared" si="23"/>
        <v>6</v>
      </c>
    </row>
    <row r="747" spans="1:30" ht="12.75" customHeight="1" x14ac:dyDescent="0.2">
      <c r="A747" s="2">
        <v>43637.330987384303</v>
      </c>
      <c r="B747" s="1" t="s">
        <v>1081</v>
      </c>
      <c r="C747" s="1" t="s">
        <v>181</v>
      </c>
      <c r="D747" s="1" t="s">
        <v>182</v>
      </c>
      <c r="E747" s="3">
        <v>20</v>
      </c>
      <c r="F747" s="1" t="s">
        <v>31</v>
      </c>
      <c r="G747" s="3">
        <v>10.18</v>
      </c>
      <c r="H747" s="3">
        <v>203.6</v>
      </c>
      <c r="I747" s="1" t="s">
        <v>32</v>
      </c>
      <c r="K747" s="1" t="s">
        <v>33</v>
      </c>
      <c r="L747" s="1" t="s">
        <v>183</v>
      </c>
      <c r="M747" s="1" t="s">
        <v>35</v>
      </c>
      <c r="N747" s="1" t="s">
        <v>466</v>
      </c>
      <c r="O747" s="1" t="s">
        <v>37</v>
      </c>
      <c r="P747" s="1" t="s">
        <v>185</v>
      </c>
      <c r="Q747" s="1" t="s">
        <v>186</v>
      </c>
      <c r="T747" s="1" t="s">
        <v>187</v>
      </c>
      <c r="X747" s="1" t="s">
        <v>53</v>
      </c>
      <c r="Y747" s="1" t="s">
        <v>188</v>
      </c>
      <c r="Z747" s="3">
        <v>0</v>
      </c>
      <c r="AA747" s="1" t="s">
        <v>189</v>
      </c>
      <c r="AB747" s="1" t="s">
        <v>189</v>
      </c>
      <c r="AC747" s="1">
        <f t="shared" si="22"/>
        <v>2019</v>
      </c>
      <c r="AD747" s="1">
        <f t="shared" si="23"/>
        <v>6</v>
      </c>
    </row>
    <row r="748" spans="1:30" ht="12.75" customHeight="1" x14ac:dyDescent="0.2">
      <c r="A748" s="2">
        <v>43637.5274790857</v>
      </c>
      <c r="B748" s="1" t="s">
        <v>1082</v>
      </c>
      <c r="C748" s="1" t="s">
        <v>960</v>
      </c>
      <c r="D748" s="1" t="s">
        <v>961</v>
      </c>
      <c r="E748" s="3">
        <v>200</v>
      </c>
      <c r="F748" s="1" t="s">
        <v>31</v>
      </c>
      <c r="G748" s="3">
        <v>2.46</v>
      </c>
      <c r="H748" s="3">
        <v>492</v>
      </c>
      <c r="I748" s="1" t="s">
        <v>32</v>
      </c>
      <c r="K748" s="1" t="s">
        <v>33</v>
      </c>
      <c r="L748" s="1" t="s">
        <v>962</v>
      </c>
      <c r="M748" s="1" t="s">
        <v>35</v>
      </c>
      <c r="N748" s="1" t="s">
        <v>120</v>
      </c>
      <c r="O748" s="1" t="s">
        <v>37</v>
      </c>
      <c r="P748" s="1" t="s">
        <v>88</v>
      </c>
      <c r="Q748" s="1" t="s">
        <v>89</v>
      </c>
      <c r="T748" s="1" t="s">
        <v>83</v>
      </c>
      <c r="X748" s="1" t="s">
        <v>53</v>
      </c>
      <c r="Y748" s="1" t="s">
        <v>84</v>
      </c>
      <c r="Z748" s="3">
        <v>0</v>
      </c>
      <c r="AC748" s="1">
        <f t="shared" si="22"/>
        <v>2019</v>
      </c>
      <c r="AD748" s="1">
        <f t="shared" si="23"/>
        <v>6</v>
      </c>
    </row>
    <row r="749" spans="1:30" ht="12.75" customHeight="1" x14ac:dyDescent="0.2">
      <c r="A749" s="2">
        <v>43641.334036724496</v>
      </c>
      <c r="B749" s="1" t="s">
        <v>1083</v>
      </c>
      <c r="C749" s="1" t="s">
        <v>1084</v>
      </c>
      <c r="D749" s="1" t="s">
        <v>1085</v>
      </c>
      <c r="E749" s="3">
        <v>6</v>
      </c>
      <c r="F749" s="1" t="s">
        <v>31</v>
      </c>
      <c r="G749" s="3">
        <v>248.05</v>
      </c>
      <c r="H749" s="3">
        <v>1488.3</v>
      </c>
      <c r="I749" s="1" t="s">
        <v>32</v>
      </c>
      <c r="K749" s="1" t="s">
        <v>33</v>
      </c>
      <c r="L749" s="1" t="s">
        <v>1086</v>
      </c>
      <c r="M749" s="1" t="s">
        <v>931</v>
      </c>
      <c r="N749" s="1" t="s">
        <v>36</v>
      </c>
      <c r="O749" s="1" t="s">
        <v>37</v>
      </c>
      <c r="P749" s="1" t="s">
        <v>169</v>
      </c>
      <c r="Q749" s="1" t="s">
        <v>170</v>
      </c>
      <c r="T749" s="1" t="s">
        <v>1087</v>
      </c>
      <c r="X749" s="1" t="s">
        <v>53</v>
      </c>
      <c r="Y749" s="1" t="s">
        <v>84</v>
      </c>
      <c r="Z749" s="3">
        <v>0</v>
      </c>
      <c r="AA749" s="1" t="s">
        <v>1034</v>
      </c>
      <c r="AB749" s="1" t="s">
        <v>1034</v>
      </c>
      <c r="AC749" s="1">
        <f t="shared" si="22"/>
        <v>2019</v>
      </c>
      <c r="AD749" s="1">
        <f t="shared" si="23"/>
        <v>6</v>
      </c>
    </row>
    <row r="750" spans="1:30" ht="12.75" customHeight="1" x14ac:dyDescent="0.2">
      <c r="A750" s="2">
        <v>43641.334036724496</v>
      </c>
      <c r="B750" s="1" t="s">
        <v>1083</v>
      </c>
      <c r="C750" s="1" t="s">
        <v>1088</v>
      </c>
      <c r="D750" s="1" t="s">
        <v>1089</v>
      </c>
      <c r="E750" s="3">
        <v>6</v>
      </c>
      <c r="F750" s="1" t="s">
        <v>31</v>
      </c>
      <c r="G750" s="3">
        <v>493.68</v>
      </c>
      <c r="H750" s="3">
        <v>2962.08</v>
      </c>
      <c r="I750" s="1" t="s">
        <v>32</v>
      </c>
      <c r="K750" s="1" t="s">
        <v>33</v>
      </c>
      <c r="L750" s="1" t="s">
        <v>1090</v>
      </c>
      <c r="M750" s="1" t="s">
        <v>931</v>
      </c>
      <c r="N750" s="1" t="s">
        <v>36</v>
      </c>
      <c r="O750" s="1" t="s">
        <v>37</v>
      </c>
      <c r="P750" s="1" t="s">
        <v>169</v>
      </c>
      <c r="Q750" s="1" t="s">
        <v>170</v>
      </c>
      <c r="T750" s="1" t="s">
        <v>1087</v>
      </c>
      <c r="X750" s="1" t="s">
        <v>53</v>
      </c>
      <c r="Y750" s="1" t="s">
        <v>84</v>
      </c>
      <c r="Z750" s="3">
        <v>0</v>
      </c>
      <c r="AA750" s="1" t="s">
        <v>1034</v>
      </c>
      <c r="AB750" s="1" t="s">
        <v>1034</v>
      </c>
      <c r="AC750" s="1">
        <f t="shared" si="22"/>
        <v>2019</v>
      </c>
      <c r="AD750" s="1">
        <f t="shared" si="23"/>
        <v>6</v>
      </c>
    </row>
    <row r="751" spans="1:30" ht="12.75" customHeight="1" x14ac:dyDescent="0.2">
      <c r="A751" s="2">
        <v>43641.334036724496</v>
      </c>
      <c r="B751" s="1" t="s">
        <v>1083</v>
      </c>
      <c r="C751" s="1" t="s">
        <v>1091</v>
      </c>
      <c r="D751" s="1" t="s">
        <v>1092</v>
      </c>
      <c r="E751" s="3">
        <v>2</v>
      </c>
      <c r="F751" s="1" t="s">
        <v>31</v>
      </c>
      <c r="G751" s="3">
        <v>582.01</v>
      </c>
      <c r="H751" s="3">
        <v>1164.02</v>
      </c>
      <c r="I751" s="1" t="s">
        <v>32</v>
      </c>
      <c r="K751" s="1" t="s">
        <v>33</v>
      </c>
      <c r="L751" s="1" t="s">
        <v>1093</v>
      </c>
      <c r="M751" s="1" t="s">
        <v>931</v>
      </c>
      <c r="N751" s="1" t="s">
        <v>36</v>
      </c>
      <c r="O751" s="1" t="s">
        <v>37</v>
      </c>
      <c r="P751" s="1" t="s">
        <v>169</v>
      </c>
      <c r="Q751" s="1" t="s">
        <v>170</v>
      </c>
      <c r="T751" s="1" t="s">
        <v>1087</v>
      </c>
      <c r="X751" s="1" t="s">
        <v>53</v>
      </c>
      <c r="Y751" s="1" t="s">
        <v>84</v>
      </c>
      <c r="Z751" s="3">
        <v>0</v>
      </c>
      <c r="AA751" s="1" t="s">
        <v>1034</v>
      </c>
      <c r="AB751" s="1" t="s">
        <v>1034</v>
      </c>
      <c r="AC751" s="1">
        <f t="shared" si="22"/>
        <v>2019</v>
      </c>
      <c r="AD751" s="1">
        <f t="shared" si="23"/>
        <v>6</v>
      </c>
    </row>
    <row r="752" spans="1:30" ht="12.75" customHeight="1" x14ac:dyDescent="0.2">
      <c r="A752" s="2">
        <v>43641.334036724496</v>
      </c>
      <c r="B752" s="1" t="s">
        <v>1083</v>
      </c>
      <c r="C752" s="1" t="s">
        <v>1094</v>
      </c>
      <c r="D752" s="1" t="s">
        <v>1095</v>
      </c>
      <c r="E752" s="3">
        <v>4</v>
      </c>
      <c r="F752" s="1" t="s">
        <v>31</v>
      </c>
      <c r="G752" s="3">
        <v>590.48</v>
      </c>
      <c r="H752" s="3">
        <v>2361.92</v>
      </c>
      <c r="I752" s="1" t="s">
        <v>32</v>
      </c>
      <c r="K752" s="1" t="s">
        <v>33</v>
      </c>
      <c r="L752" s="1" t="s">
        <v>1096</v>
      </c>
      <c r="M752" s="1" t="s">
        <v>931</v>
      </c>
      <c r="N752" s="1" t="s">
        <v>36</v>
      </c>
      <c r="O752" s="1" t="s">
        <v>37</v>
      </c>
      <c r="P752" s="1" t="s">
        <v>169</v>
      </c>
      <c r="Q752" s="1" t="s">
        <v>170</v>
      </c>
      <c r="T752" s="1" t="s">
        <v>1087</v>
      </c>
      <c r="X752" s="1" t="s">
        <v>53</v>
      </c>
      <c r="Y752" s="1" t="s">
        <v>84</v>
      </c>
      <c r="Z752" s="3">
        <v>0</v>
      </c>
      <c r="AA752" s="1" t="s">
        <v>1034</v>
      </c>
      <c r="AB752" s="1" t="s">
        <v>1034</v>
      </c>
      <c r="AC752" s="1">
        <f t="shared" si="22"/>
        <v>2019</v>
      </c>
      <c r="AD752" s="1">
        <f t="shared" si="23"/>
        <v>6</v>
      </c>
    </row>
    <row r="753" spans="1:30" ht="12.75" customHeight="1" x14ac:dyDescent="0.2">
      <c r="A753" s="2">
        <v>43641.334036724496</v>
      </c>
      <c r="B753" s="1" t="s">
        <v>1083</v>
      </c>
      <c r="C753" s="1" t="s">
        <v>1097</v>
      </c>
      <c r="D753" s="1" t="s">
        <v>1098</v>
      </c>
      <c r="E753" s="3">
        <v>6</v>
      </c>
      <c r="F753" s="1" t="s">
        <v>31</v>
      </c>
      <c r="G753" s="3">
        <v>618.30999999999995</v>
      </c>
      <c r="H753" s="3">
        <v>3709.86</v>
      </c>
      <c r="I753" s="1" t="s">
        <v>32</v>
      </c>
      <c r="K753" s="1" t="s">
        <v>33</v>
      </c>
      <c r="L753" s="1" t="s">
        <v>1099</v>
      </c>
      <c r="M753" s="1" t="s">
        <v>931</v>
      </c>
      <c r="N753" s="1" t="s">
        <v>36</v>
      </c>
      <c r="O753" s="1" t="s">
        <v>37</v>
      </c>
      <c r="P753" s="1" t="s">
        <v>169</v>
      </c>
      <c r="Q753" s="1" t="s">
        <v>170</v>
      </c>
      <c r="T753" s="1" t="s">
        <v>1087</v>
      </c>
      <c r="X753" s="1" t="s">
        <v>53</v>
      </c>
      <c r="Y753" s="1" t="s">
        <v>84</v>
      </c>
      <c r="Z753" s="3">
        <v>0</v>
      </c>
      <c r="AA753" s="1" t="s">
        <v>1034</v>
      </c>
      <c r="AB753" s="1" t="s">
        <v>1034</v>
      </c>
      <c r="AC753" s="1">
        <f t="shared" si="22"/>
        <v>2019</v>
      </c>
      <c r="AD753" s="1">
        <f t="shared" si="23"/>
        <v>6</v>
      </c>
    </row>
    <row r="754" spans="1:30" ht="12.75" customHeight="1" x14ac:dyDescent="0.2">
      <c r="A754" s="2">
        <v>43641.334036724496</v>
      </c>
      <c r="B754" s="1" t="s">
        <v>1083</v>
      </c>
      <c r="C754" s="1" t="s">
        <v>1100</v>
      </c>
      <c r="D754" s="1" t="s">
        <v>1101</v>
      </c>
      <c r="E754" s="3">
        <v>10</v>
      </c>
      <c r="F754" s="1" t="s">
        <v>31</v>
      </c>
      <c r="G754" s="3">
        <v>631.62</v>
      </c>
      <c r="H754" s="3">
        <v>6316.2</v>
      </c>
      <c r="I754" s="1" t="s">
        <v>32</v>
      </c>
      <c r="K754" s="1" t="s">
        <v>33</v>
      </c>
      <c r="L754" s="1" t="s">
        <v>1102</v>
      </c>
      <c r="M754" s="1" t="s">
        <v>931</v>
      </c>
      <c r="N754" s="1" t="s">
        <v>36</v>
      </c>
      <c r="O754" s="1" t="s">
        <v>37</v>
      </c>
      <c r="P754" s="1" t="s">
        <v>169</v>
      </c>
      <c r="Q754" s="1" t="s">
        <v>170</v>
      </c>
      <c r="T754" s="1" t="s">
        <v>1087</v>
      </c>
      <c r="X754" s="1" t="s">
        <v>53</v>
      </c>
      <c r="Y754" s="1" t="s">
        <v>84</v>
      </c>
      <c r="Z754" s="3">
        <v>0</v>
      </c>
      <c r="AA754" s="1" t="s">
        <v>1034</v>
      </c>
      <c r="AB754" s="1" t="s">
        <v>1034</v>
      </c>
      <c r="AC754" s="1">
        <f t="shared" si="22"/>
        <v>2019</v>
      </c>
      <c r="AD754" s="1">
        <f t="shared" si="23"/>
        <v>6</v>
      </c>
    </row>
    <row r="755" spans="1:30" ht="12.75" customHeight="1" x14ac:dyDescent="0.2">
      <c r="A755" s="2">
        <v>43641.334036724496</v>
      </c>
      <c r="B755" s="1" t="s">
        <v>1083</v>
      </c>
      <c r="C755" s="1" t="s">
        <v>1103</v>
      </c>
      <c r="D755" s="1" t="s">
        <v>1104</v>
      </c>
      <c r="E755" s="3">
        <v>2</v>
      </c>
      <c r="F755" s="1" t="s">
        <v>31</v>
      </c>
      <c r="G755" s="3">
        <v>641.29999999999995</v>
      </c>
      <c r="H755" s="3">
        <v>1282.5999999999999</v>
      </c>
      <c r="I755" s="1" t="s">
        <v>32</v>
      </c>
      <c r="K755" s="1" t="s">
        <v>33</v>
      </c>
      <c r="L755" s="1" t="s">
        <v>1105</v>
      </c>
      <c r="M755" s="1" t="s">
        <v>931</v>
      </c>
      <c r="N755" s="1" t="s">
        <v>36</v>
      </c>
      <c r="O755" s="1" t="s">
        <v>37</v>
      </c>
      <c r="P755" s="1" t="s">
        <v>169</v>
      </c>
      <c r="Q755" s="1" t="s">
        <v>170</v>
      </c>
      <c r="T755" s="1" t="s">
        <v>1087</v>
      </c>
      <c r="X755" s="1" t="s">
        <v>53</v>
      </c>
      <c r="Y755" s="1" t="s">
        <v>84</v>
      </c>
      <c r="Z755" s="3">
        <v>0</v>
      </c>
      <c r="AA755" s="1" t="s">
        <v>1034</v>
      </c>
      <c r="AB755" s="1" t="s">
        <v>1034</v>
      </c>
      <c r="AC755" s="1">
        <f t="shared" si="22"/>
        <v>2019</v>
      </c>
      <c r="AD755" s="1">
        <f t="shared" si="23"/>
        <v>6</v>
      </c>
    </row>
    <row r="756" spans="1:30" ht="12.75" customHeight="1" x14ac:dyDescent="0.2">
      <c r="A756" s="2">
        <v>43641.334036724496</v>
      </c>
      <c r="B756" s="1" t="s">
        <v>1083</v>
      </c>
      <c r="C756" s="1" t="s">
        <v>1106</v>
      </c>
      <c r="D756" s="1" t="s">
        <v>1107</v>
      </c>
      <c r="E756" s="3">
        <v>15</v>
      </c>
      <c r="F756" s="1" t="s">
        <v>31</v>
      </c>
      <c r="G756" s="3">
        <v>644.92999999999995</v>
      </c>
      <c r="H756" s="3">
        <v>9673.9500000000007</v>
      </c>
      <c r="I756" s="1" t="s">
        <v>32</v>
      </c>
      <c r="K756" s="1" t="s">
        <v>33</v>
      </c>
      <c r="L756" s="1" t="s">
        <v>1108</v>
      </c>
      <c r="M756" s="1" t="s">
        <v>931</v>
      </c>
      <c r="N756" s="1" t="s">
        <v>36</v>
      </c>
      <c r="O756" s="1" t="s">
        <v>37</v>
      </c>
      <c r="P756" s="1" t="s">
        <v>169</v>
      </c>
      <c r="Q756" s="1" t="s">
        <v>170</v>
      </c>
      <c r="T756" s="1" t="s">
        <v>1087</v>
      </c>
      <c r="X756" s="1" t="s">
        <v>53</v>
      </c>
      <c r="Y756" s="1" t="s">
        <v>84</v>
      </c>
      <c r="Z756" s="3">
        <v>0</v>
      </c>
      <c r="AA756" s="1" t="s">
        <v>1034</v>
      </c>
      <c r="AB756" s="1" t="s">
        <v>1034</v>
      </c>
      <c r="AC756" s="1">
        <f t="shared" si="22"/>
        <v>2019</v>
      </c>
      <c r="AD756" s="1">
        <f t="shared" si="23"/>
        <v>6</v>
      </c>
    </row>
    <row r="757" spans="1:30" ht="12.75" customHeight="1" x14ac:dyDescent="0.2">
      <c r="A757" s="2">
        <v>43641.334036724496</v>
      </c>
      <c r="B757" s="1" t="s">
        <v>1083</v>
      </c>
      <c r="C757" s="1" t="s">
        <v>1109</v>
      </c>
      <c r="D757" s="1" t="s">
        <v>1110</v>
      </c>
      <c r="E757" s="3">
        <v>6</v>
      </c>
      <c r="F757" s="1" t="s">
        <v>31</v>
      </c>
      <c r="G757" s="3">
        <v>814.33</v>
      </c>
      <c r="H757" s="3">
        <v>4885.9799999999996</v>
      </c>
      <c r="I757" s="1" t="s">
        <v>32</v>
      </c>
      <c r="K757" s="1" t="s">
        <v>33</v>
      </c>
      <c r="L757" s="1" t="s">
        <v>1111</v>
      </c>
      <c r="M757" s="1" t="s">
        <v>931</v>
      </c>
      <c r="N757" s="1" t="s">
        <v>36</v>
      </c>
      <c r="O757" s="1" t="s">
        <v>37</v>
      </c>
      <c r="P757" s="1" t="s">
        <v>169</v>
      </c>
      <c r="Q757" s="1" t="s">
        <v>170</v>
      </c>
      <c r="T757" s="1" t="s">
        <v>1087</v>
      </c>
      <c r="X757" s="1" t="s">
        <v>53</v>
      </c>
      <c r="Y757" s="1" t="s">
        <v>84</v>
      </c>
      <c r="Z757" s="3">
        <v>0</v>
      </c>
      <c r="AA757" s="1" t="s">
        <v>1034</v>
      </c>
      <c r="AB757" s="1" t="s">
        <v>1034</v>
      </c>
      <c r="AC757" s="1">
        <f t="shared" si="22"/>
        <v>2019</v>
      </c>
      <c r="AD757" s="1">
        <f t="shared" si="23"/>
        <v>6</v>
      </c>
    </row>
    <row r="758" spans="1:30" ht="12.75" customHeight="1" x14ac:dyDescent="0.2">
      <c r="A758" s="2">
        <v>43641.334036724496</v>
      </c>
      <c r="B758" s="1" t="s">
        <v>1083</v>
      </c>
      <c r="C758" s="1" t="s">
        <v>1112</v>
      </c>
      <c r="D758" s="1" t="s">
        <v>1113</v>
      </c>
      <c r="E758" s="3">
        <v>2</v>
      </c>
      <c r="F758" s="1" t="s">
        <v>31</v>
      </c>
      <c r="G758" s="3">
        <v>869.99</v>
      </c>
      <c r="H758" s="3">
        <v>1739.98</v>
      </c>
      <c r="I758" s="1" t="s">
        <v>32</v>
      </c>
      <c r="K758" s="1" t="s">
        <v>33</v>
      </c>
      <c r="L758" s="1" t="s">
        <v>1114</v>
      </c>
      <c r="M758" s="1" t="s">
        <v>931</v>
      </c>
      <c r="N758" s="1" t="s">
        <v>36</v>
      </c>
      <c r="O758" s="1" t="s">
        <v>37</v>
      </c>
      <c r="P758" s="1" t="s">
        <v>169</v>
      </c>
      <c r="Q758" s="1" t="s">
        <v>170</v>
      </c>
      <c r="T758" s="1" t="s">
        <v>1087</v>
      </c>
      <c r="X758" s="1" t="s">
        <v>53</v>
      </c>
      <c r="Y758" s="1" t="s">
        <v>84</v>
      </c>
      <c r="Z758" s="3">
        <v>0</v>
      </c>
      <c r="AA758" s="1" t="s">
        <v>1034</v>
      </c>
      <c r="AB758" s="1" t="s">
        <v>1034</v>
      </c>
      <c r="AC758" s="1">
        <f t="shared" si="22"/>
        <v>2019</v>
      </c>
      <c r="AD758" s="1">
        <f t="shared" si="23"/>
        <v>6</v>
      </c>
    </row>
    <row r="759" spans="1:30" ht="12.75" customHeight="1" x14ac:dyDescent="0.2">
      <c r="A759" s="2">
        <v>43641.334036724496</v>
      </c>
      <c r="B759" s="1" t="s">
        <v>1083</v>
      </c>
      <c r="C759" s="1" t="s">
        <v>1115</v>
      </c>
      <c r="D759" s="1" t="s">
        <v>1116</v>
      </c>
      <c r="E759" s="3">
        <v>2</v>
      </c>
      <c r="F759" s="1" t="s">
        <v>31</v>
      </c>
      <c r="G759" s="3">
        <v>872.41</v>
      </c>
      <c r="H759" s="3">
        <v>1744.82</v>
      </c>
      <c r="I759" s="1" t="s">
        <v>32</v>
      </c>
      <c r="K759" s="1" t="s">
        <v>33</v>
      </c>
      <c r="L759" s="1" t="s">
        <v>1117</v>
      </c>
      <c r="M759" s="1" t="s">
        <v>931</v>
      </c>
      <c r="N759" s="1" t="s">
        <v>36</v>
      </c>
      <c r="O759" s="1" t="s">
        <v>37</v>
      </c>
      <c r="P759" s="1" t="s">
        <v>169</v>
      </c>
      <c r="Q759" s="1" t="s">
        <v>170</v>
      </c>
      <c r="T759" s="1" t="s">
        <v>1087</v>
      </c>
      <c r="X759" s="1" t="s">
        <v>53</v>
      </c>
      <c r="Y759" s="1" t="s">
        <v>84</v>
      </c>
      <c r="Z759" s="3">
        <v>0</v>
      </c>
      <c r="AA759" s="1" t="s">
        <v>1034</v>
      </c>
      <c r="AB759" s="1" t="s">
        <v>1034</v>
      </c>
      <c r="AC759" s="1">
        <f t="shared" si="22"/>
        <v>2019</v>
      </c>
      <c r="AD759" s="1">
        <f t="shared" si="23"/>
        <v>6</v>
      </c>
    </row>
    <row r="760" spans="1:30" ht="12.75" customHeight="1" x14ac:dyDescent="0.2">
      <c r="A760" s="2">
        <v>43641.334036724496</v>
      </c>
      <c r="B760" s="1" t="s">
        <v>1083</v>
      </c>
      <c r="C760" s="1" t="s">
        <v>1118</v>
      </c>
      <c r="D760" s="1" t="s">
        <v>1119</v>
      </c>
      <c r="E760" s="3">
        <v>2</v>
      </c>
      <c r="F760" s="1" t="s">
        <v>31</v>
      </c>
      <c r="G760" s="3">
        <v>905.08</v>
      </c>
      <c r="H760" s="3">
        <v>1810.16</v>
      </c>
      <c r="I760" s="1" t="s">
        <v>32</v>
      </c>
      <c r="K760" s="1" t="s">
        <v>33</v>
      </c>
      <c r="L760" s="1" t="s">
        <v>1120</v>
      </c>
      <c r="M760" s="1" t="s">
        <v>931</v>
      </c>
      <c r="N760" s="1" t="s">
        <v>36</v>
      </c>
      <c r="O760" s="1" t="s">
        <v>37</v>
      </c>
      <c r="P760" s="1" t="s">
        <v>169</v>
      </c>
      <c r="Q760" s="1" t="s">
        <v>170</v>
      </c>
      <c r="T760" s="1" t="s">
        <v>1087</v>
      </c>
      <c r="X760" s="1" t="s">
        <v>53</v>
      </c>
      <c r="Y760" s="1" t="s">
        <v>84</v>
      </c>
      <c r="Z760" s="3">
        <v>0</v>
      </c>
      <c r="AA760" s="1" t="s">
        <v>1034</v>
      </c>
      <c r="AB760" s="1" t="s">
        <v>1034</v>
      </c>
      <c r="AC760" s="1">
        <f t="shared" si="22"/>
        <v>2019</v>
      </c>
      <c r="AD760" s="1">
        <f t="shared" si="23"/>
        <v>6</v>
      </c>
    </row>
    <row r="761" spans="1:30" ht="12.75" customHeight="1" x14ac:dyDescent="0.2">
      <c r="A761" s="2">
        <v>43641.334036724496</v>
      </c>
      <c r="B761" s="1" t="s">
        <v>1083</v>
      </c>
      <c r="C761" s="1" t="s">
        <v>1121</v>
      </c>
      <c r="D761" s="1" t="s">
        <v>1122</v>
      </c>
      <c r="E761" s="3">
        <v>6</v>
      </c>
      <c r="F761" s="1" t="s">
        <v>31</v>
      </c>
      <c r="G761" s="3">
        <v>975.26</v>
      </c>
      <c r="H761" s="3">
        <v>5851.56</v>
      </c>
      <c r="I761" s="1" t="s">
        <v>32</v>
      </c>
      <c r="K761" s="1" t="s">
        <v>33</v>
      </c>
      <c r="L761" s="1" t="s">
        <v>1123</v>
      </c>
      <c r="M761" s="1" t="s">
        <v>931</v>
      </c>
      <c r="N761" s="1" t="s">
        <v>36</v>
      </c>
      <c r="O761" s="1" t="s">
        <v>37</v>
      </c>
      <c r="P761" s="1" t="s">
        <v>169</v>
      </c>
      <c r="Q761" s="1" t="s">
        <v>170</v>
      </c>
      <c r="T761" s="1" t="s">
        <v>1087</v>
      </c>
      <c r="X761" s="1" t="s">
        <v>53</v>
      </c>
      <c r="Y761" s="1" t="s">
        <v>84</v>
      </c>
      <c r="Z761" s="3">
        <v>0</v>
      </c>
      <c r="AA761" s="1" t="s">
        <v>1034</v>
      </c>
      <c r="AB761" s="1" t="s">
        <v>1034</v>
      </c>
      <c r="AC761" s="1">
        <f t="shared" si="22"/>
        <v>2019</v>
      </c>
      <c r="AD761" s="1">
        <f t="shared" si="23"/>
        <v>6</v>
      </c>
    </row>
    <row r="762" spans="1:30" ht="12.75" customHeight="1" x14ac:dyDescent="0.2">
      <c r="A762" s="2">
        <v>43641.334036724496</v>
      </c>
      <c r="B762" s="1" t="s">
        <v>1083</v>
      </c>
      <c r="C762" s="1" t="s">
        <v>1124</v>
      </c>
      <c r="D762" s="1" t="s">
        <v>1125</v>
      </c>
      <c r="E762" s="3">
        <v>6</v>
      </c>
      <c r="F762" s="1" t="s">
        <v>31</v>
      </c>
      <c r="G762" s="3">
        <v>982.52</v>
      </c>
      <c r="H762" s="3">
        <v>5895.12</v>
      </c>
      <c r="I762" s="1" t="s">
        <v>32</v>
      </c>
      <c r="K762" s="1" t="s">
        <v>33</v>
      </c>
      <c r="L762" s="1" t="s">
        <v>1126</v>
      </c>
      <c r="M762" s="1" t="s">
        <v>931</v>
      </c>
      <c r="N762" s="1" t="s">
        <v>36</v>
      </c>
      <c r="O762" s="1" t="s">
        <v>37</v>
      </c>
      <c r="P762" s="1" t="s">
        <v>169</v>
      </c>
      <c r="Q762" s="1" t="s">
        <v>170</v>
      </c>
      <c r="T762" s="1" t="s">
        <v>1087</v>
      </c>
      <c r="X762" s="1" t="s">
        <v>53</v>
      </c>
      <c r="Y762" s="1" t="s">
        <v>84</v>
      </c>
      <c r="Z762" s="3">
        <v>0</v>
      </c>
      <c r="AA762" s="1" t="s">
        <v>1034</v>
      </c>
      <c r="AB762" s="1" t="s">
        <v>1034</v>
      </c>
      <c r="AC762" s="1">
        <f t="shared" si="22"/>
        <v>2019</v>
      </c>
      <c r="AD762" s="1">
        <f t="shared" si="23"/>
        <v>6</v>
      </c>
    </row>
    <row r="763" spans="1:30" ht="12.75" customHeight="1" x14ac:dyDescent="0.2">
      <c r="A763" s="2">
        <v>43641.334036724496</v>
      </c>
      <c r="B763" s="1" t="s">
        <v>1083</v>
      </c>
      <c r="C763" s="1" t="s">
        <v>1127</v>
      </c>
      <c r="D763" s="1" t="s">
        <v>1128</v>
      </c>
      <c r="E763" s="3">
        <v>6</v>
      </c>
      <c r="F763" s="1" t="s">
        <v>31</v>
      </c>
      <c r="G763" s="3">
        <v>992.2</v>
      </c>
      <c r="H763" s="3">
        <v>5953.2</v>
      </c>
      <c r="I763" s="1" t="s">
        <v>32</v>
      </c>
      <c r="K763" s="1" t="s">
        <v>33</v>
      </c>
      <c r="L763" s="1" t="s">
        <v>1129</v>
      </c>
      <c r="M763" s="1" t="s">
        <v>931</v>
      </c>
      <c r="N763" s="1" t="s">
        <v>36</v>
      </c>
      <c r="O763" s="1" t="s">
        <v>37</v>
      </c>
      <c r="P763" s="1" t="s">
        <v>169</v>
      </c>
      <c r="Q763" s="1" t="s">
        <v>170</v>
      </c>
      <c r="T763" s="1" t="s">
        <v>1087</v>
      </c>
      <c r="X763" s="1" t="s">
        <v>53</v>
      </c>
      <c r="Y763" s="1" t="s">
        <v>84</v>
      </c>
      <c r="Z763" s="3">
        <v>0</v>
      </c>
      <c r="AA763" s="1" t="s">
        <v>1034</v>
      </c>
      <c r="AB763" s="1" t="s">
        <v>1034</v>
      </c>
      <c r="AC763" s="1">
        <f t="shared" si="22"/>
        <v>2019</v>
      </c>
      <c r="AD763" s="1">
        <f t="shared" si="23"/>
        <v>6</v>
      </c>
    </row>
    <row r="764" spans="1:30" ht="12.75" customHeight="1" x14ac:dyDescent="0.2">
      <c r="A764" s="2">
        <v>43641.334036724496</v>
      </c>
      <c r="B764" s="1" t="s">
        <v>1083</v>
      </c>
      <c r="C764" s="1" t="s">
        <v>1130</v>
      </c>
      <c r="D764" s="1" t="s">
        <v>1131</v>
      </c>
      <c r="E764" s="3">
        <v>2</v>
      </c>
      <c r="F764" s="1" t="s">
        <v>31</v>
      </c>
      <c r="G764" s="3">
        <v>1289.8599999999999</v>
      </c>
      <c r="H764" s="3">
        <v>2579.7199999999998</v>
      </c>
      <c r="I764" s="1" t="s">
        <v>32</v>
      </c>
      <c r="K764" s="1" t="s">
        <v>33</v>
      </c>
      <c r="L764" s="1" t="s">
        <v>1132</v>
      </c>
      <c r="M764" s="1" t="s">
        <v>931</v>
      </c>
      <c r="N764" s="1" t="s">
        <v>36</v>
      </c>
      <c r="O764" s="1" t="s">
        <v>37</v>
      </c>
      <c r="P764" s="1" t="s">
        <v>169</v>
      </c>
      <c r="Q764" s="1" t="s">
        <v>170</v>
      </c>
      <c r="T764" s="1" t="s">
        <v>1087</v>
      </c>
      <c r="X764" s="1" t="s">
        <v>53</v>
      </c>
      <c r="Y764" s="1" t="s">
        <v>84</v>
      </c>
      <c r="Z764" s="3">
        <v>0</v>
      </c>
      <c r="AA764" s="1" t="s">
        <v>1034</v>
      </c>
      <c r="AB764" s="1" t="s">
        <v>1034</v>
      </c>
      <c r="AC764" s="1">
        <f t="shared" si="22"/>
        <v>2019</v>
      </c>
      <c r="AD764" s="1">
        <f t="shared" si="23"/>
        <v>6</v>
      </c>
    </row>
    <row r="765" spans="1:30" ht="12.75" customHeight="1" x14ac:dyDescent="0.2">
      <c r="A765" s="2">
        <v>43641.334036724496</v>
      </c>
      <c r="B765" s="1" t="s">
        <v>1083</v>
      </c>
      <c r="C765" s="1" t="s">
        <v>1133</v>
      </c>
      <c r="D765" s="1" t="s">
        <v>1134</v>
      </c>
      <c r="E765" s="3">
        <v>6</v>
      </c>
      <c r="F765" s="1" t="s">
        <v>31</v>
      </c>
      <c r="G765" s="3">
        <v>1316.48</v>
      </c>
      <c r="H765" s="3">
        <v>7898.88</v>
      </c>
      <c r="I765" s="1" t="s">
        <v>32</v>
      </c>
      <c r="K765" s="1" t="s">
        <v>33</v>
      </c>
      <c r="L765" s="1" t="s">
        <v>1135</v>
      </c>
      <c r="M765" s="1" t="s">
        <v>931</v>
      </c>
      <c r="N765" s="1" t="s">
        <v>36</v>
      </c>
      <c r="O765" s="1" t="s">
        <v>37</v>
      </c>
      <c r="P765" s="1" t="s">
        <v>169</v>
      </c>
      <c r="Q765" s="1" t="s">
        <v>170</v>
      </c>
      <c r="T765" s="1" t="s">
        <v>1087</v>
      </c>
      <c r="X765" s="1" t="s">
        <v>53</v>
      </c>
      <c r="Y765" s="1" t="s">
        <v>84</v>
      </c>
      <c r="Z765" s="3">
        <v>0</v>
      </c>
      <c r="AA765" s="1" t="s">
        <v>1034</v>
      </c>
      <c r="AB765" s="1" t="s">
        <v>1034</v>
      </c>
      <c r="AC765" s="1">
        <f t="shared" si="22"/>
        <v>2019</v>
      </c>
      <c r="AD765" s="1">
        <f t="shared" si="23"/>
        <v>6</v>
      </c>
    </row>
    <row r="766" spans="1:30" ht="12.75" customHeight="1" x14ac:dyDescent="0.2">
      <c r="A766" s="2">
        <v>43641.334036724496</v>
      </c>
      <c r="B766" s="1" t="s">
        <v>1083</v>
      </c>
      <c r="C766" s="1" t="s">
        <v>1136</v>
      </c>
      <c r="D766" s="1" t="s">
        <v>1137</v>
      </c>
      <c r="E766" s="3">
        <v>6</v>
      </c>
      <c r="F766" s="1" t="s">
        <v>31</v>
      </c>
      <c r="G766" s="3">
        <v>2573.67</v>
      </c>
      <c r="H766" s="3">
        <v>15442.02</v>
      </c>
      <c r="I766" s="1" t="s">
        <v>32</v>
      </c>
      <c r="K766" s="1" t="s">
        <v>33</v>
      </c>
      <c r="L766" s="1" t="s">
        <v>1138</v>
      </c>
      <c r="M766" s="1" t="s">
        <v>931</v>
      </c>
      <c r="N766" s="1" t="s">
        <v>36</v>
      </c>
      <c r="O766" s="1" t="s">
        <v>37</v>
      </c>
      <c r="P766" s="1" t="s">
        <v>169</v>
      </c>
      <c r="Q766" s="1" t="s">
        <v>170</v>
      </c>
      <c r="T766" s="1" t="s">
        <v>1087</v>
      </c>
      <c r="X766" s="1" t="s">
        <v>53</v>
      </c>
      <c r="Y766" s="1" t="s">
        <v>84</v>
      </c>
      <c r="Z766" s="3">
        <v>0</v>
      </c>
      <c r="AA766" s="1" t="s">
        <v>1034</v>
      </c>
      <c r="AB766" s="1" t="s">
        <v>1034</v>
      </c>
      <c r="AC766" s="1">
        <f t="shared" si="22"/>
        <v>2019</v>
      </c>
      <c r="AD766" s="1">
        <f t="shared" si="23"/>
        <v>6</v>
      </c>
    </row>
    <row r="767" spans="1:30" ht="12.75" customHeight="1" x14ac:dyDescent="0.2">
      <c r="A767" s="2">
        <v>43641.3516445602</v>
      </c>
      <c r="B767" s="1" t="s">
        <v>1139</v>
      </c>
      <c r="C767" s="1" t="s">
        <v>1106</v>
      </c>
      <c r="D767" s="1" t="s">
        <v>1107</v>
      </c>
      <c r="E767" s="3">
        <v>10</v>
      </c>
      <c r="F767" s="1" t="s">
        <v>31</v>
      </c>
      <c r="G767" s="3">
        <v>644.92999999999995</v>
      </c>
      <c r="H767" s="3">
        <v>6449.3</v>
      </c>
      <c r="I767" s="1" t="s">
        <v>46</v>
      </c>
      <c r="K767" s="1" t="s">
        <v>47</v>
      </c>
      <c r="L767" s="1" t="s">
        <v>1108</v>
      </c>
      <c r="M767" s="1" t="s">
        <v>931</v>
      </c>
      <c r="N767" s="1" t="s">
        <v>36</v>
      </c>
      <c r="O767" s="1" t="s">
        <v>37</v>
      </c>
      <c r="P767" s="1" t="s">
        <v>169</v>
      </c>
      <c r="Q767" s="1" t="s">
        <v>170</v>
      </c>
      <c r="T767" s="1" t="s">
        <v>1087</v>
      </c>
      <c r="X767" s="1" t="s">
        <v>53</v>
      </c>
      <c r="Y767" s="1" t="s">
        <v>84</v>
      </c>
      <c r="Z767" s="3">
        <v>0</v>
      </c>
      <c r="AA767" s="1" t="s">
        <v>1034</v>
      </c>
      <c r="AB767" s="1" t="s">
        <v>1034</v>
      </c>
      <c r="AC767" s="1">
        <f t="shared" si="22"/>
        <v>2019</v>
      </c>
      <c r="AD767" s="1">
        <f t="shared" si="23"/>
        <v>6</v>
      </c>
    </row>
    <row r="768" spans="1:30" ht="12.75" customHeight="1" x14ac:dyDescent="0.2">
      <c r="A768" s="2">
        <v>43641.3516445602</v>
      </c>
      <c r="B768" s="1" t="s">
        <v>1139</v>
      </c>
      <c r="C768" s="1" t="s">
        <v>1140</v>
      </c>
      <c r="D768" s="1" t="s">
        <v>1141</v>
      </c>
      <c r="E768" s="3">
        <v>2</v>
      </c>
      <c r="F768" s="1" t="s">
        <v>31</v>
      </c>
      <c r="G768" s="3">
        <v>1217.26</v>
      </c>
      <c r="H768" s="3">
        <v>2434.52</v>
      </c>
      <c r="I768" s="1" t="s">
        <v>46</v>
      </c>
      <c r="K768" s="1" t="s">
        <v>47</v>
      </c>
      <c r="L768" s="1" t="s">
        <v>1142</v>
      </c>
      <c r="M768" s="1" t="s">
        <v>931</v>
      </c>
      <c r="N768" s="1" t="s">
        <v>36</v>
      </c>
      <c r="O768" s="1" t="s">
        <v>37</v>
      </c>
      <c r="P768" s="1" t="s">
        <v>169</v>
      </c>
      <c r="Q768" s="1" t="s">
        <v>170</v>
      </c>
      <c r="T768" s="1" t="s">
        <v>1087</v>
      </c>
      <c r="X768" s="1" t="s">
        <v>53</v>
      </c>
      <c r="Y768" s="1" t="s">
        <v>84</v>
      </c>
      <c r="Z768" s="3">
        <v>0</v>
      </c>
      <c r="AA768" s="1" t="s">
        <v>1034</v>
      </c>
      <c r="AB768" s="1" t="s">
        <v>1034</v>
      </c>
      <c r="AC768" s="1">
        <f t="shared" si="22"/>
        <v>2019</v>
      </c>
      <c r="AD768" s="1">
        <f t="shared" si="23"/>
        <v>6</v>
      </c>
    </row>
    <row r="769" spans="1:30" ht="12.75" customHeight="1" x14ac:dyDescent="0.2">
      <c r="A769" s="2">
        <v>43641.3516445602</v>
      </c>
      <c r="B769" s="1" t="s">
        <v>1139</v>
      </c>
      <c r="C769" s="1" t="s">
        <v>1143</v>
      </c>
      <c r="D769" s="1" t="s">
        <v>1144</v>
      </c>
      <c r="E769" s="3">
        <v>5</v>
      </c>
      <c r="F769" s="1" t="s">
        <v>31</v>
      </c>
      <c r="G769" s="3">
        <v>1491.93</v>
      </c>
      <c r="H769" s="3">
        <v>7459.65</v>
      </c>
      <c r="I769" s="1" t="s">
        <v>46</v>
      </c>
      <c r="K769" s="1" t="s">
        <v>47</v>
      </c>
      <c r="L769" s="1" t="s">
        <v>1145</v>
      </c>
      <c r="M769" s="1" t="s">
        <v>931</v>
      </c>
      <c r="N769" s="1" t="s">
        <v>36</v>
      </c>
      <c r="O769" s="1" t="s">
        <v>37</v>
      </c>
      <c r="P769" s="1" t="s">
        <v>169</v>
      </c>
      <c r="Q769" s="1" t="s">
        <v>170</v>
      </c>
      <c r="T769" s="1" t="s">
        <v>1087</v>
      </c>
      <c r="X769" s="1" t="s">
        <v>53</v>
      </c>
      <c r="Y769" s="1" t="s">
        <v>84</v>
      </c>
      <c r="Z769" s="3">
        <v>0</v>
      </c>
      <c r="AA769" s="1" t="s">
        <v>1034</v>
      </c>
      <c r="AB769" s="1" t="s">
        <v>1034</v>
      </c>
      <c r="AC769" s="1">
        <f t="shared" si="22"/>
        <v>2019</v>
      </c>
      <c r="AD769" s="1">
        <f t="shared" si="23"/>
        <v>6</v>
      </c>
    </row>
    <row r="770" spans="1:30" ht="12.75" customHeight="1" x14ac:dyDescent="0.2">
      <c r="A770" s="2">
        <v>43641.369827858798</v>
      </c>
      <c r="B770" s="1" t="s">
        <v>1146</v>
      </c>
      <c r="C770" s="1" t="s">
        <v>573</v>
      </c>
      <c r="D770" s="1" t="s">
        <v>574</v>
      </c>
      <c r="E770" s="3">
        <v>1</v>
      </c>
      <c r="F770" s="1" t="s">
        <v>31</v>
      </c>
      <c r="G770" s="3">
        <v>-0.25</v>
      </c>
      <c r="H770" s="3">
        <v>-0.25</v>
      </c>
      <c r="I770" s="1" t="s">
        <v>32</v>
      </c>
      <c r="K770" s="1" t="s">
        <v>33</v>
      </c>
      <c r="M770" s="1" t="s">
        <v>35</v>
      </c>
      <c r="N770" s="1" t="s">
        <v>125</v>
      </c>
      <c r="O770" s="1" t="s">
        <v>37</v>
      </c>
      <c r="P770" s="1" t="s">
        <v>206</v>
      </c>
      <c r="Q770" s="1" t="s">
        <v>207</v>
      </c>
      <c r="X770" s="1" t="s">
        <v>53</v>
      </c>
      <c r="Y770" s="1" t="s">
        <v>208</v>
      </c>
      <c r="Z770" s="3">
        <v>0</v>
      </c>
      <c r="AC770" s="1">
        <f t="shared" si="22"/>
        <v>2019</v>
      </c>
      <c r="AD770" s="1">
        <f t="shared" si="23"/>
        <v>6</v>
      </c>
    </row>
    <row r="771" spans="1:30" ht="12.75" customHeight="1" x14ac:dyDescent="0.2">
      <c r="A771" s="2">
        <v>43641.369827858798</v>
      </c>
      <c r="B771" s="1" t="s">
        <v>1146</v>
      </c>
      <c r="C771" s="1" t="s">
        <v>1147</v>
      </c>
      <c r="D771" s="1" t="s">
        <v>1148</v>
      </c>
      <c r="E771" s="3">
        <v>15</v>
      </c>
      <c r="F771" s="1" t="s">
        <v>31</v>
      </c>
      <c r="G771" s="3">
        <v>12.65</v>
      </c>
      <c r="H771" s="3">
        <v>189.75</v>
      </c>
      <c r="I771" s="1" t="s">
        <v>32</v>
      </c>
      <c r="K771" s="1" t="s">
        <v>33</v>
      </c>
      <c r="L771" s="1" t="s">
        <v>1149</v>
      </c>
      <c r="M771" s="1" t="s">
        <v>35</v>
      </c>
      <c r="N771" s="1" t="s">
        <v>125</v>
      </c>
      <c r="O771" s="1" t="s">
        <v>37</v>
      </c>
      <c r="P771" s="1" t="s">
        <v>50</v>
      </c>
      <c r="Q771" s="1" t="s">
        <v>51</v>
      </c>
      <c r="T771" s="1" t="s">
        <v>359</v>
      </c>
      <c r="X771" s="1" t="s">
        <v>53</v>
      </c>
      <c r="Y771" s="1" t="s">
        <v>42</v>
      </c>
      <c r="Z771" s="3">
        <v>0</v>
      </c>
      <c r="AA771" s="1" t="s">
        <v>306</v>
      </c>
      <c r="AB771" s="1" t="s">
        <v>306</v>
      </c>
      <c r="AC771" s="1">
        <f t="shared" ref="AC771:AC834" si="24">YEAR(A771)</f>
        <v>2019</v>
      </c>
      <c r="AD771" s="1">
        <f t="shared" ref="AD771:AD834" si="25">MONTH(A771)</f>
        <v>6</v>
      </c>
    </row>
    <row r="772" spans="1:30" ht="12.75" customHeight="1" x14ac:dyDescent="0.2">
      <c r="A772" s="2">
        <v>43642.286197835601</v>
      </c>
      <c r="B772" s="1" t="s">
        <v>1150</v>
      </c>
      <c r="C772" s="1" t="s">
        <v>1151</v>
      </c>
      <c r="D772" s="1" t="s">
        <v>1152</v>
      </c>
      <c r="E772" s="3">
        <v>30</v>
      </c>
      <c r="F772" s="1" t="s">
        <v>31</v>
      </c>
      <c r="G772" s="3">
        <v>4.78</v>
      </c>
      <c r="H772" s="3">
        <v>143.4</v>
      </c>
      <c r="I772" s="1" t="s">
        <v>32</v>
      </c>
      <c r="K772" s="1" t="s">
        <v>33</v>
      </c>
      <c r="L772" s="1" t="s">
        <v>1153</v>
      </c>
      <c r="M772" s="1" t="s">
        <v>35</v>
      </c>
      <c r="N772" s="1" t="s">
        <v>120</v>
      </c>
      <c r="O772" s="1" t="s">
        <v>37</v>
      </c>
      <c r="P772" s="1" t="s">
        <v>88</v>
      </c>
      <c r="Q772" s="1" t="s">
        <v>89</v>
      </c>
      <c r="T772" s="1" t="s">
        <v>1154</v>
      </c>
      <c r="X772" s="1" t="s">
        <v>53</v>
      </c>
      <c r="Y772" s="1" t="s">
        <v>84</v>
      </c>
      <c r="Z772" s="3">
        <v>0</v>
      </c>
      <c r="AC772" s="1">
        <f t="shared" si="24"/>
        <v>2019</v>
      </c>
      <c r="AD772" s="1">
        <f t="shared" si="25"/>
        <v>6</v>
      </c>
    </row>
    <row r="773" spans="1:30" ht="12.75" customHeight="1" x14ac:dyDescent="0.2">
      <c r="A773" s="2">
        <v>43642.594513344899</v>
      </c>
      <c r="B773" s="1" t="s">
        <v>1155</v>
      </c>
      <c r="C773" s="1" t="s">
        <v>44</v>
      </c>
      <c r="D773" s="1" t="s">
        <v>45</v>
      </c>
      <c r="E773" s="3">
        <v>6</v>
      </c>
      <c r="F773" s="1" t="s">
        <v>31</v>
      </c>
      <c r="G773" s="3">
        <v>29.89</v>
      </c>
      <c r="H773" s="3">
        <v>179.34</v>
      </c>
      <c r="I773" s="1" t="s">
        <v>32</v>
      </c>
      <c r="K773" s="1" t="s">
        <v>33</v>
      </c>
      <c r="L773" s="1" t="s">
        <v>48</v>
      </c>
      <c r="M773" s="1" t="s">
        <v>35</v>
      </c>
      <c r="N773" s="1" t="s">
        <v>49</v>
      </c>
      <c r="O773" s="1" t="s">
        <v>37</v>
      </c>
      <c r="P773" s="1" t="s">
        <v>50</v>
      </c>
      <c r="Q773" s="1" t="s">
        <v>51</v>
      </c>
      <c r="T773" s="1" t="s">
        <v>52</v>
      </c>
      <c r="X773" s="1" t="s">
        <v>53</v>
      </c>
      <c r="Y773" s="1" t="s">
        <v>42</v>
      </c>
      <c r="Z773" s="3">
        <v>0</v>
      </c>
      <c r="AC773" s="1">
        <f t="shared" si="24"/>
        <v>2019</v>
      </c>
      <c r="AD773" s="1">
        <f t="shared" si="25"/>
        <v>6</v>
      </c>
    </row>
    <row r="774" spans="1:30" ht="12.75" customHeight="1" x14ac:dyDescent="0.2">
      <c r="A774" s="2">
        <v>43643.565409456001</v>
      </c>
      <c r="B774" s="1" t="s">
        <v>1156</v>
      </c>
      <c r="C774" s="1" t="s">
        <v>747</v>
      </c>
      <c r="D774" s="1" t="s">
        <v>748</v>
      </c>
      <c r="E774" s="3">
        <v>50</v>
      </c>
      <c r="F774" s="1" t="s">
        <v>31</v>
      </c>
      <c r="G774" s="3">
        <v>180.44</v>
      </c>
      <c r="H774" s="3">
        <v>9021.76</v>
      </c>
      <c r="I774" s="1" t="s">
        <v>32</v>
      </c>
      <c r="K774" s="1" t="s">
        <v>33</v>
      </c>
      <c r="L774" s="1" t="s">
        <v>749</v>
      </c>
      <c r="M774" s="1" t="s">
        <v>35</v>
      </c>
      <c r="N774" s="1" t="s">
        <v>125</v>
      </c>
      <c r="O774" s="1" t="s">
        <v>37</v>
      </c>
      <c r="P774" s="1" t="s">
        <v>149</v>
      </c>
      <c r="Q774" s="1" t="s">
        <v>150</v>
      </c>
      <c r="T774" s="1" t="s">
        <v>134</v>
      </c>
      <c r="X774" s="1" t="s">
        <v>750</v>
      </c>
      <c r="Y774" s="1" t="s">
        <v>151</v>
      </c>
      <c r="Z774" s="3">
        <v>0</v>
      </c>
      <c r="AC774" s="1">
        <f t="shared" si="24"/>
        <v>2019</v>
      </c>
      <c r="AD774" s="1">
        <f t="shared" si="25"/>
        <v>6</v>
      </c>
    </row>
    <row r="775" spans="1:30" ht="12.75" customHeight="1" x14ac:dyDescent="0.2">
      <c r="A775" s="2">
        <v>43643.565409456001</v>
      </c>
      <c r="B775" s="1" t="s">
        <v>1156</v>
      </c>
      <c r="C775" s="1" t="s">
        <v>1157</v>
      </c>
      <c r="D775" s="1" t="s">
        <v>1158</v>
      </c>
      <c r="E775" s="3">
        <v>50</v>
      </c>
      <c r="F775" s="1" t="s">
        <v>31</v>
      </c>
      <c r="G775" s="3">
        <v>180.44</v>
      </c>
      <c r="H775" s="3">
        <v>9021.76</v>
      </c>
      <c r="I775" s="1" t="s">
        <v>32</v>
      </c>
      <c r="K775" s="1" t="s">
        <v>33</v>
      </c>
      <c r="L775" s="1" t="s">
        <v>1159</v>
      </c>
      <c r="M775" s="1" t="s">
        <v>35</v>
      </c>
      <c r="N775" s="1" t="s">
        <v>125</v>
      </c>
      <c r="O775" s="1" t="s">
        <v>37</v>
      </c>
      <c r="P775" s="1" t="s">
        <v>149</v>
      </c>
      <c r="Q775" s="1" t="s">
        <v>150</v>
      </c>
      <c r="T775" s="1" t="s">
        <v>134</v>
      </c>
      <c r="X775" s="1" t="s">
        <v>1160</v>
      </c>
      <c r="Y775" s="1" t="s">
        <v>151</v>
      </c>
      <c r="Z775" s="3">
        <v>0</v>
      </c>
      <c r="AC775" s="1">
        <f t="shared" si="24"/>
        <v>2019</v>
      </c>
      <c r="AD775" s="1">
        <f t="shared" si="25"/>
        <v>6</v>
      </c>
    </row>
    <row r="776" spans="1:30" ht="12.75" customHeight="1" x14ac:dyDescent="0.2">
      <c r="A776" s="2">
        <v>43643.565409456001</v>
      </c>
      <c r="B776" s="1" t="s">
        <v>1156</v>
      </c>
      <c r="C776" s="1" t="s">
        <v>1161</v>
      </c>
      <c r="D776" s="1" t="s">
        <v>1162</v>
      </c>
      <c r="E776" s="3">
        <v>25</v>
      </c>
      <c r="F776" s="1" t="s">
        <v>31</v>
      </c>
      <c r="G776" s="3">
        <v>180.44</v>
      </c>
      <c r="H776" s="3">
        <v>4510.88</v>
      </c>
      <c r="I776" s="1" t="s">
        <v>32</v>
      </c>
      <c r="K776" s="1" t="s">
        <v>33</v>
      </c>
      <c r="L776" s="1" t="s">
        <v>1163</v>
      </c>
      <c r="M776" s="1" t="s">
        <v>35</v>
      </c>
      <c r="N776" s="1" t="s">
        <v>125</v>
      </c>
      <c r="O776" s="1" t="s">
        <v>37</v>
      </c>
      <c r="P776" s="1" t="s">
        <v>149</v>
      </c>
      <c r="Q776" s="1" t="s">
        <v>150</v>
      </c>
      <c r="T776" s="1" t="s">
        <v>134</v>
      </c>
      <c r="X776" s="1" t="s">
        <v>53</v>
      </c>
      <c r="Y776" s="1" t="s">
        <v>151</v>
      </c>
      <c r="Z776" s="3">
        <v>0</v>
      </c>
      <c r="AC776" s="1">
        <f t="shared" si="24"/>
        <v>2019</v>
      </c>
      <c r="AD776" s="1">
        <f t="shared" si="25"/>
        <v>6</v>
      </c>
    </row>
    <row r="777" spans="1:30" ht="12.75" customHeight="1" x14ac:dyDescent="0.2">
      <c r="A777" s="2">
        <v>43643.565409456001</v>
      </c>
      <c r="B777" s="1" t="s">
        <v>1156</v>
      </c>
      <c r="C777" s="1" t="s">
        <v>1164</v>
      </c>
      <c r="D777" s="1" t="s">
        <v>1165</v>
      </c>
      <c r="E777" s="3">
        <v>25</v>
      </c>
      <c r="F777" s="1" t="s">
        <v>31</v>
      </c>
      <c r="G777" s="3">
        <v>180.44</v>
      </c>
      <c r="H777" s="3">
        <v>4510.88</v>
      </c>
      <c r="I777" s="1" t="s">
        <v>32</v>
      </c>
      <c r="K777" s="1" t="s">
        <v>33</v>
      </c>
      <c r="L777" s="1" t="s">
        <v>1166</v>
      </c>
      <c r="M777" s="1" t="s">
        <v>35</v>
      </c>
      <c r="N777" s="1" t="s">
        <v>125</v>
      </c>
      <c r="O777" s="1" t="s">
        <v>37</v>
      </c>
      <c r="P777" s="1" t="s">
        <v>149</v>
      </c>
      <c r="Q777" s="1" t="s">
        <v>150</v>
      </c>
      <c r="T777" s="1" t="s">
        <v>134</v>
      </c>
      <c r="X777" s="1" t="s">
        <v>53</v>
      </c>
      <c r="Y777" s="1" t="s">
        <v>151</v>
      </c>
      <c r="Z777" s="3">
        <v>0</v>
      </c>
      <c r="AC777" s="1">
        <f t="shared" si="24"/>
        <v>2019</v>
      </c>
      <c r="AD777" s="1">
        <f t="shared" si="25"/>
        <v>6</v>
      </c>
    </row>
    <row r="778" spans="1:30" ht="12.75" customHeight="1" x14ac:dyDescent="0.2">
      <c r="A778" s="2">
        <v>43644.349191203699</v>
      </c>
      <c r="B778" s="1" t="s">
        <v>1167</v>
      </c>
      <c r="C778" s="1" t="s">
        <v>649</v>
      </c>
      <c r="D778" s="1" t="s">
        <v>650</v>
      </c>
      <c r="E778" s="3">
        <v>1</v>
      </c>
      <c r="F778" s="1" t="s">
        <v>31</v>
      </c>
      <c r="G778" s="3">
        <v>-0.41</v>
      </c>
      <c r="H778" s="3">
        <v>-0.41</v>
      </c>
      <c r="I778" s="1" t="s">
        <v>46</v>
      </c>
      <c r="K778" s="1" t="s">
        <v>47</v>
      </c>
      <c r="M778" s="1" t="s">
        <v>35</v>
      </c>
      <c r="N778" s="1" t="s">
        <v>195</v>
      </c>
      <c r="O778" s="1" t="s">
        <v>37</v>
      </c>
      <c r="P778" s="1" t="s">
        <v>206</v>
      </c>
      <c r="Q778" s="1" t="s">
        <v>207</v>
      </c>
      <c r="X778" s="1" t="s">
        <v>53</v>
      </c>
      <c r="Y778" s="1" t="s">
        <v>208</v>
      </c>
      <c r="Z778" s="3">
        <v>0</v>
      </c>
      <c r="AC778" s="1">
        <f t="shared" si="24"/>
        <v>2019</v>
      </c>
      <c r="AD778" s="1">
        <f t="shared" si="25"/>
        <v>6</v>
      </c>
    </row>
    <row r="779" spans="1:30" ht="12.75" customHeight="1" x14ac:dyDescent="0.2">
      <c r="A779" s="2">
        <v>43644.349191203699</v>
      </c>
      <c r="B779" s="1" t="s">
        <v>1167</v>
      </c>
      <c r="C779" s="1" t="s">
        <v>1168</v>
      </c>
      <c r="D779" s="1" t="s">
        <v>1169</v>
      </c>
      <c r="E779" s="3">
        <v>1</v>
      </c>
      <c r="F779" s="1" t="s">
        <v>31</v>
      </c>
      <c r="G779" s="3">
        <v>1073.7</v>
      </c>
      <c r="H779" s="3">
        <v>1073.7</v>
      </c>
      <c r="I779" s="1" t="s">
        <v>46</v>
      </c>
      <c r="K779" s="1" t="s">
        <v>47</v>
      </c>
      <c r="L779" s="1" t="s">
        <v>1170</v>
      </c>
      <c r="M779" s="1" t="s">
        <v>35</v>
      </c>
      <c r="N779" s="1" t="s">
        <v>195</v>
      </c>
      <c r="O779" s="1" t="s">
        <v>37</v>
      </c>
      <c r="P779" s="1" t="s">
        <v>169</v>
      </c>
      <c r="Q779" s="1" t="s">
        <v>170</v>
      </c>
      <c r="T779" s="1" t="s">
        <v>1171</v>
      </c>
      <c r="X779" s="1" t="s">
        <v>53</v>
      </c>
      <c r="Y779" s="1" t="s">
        <v>84</v>
      </c>
      <c r="Z779" s="3">
        <v>0</v>
      </c>
      <c r="AA779" s="1" t="s">
        <v>1172</v>
      </c>
      <c r="AB779" s="1" t="s">
        <v>1172</v>
      </c>
      <c r="AC779" s="1">
        <f t="shared" si="24"/>
        <v>2019</v>
      </c>
      <c r="AD779" s="1">
        <f t="shared" si="25"/>
        <v>6</v>
      </c>
    </row>
    <row r="780" spans="1:30" ht="12.75" customHeight="1" x14ac:dyDescent="0.2">
      <c r="A780" s="2">
        <v>43644.349191203699</v>
      </c>
      <c r="B780" s="1" t="s">
        <v>1167</v>
      </c>
      <c r="C780" s="1" t="s">
        <v>1173</v>
      </c>
      <c r="D780" s="1" t="s">
        <v>1174</v>
      </c>
      <c r="E780" s="3">
        <v>1</v>
      </c>
      <c r="F780" s="1" t="s">
        <v>31</v>
      </c>
      <c r="G780" s="3">
        <v>1073.71</v>
      </c>
      <c r="H780" s="3">
        <v>1073.71</v>
      </c>
      <c r="I780" s="1" t="s">
        <v>46</v>
      </c>
      <c r="K780" s="1" t="s">
        <v>47</v>
      </c>
      <c r="L780" s="1" t="s">
        <v>1175</v>
      </c>
      <c r="M780" s="1" t="s">
        <v>35</v>
      </c>
      <c r="N780" s="1" t="s">
        <v>195</v>
      </c>
      <c r="O780" s="1" t="s">
        <v>37</v>
      </c>
      <c r="P780" s="1" t="s">
        <v>169</v>
      </c>
      <c r="Q780" s="1" t="s">
        <v>170</v>
      </c>
      <c r="R780" s="1" t="s">
        <v>1171</v>
      </c>
      <c r="T780" s="1" t="s">
        <v>1171</v>
      </c>
      <c r="X780" s="1" t="s">
        <v>53</v>
      </c>
      <c r="Y780" s="1" t="s">
        <v>84</v>
      </c>
      <c r="Z780" s="3">
        <v>0</v>
      </c>
      <c r="AA780" s="1" t="s">
        <v>1172</v>
      </c>
      <c r="AB780" s="1" t="s">
        <v>1172</v>
      </c>
      <c r="AC780" s="1">
        <f t="shared" si="24"/>
        <v>2019</v>
      </c>
      <c r="AD780" s="1">
        <f t="shared" si="25"/>
        <v>6</v>
      </c>
    </row>
    <row r="781" spans="1:30" ht="12.75" customHeight="1" x14ac:dyDescent="0.2">
      <c r="A781" s="2">
        <v>43654.3527777778</v>
      </c>
      <c r="B781" s="1" t="s">
        <v>1176</v>
      </c>
      <c r="C781" s="1" t="s">
        <v>181</v>
      </c>
      <c r="D781" s="1" t="s">
        <v>182</v>
      </c>
      <c r="E781" s="3">
        <v>230</v>
      </c>
      <c r="F781" s="1" t="s">
        <v>31</v>
      </c>
      <c r="G781" s="3">
        <v>10.16</v>
      </c>
      <c r="H781" s="3">
        <v>2336.8000000000002</v>
      </c>
      <c r="I781" s="1" t="s">
        <v>32</v>
      </c>
      <c r="K781" s="1" t="s">
        <v>33</v>
      </c>
      <c r="L781" s="1" t="s">
        <v>183</v>
      </c>
      <c r="M781" s="1" t="s">
        <v>35</v>
      </c>
      <c r="N781" s="1" t="s">
        <v>49</v>
      </c>
      <c r="O781" s="1" t="s">
        <v>37</v>
      </c>
      <c r="P781" s="1" t="s">
        <v>185</v>
      </c>
      <c r="Q781" s="1" t="s">
        <v>186</v>
      </c>
      <c r="T781" s="1" t="s">
        <v>187</v>
      </c>
      <c r="X781" s="1" t="s">
        <v>53</v>
      </c>
      <c r="Y781" s="1" t="s">
        <v>188</v>
      </c>
      <c r="Z781" s="3">
        <v>0</v>
      </c>
      <c r="AA781" s="1" t="s">
        <v>189</v>
      </c>
      <c r="AB781" s="1" t="s">
        <v>189</v>
      </c>
      <c r="AC781" s="1">
        <f t="shared" si="24"/>
        <v>2019</v>
      </c>
      <c r="AD781" s="1">
        <f t="shared" si="25"/>
        <v>7</v>
      </c>
    </row>
    <row r="782" spans="1:30" ht="12.75" customHeight="1" x14ac:dyDescent="0.2">
      <c r="A782" s="2">
        <v>43669.299762928204</v>
      </c>
      <c r="B782" s="1" t="s">
        <v>1177</v>
      </c>
      <c r="C782" s="1" t="s">
        <v>1178</v>
      </c>
      <c r="D782" s="1" t="s">
        <v>1179</v>
      </c>
      <c r="E782" s="3">
        <v>2</v>
      </c>
      <c r="F782" s="1" t="s">
        <v>31</v>
      </c>
      <c r="G782" s="3">
        <v>19.96</v>
      </c>
      <c r="H782" s="3">
        <v>39.92</v>
      </c>
      <c r="I782" s="1" t="s">
        <v>46</v>
      </c>
      <c r="K782" s="1" t="s">
        <v>47</v>
      </c>
      <c r="L782" s="1" t="s">
        <v>1180</v>
      </c>
      <c r="M782" s="1" t="s">
        <v>35</v>
      </c>
      <c r="N782" s="1" t="s">
        <v>195</v>
      </c>
      <c r="O782" s="1" t="s">
        <v>37</v>
      </c>
      <c r="P782" s="1" t="s">
        <v>69</v>
      </c>
      <c r="Q782" s="1" t="s">
        <v>70</v>
      </c>
      <c r="T782" s="1" t="s">
        <v>179</v>
      </c>
      <c r="X782" s="1" t="s">
        <v>53</v>
      </c>
      <c r="Y782" s="1" t="s">
        <v>42</v>
      </c>
      <c r="Z782" s="3">
        <v>0</v>
      </c>
      <c r="AC782" s="1">
        <f t="shared" si="24"/>
        <v>2019</v>
      </c>
      <c r="AD782" s="1">
        <f t="shared" si="25"/>
        <v>7</v>
      </c>
    </row>
    <row r="783" spans="1:30" ht="12.75" customHeight="1" x14ac:dyDescent="0.2">
      <c r="A783" s="2">
        <v>43669.299762928204</v>
      </c>
      <c r="B783" s="1" t="s">
        <v>1177</v>
      </c>
      <c r="C783" s="1" t="s">
        <v>1181</v>
      </c>
      <c r="D783" s="1" t="s">
        <v>1182</v>
      </c>
      <c r="E783" s="3">
        <v>2</v>
      </c>
      <c r="F783" s="1" t="s">
        <v>31</v>
      </c>
      <c r="G783" s="3">
        <v>25.25</v>
      </c>
      <c r="H783" s="3">
        <v>50.49</v>
      </c>
      <c r="I783" s="1" t="s">
        <v>46</v>
      </c>
      <c r="K783" s="1" t="s">
        <v>47</v>
      </c>
      <c r="L783" s="1" t="s">
        <v>1183</v>
      </c>
      <c r="M783" s="1" t="s">
        <v>35</v>
      </c>
      <c r="N783" s="1" t="s">
        <v>195</v>
      </c>
      <c r="O783" s="1" t="s">
        <v>37</v>
      </c>
      <c r="P783" s="1" t="s">
        <v>69</v>
      </c>
      <c r="Q783" s="1" t="s">
        <v>70</v>
      </c>
      <c r="T783" s="1" t="s">
        <v>179</v>
      </c>
      <c r="X783" s="1" t="s">
        <v>53</v>
      </c>
      <c r="Y783" s="1" t="s">
        <v>42</v>
      </c>
      <c r="Z783" s="3">
        <v>0</v>
      </c>
      <c r="AC783" s="1">
        <f t="shared" si="24"/>
        <v>2019</v>
      </c>
      <c r="AD783" s="1">
        <f t="shared" si="25"/>
        <v>7</v>
      </c>
    </row>
    <row r="784" spans="1:30" ht="12.75" customHeight="1" x14ac:dyDescent="0.2">
      <c r="A784" s="2">
        <v>43669.445590277799</v>
      </c>
      <c r="B784" s="1" t="s">
        <v>1184</v>
      </c>
      <c r="C784" s="1" t="s">
        <v>396</v>
      </c>
      <c r="D784" s="1" t="s">
        <v>397</v>
      </c>
      <c r="E784" s="3">
        <v>500</v>
      </c>
      <c r="F784" s="1" t="s">
        <v>31</v>
      </c>
      <c r="G784" s="3">
        <v>0.27</v>
      </c>
      <c r="H784" s="3">
        <v>135</v>
      </c>
      <c r="I784" s="1" t="s">
        <v>32</v>
      </c>
      <c r="K784" s="1" t="s">
        <v>33</v>
      </c>
      <c r="L784" s="1" t="s">
        <v>398</v>
      </c>
      <c r="M784" s="1" t="s">
        <v>35</v>
      </c>
      <c r="N784" s="1" t="s">
        <v>49</v>
      </c>
      <c r="O784" s="1" t="s">
        <v>37</v>
      </c>
      <c r="P784" s="1" t="s">
        <v>69</v>
      </c>
      <c r="Q784" s="1" t="s">
        <v>70</v>
      </c>
      <c r="T784" s="1" t="s">
        <v>71</v>
      </c>
      <c r="X784" s="1" t="s">
        <v>53</v>
      </c>
      <c r="Y784" s="1" t="s">
        <v>42</v>
      </c>
      <c r="Z784" s="3">
        <v>0</v>
      </c>
      <c r="AC784" s="1">
        <f t="shared" si="24"/>
        <v>2019</v>
      </c>
      <c r="AD784" s="1">
        <f t="shared" si="25"/>
        <v>7</v>
      </c>
    </row>
    <row r="785" spans="1:30" ht="12.75" customHeight="1" x14ac:dyDescent="0.2">
      <c r="A785" s="2">
        <v>43669.445590277799</v>
      </c>
      <c r="B785" s="1" t="s">
        <v>1184</v>
      </c>
      <c r="C785" s="1" t="s">
        <v>510</v>
      </c>
      <c r="D785" s="1" t="s">
        <v>511</v>
      </c>
      <c r="E785" s="3">
        <v>500</v>
      </c>
      <c r="F785" s="1" t="s">
        <v>31</v>
      </c>
      <c r="G785" s="3">
        <v>0.43</v>
      </c>
      <c r="H785" s="3">
        <v>215</v>
      </c>
      <c r="I785" s="1" t="s">
        <v>32</v>
      </c>
      <c r="K785" s="1" t="s">
        <v>33</v>
      </c>
      <c r="L785" s="1" t="s">
        <v>512</v>
      </c>
      <c r="M785" s="1" t="s">
        <v>35</v>
      </c>
      <c r="N785" s="1" t="s">
        <v>49</v>
      </c>
      <c r="O785" s="1" t="s">
        <v>37</v>
      </c>
      <c r="P785" s="1" t="s">
        <v>69</v>
      </c>
      <c r="Q785" s="1" t="s">
        <v>70</v>
      </c>
      <c r="T785" s="1" t="s">
        <v>71</v>
      </c>
      <c r="X785" s="1" t="s">
        <v>53</v>
      </c>
      <c r="Y785" s="1" t="s">
        <v>42</v>
      </c>
      <c r="Z785" s="3">
        <v>0</v>
      </c>
      <c r="AC785" s="1">
        <f t="shared" si="24"/>
        <v>2019</v>
      </c>
      <c r="AD785" s="1">
        <f t="shared" si="25"/>
        <v>7</v>
      </c>
    </row>
    <row r="786" spans="1:30" ht="12.75" customHeight="1" x14ac:dyDescent="0.2">
      <c r="A786" s="2">
        <v>43669.445590277799</v>
      </c>
      <c r="B786" s="1" t="s">
        <v>1184</v>
      </c>
      <c r="C786" s="1" t="s">
        <v>146</v>
      </c>
      <c r="D786" s="1" t="s">
        <v>147</v>
      </c>
      <c r="E786" s="3">
        <v>200</v>
      </c>
      <c r="F786" s="1" t="s">
        <v>31</v>
      </c>
      <c r="G786" s="3">
        <v>0.55000000000000004</v>
      </c>
      <c r="H786" s="3">
        <v>110</v>
      </c>
      <c r="I786" s="1" t="s">
        <v>32</v>
      </c>
      <c r="K786" s="1" t="s">
        <v>33</v>
      </c>
      <c r="L786" s="1" t="s">
        <v>148</v>
      </c>
      <c r="M786" s="1" t="s">
        <v>35</v>
      </c>
      <c r="N786" s="1" t="s">
        <v>49</v>
      </c>
      <c r="O786" s="1" t="s">
        <v>37</v>
      </c>
      <c r="P786" s="1" t="s">
        <v>149</v>
      </c>
      <c r="Q786" s="1" t="s">
        <v>150</v>
      </c>
      <c r="T786" s="1" t="s">
        <v>134</v>
      </c>
      <c r="X786" s="1" t="s">
        <v>53</v>
      </c>
      <c r="Y786" s="1" t="s">
        <v>151</v>
      </c>
      <c r="Z786" s="3">
        <v>0</v>
      </c>
      <c r="AC786" s="1">
        <f t="shared" si="24"/>
        <v>2019</v>
      </c>
      <c r="AD786" s="1">
        <f t="shared" si="25"/>
        <v>7</v>
      </c>
    </row>
    <row r="787" spans="1:30" ht="12.75" customHeight="1" x14ac:dyDescent="0.2">
      <c r="A787" s="2">
        <v>43669.445590277799</v>
      </c>
      <c r="B787" s="1" t="s">
        <v>1184</v>
      </c>
      <c r="C787" s="1" t="s">
        <v>282</v>
      </c>
      <c r="D787" s="1" t="s">
        <v>283</v>
      </c>
      <c r="E787" s="3">
        <v>2000</v>
      </c>
      <c r="F787" s="1" t="s">
        <v>31</v>
      </c>
      <c r="G787" s="3">
        <v>0.63</v>
      </c>
      <c r="H787" s="3">
        <v>1260</v>
      </c>
      <c r="I787" s="1" t="s">
        <v>32</v>
      </c>
      <c r="K787" s="1" t="s">
        <v>33</v>
      </c>
      <c r="L787" s="1" t="s">
        <v>284</v>
      </c>
      <c r="M787" s="1" t="s">
        <v>35</v>
      </c>
      <c r="N787" s="1" t="s">
        <v>49</v>
      </c>
      <c r="O787" s="1" t="s">
        <v>37</v>
      </c>
      <c r="P787" s="1" t="s">
        <v>58</v>
      </c>
      <c r="Q787" s="1" t="s">
        <v>59</v>
      </c>
      <c r="T787" s="1" t="s">
        <v>60</v>
      </c>
      <c r="X787" s="1" t="s">
        <v>53</v>
      </c>
      <c r="Y787" s="1" t="s">
        <v>61</v>
      </c>
      <c r="Z787" s="3">
        <v>0</v>
      </c>
      <c r="AA787" s="1" t="s">
        <v>62</v>
      </c>
      <c r="AB787" s="1" t="s">
        <v>62</v>
      </c>
      <c r="AC787" s="1">
        <f t="shared" si="24"/>
        <v>2019</v>
      </c>
      <c r="AD787" s="1">
        <f t="shared" si="25"/>
        <v>7</v>
      </c>
    </row>
    <row r="788" spans="1:30" ht="12.75" customHeight="1" x14ac:dyDescent="0.2">
      <c r="A788" s="2">
        <v>43669.445590277799</v>
      </c>
      <c r="B788" s="1" t="s">
        <v>1184</v>
      </c>
      <c r="C788" s="1" t="s">
        <v>55</v>
      </c>
      <c r="D788" s="1" t="s">
        <v>56</v>
      </c>
      <c r="E788" s="3">
        <v>2400</v>
      </c>
      <c r="F788" s="1" t="s">
        <v>31</v>
      </c>
      <c r="G788" s="3">
        <v>0.63</v>
      </c>
      <c r="H788" s="3">
        <v>1512</v>
      </c>
      <c r="I788" s="1" t="s">
        <v>32</v>
      </c>
      <c r="K788" s="1" t="s">
        <v>33</v>
      </c>
      <c r="L788" s="1" t="s">
        <v>57</v>
      </c>
      <c r="M788" s="1" t="s">
        <v>35</v>
      </c>
      <c r="N788" s="1" t="s">
        <v>49</v>
      </c>
      <c r="O788" s="1" t="s">
        <v>37</v>
      </c>
      <c r="P788" s="1" t="s">
        <v>58</v>
      </c>
      <c r="Q788" s="1" t="s">
        <v>59</v>
      </c>
      <c r="T788" s="1" t="s">
        <v>60</v>
      </c>
      <c r="X788" s="1" t="s">
        <v>53</v>
      </c>
      <c r="Y788" s="1" t="s">
        <v>61</v>
      </c>
      <c r="Z788" s="3">
        <v>0</v>
      </c>
      <c r="AA788" s="1" t="s">
        <v>62</v>
      </c>
      <c r="AB788" s="1" t="s">
        <v>62</v>
      </c>
      <c r="AC788" s="1">
        <f t="shared" si="24"/>
        <v>2019</v>
      </c>
      <c r="AD788" s="1">
        <f t="shared" si="25"/>
        <v>7</v>
      </c>
    </row>
    <row r="789" spans="1:30" ht="12.75" customHeight="1" x14ac:dyDescent="0.2">
      <c r="A789" s="2">
        <v>43669.445590277799</v>
      </c>
      <c r="B789" s="1" t="s">
        <v>1184</v>
      </c>
      <c r="C789" s="1" t="s">
        <v>72</v>
      </c>
      <c r="D789" s="1" t="s">
        <v>73</v>
      </c>
      <c r="E789" s="3">
        <v>200</v>
      </c>
      <c r="F789" s="1" t="s">
        <v>31</v>
      </c>
      <c r="G789" s="3">
        <v>0.85</v>
      </c>
      <c r="H789" s="3">
        <v>170</v>
      </c>
      <c r="I789" s="1" t="s">
        <v>32</v>
      </c>
      <c r="K789" s="1" t="s">
        <v>33</v>
      </c>
      <c r="L789" s="1" t="s">
        <v>74</v>
      </c>
      <c r="M789" s="1" t="s">
        <v>35</v>
      </c>
      <c r="N789" s="1" t="s">
        <v>49</v>
      </c>
      <c r="O789" s="1" t="s">
        <v>37</v>
      </c>
      <c r="P789" s="1" t="s">
        <v>75</v>
      </c>
      <c r="Q789" s="1" t="s">
        <v>76</v>
      </c>
      <c r="T789" s="1" t="s">
        <v>40</v>
      </c>
      <c r="X789" s="1" t="s">
        <v>77</v>
      </c>
      <c r="Y789" s="1" t="s">
        <v>42</v>
      </c>
      <c r="Z789" s="3">
        <v>0</v>
      </c>
      <c r="AC789" s="1">
        <f t="shared" si="24"/>
        <v>2019</v>
      </c>
      <c r="AD789" s="1">
        <f t="shared" si="25"/>
        <v>7</v>
      </c>
    </row>
    <row r="790" spans="1:30" ht="12.75" customHeight="1" x14ac:dyDescent="0.2">
      <c r="A790" s="2">
        <v>43669.445590277799</v>
      </c>
      <c r="B790" s="1" t="s">
        <v>1184</v>
      </c>
      <c r="C790" s="1" t="s">
        <v>291</v>
      </c>
      <c r="D790" s="1" t="s">
        <v>292</v>
      </c>
      <c r="E790" s="3">
        <v>100</v>
      </c>
      <c r="F790" s="1" t="s">
        <v>31</v>
      </c>
      <c r="G790" s="3">
        <v>1.0900000000000001</v>
      </c>
      <c r="H790" s="3">
        <v>109</v>
      </c>
      <c r="I790" s="1" t="s">
        <v>32</v>
      </c>
      <c r="K790" s="1" t="s">
        <v>33</v>
      </c>
      <c r="L790" s="1" t="s">
        <v>293</v>
      </c>
      <c r="M790" s="1" t="s">
        <v>35</v>
      </c>
      <c r="N790" s="1" t="s">
        <v>49</v>
      </c>
      <c r="O790" s="1" t="s">
        <v>37</v>
      </c>
      <c r="P790" s="1" t="s">
        <v>81</v>
      </c>
      <c r="Q790" s="1" t="s">
        <v>82</v>
      </c>
      <c r="T790" s="1" t="s">
        <v>134</v>
      </c>
      <c r="X790" s="1" t="s">
        <v>53</v>
      </c>
      <c r="Y790" s="1" t="s">
        <v>84</v>
      </c>
      <c r="Z790" s="3">
        <v>0</v>
      </c>
      <c r="AC790" s="1">
        <f t="shared" si="24"/>
        <v>2019</v>
      </c>
      <c r="AD790" s="1">
        <f t="shared" si="25"/>
        <v>7</v>
      </c>
    </row>
    <row r="791" spans="1:30" ht="12.75" customHeight="1" x14ac:dyDescent="0.2">
      <c r="A791" s="2">
        <v>43669.445590277799</v>
      </c>
      <c r="B791" s="1" t="s">
        <v>1184</v>
      </c>
      <c r="C791" s="1" t="s">
        <v>315</v>
      </c>
      <c r="D791" s="1" t="s">
        <v>316</v>
      </c>
      <c r="E791" s="3">
        <v>200</v>
      </c>
      <c r="F791" s="1" t="s">
        <v>31</v>
      </c>
      <c r="G791" s="3">
        <v>1.29</v>
      </c>
      <c r="H791" s="3">
        <v>258</v>
      </c>
      <c r="I791" s="1" t="s">
        <v>32</v>
      </c>
      <c r="K791" s="1" t="s">
        <v>33</v>
      </c>
      <c r="L791" s="1" t="s">
        <v>317</v>
      </c>
      <c r="M791" s="1" t="s">
        <v>35</v>
      </c>
      <c r="N791" s="1" t="s">
        <v>49</v>
      </c>
      <c r="O791" s="1" t="s">
        <v>37</v>
      </c>
      <c r="P791" s="1" t="s">
        <v>69</v>
      </c>
      <c r="Q791" s="1" t="s">
        <v>70</v>
      </c>
      <c r="T791" s="1" t="s">
        <v>71</v>
      </c>
      <c r="X791" s="1" t="s">
        <v>53</v>
      </c>
      <c r="Y791" s="1" t="s">
        <v>42</v>
      </c>
      <c r="Z791" s="3">
        <v>0</v>
      </c>
      <c r="AC791" s="1">
        <f t="shared" si="24"/>
        <v>2019</v>
      </c>
      <c r="AD791" s="1">
        <f t="shared" si="25"/>
        <v>7</v>
      </c>
    </row>
    <row r="792" spans="1:30" ht="12.75" customHeight="1" x14ac:dyDescent="0.2">
      <c r="A792" s="2">
        <v>43669.445590277799</v>
      </c>
      <c r="B792" s="1" t="s">
        <v>1184</v>
      </c>
      <c r="C792" s="1" t="s">
        <v>159</v>
      </c>
      <c r="D792" s="1" t="s">
        <v>160</v>
      </c>
      <c r="E792" s="3">
        <v>150</v>
      </c>
      <c r="F792" s="1" t="s">
        <v>31</v>
      </c>
      <c r="G792" s="3">
        <v>1.52</v>
      </c>
      <c r="H792" s="3">
        <v>228</v>
      </c>
      <c r="I792" s="1" t="s">
        <v>32</v>
      </c>
      <c r="K792" s="1" t="s">
        <v>33</v>
      </c>
      <c r="L792" s="1" t="s">
        <v>161</v>
      </c>
      <c r="M792" s="1" t="s">
        <v>35</v>
      </c>
      <c r="N792" s="1" t="s">
        <v>49</v>
      </c>
      <c r="O792" s="1" t="s">
        <v>37</v>
      </c>
      <c r="P792" s="1" t="s">
        <v>69</v>
      </c>
      <c r="Q792" s="1" t="s">
        <v>70</v>
      </c>
      <c r="T792" s="1" t="s">
        <v>40</v>
      </c>
      <c r="X792" s="1" t="s">
        <v>162</v>
      </c>
      <c r="Y792" s="1" t="s">
        <v>42</v>
      </c>
      <c r="Z792" s="3">
        <v>0</v>
      </c>
      <c r="AC792" s="1">
        <f t="shared" si="24"/>
        <v>2019</v>
      </c>
      <c r="AD792" s="1">
        <f t="shared" si="25"/>
        <v>7</v>
      </c>
    </row>
    <row r="793" spans="1:30" ht="12.75" customHeight="1" x14ac:dyDescent="0.2">
      <c r="A793" s="2">
        <v>43669.445590277799</v>
      </c>
      <c r="B793" s="1" t="s">
        <v>1184</v>
      </c>
      <c r="C793" s="1" t="s">
        <v>135</v>
      </c>
      <c r="D793" s="1" t="s">
        <v>136</v>
      </c>
      <c r="E793" s="3">
        <v>150</v>
      </c>
      <c r="F793" s="1" t="s">
        <v>31</v>
      </c>
      <c r="G793" s="3">
        <v>2.0699999999999998</v>
      </c>
      <c r="H793" s="3">
        <v>310.5</v>
      </c>
      <c r="I793" s="1" t="s">
        <v>32</v>
      </c>
      <c r="K793" s="1" t="s">
        <v>33</v>
      </c>
      <c r="L793" s="1" t="s">
        <v>137</v>
      </c>
      <c r="M793" s="1" t="s">
        <v>35</v>
      </c>
      <c r="N793" s="1" t="s">
        <v>49</v>
      </c>
      <c r="O793" s="1" t="s">
        <v>37</v>
      </c>
      <c r="P793" s="1" t="s">
        <v>69</v>
      </c>
      <c r="Q793" s="1" t="s">
        <v>70</v>
      </c>
      <c r="T793" s="1" t="s">
        <v>40</v>
      </c>
      <c r="X793" s="1" t="s">
        <v>138</v>
      </c>
      <c r="Y793" s="1" t="s">
        <v>42</v>
      </c>
      <c r="Z793" s="3">
        <v>0</v>
      </c>
      <c r="AC793" s="1">
        <f t="shared" si="24"/>
        <v>2019</v>
      </c>
      <c r="AD793" s="1">
        <f t="shared" si="25"/>
        <v>7</v>
      </c>
    </row>
    <row r="794" spans="1:30" ht="12.75" customHeight="1" x14ac:dyDescent="0.2">
      <c r="A794" s="2">
        <v>43669.445590277799</v>
      </c>
      <c r="B794" s="1" t="s">
        <v>1184</v>
      </c>
      <c r="C794" s="1" t="s">
        <v>408</v>
      </c>
      <c r="D794" s="1" t="s">
        <v>409</v>
      </c>
      <c r="E794" s="3">
        <v>50</v>
      </c>
      <c r="F794" s="1" t="s">
        <v>31</v>
      </c>
      <c r="G794" s="3">
        <v>2.7</v>
      </c>
      <c r="H794" s="3">
        <v>135</v>
      </c>
      <c r="I794" s="1" t="s">
        <v>32</v>
      </c>
      <c r="K794" s="1" t="s">
        <v>33</v>
      </c>
      <c r="L794" s="1" t="s">
        <v>410</v>
      </c>
      <c r="M794" s="1" t="s">
        <v>35</v>
      </c>
      <c r="N794" s="1" t="s">
        <v>49</v>
      </c>
      <c r="O794" s="1" t="s">
        <v>37</v>
      </c>
      <c r="P794" s="1" t="s">
        <v>88</v>
      </c>
      <c r="Q794" s="1" t="s">
        <v>89</v>
      </c>
      <c r="T794" s="1" t="s">
        <v>90</v>
      </c>
      <c r="X794" s="1" t="s">
        <v>53</v>
      </c>
      <c r="Y794" s="1" t="s">
        <v>84</v>
      </c>
      <c r="Z794" s="3">
        <v>0</v>
      </c>
      <c r="AC794" s="1">
        <f t="shared" si="24"/>
        <v>2019</v>
      </c>
      <c r="AD794" s="1">
        <f t="shared" si="25"/>
        <v>7</v>
      </c>
    </row>
    <row r="795" spans="1:30" ht="12.75" customHeight="1" x14ac:dyDescent="0.2">
      <c r="A795" s="2">
        <v>43669.445590277799</v>
      </c>
      <c r="B795" s="1" t="s">
        <v>1184</v>
      </c>
      <c r="C795" s="1" t="s">
        <v>324</v>
      </c>
      <c r="D795" s="1" t="s">
        <v>325</v>
      </c>
      <c r="E795" s="3">
        <v>120</v>
      </c>
      <c r="F795" s="1" t="s">
        <v>31</v>
      </c>
      <c r="G795" s="3">
        <v>3.03</v>
      </c>
      <c r="H795" s="3">
        <v>363.6</v>
      </c>
      <c r="I795" s="1" t="s">
        <v>32</v>
      </c>
      <c r="K795" s="1" t="s">
        <v>33</v>
      </c>
      <c r="L795" s="1" t="s">
        <v>326</v>
      </c>
      <c r="M795" s="1" t="s">
        <v>35</v>
      </c>
      <c r="N795" s="1" t="s">
        <v>49</v>
      </c>
      <c r="O795" s="1" t="s">
        <v>37</v>
      </c>
      <c r="P795" s="1" t="s">
        <v>69</v>
      </c>
      <c r="Q795" s="1" t="s">
        <v>70</v>
      </c>
      <c r="T795" s="1" t="s">
        <v>71</v>
      </c>
      <c r="X795" s="1" t="s">
        <v>53</v>
      </c>
      <c r="Y795" s="1" t="s">
        <v>42</v>
      </c>
      <c r="Z795" s="3">
        <v>0</v>
      </c>
      <c r="AC795" s="1">
        <f t="shared" si="24"/>
        <v>2019</v>
      </c>
      <c r="AD795" s="1">
        <f t="shared" si="25"/>
        <v>7</v>
      </c>
    </row>
    <row r="796" spans="1:30" ht="12.75" customHeight="1" x14ac:dyDescent="0.2">
      <c r="A796" s="2">
        <v>43669.445590277799</v>
      </c>
      <c r="B796" s="1" t="s">
        <v>1184</v>
      </c>
      <c r="C796" s="1" t="s">
        <v>97</v>
      </c>
      <c r="D796" s="1" t="s">
        <v>98</v>
      </c>
      <c r="E796" s="3">
        <v>50</v>
      </c>
      <c r="F796" s="1" t="s">
        <v>31</v>
      </c>
      <c r="G796" s="3">
        <v>3.1</v>
      </c>
      <c r="H796" s="3">
        <v>155</v>
      </c>
      <c r="I796" s="1" t="s">
        <v>32</v>
      </c>
      <c r="K796" s="1" t="s">
        <v>33</v>
      </c>
      <c r="L796" s="1" t="s">
        <v>99</v>
      </c>
      <c r="M796" s="1" t="s">
        <v>35</v>
      </c>
      <c r="N796" s="1" t="s">
        <v>49</v>
      </c>
      <c r="O796" s="1" t="s">
        <v>37</v>
      </c>
      <c r="P796" s="1" t="s">
        <v>88</v>
      </c>
      <c r="Q796" s="1" t="s">
        <v>89</v>
      </c>
      <c r="T796" s="1" t="s">
        <v>90</v>
      </c>
      <c r="X796" s="1" t="s">
        <v>53</v>
      </c>
      <c r="Y796" s="1" t="s">
        <v>84</v>
      </c>
      <c r="Z796" s="3">
        <v>0</v>
      </c>
      <c r="AC796" s="1">
        <f t="shared" si="24"/>
        <v>2019</v>
      </c>
      <c r="AD796" s="1">
        <f t="shared" si="25"/>
        <v>7</v>
      </c>
    </row>
    <row r="797" spans="1:30" ht="12.75" customHeight="1" x14ac:dyDescent="0.2">
      <c r="A797" s="2">
        <v>43669.445590277799</v>
      </c>
      <c r="B797" s="1" t="s">
        <v>1184</v>
      </c>
      <c r="C797" s="1" t="s">
        <v>236</v>
      </c>
      <c r="D797" s="1" t="s">
        <v>237</v>
      </c>
      <c r="E797" s="3">
        <v>150</v>
      </c>
      <c r="F797" s="1" t="s">
        <v>31</v>
      </c>
      <c r="G797" s="3">
        <v>3.36</v>
      </c>
      <c r="H797" s="3">
        <v>504</v>
      </c>
      <c r="I797" s="1" t="s">
        <v>32</v>
      </c>
      <c r="K797" s="1" t="s">
        <v>33</v>
      </c>
      <c r="L797" s="1" t="s">
        <v>238</v>
      </c>
      <c r="M797" s="1" t="s">
        <v>35</v>
      </c>
      <c r="N797" s="1" t="s">
        <v>49</v>
      </c>
      <c r="O797" s="1" t="s">
        <v>37</v>
      </c>
      <c r="P797" s="1" t="s">
        <v>69</v>
      </c>
      <c r="Q797" s="1" t="s">
        <v>70</v>
      </c>
      <c r="T797" s="1" t="s">
        <v>40</v>
      </c>
      <c r="X797" s="1" t="s">
        <v>239</v>
      </c>
      <c r="Y797" s="1" t="s">
        <v>42</v>
      </c>
      <c r="Z797" s="3">
        <v>0</v>
      </c>
      <c r="AC797" s="1">
        <f t="shared" si="24"/>
        <v>2019</v>
      </c>
      <c r="AD797" s="1">
        <f t="shared" si="25"/>
        <v>7</v>
      </c>
    </row>
    <row r="798" spans="1:30" ht="12.75" customHeight="1" x14ac:dyDescent="0.2">
      <c r="A798" s="2">
        <v>43669.445590277799</v>
      </c>
      <c r="B798" s="1" t="s">
        <v>1184</v>
      </c>
      <c r="C798" s="1" t="s">
        <v>528</v>
      </c>
      <c r="D798" s="1" t="s">
        <v>529</v>
      </c>
      <c r="E798" s="3">
        <v>24</v>
      </c>
      <c r="F798" s="1" t="s">
        <v>31</v>
      </c>
      <c r="G798" s="3">
        <v>4.5999999999999996</v>
      </c>
      <c r="H798" s="3">
        <v>110.4</v>
      </c>
      <c r="I798" s="1" t="s">
        <v>32</v>
      </c>
      <c r="K798" s="1" t="s">
        <v>33</v>
      </c>
      <c r="L798" s="1" t="s">
        <v>530</v>
      </c>
      <c r="M798" s="1" t="s">
        <v>35</v>
      </c>
      <c r="N798" s="1" t="s">
        <v>49</v>
      </c>
      <c r="O798" s="1" t="s">
        <v>37</v>
      </c>
      <c r="P798" s="1" t="s">
        <v>69</v>
      </c>
      <c r="Q798" s="1" t="s">
        <v>70</v>
      </c>
      <c r="T798" s="1" t="s">
        <v>339</v>
      </c>
      <c r="X798" s="1" t="s">
        <v>53</v>
      </c>
      <c r="Y798" s="1" t="s">
        <v>42</v>
      </c>
      <c r="Z798" s="3">
        <v>0</v>
      </c>
      <c r="AA798" s="1" t="s">
        <v>171</v>
      </c>
      <c r="AB798" s="1" t="s">
        <v>171</v>
      </c>
      <c r="AC798" s="1">
        <f t="shared" si="24"/>
        <v>2019</v>
      </c>
      <c r="AD798" s="1">
        <f t="shared" si="25"/>
        <v>7</v>
      </c>
    </row>
    <row r="799" spans="1:30" ht="12.75" customHeight="1" x14ac:dyDescent="0.2">
      <c r="A799" s="2">
        <v>43669.445590277799</v>
      </c>
      <c r="B799" s="1" t="s">
        <v>1184</v>
      </c>
      <c r="C799" s="1" t="s">
        <v>411</v>
      </c>
      <c r="D799" s="1" t="s">
        <v>412</v>
      </c>
      <c r="E799" s="3">
        <v>100</v>
      </c>
      <c r="F799" s="1" t="s">
        <v>31</v>
      </c>
      <c r="G799" s="3">
        <v>9.1999999999999993</v>
      </c>
      <c r="H799" s="3">
        <v>920</v>
      </c>
      <c r="I799" s="1" t="s">
        <v>32</v>
      </c>
      <c r="K799" s="1" t="s">
        <v>33</v>
      </c>
      <c r="L799" s="1" t="s">
        <v>413</v>
      </c>
      <c r="M799" s="1" t="s">
        <v>35</v>
      </c>
      <c r="N799" s="1" t="s">
        <v>49</v>
      </c>
      <c r="O799" s="1" t="s">
        <v>37</v>
      </c>
      <c r="P799" s="1" t="s">
        <v>414</v>
      </c>
      <c r="Q799" s="1" t="s">
        <v>415</v>
      </c>
      <c r="T799" s="1" t="s">
        <v>416</v>
      </c>
      <c r="X799" s="1" t="s">
        <v>53</v>
      </c>
      <c r="Y799" s="1" t="s">
        <v>84</v>
      </c>
      <c r="Z799" s="3">
        <v>0</v>
      </c>
      <c r="AA799" s="1" t="s">
        <v>417</v>
      </c>
      <c r="AB799" s="1" t="s">
        <v>417</v>
      </c>
      <c r="AC799" s="1">
        <f t="shared" si="24"/>
        <v>2019</v>
      </c>
      <c r="AD799" s="1">
        <f t="shared" si="25"/>
        <v>7</v>
      </c>
    </row>
    <row r="800" spans="1:30" ht="12.75" customHeight="1" x14ac:dyDescent="0.2">
      <c r="A800" s="2">
        <v>43669.445590277799</v>
      </c>
      <c r="B800" s="1" t="s">
        <v>1184</v>
      </c>
      <c r="C800" s="1" t="s">
        <v>264</v>
      </c>
      <c r="D800" s="1" t="s">
        <v>265</v>
      </c>
      <c r="E800" s="3">
        <v>10</v>
      </c>
      <c r="F800" s="1" t="s">
        <v>31</v>
      </c>
      <c r="G800" s="3">
        <v>11.74</v>
      </c>
      <c r="H800" s="3">
        <v>117.4</v>
      </c>
      <c r="I800" s="1" t="s">
        <v>32</v>
      </c>
      <c r="K800" s="1" t="s">
        <v>33</v>
      </c>
      <c r="L800" s="1" t="s">
        <v>266</v>
      </c>
      <c r="M800" s="1" t="s">
        <v>35</v>
      </c>
      <c r="N800" s="1" t="s">
        <v>49</v>
      </c>
      <c r="O800" s="1" t="s">
        <v>37</v>
      </c>
      <c r="P800" s="1" t="s">
        <v>267</v>
      </c>
      <c r="Q800" s="1" t="s">
        <v>268</v>
      </c>
      <c r="T800" s="1" t="s">
        <v>269</v>
      </c>
      <c r="X800" s="1" t="s">
        <v>53</v>
      </c>
      <c r="Y800" s="1" t="s">
        <v>84</v>
      </c>
      <c r="Z800" s="3">
        <v>0</v>
      </c>
      <c r="AC800" s="1">
        <f t="shared" si="24"/>
        <v>2019</v>
      </c>
      <c r="AD800" s="1">
        <f t="shared" si="25"/>
        <v>7</v>
      </c>
    </row>
    <row r="801" spans="1:30" ht="12.75" customHeight="1" x14ac:dyDescent="0.2">
      <c r="A801" s="2">
        <v>43669.445590277799</v>
      </c>
      <c r="B801" s="1" t="s">
        <v>1184</v>
      </c>
      <c r="C801" s="1" t="s">
        <v>270</v>
      </c>
      <c r="D801" s="1" t="s">
        <v>271</v>
      </c>
      <c r="E801" s="3">
        <v>15</v>
      </c>
      <c r="F801" s="1" t="s">
        <v>31</v>
      </c>
      <c r="G801" s="3">
        <v>13.31</v>
      </c>
      <c r="H801" s="3">
        <v>199.65</v>
      </c>
      <c r="I801" s="1" t="s">
        <v>32</v>
      </c>
      <c r="K801" s="1" t="s">
        <v>33</v>
      </c>
      <c r="L801" s="1" t="s">
        <v>272</v>
      </c>
      <c r="M801" s="1" t="s">
        <v>35</v>
      </c>
      <c r="N801" s="1" t="s">
        <v>49</v>
      </c>
      <c r="O801" s="1" t="s">
        <v>37</v>
      </c>
      <c r="P801" s="1" t="s">
        <v>267</v>
      </c>
      <c r="Q801" s="1" t="s">
        <v>268</v>
      </c>
      <c r="T801" s="1" t="s">
        <v>269</v>
      </c>
      <c r="X801" s="1" t="s">
        <v>53</v>
      </c>
      <c r="Y801" s="1" t="s">
        <v>84</v>
      </c>
      <c r="Z801" s="3">
        <v>0</v>
      </c>
      <c r="AC801" s="1">
        <f t="shared" si="24"/>
        <v>2019</v>
      </c>
      <c r="AD801" s="1">
        <f t="shared" si="25"/>
        <v>7</v>
      </c>
    </row>
    <row r="802" spans="1:30" ht="12.75" customHeight="1" x14ac:dyDescent="0.2">
      <c r="A802" s="2">
        <v>43669.445590277799</v>
      </c>
      <c r="B802" s="1" t="s">
        <v>1184</v>
      </c>
      <c r="C802" s="1" t="s">
        <v>609</v>
      </c>
      <c r="D802" s="1" t="s">
        <v>610</v>
      </c>
      <c r="E802" s="3">
        <v>24</v>
      </c>
      <c r="F802" s="1" t="s">
        <v>31</v>
      </c>
      <c r="G802" s="3">
        <v>15.02</v>
      </c>
      <c r="H802" s="3">
        <v>360.48</v>
      </c>
      <c r="I802" s="1" t="s">
        <v>32</v>
      </c>
      <c r="K802" s="1" t="s">
        <v>33</v>
      </c>
      <c r="L802" s="1" t="s">
        <v>611</v>
      </c>
      <c r="M802" s="1" t="s">
        <v>35</v>
      </c>
      <c r="N802" s="1" t="s">
        <v>49</v>
      </c>
      <c r="O802" s="1" t="s">
        <v>37</v>
      </c>
      <c r="P802" s="1" t="s">
        <v>75</v>
      </c>
      <c r="Q802" s="1" t="s">
        <v>76</v>
      </c>
      <c r="T802" s="1" t="s">
        <v>126</v>
      </c>
      <c r="X802" s="1" t="s">
        <v>53</v>
      </c>
      <c r="Y802" s="1" t="s">
        <v>42</v>
      </c>
      <c r="Z802" s="3">
        <v>0</v>
      </c>
      <c r="AC802" s="1">
        <f t="shared" si="24"/>
        <v>2019</v>
      </c>
      <c r="AD802" s="1">
        <f t="shared" si="25"/>
        <v>7</v>
      </c>
    </row>
    <row r="803" spans="1:30" ht="12.75" customHeight="1" x14ac:dyDescent="0.2">
      <c r="A803" s="2">
        <v>43669.445590277799</v>
      </c>
      <c r="B803" s="1" t="s">
        <v>1184</v>
      </c>
      <c r="C803" s="1" t="s">
        <v>273</v>
      </c>
      <c r="D803" s="1" t="s">
        <v>274</v>
      </c>
      <c r="E803" s="3">
        <v>50</v>
      </c>
      <c r="F803" s="1" t="s">
        <v>31</v>
      </c>
      <c r="G803" s="3">
        <v>15.29</v>
      </c>
      <c r="H803" s="3">
        <v>764.64</v>
      </c>
      <c r="I803" s="1" t="s">
        <v>32</v>
      </c>
      <c r="K803" s="1" t="s">
        <v>33</v>
      </c>
      <c r="L803" s="1" t="s">
        <v>275</v>
      </c>
      <c r="M803" s="1" t="s">
        <v>35</v>
      </c>
      <c r="N803" s="1" t="s">
        <v>49</v>
      </c>
      <c r="O803" s="1" t="s">
        <v>37</v>
      </c>
      <c r="P803" s="1" t="s">
        <v>276</v>
      </c>
      <c r="Q803" s="1" t="s">
        <v>277</v>
      </c>
      <c r="T803" s="1" t="s">
        <v>134</v>
      </c>
      <c r="X803" s="1" t="s">
        <v>53</v>
      </c>
      <c r="Y803" s="1" t="s">
        <v>84</v>
      </c>
      <c r="Z803" s="3">
        <v>0</v>
      </c>
      <c r="AC803" s="1">
        <f t="shared" si="24"/>
        <v>2019</v>
      </c>
      <c r="AD803" s="1">
        <f t="shared" si="25"/>
        <v>7</v>
      </c>
    </row>
    <row r="804" spans="1:30" ht="12.75" customHeight="1" x14ac:dyDescent="0.2">
      <c r="A804" s="2">
        <v>43669.445590277799</v>
      </c>
      <c r="B804" s="1" t="s">
        <v>1184</v>
      </c>
      <c r="C804" s="1" t="s">
        <v>474</v>
      </c>
      <c r="D804" s="1" t="s">
        <v>475</v>
      </c>
      <c r="E804" s="3">
        <v>10</v>
      </c>
      <c r="F804" s="1" t="s">
        <v>31</v>
      </c>
      <c r="G804" s="3">
        <v>21.23</v>
      </c>
      <c r="H804" s="3">
        <v>212.3</v>
      </c>
      <c r="I804" s="1" t="s">
        <v>32</v>
      </c>
      <c r="K804" s="1" t="s">
        <v>33</v>
      </c>
      <c r="L804" s="1" t="s">
        <v>476</v>
      </c>
      <c r="M804" s="1" t="s">
        <v>35</v>
      </c>
      <c r="N804" s="1" t="s">
        <v>49</v>
      </c>
      <c r="O804" s="1" t="s">
        <v>37</v>
      </c>
      <c r="P804" s="1" t="s">
        <v>421</v>
      </c>
      <c r="Q804" s="1" t="s">
        <v>422</v>
      </c>
      <c r="T804" s="1" t="s">
        <v>423</v>
      </c>
      <c r="X804" s="1" t="s">
        <v>53</v>
      </c>
      <c r="Y804" s="1" t="s">
        <v>84</v>
      </c>
      <c r="Z804" s="3">
        <v>0</v>
      </c>
      <c r="AC804" s="1">
        <f t="shared" si="24"/>
        <v>2019</v>
      </c>
      <c r="AD804" s="1">
        <f t="shared" si="25"/>
        <v>7</v>
      </c>
    </row>
    <row r="805" spans="1:30" ht="12.75" customHeight="1" x14ac:dyDescent="0.2">
      <c r="A805" s="2">
        <v>43669.445590277799</v>
      </c>
      <c r="B805" s="1" t="s">
        <v>1184</v>
      </c>
      <c r="C805" s="1" t="s">
        <v>418</v>
      </c>
      <c r="D805" s="1" t="s">
        <v>419</v>
      </c>
      <c r="E805" s="3">
        <v>10</v>
      </c>
      <c r="F805" s="1" t="s">
        <v>31</v>
      </c>
      <c r="G805" s="3">
        <v>21.23</v>
      </c>
      <c r="H805" s="3">
        <v>212.3</v>
      </c>
      <c r="I805" s="1" t="s">
        <v>32</v>
      </c>
      <c r="K805" s="1" t="s">
        <v>33</v>
      </c>
      <c r="L805" s="1" t="s">
        <v>420</v>
      </c>
      <c r="M805" s="1" t="s">
        <v>35</v>
      </c>
      <c r="N805" s="1" t="s">
        <v>49</v>
      </c>
      <c r="O805" s="1" t="s">
        <v>37</v>
      </c>
      <c r="P805" s="1" t="s">
        <v>421</v>
      </c>
      <c r="Q805" s="1" t="s">
        <v>422</v>
      </c>
      <c r="T805" s="1" t="s">
        <v>423</v>
      </c>
      <c r="X805" s="1" t="s">
        <v>53</v>
      </c>
      <c r="Y805" s="1" t="s">
        <v>84</v>
      </c>
      <c r="Z805" s="3">
        <v>0</v>
      </c>
      <c r="AC805" s="1">
        <f t="shared" si="24"/>
        <v>2019</v>
      </c>
      <c r="AD805" s="1">
        <f t="shared" si="25"/>
        <v>7</v>
      </c>
    </row>
    <row r="806" spans="1:30" ht="12.75" customHeight="1" x14ac:dyDescent="0.2">
      <c r="A806" s="2">
        <v>43669.445590277799</v>
      </c>
      <c r="B806" s="1" t="s">
        <v>1184</v>
      </c>
      <c r="C806" s="1" t="s">
        <v>44</v>
      </c>
      <c r="D806" s="1" t="s">
        <v>45</v>
      </c>
      <c r="E806" s="3">
        <v>24</v>
      </c>
      <c r="F806" s="1" t="s">
        <v>31</v>
      </c>
      <c r="G806" s="3">
        <v>29.88</v>
      </c>
      <c r="H806" s="3">
        <v>717.12</v>
      </c>
      <c r="I806" s="1" t="s">
        <v>32</v>
      </c>
      <c r="K806" s="1" t="s">
        <v>33</v>
      </c>
      <c r="L806" s="1" t="s">
        <v>48</v>
      </c>
      <c r="M806" s="1" t="s">
        <v>35</v>
      </c>
      <c r="N806" s="1" t="s">
        <v>49</v>
      </c>
      <c r="O806" s="1" t="s">
        <v>37</v>
      </c>
      <c r="P806" s="1" t="s">
        <v>50</v>
      </c>
      <c r="Q806" s="1" t="s">
        <v>51</v>
      </c>
      <c r="T806" s="1" t="s">
        <v>52</v>
      </c>
      <c r="X806" s="1" t="s">
        <v>53</v>
      </c>
      <c r="Y806" s="1" t="s">
        <v>42</v>
      </c>
      <c r="Z806" s="3">
        <v>0</v>
      </c>
      <c r="AC806" s="1">
        <f t="shared" si="24"/>
        <v>2019</v>
      </c>
      <c r="AD806" s="1">
        <f t="shared" si="25"/>
        <v>7</v>
      </c>
    </row>
    <row r="807" spans="1:30" ht="12.75" customHeight="1" x14ac:dyDescent="0.2">
      <c r="A807" s="2">
        <v>43669.445590277799</v>
      </c>
      <c r="B807" s="1" t="s">
        <v>1184</v>
      </c>
      <c r="C807" s="1" t="s">
        <v>618</v>
      </c>
      <c r="D807" s="1" t="s">
        <v>619</v>
      </c>
      <c r="E807" s="3">
        <v>6</v>
      </c>
      <c r="F807" s="1" t="s">
        <v>31</v>
      </c>
      <c r="G807" s="3">
        <v>46.32</v>
      </c>
      <c r="H807" s="3">
        <v>277.92</v>
      </c>
      <c r="I807" s="1" t="s">
        <v>32</v>
      </c>
      <c r="K807" s="1" t="s">
        <v>33</v>
      </c>
      <c r="L807" s="1" t="s">
        <v>620</v>
      </c>
      <c r="M807" s="1" t="s">
        <v>35</v>
      </c>
      <c r="N807" s="1" t="s">
        <v>49</v>
      </c>
      <c r="O807" s="1" t="s">
        <v>37</v>
      </c>
      <c r="P807" s="1" t="s">
        <v>75</v>
      </c>
      <c r="Q807" s="1" t="s">
        <v>76</v>
      </c>
      <c r="T807" s="1" t="s">
        <v>126</v>
      </c>
      <c r="X807" s="1" t="s">
        <v>53</v>
      </c>
      <c r="Y807" s="1" t="s">
        <v>42</v>
      </c>
      <c r="Z807" s="3">
        <v>0</v>
      </c>
      <c r="AC807" s="1">
        <f t="shared" si="24"/>
        <v>2019</v>
      </c>
      <c r="AD807" s="1">
        <f t="shared" si="25"/>
        <v>7</v>
      </c>
    </row>
    <row r="808" spans="1:30" ht="12.75" customHeight="1" x14ac:dyDescent="0.2">
      <c r="A808" s="2">
        <v>43669.445590277799</v>
      </c>
      <c r="B808" s="1" t="s">
        <v>1184</v>
      </c>
      <c r="C808" s="1" t="s">
        <v>172</v>
      </c>
      <c r="D808" s="1" t="s">
        <v>173</v>
      </c>
      <c r="E808" s="3">
        <v>2</v>
      </c>
      <c r="F808" s="1" t="s">
        <v>31</v>
      </c>
      <c r="G808" s="3">
        <v>139.16999999999999</v>
      </c>
      <c r="H808" s="3">
        <v>278.33999999999997</v>
      </c>
      <c r="I808" s="1" t="s">
        <v>32</v>
      </c>
      <c r="K808" s="1" t="s">
        <v>33</v>
      </c>
      <c r="L808" s="1" t="s">
        <v>174</v>
      </c>
      <c r="M808" s="1" t="s">
        <v>35</v>
      </c>
      <c r="N808" s="1" t="s">
        <v>49</v>
      </c>
      <c r="O808" s="1" t="s">
        <v>37</v>
      </c>
      <c r="P808" s="1" t="s">
        <v>38</v>
      </c>
      <c r="Q808" s="1" t="s">
        <v>39</v>
      </c>
      <c r="T808" s="1" t="s">
        <v>134</v>
      </c>
      <c r="X808" s="1" t="s">
        <v>175</v>
      </c>
      <c r="Y808" s="1" t="s">
        <v>42</v>
      </c>
      <c r="Z808" s="3">
        <v>0</v>
      </c>
      <c r="AC808" s="1">
        <f t="shared" si="24"/>
        <v>2019</v>
      </c>
      <c r="AD808" s="1">
        <f t="shared" si="25"/>
        <v>7</v>
      </c>
    </row>
    <row r="809" spans="1:30" ht="12.75" customHeight="1" x14ac:dyDescent="0.2">
      <c r="A809" s="2">
        <v>43669.445590277799</v>
      </c>
      <c r="B809" s="1" t="s">
        <v>1184</v>
      </c>
      <c r="C809" s="1" t="s">
        <v>704</v>
      </c>
      <c r="D809" s="1" t="s">
        <v>705</v>
      </c>
      <c r="E809" s="3">
        <v>2</v>
      </c>
      <c r="F809" s="1" t="s">
        <v>31</v>
      </c>
      <c r="G809" s="3">
        <v>197.57</v>
      </c>
      <c r="H809" s="3">
        <v>395.14</v>
      </c>
      <c r="I809" s="1" t="s">
        <v>32</v>
      </c>
      <c r="K809" s="1" t="s">
        <v>33</v>
      </c>
      <c r="L809" s="1" t="s">
        <v>706</v>
      </c>
      <c r="M809" s="1" t="s">
        <v>35</v>
      </c>
      <c r="N809" s="1" t="s">
        <v>49</v>
      </c>
      <c r="O809" s="1" t="s">
        <v>37</v>
      </c>
      <c r="P809" s="1" t="s">
        <v>169</v>
      </c>
      <c r="Q809" s="1" t="s">
        <v>170</v>
      </c>
      <c r="T809" s="1" t="s">
        <v>106</v>
      </c>
      <c r="X809" s="1" t="s">
        <v>53</v>
      </c>
      <c r="Y809" s="1" t="s">
        <v>84</v>
      </c>
      <c r="Z809" s="3">
        <v>0</v>
      </c>
      <c r="AC809" s="1">
        <f t="shared" si="24"/>
        <v>2019</v>
      </c>
      <c r="AD809" s="1">
        <f t="shared" si="25"/>
        <v>7</v>
      </c>
    </row>
    <row r="810" spans="1:30" ht="12.75" customHeight="1" x14ac:dyDescent="0.2">
      <c r="A810" s="2">
        <v>43669.445590277799</v>
      </c>
      <c r="B810" s="1" t="s">
        <v>1184</v>
      </c>
      <c r="C810" s="1" t="s">
        <v>112</v>
      </c>
      <c r="D810" s="1" t="s">
        <v>113</v>
      </c>
      <c r="E810" s="3">
        <v>3</v>
      </c>
      <c r="F810" s="1" t="s">
        <v>31</v>
      </c>
      <c r="G810" s="3">
        <v>355.35</v>
      </c>
      <c r="H810" s="3">
        <v>1066.05</v>
      </c>
      <c r="I810" s="1" t="s">
        <v>32</v>
      </c>
      <c r="K810" s="1" t="s">
        <v>33</v>
      </c>
      <c r="L810" s="1" t="s">
        <v>114</v>
      </c>
      <c r="M810" s="1" t="s">
        <v>35</v>
      </c>
      <c r="N810" s="1" t="s">
        <v>49</v>
      </c>
      <c r="O810" s="1" t="s">
        <v>37</v>
      </c>
      <c r="P810" s="1" t="s">
        <v>38</v>
      </c>
      <c r="Q810" s="1" t="s">
        <v>39</v>
      </c>
      <c r="T810" s="1" t="s">
        <v>115</v>
      </c>
      <c r="X810" s="1" t="s">
        <v>53</v>
      </c>
      <c r="Y810" s="1" t="s">
        <v>42</v>
      </c>
      <c r="Z810" s="3">
        <v>0</v>
      </c>
      <c r="AC810" s="1">
        <f t="shared" si="24"/>
        <v>2019</v>
      </c>
      <c r="AD810" s="1">
        <f t="shared" si="25"/>
        <v>7</v>
      </c>
    </row>
    <row r="811" spans="1:30" ht="12.75" customHeight="1" x14ac:dyDescent="0.2">
      <c r="A811" s="2">
        <v>43670.3064059838</v>
      </c>
      <c r="B811" s="1" t="s">
        <v>1185</v>
      </c>
      <c r="C811" s="1" t="s">
        <v>29</v>
      </c>
      <c r="D811" s="1" t="s">
        <v>30</v>
      </c>
      <c r="E811" s="3">
        <v>10</v>
      </c>
      <c r="F811" s="1" t="s">
        <v>31</v>
      </c>
      <c r="G811" s="3">
        <v>82.08</v>
      </c>
      <c r="H811" s="3">
        <v>820.8</v>
      </c>
      <c r="I811" s="1" t="s">
        <v>32</v>
      </c>
      <c r="K811" s="1" t="s">
        <v>33</v>
      </c>
      <c r="L811" s="1" t="s">
        <v>34</v>
      </c>
      <c r="M811" s="1" t="s">
        <v>35</v>
      </c>
      <c r="N811" s="1" t="s">
        <v>195</v>
      </c>
      <c r="O811" s="1" t="s">
        <v>37</v>
      </c>
      <c r="P811" s="1" t="s">
        <v>38</v>
      </c>
      <c r="Q811" s="1" t="s">
        <v>39</v>
      </c>
      <c r="T811" s="1" t="s">
        <v>40</v>
      </c>
      <c r="X811" s="1" t="s">
        <v>41</v>
      </c>
      <c r="Y811" s="1" t="s">
        <v>42</v>
      </c>
      <c r="Z811" s="3">
        <v>0</v>
      </c>
      <c r="AC811" s="1">
        <f t="shared" si="24"/>
        <v>2019</v>
      </c>
      <c r="AD811" s="1">
        <f t="shared" si="25"/>
        <v>7</v>
      </c>
    </row>
    <row r="812" spans="1:30" ht="12.75" customHeight="1" x14ac:dyDescent="0.2">
      <c r="A812" s="2">
        <v>43670.3064059838</v>
      </c>
      <c r="B812" s="1" t="s">
        <v>1185</v>
      </c>
      <c r="C812" s="1" t="s">
        <v>192</v>
      </c>
      <c r="D812" s="1" t="s">
        <v>193</v>
      </c>
      <c r="E812" s="3">
        <v>2</v>
      </c>
      <c r="F812" s="1" t="s">
        <v>31</v>
      </c>
      <c r="G812" s="3">
        <v>656.64</v>
      </c>
      <c r="H812" s="3">
        <v>1313.28</v>
      </c>
      <c r="I812" s="1" t="s">
        <v>32</v>
      </c>
      <c r="K812" s="1" t="s">
        <v>33</v>
      </c>
      <c r="L812" s="1" t="s">
        <v>194</v>
      </c>
      <c r="M812" s="1" t="s">
        <v>35</v>
      </c>
      <c r="N812" s="1" t="s">
        <v>195</v>
      </c>
      <c r="O812" s="1" t="s">
        <v>37</v>
      </c>
      <c r="P812" s="1" t="s">
        <v>69</v>
      </c>
      <c r="Q812" s="1" t="s">
        <v>70</v>
      </c>
      <c r="T812" s="1" t="s">
        <v>40</v>
      </c>
      <c r="X812" s="1" t="s">
        <v>53</v>
      </c>
      <c r="Y812" s="1" t="s">
        <v>42</v>
      </c>
      <c r="Z812" s="3">
        <v>0</v>
      </c>
      <c r="AC812" s="1">
        <f t="shared" si="24"/>
        <v>2019</v>
      </c>
      <c r="AD812" s="1">
        <f t="shared" si="25"/>
        <v>7</v>
      </c>
    </row>
    <row r="813" spans="1:30" ht="12.75" customHeight="1" x14ac:dyDescent="0.2">
      <c r="A813" s="2">
        <v>43670.333291701398</v>
      </c>
      <c r="B813" s="1" t="s">
        <v>1186</v>
      </c>
      <c r="C813" s="1" t="s">
        <v>1187</v>
      </c>
      <c r="D813" s="1" t="s">
        <v>1188</v>
      </c>
      <c r="E813" s="3">
        <v>1</v>
      </c>
      <c r="F813" s="1" t="s">
        <v>31</v>
      </c>
      <c r="G813" s="3">
        <v>1108.21</v>
      </c>
      <c r="H813" s="3">
        <v>1108.21</v>
      </c>
      <c r="I813" s="1" t="s">
        <v>46</v>
      </c>
      <c r="K813" s="1" t="s">
        <v>47</v>
      </c>
      <c r="L813" s="1" t="s">
        <v>1189</v>
      </c>
      <c r="M813" s="1" t="s">
        <v>35</v>
      </c>
      <c r="N813" s="1" t="s">
        <v>195</v>
      </c>
      <c r="O813" s="1" t="s">
        <v>37</v>
      </c>
      <c r="P813" s="1" t="s">
        <v>169</v>
      </c>
      <c r="Q813" s="1" t="s">
        <v>170</v>
      </c>
      <c r="T813" s="1" t="s">
        <v>1171</v>
      </c>
      <c r="Y813" s="1" t="s">
        <v>84</v>
      </c>
      <c r="Z813" s="3">
        <v>0</v>
      </c>
      <c r="AA813" s="1" t="s">
        <v>1172</v>
      </c>
      <c r="AB813" s="1" t="s">
        <v>1172</v>
      </c>
      <c r="AC813" s="1">
        <f t="shared" si="24"/>
        <v>2019</v>
      </c>
      <c r="AD813" s="1">
        <f t="shared" si="25"/>
        <v>7</v>
      </c>
    </row>
    <row r="814" spans="1:30" ht="12.75" customHeight="1" x14ac:dyDescent="0.2">
      <c r="A814" s="2">
        <v>43670.334358715299</v>
      </c>
      <c r="B814" s="1" t="s">
        <v>1190</v>
      </c>
      <c r="C814" s="1" t="s">
        <v>649</v>
      </c>
      <c r="D814" s="1" t="s">
        <v>650</v>
      </c>
      <c r="E814" s="3">
        <v>1</v>
      </c>
      <c r="F814" s="1" t="s">
        <v>31</v>
      </c>
      <c r="G814" s="3">
        <v>-0.21</v>
      </c>
      <c r="H814" s="3">
        <v>-0.21</v>
      </c>
      <c r="I814" s="1" t="s">
        <v>46</v>
      </c>
      <c r="K814" s="1" t="s">
        <v>47</v>
      </c>
      <c r="M814" s="1" t="s">
        <v>35</v>
      </c>
      <c r="N814" s="1" t="s">
        <v>195</v>
      </c>
      <c r="O814" s="1" t="s">
        <v>37</v>
      </c>
      <c r="P814" s="1" t="s">
        <v>206</v>
      </c>
      <c r="Q814" s="1" t="s">
        <v>207</v>
      </c>
      <c r="X814" s="1" t="s">
        <v>53</v>
      </c>
      <c r="Y814" s="1" t="s">
        <v>208</v>
      </c>
      <c r="Z814" s="3">
        <v>0</v>
      </c>
      <c r="AC814" s="1">
        <f t="shared" si="24"/>
        <v>2019</v>
      </c>
      <c r="AD814" s="1">
        <f t="shared" si="25"/>
        <v>7</v>
      </c>
    </row>
    <row r="815" spans="1:30" ht="12.75" customHeight="1" x14ac:dyDescent="0.2">
      <c r="A815" s="2">
        <v>43670.400605868097</v>
      </c>
      <c r="B815" s="1" t="s">
        <v>1191</v>
      </c>
      <c r="C815" s="1" t="s">
        <v>440</v>
      </c>
      <c r="D815" s="1" t="s">
        <v>441</v>
      </c>
      <c r="E815" s="3">
        <v>10</v>
      </c>
      <c r="F815" s="1" t="s">
        <v>31</v>
      </c>
      <c r="G815" s="3">
        <v>13.13</v>
      </c>
      <c r="H815" s="3">
        <v>131.25</v>
      </c>
      <c r="I815" s="1" t="s">
        <v>32</v>
      </c>
      <c r="K815" s="1" t="s">
        <v>33</v>
      </c>
      <c r="L815" s="1" t="s">
        <v>442</v>
      </c>
      <c r="M815" s="1" t="s">
        <v>35</v>
      </c>
      <c r="N815" s="1" t="s">
        <v>36</v>
      </c>
      <c r="O815" s="1" t="s">
        <v>37</v>
      </c>
      <c r="P815" s="1" t="s">
        <v>50</v>
      </c>
      <c r="Q815" s="1" t="s">
        <v>51</v>
      </c>
      <c r="T815" s="1" t="s">
        <v>40</v>
      </c>
      <c r="X815" s="1" t="s">
        <v>53</v>
      </c>
      <c r="Y815" s="1" t="s">
        <v>42</v>
      </c>
      <c r="Z815" s="3">
        <v>0</v>
      </c>
      <c r="AC815" s="1">
        <f t="shared" si="24"/>
        <v>2019</v>
      </c>
      <c r="AD815" s="1">
        <f t="shared" si="25"/>
        <v>7</v>
      </c>
    </row>
    <row r="816" spans="1:30" ht="12.75" customHeight="1" x14ac:dyDescent="0.2">
      <c r="A816" s="2">
        <v>43670.418976967601</v>
      </c>
      <c r="B816" s="1" t="s">
        <v>1192</v>
      </c>
      <c r="C816" s="1" t="s">
        <v>348</v>
      </c>
      <c r="D816" s="1" t="s">
        <v>349</v>
      </c>
      <c r="E816" s="3">
        <v>5</v>
      </c>
      <c r="F816" s="1" t="s">
        <v>31</v>
      </c>
      <c r="G816" s="3">
        <v>22.3</v>
      </c>
      <c r="H816" s="3">
        <v>111.49</v>
      </c>
      <c r="I816" s="1" t="s">
        <v>32</v>
      </c>
      <c r="K816" s="1" t="s">
        <v>33</v>
      </c>
      <c r="L816" s="1" t="s">
        <v>350</v>
      </c>
      <c r="M816" s="1" t="s">
        <v>35</v>
      </c>
      <c r="N816" s="1" t="s">
        <v>36</v>
      </c>
      <c r="O816" s="1" t="s">
        <v>37</v>
      </c>
      <c r="P816" s="1" t="s">
        <v>69</v>
      </c>
      <c r="Q816" s="1" t="s">
        <v>70</v>
      </c>
      <c r="T816" s="1" t="s">
        <v>126</v>
      </c>
      <c r="X816" s="1" t="s">
        <v>351</v>
      </c>
      <c r="Y816" s="1" t="s">
        <v>42</v>
      </c>
      <c r="Z816" s="3">
        <v>0</v>
      </c>
      <c r="AC816" s="1">
        <f t="shared" si="24"/>
        <v>2019</v>
      </c>
      <c r="AD816" s="1">
        <f t="shared" si="25"/>
        <v>7</v>
      </c>
    </row>
    <row r="817" spans="1:30" ht="12.75" customHeight="1" x14ac:dyDescent="0.2">
      <c r="A817" s="2">
        <v>43672.516223692102</v>
      </c>
      <c r="B817" s="1" t="s">
        <v>1193</v>
      </c>
      <c r="C817" s="1" t="s">
        <v>204</v>
      </c>
      <c r="D817" s="1" t="s">
        <v>205</v>
      </c>
      <c r="E817" s="3">
        <v>1</v>
      </c>
      <c r="F817" s="1" t="s">
        <v>31</v>
      </c>
      <c r="G817" s="3">
        <v>-0.2</v>
      </c>
      <c r="H817" s="3">
        <v>-0.2</v>
      </c>
      <c r="I817" s="1" t="s">
        <v>46</v>
      </c>
      <c r="K817" s="1" t="s">
        <v>47</v>
      </c>
      <c r="M817" s="1" t="s">
        <v>35</v>
      </c>
      <c r="N817" s="1" t="s">
        <v>36</v>
      </c>
      <c r="O817" s="1" t="s">
        <v>37</v>
      </c>
      <c r="P817" s="1" t="s">
        <v>206</v>
      </c>
      <c r="Q817" s="1" t="s">
        <v>207</v>
      </c>
      <c r="X817" s="1" t="s">
        <v>53</v>
      </c>
      <c r="Y817" s="1" t="s">
        <v>208</v>
      </c>
      <c r="Z817" s="3">
        <v>0</v>
      </c>
      <c r="AC817" s="1">
        <f t="shared" si="24"/>
        <v>2019</v>
      </c>
      <c r="AD817" s="1">
        <f t="shared" si="25"/>
        <v>7</v>
      </c>
    </row>
    <row r="818" spans="1:30" ht="12.75" customHeight="1" x14ac:dyDescent="0.2">
      <c r="A818" s="2">
        <v>43672.516223692102</v>
      </c>
      <c r="B818" s="1" t="s">
        <v>1193</v>
      </c>
      <c r="C818" s="1" t="s">
        <v>1187</v>
      </c>
      <c r="D818" s="1" t="s">
        <v>1188</v>
      </c>
      <c r="E818" s="3">
        <v>2</v>
      </c>
      <c r="F818" s="1" t="s">
        <v>31</v>
      </c>
      <c r="G818" s="3">
        <v>1039.2</v>
      </c>
      <c r="H818" s="3">
        <v>2078.4</v>
      </c>
      <c r="I818" s="1" t="s">
        <v>46</v>
      </c>
      <c r="K818" s="1" t="s">
        <v>47</v>
      </c>
      <c r="L818" s="1" t="s">
        <v>1189</v>
      </c>
      <c r="M818" s="1" t="s">
        <v>35</v>
      </c>
      <c r="N818" s="1" t="s">
        <v>36</v>
      </c>
      <c r="O818" s="1" t="s">
        <v>37</v>
      </c>
      <c r="P818" s="1" t="s">
        <v>169</v>
      </c>
      <c r="Q818" s="1" t="s">
        <v>170</v>
      </c>
      <c r="T818" s="1" t="s">
        <v>1171</v>
      </c>
      <c r="Y818" s="1" t="s">
        <v>84</v>
      </c>
      <c r="Z818" s="3">
        <v>0</v>
      </c>
      <c r="AA818" s="1" t="s">
        <v>1172</v>
      </c>
      <c r="AB818" s="1" t="s">
        <v>1172</v>
      </c>
      <c r="AC818" s="1">
        <f t="shared" si="24"/>
        <v>2019</v>
      </c>
      <c r="AD818" s="1">
        <f t="shared" si="25"/>
        <v>7</v>
      </c>
    </row>
    <row r="819" spans="1:30" ht="12.75" customHeight="1" x14ac:dyDescent="0.2">
      <c r="A819" s="2">
        <v>43672.516223692102</v>
      </c>
      <c r="B819" s="1" t="s">
        <v>1193</v>
      </c>
      <c r="C819" s="1" t="s">
        <v>1168</v>
      </c>
      <c r="D819" s="1" t="s">
        <v>1169</v>
      </c>
      <c r="E819" s="3">
        <v>2</v>
      </c>
      <c r="F819" s="1" t="s">
        <v>31</v>
      </c>
      <c r="G819" s="3">
        <v>1039.2</v>
      </c>
      <c r="H819" s="3">
        <v>2078.4</v>
      </c>
      <c r="I819" s="1" t="s">
        <v>46</v>
      </c>
      <c r="K819" s="1" t="s">
        <v>47</v>
      </c>
      <c r="L819" s="1" t="s">
        <v>1170</v>
      </c>
      <c r="M819" s="1" t="s">
        <v>35</v>
      </c>
      <c r="N819" s="1" t="s">
        <v>36</v>
      </c>
      <c r="O819" s="1" t="s">
        <v>37</v>
      </c>
      <c r="P819" s="1" t="s">
        <v>169</v>
      </c>
      <c r="Q819" s="1" t="s">
        <v>170</v>
      </c>
      <c r="T819" s="1" t="s">
        <v>1171</v>
      </c>
      <c r="X819" s="1" t="s">
        <v>53</v>
      </c>
      <c r="Y819" s="1" t="s">
        <v>84</v>
      </c>
      <c r="Z819" s="3">
        <v>0</v>
      </c>
      <c r="AA819" s="1" t="s">
        <v>1172</v>
      </c>
      <c r="AB819" s="1" t="s">
        <v>1172</v>
      </c>
      <c r="AC819" s="1">
        <f t="shared" si="24"/>
        <v>2019</v>
      </c>
      <c r="AD819" s="1">
        <f t="shared" si="25"/>
        <v>7</v>
      </c>
    </row>
    <row r="820" spans="1:30" ht="12.75" customHeight="1" x14ac:dyDescent="0.2">
      <c r="A820" s="2">
        <v>43672.516223692102</v>
      </c>
      <c r="B820" s="1" t="s">
        <v>1193</v>
      </c>
      <c r="C820" s="1" t="s">
        <v>1173</v>
      </c>
      <c r="D820" s="1" t="s">
        <v>1174</v>
      </c>
      <c r="E820" s="3">
        <v>2</v>
      </c>
      <c r="F820" s="1" t="s">
        <v>31</v>
      </c>
      <c r="G820" s="3">
        <v>1039.2</v>
      </c>
      <c r="H820" s="3">
        <v>2078.4</v>
      </c>
      <c r="I820" s="1" t="s">
        <v>46</v>
      </c>
      <c r="K820" s="1" t="s">
        <v>47</v>
      </c>
      <c r="L820" s="1" t="s">
        <v>1175</v>
      </c>
      <c r="M820" s="1" t="s">
        <v>35</v>
      </c>
      <c r="N820" s="1" t="s">
        <v>36</v>
      </c>
      <c r="O820" s="1" t="s">
        <v>37</v>
      </c>
      <c r="P820" s="1" t="s">
        <v>169</v>
      </c>
      <c r="Q820" s="1" t="s">
        <v>170</v>
      </c>
      <c r="T820" s="1" t="s">
        <v>1171</v>
      </c>
      <c r="X820" s="1" t="s">
        <v>53</v>
      </c>
      <c r="Y820" s="1" t="s">
        <v>84</v>
      </c>
      <c r="Z820" s="3">
        <v>0</v>
      </c>
      <c r="AA820" s="1" t="s">
        <v>1172</v>
      </c>
      <c r="AB820" s="1" t="s">
        <v>1172</v>
      </c>
      <c r="AC820" s="1">
        <f t="shared" si="24"/>
        <v>2019</v>
      </c>
      <c r="AD820" s="1">
        <f t="shared" si="25"/>
        <v>7</v>
      </c>
    </row>
    <row r="821" spans="1:30" ht="12.75" customHeight="1" x14ac:dyDescent="0.2">
      <c r="A821" s="2">
        <v>43675.525899189801</v>
      </c>
      <c r="B821" s="1" t="s">
        <v>1194</v>
      </c>
      <c r="C821" s="1" t="s">
        <v>500</v>
      </c>
      <c r="D821" s="1" t="s">
        <v>501</v>
      </c>
      <c r="E821" s="3">
        <v>1000</v>
      </c>
      <c r="F821" s="1" t="s">
        <v>31</v>
      </c>
      <c r="G821" s="3">
        <v>1.8</v>
      </c>
      <c r="H821" s="3">
        <v>1800</v>
      </c>
      <c r="I821" s="1" t="s">
        <v>32</v>
      </c>
      <c r="K821" s="1" t="s">
        <v>33</v>
      </c>
      <c r="L821" s="1" t="s">
        <v>502</v>
      </c>
      <c r="M821" s="1" t="s">
        <v>35</v>
      </c>
      <c r="N821" s="1" t="s">
        <v>125</v>
      </c>
      <c r="O821" s="1" t="s">
        <v>37</v>
      </c>
      <c r="P821" s="1" t="s">
        <v>149</v>
      </c>
      <c r="Q821" s="1" t="s">
        <v>150</v>
      </c>
      <c r="T821" s="1" t="s">
        <v>499</v>
      </c>
      <c r="X821" s="1" t="s">
        <v>53</v>
      </c>
      <c r="Y821" s="1" t="s">
        <v>151</v>
      </c>
      <c r="Z821" s="3">
        <v>0</v>
      </c>
      <c r="AC821" s="1">
        <f t="shared" si="24"/>
        <v>2019</v>
      </c>
      <c r="AD821" s="1">
        <f t="shared" si="25"/>
        <v>7</v>
      </c>
    </row>
    <row r="822" spans="1:30" ht="12.75" customHeight="1" x14ac:dyDescent="0.2">
      <c r="A822" s="2">
        <v>43675.539493946802</v>
      </c>
      <c r="B822" s="1" t="s">
        <v>1195</v>
      </c>
      <c r="C822" s="1" t="s">
        <v>496</v>
      </c>
      <c r="D822" s="1" t="s">
        <v>497</v>
      </c>
      <c r="E822" s="3">
        <v>800</v>
      </c>
      <c r="F822" s="1" t="s">
        <v>31</v>
      </c>
      <c r="G822" s="3">
        <v>1.3</v>
      </c>
      <c r="H822" s="3">
        <v>1040</v>
      </c>
      <c r="I822" s="1" t="s">
        <v>32</v>
      </c>
      <c r="K822" s="1" t="s">
        <v>33</v>
      </c>
      <c r="L822" s="1" t="s">
        <v>498</v>
      </c>
      <c r="M822" s="1" t="s">
        <v>35</v>
      </c>
      <c r="N822" s="1" t="s">
        <v>125</v>
      </c>
      <c r="O822" s="1" t="s">
        <v>37</v>
      </c>
      <c r="P822" s="1" t="s">
        <v>149</v>
      </c>
      <c r="Q822" s="1" t="s">
        <v>150</v>
      </c>
      <c r="T822" s="1" t="s">
        <v>499</v>
      </c>
      <c r="X822" s="1" t="s">
        <v>53</v>
      </c>
      <c r="Y822" s="1" t="s">
        <v>151</v>
      </c>
      <c r="Z822" s="3">
        <v>0</v>
      </c>
      <c r="AC822" s="1">
        <f t="shared" si="24"/>
        <v>2019</v>
      </c>
      <c r="AD822" s="1">
        <f t="shared" si="25"/>
        <v>7</v>
      </c>
    </row>
    <row r="823" spans="1:30" ht="12.75" customHeight="1" x14ac:dyDescent="0.2">
      <c r="A823" s="2">
        <v>43675.539493946802</v>
      </c>
      <c r="B823" s="1" t="s">
        <v>1195</v>
      </c>
      <c r="C823" s="1" t="s">
        <v>1196</v>
      </c>
      <c r="D823" s="1" t="s">
        <v>1197</v>
      </c>
      <c r="E823" s="3">
        <v>1000</v>
      </c>
      <c r="F823" s="1" t="s">
        <v>31</v>
      </c>
      <c r="G823" s="3">
        <v>1.4</v>
      </c>
      <c r="H823" s="3">
        <v>1399.97</v>
      </c>
      <c r="I823" s="1" t="s">
        <v>32</v>
      </c>
      <c r="K823" s="1" t="s">
        <v>33</v>
      </c>
      <c r="L823" s="1" t="s">
        <v>1198</v>
      </c>
      <c r="M823" s="1" t="s">
        <v>35</v>
      </c>
      <c r="N823" s="1" t="s">
        <v>125</v>
      </c>
      <c r="O823" s="1" t="s">
        <v>37</v>
      </c>
      <c r="P823" s="1" t="s">
        <v>149</v>
      </c>
      <c r="Q823" s="1" t="s">
        <v>150</v>
      </c>
      <c r="T823" s="1" t="s">
        <v>499</v>
      </c>
      <c r="X823" s="1" t="s">
        <v>53</v>
      </c>
      <c r="Y823" s="1" t="s">
        <v>151</v>
      </c>
      <c r="Z823" s="3">
        <v>0</v>
      </c>
      <c r="AC823" s="1">
        <f t="shared" si="24"/>
        <v>2019</v>
      </c>
      <c r="AD823" s="1">
        <f t="shared" si="25"/>
        <v>7</v>
      </c>
    </row>
    <row r="824" spans="1:30" ht="12.75" customHeight="1" x14ac:dyDescent="0.2">
      <c r="A824" s="2">
        <v>43675.539493946802</v>
      </c>
      <c r="B824" s="1" t="s">
        <v>1195</v>
      </c>
      <c r="C824" s="1" t="s">
        <v>500</v>
      </c>
      <c r="D824" s="1" t="s">
        <v>501</v>
      </c>
      <c r="E824" s="3">
        <v>1000</v>
      </c>
      <c r="F824" s="1" t="s">
        <v>31</v>
      </c>
      <c r="G824" s="3">
        <v>1.8</v>
      </c>
      <c r="H824" s="3">
        <v>1800.03</v>
      </c>
      <c r="I824" s="1" t="s">
        <v>32</v>
      </c>
      <c r="K824" s="1" t="s">
        <v>33</v>
      </c>
      <c r="L824" s="1" t="s">
        <v>502</v>
      </c>
      <c r="M824" s="1" t="s">
        <v>35</v>
      </c>
      <c r="N824" s="1" t="s">
        <v>125</v>
      </c>
      <c r="O824" s="1" t="s">
        <v>37</v>
      </c>
      <c r="P824" s="1" t="s">
        <v>149</v>
      </c>
      <c r="Q824" s="1" t="s">
        <v>150</v>
      </c>
      <c r="T824" s="1" t="s">
        <v>499</v>
      </c>
      <c r="X824" s="1" t="s">
        <v>53</v>
      </c>
      <c r="Y824" s="1" t="s">
        <v>151</v>
      </c>
      <c r="Z824" s="3">
        <v>0</v>
      </c>
      <c r="AC824" s="1">
        <f t="shared" si="24"/>
        <v>2019</v>
      </c>
      <c r="AD824" s="1">
        <f t="shared" si="25"/>
        <v>7</v>
      </c>
    </row>
    <row r="825" spans="1:30" ht="12.75" customHeight="1" x14ac:dyDescent="0.2">
      <c r="A825" s="2">
        <v>43677.566556018501</v>
      </c>
      <c r="B825" s="1" t="s">
        <v>1199</v>
      </c>
      <c r="C825" s="1" t="s">
        <v>1200</v>
      </c>
      <c r="D825" s="1" t="s">
        <v>1201</v>
      </c>
      <c r="E825" s="3">
        <v>1</v>
      </c>
      <c r="F825" s="1" t="s">
        <v>31</v>
      </c>
      <c r="G825" s="3">
        <v>6655</v>
      </c>
      <c r="H825" s="3">
        <v>6655</v>
      </c>
      <c r="I825" s="1" t="s">
        <v>46</v>
      </c>
      <c r="K825" s="1" t="s">
        <v>47</v>
      </c>
      <c r="L825" s="1" t="s">
        <v>53</v>
      </c>
      <c r="M825" s="1" t="s">
        <v>35</v>
      </c>
      <c r="N825" s="1" t="s">
        <v>36</v>
      </c>
      <c r="O825" s="1" t="s">
        <v>37</v>
      </c>
      <c r="P825" s="1" t="s">
        <v>169</v>
      </c>
      <c r="Q825" s="1" t="s">
        <v>170</v>
      </c>
      <c r="T825" s="1" t="s">
        <v>1202</v>
      </c>
      <c r="Y825" s="1" t="s">
        <v>84</v>
      </c>
      <c r="Z825" s="3">
        <v>0</v>
      </c>
      <c r="AA825" s="1" t="s">
        <v>1203</v>
      </c>
      <c r="AB825" s="1" t="s">
        <v>1203</v>
      </c>
      <c r="AC825" s="1">
        <f t="shared" si="24"/>
        <v>2019</v>
      </c>
      <c r="AD825" s="1">
        <f t="shared" si="25"/>
        <v>7</v>
      </c>
    </row>
    <row r="826" spans="1:30" ht="12.75" customHeight="1" x14ac:dyDescent="0.2">
      <c r="A826" s="2">
        <v>43677.566556018501</v>
      </c>
      <c r="B826" s="1" t="s">
        <v>1199</v>
      </c>
      <c r="C826" s="1" t="s">
        <v>1204</v>
      </c>
      <c r="D826" s="1" t="s">
        <v>1205</v>
      </c>
      <c r="E826" s="3">
        <v>1</v>
      </c>
      <c r="F826" s="1" t="s">
        <v>31</v>
      </c>
      <c r="G826" s="3">
        <v>6655</v>
      </c>
      <c r="H826" s="3">
        <v>6655</v>
      </c>
      <c r="I826" s="1" t="s">
        <v>46</v>
      </c>
      <c r="K826" s="1" t="s">
        <v>47</v>
      </c>
      <c r="L826" s="1" t="s">
        <v>53</v>
      </c>
      <c r="M826" s="1" t="s">
        <v>35</v>
      </c>
      <c r="N826" s="1" t="s">
        <v>36</v>
      </c>
      <c r="O826" s="1" t="s">
        <v>37</v>
      </c>
      <c r="P826" s="1" t="s">
        <v>169</v>
      </c>
      <c r="Q826" s="1" t="s">
        <v>170</v>
      </c>
      <c r="T826" s="1" t="s">
        <v>1202</v>
      </c>
      <c r="Y826" s="1" t="s">
        <v>84</v>
      </c>
      <c r="Z826" s="3">
        <v>0</v>
      </c>
      <c r="AA826" s="1" t="s">
        <v>1203</v>
      </c>
      <c r="AB826" s="1" t="s">
        <v>1203</v>
      </c>
      <c r="AC826" s="1">
        <f t="shared" si="24"/>
        <v>2019</v>
      </c>
      <c r="AD826" s="1">
        <f t="shared" si="25"/>
        <v>7</v>
      </c>
    </row>
    <row r="827" spans="1:30" ht="12.75" customHeight="1" x14ac:dyDescent="0.2">
      <c r="A827" s="2">
        <v>43677.566556018501</v>
      </c>
      <c r="B827" s="1" t="s">
        <v>1199</v>
      </c>
      <c r="C827" s="1" t="s">
        <v>1206</v>
      </c>
      <c r="D827" s="1" t="s">
        <v>1207</v>
      </c>
      <c r="E827" s="3">
        <v>1</v>
      </c>
      <c r="F827" s="1" t="s">
        <v>31</v>
      </c>
      <c r="G827" s="3">
        <v>6655</v>
      </c>
      <c r="H827" s="3">
        <v>6655</v>
      </c>
      <c r="I827" s="1" t="s">
        <v>46</v>
      </c>
      <c r="K827" s="1" t="s">
        <v>47</v>
      </c>
      <c r="L827" s="1" t="s">
        <v>53</v>
      </c>
      <c r="M827" s="1" t="s">
        <v>35</v>
      </c>
      <c r="N827" s="1" t="s">
        <v>36</v>
      </c>
      <c r="O827" s="1" t="s">
        <v>37</v>
      </c>
      <c r="P827" s="1" t="s">
        <v>169</v>
      </c>
      <c r="Q827" s="1" t="s">
        <v>170</v>
      </c>
      <c r="T827" s="1" t="s">
        <v>1202</v>
      </c>
      <c r="Y827" s="1" t="s">
        <v>84</v>
      </c>
      <c r="Z827" s="3">
        <v>0</v>
      </c>
      <c r="AA827" s="1" t="s">
        <v>1203</v>
      </c>
      <c r="AB827" s="1" t="s">
        <v>1203</v>
      </c>
      <c r="AC827" s="1">
        <f t="shared" si="24"/>
        <v>2019</v>
      </c>
      <c r="AD827" s="1">
        <f t="shared" si="25"/>
        <v>7</v>
      </c>
    </row>
    <row r="828" spans="1:30" ht="12.75" customHeight="1" x14ac:dyDescent="0.2">
      <c r="A828" s="2">
        <v>43677.566556018501</v>
      </c>
      <c r="B828" s="1" t="s">
        <v>1199</v>
      </c>
      <c r="C828" s="1" t="s">
        <v>1208</v>
      </c>
      <c r="D828" s="1" t="s">
        <v>1209</v>
      </c>
      <c r="E828" s="3">
        <v>1</v>
      </c>
      <c r="F828" s="1" t="s">
        <v>31</v>
      </c>
      <c r="G828" s="3">
        <v>6655</v>
      </c>
      <c r="H828" s="3">
        <v>6655</v>
      </c>
      <c r="I828" s="1" t="s">
        <v>46</v>
      </c>
      <c r="K828" s="1" t="s">
        <v>47</v>
      </c>
      <c r="L828" s="1" t="s">
        <v>53</v>
      </c>
      <c r="M828" s="1" t="s">
        <v>35</v>
      </c>
      <c r="N828" s="1" t="s">
        <v>36</v>
      </c>
      <c r="O828" s="1" t="s">
        <v>37</v>
      </c>
      <c r="P828" s="1" t="s">
        <v>169</v>
      </c>
      <c r="Q828" s="1" t="s">
        <v>170</v>
      </c>
      <c r="T828" s="1" t="s">
        <v>1202</v>
      </c>
      <c r="Y828" s="1" t="s">
        <v>84</v>
      </c>
      <c r="Z828" s="3">
        <v>0</v>
      </c>
      <c r="AA828" s="1" t="s">
        <v>1203</v>
      </c>
      <c r="AB828" s="1" t="s">
        <v>1203</v>
      </c>
      <c r="AC828" s="1">
        <f t="shared" si="24"/>
        <v>2019</v>
      </c>
      <c r="AD828" s="1">
        <f t="shared" si="25"/>
        <v>7</v>
      </c>
    </row>
    <row r="829" spans="1:30" ht="12.75" customHeight="1" x14ac:dyDescent="0.2">
      <c r="A829" s="2">
        <v>43690.264669294003</v>
      </c>
      <c r="B829" s="1" t="s">
        <v>1210</v>
      </c>
      <c r="C829" s="1" t="s">
        <v>1211</v>
      </c>
      <c r="D829" s="1" t="s">
        <v>1212</v>
      </c>
      <c r="E829" s="3">
        <v>1</v>
      </c>
      <c r="F829" s="1" t="s">
        <v>31</v>
      </c>
      <c r="G829" s="3">
        <v>30.25</v>
      </c>
      <c r="H829" s="3">
        <v>30.25</v>
      </c>
      <c r="I829" s="1" t="s">
        <v>46</v>
      </c>
      <c r="K829" s="1" t="s">
        <v>47</v>
      </c>
      <c r="L829" s="1" t="s">
        <v>1213</v>
      </c>
      <c r="M829" s="1" t="s">
        <v>35</v>
      </c>
      <c r="N829" s="1" t="s">
        <v>36</v>
      </c>
      <c r="O829" s="1" t="s">
        <v>37</v>
      </c>
      <c r="P829" s="1" t="s">
        <v>169</v>
      </c>
      <c r="Q829" s="1" t="s">
        <v>170</v>
      </c>
      <c r="R829" s="1" t="s">
        <v>359</v>
      </c>
      <c r="T829" s="1" t="s">
        <v>359</v>
      </c>
      <c r="X829" s="1" t="s">
        <v>53</v>
      </c>
      <c r="Y829" s="1" t="s">
        <v>84</v>
      </c>
      <c r="Z829" s="3">
        <v>0</v>
      </c>
      <c r="AA829" s="1" t="s">
        <v>306</v>
      </c>
      <c r="AB829" s="1" t="s">
        <v>306</v>
      </c>
      <c r="AC829" s="1">
        <f t="shared" si="24"/>
        <v>2019</v>
      </c>
      <c r="AD829" s="1">
        <f t="shared" si="25"/>
        <v>8</v>
      </c>
    </row>
    <row r="830" spans="1:30" ht="12.75" customHeight="1" x14ac:dyDescent="0.2">
      <c r="A830" s="2">
        <v>43692.362861145797</v>
      </c>
      <c r="B830" s="1" t="s">
        <v>1214</v>
      </c>
      <c r="C830" s="1" t="s">
        <v>1211</v>
      </c>
      <c r="D830" s="1" t="s">
        <v>1212</v>
      </c>
      <c r="E830" s="3">
        <v>1</v>
      </c>
      <c r="F830" s="1" t="s">
        <v>31</v>
      </c>
      <c r="G830" s="3">
        <v>30.25</v>
      </c>
      <c r="H830" s="3">
        <v>30.25</v>
      </c>
      <c r="I830" s="1" t="s">
        <v>32</v>
      </c>
      <c r="K830" s="1" t="s">
        <v>33</v>
      </c>
      <c r="L830" s="1" t="s">
        <v>1213</v>
      </c>
      <c r="M830" s="1" t="s">
        <v>35</v>
      </c>
      <c r="N830" s="1" t="s">
        <v>36</v>
      </c>
      <c r="O830" s="1" t="s">
        <v>37</v>
      </c>
      <c r="P830" s="1" t="s">
        <v>169</v>
      </c>
      <c r="Q830" s="1" t="s">
        <v>170</v>
      </c>
      <c r="R830" s="1" t="s">
        <v>359</v>
      </c>
      <c r="T830" s="1" t="s">
        <v>359</v>
      </c>
      <c r="X830" s="1" t="s">
        <v>53</v>
      </c>
      <c r="Y830" s="1" t="s">
        <v>84</v>
      </c>
      <c r="Z830" s="3">
        <v>0</v>
      </c>
      <c r="AA830" s="1" t="s">
        <v>306</v>
      </c>
      <c r="AB830" s="1" t="s">
        <v>306</v>
      </c>
      <c r="AC830" s="1">
        <f t="shared" si="24"/>
        <v>2019</v>
      </c>
      <c r="AD830" s="1">
        <f t="shared" si="25"/>
        <v>8</v>
      </c>
    </row>
    <row r="831" spans="1:30" ht="12.75" customHeight="1" x14ac:dyDescent="0.2">
      <c r="A831" s="2">
        <v>43692.363279432902</v>
      </c>
      <c r="B831" s="1" t="s">
        <v>1215</v>
      </c>
      <c r="C831" s="1" t="s">
        <v>1211</v>
      </c>
      <c r="D831" s="1" t="s">
        <v>1212</v>
      </c>
      <c r="E831" s="3">
        <v>1</v>
      </c>
      <c r="F831" s="1" t="s">
        <v>31</v>
      </c>
      <c r="G831" s="3">
        <v>30.25</v>
      </c>
      <c r="H831" s="3">
        <v>30.25</v>
      </c>
      <c r="I831" s="1" t="s">
        <v>32</v>
      </c>
      <c r="K831" s="1" t="s">
        <v>33</v>
      </c>
      <c r="L831" s="1" t="s">
        <v>1213</v>
      </c>
      <c r="M831" s="1" t="s">
        <v>35</v>
      </c>
      <c r="N831" s="1" t="s">
        <v>36</v>
      </c>
      <c r="O831" s="1" t="s">
        <v>37</v>
      </c>
      <c r="P831" s="1" t="s">
        <v>169</v>
      </c>
      <c r="Q831" s="1" t="s">
        <v>170</v>
      </c>
      <c r="R831" s="1" t="s">
        <v>359</v>
      </c>
      <c r="T831" s="1" t="s">
        <v>359</v>
      </c>
      <c r="X831" s="1" t="s">
        <v>53</v>
      </c>
      <c r="Y831" s="1" t="s">
        <v>84</v>
      </c>
      <c r="Z831" s="3">
        <v>0</v>
      </c>
      <c r="AA831" s="1" t="s">
        <v>306</v>
      </c>
      <c r="AB831" s="1" t="s">
        <v>306</v>
      </c>
      <c r="AC831" s="1">
        <f t="shared" si="24"/>
        <v>2019</v>
      </c>
      <c r="AD831" s="1">
        <f t="shared" si="25"/>
        <v>8</v>
      </c>
    </row>
    <row r="832" spans="1:30" ht="12.75" customHeight="1" x14ac:dyDescent="0.2">
      <c r="A832" s="2">
        <v>43697.544487303203</v>
      </c>
      <c r="B832" s="1" t="s">
        <v>1216</v>
      </c>
      <c r="C832" s="1" t="s">
        <v>1217</v>
      </c>
      <c r="D832" s="1" t="s">
        <v>1218</v>
      </c>
      <c r="E832" s="3">
        <v>1</v>
      </c>
      <c r="F832" s="1" t="s">
        <v>31</v>
      </c>
      <c r="G832" s="3">
        <v>30.25</v>
      </c>
      <c r="H832" s="3">
        <v>30.25</v>
      </c>
      <c r="I832" s="1" t="s">
        <v>32</v>
      </c>
      <c r="K832" s="1" t="s">
        <v>33</v>
      </c>
      <c r="L832" s="1" t="s">
        <v>1219</v>
      </c>
      <c r="M832" s="1" t="s">
        <v>35</v>
      </c>
      <c r="N832" s="1" t="s">
        <v>36</v>
      </c>
      <c r="O832" s="1" t="s">
        <v>37</v>
      </c>
      <c r="P832" s="1" t="s">
        <v>169</v>
      </c>
      <c r="Q832" s="1" t="s">
        <v>170</v>
      </c>
      <c r="T832" s="1" t="s">
        <v>359</v>
      </c>
      <c r="X832" s="1" t="s">
        <v>53</v>
      </c>
      <c r="Y832" s="1" t="s">
        <v>84</v>
      </c>
      <c r="Z832" s="3">
        <v>0</v>
      </c>
      <c r="AA832" s="1" t="s">
        <v>306</v>
      </c>
      <c r="AB832" s="1" t="s">
        <v>306</v>
      </c>
      <c r="AC832" s="1">
        <f t="shared" si="24"/>
        <v>2019</v>
      </c>
      <c r="AD832" s="1">
        <f t="shared" si="25"/>
        <v>8</v>
      </c>
    </row>
    <row r="833" spans="1:30" ht="12.75" customHeight="1" x14ac:dyDescent="0.2">
      <c r="A833" s="2">
        <v>43697.544487303203</v>
      </c>
      <c r="B833" s="1" t="s">
        <v>1216</v>
      </c>
      <c r="C833" s="1" t="s">
        <v>1220</v>
      </c>
      <c r="D833" s="1" t="s">
        <v>1221</v>
      </c>
      <c r="E833" s="3">
        <v>1</v>
      </c>
      <c r="F833" s="1" t="s">
        <v>31</v>
      </c>
      <c r="G833" s="3">
        <v>30.25</v>
      </c>
      <c r="H833" s="3">
        <v>30.25</v>
      </c>
      <c r="I833" s="1" t="s">
        <v>32</v>
      </c>
      <c r="K833" s="1" t="s">
        <v>33</v>
      </c>
      <c r="L833" s="1" t="s">
        <v>1222</v>
      </c>
      <c r="M833" s="1" t="s">
        <v>35</v>
      </c>
      <c r="N833" s="1" t="s">
        <v>36</v>
      </c>
      <c r="O833" s="1" t="s">
        <v>37</v>
      </c>
      <c r="P833" s="1" t="s">
        <v>169</v>
      </c>
      <c r="Q833" s="1" t="s">
        <v>170</v>
      </c>
      <c r="T833" s="1" t="s">
        <v>359</v>
      </c>
      <c r="X833" s="1" t="s">
        <v>53</v>
      </c>
      <c r="Y833" s="1" t="s">
        <v>84</v>
      </c>
      <c r="Z833" s="3">
        <v>0</v>
      </c>
      <c r="AA833" s="1" t="s">
        <v>306</v>
      </c>
      <c r="AB833" s="1" t="s">
        <v>306</v>
      </c>
      <c r="AC833" s="1">
        <f t="shared" si="24"/>
        <v>2019</v>
      </c>
      <c r="AD833" s="1">
        <f t="shared" si="25"/>
        <v>8</v>
      </c>
    </row>
    <row r="834" spans="1:30" ht="12.75" customHeight="1" x14ac:dyDescent="0.2">
      <c r="A834" s="2">
        <v>43698.296643715301</v>
      </c>
      <c r="B834" s="1" t="s">
        <v>1223</v>
      </c>
      <c r="C834" s="1" t="s">
        <v>1224</v>
      </c>
      <c r="D834" s="1" t="s">
        <v>1225</v>
      </c>
      <c r="E834" s="3">
        <v>200</v>
      </c>
      <c r="F834" s="1" t="s">
        <v>31</v>
      </c>
      <c r="G834" s="3">
        <v>0.83</v>
      </c>
      <c r="H834" s="3">
        <v>166</v>
      </c>
      <c r="I834" s="1" t="s">
        <v>32</v>
      </c>
      <c r="K834" s="1" t="s">
        <v>33</v>
      </c>
      <c r="L834" s="1" t="s">
        <v>1226</v>
      </c>
      <c r="M834" s="1" t="s">
        <v>35</v>
      </c>
      <c r="N834" s="1" t="s">
        <v>120</v>
      </c>
      <c r="O834" s="1" t="s">
        <v>37</v>
      </c>
      <c r="P834" s="1" t="s">
        <v>81</v>
      </c>
      <c r="Q834" s="1" t="s">
        <v>82</v>
      </c>
      <c r="R834" s="1" t="s">
        <v>636</v>
      </c>
      <c r="T834" s="1" t="s">
        <v>636</v>
      </c>
      <c r="Y834" s="1" t="s">
        <v>84</v>
      </c>
      <c r="Z834" s="3">
        <v>0</v>
      </c>
      <c r="AA834" s="1" t="s">
        <v>1227</v>
      </c>
      <c r="AB834" s="1" t="s">
        <v>1227</v>
      </c>
      <c r="AC834" s="1">
        <f t="shared" si="24"/>
        <v>2019</v>
      </c>
      <c r="AD834" s="1">
        <f t="shared" si="25"/>
        <v>8</v>
      </c>
    </row>
    <row r="835" spans="1:30" ht="12.75" customHeight="1" x14ac:dyDescent="0.2">
      <c r="A835" s="2">
        <v>43698.512283182899</v>
      </c>
      <c r="B835" s="1" t="s">
        <v>1228</v>
      </c>
      <c r="C835" s="1" t="s">
        <v>1229</v>
      </c>
      <c r="D835" s="1" t="s">
        <v>1230</v>
      </c>
      <c r="E835" s="3">
        <v>250</v>
      </c>
      <c r="F835" s="1" t="s">
        <v>31</v>
      </c>
      <c r="G835" s="3">
        <v>0.91</v>
      </c>
      <c r="H835" s="3">
        <v>227.7</v>
      </c>
      <c r="I835" s="1" t="s">
        <v>32</v>
      </c>
      <c r="K835" s="1" t="s">
        <v>33</v>
      </c>
      <c r="L835" s="1" t="s">
        <v>1231</v>
      </c>
      <c r="M835" s="1" t="s">
        <v>35</v>
      </c>
      <c r="N835" s="1" t="s">
        <v>195</v>
      </c>
      <c r="O835" s="1" t="s">
        <v>37</v>
      </c>
      <c r="P835" s="1" t="s">
        <v>75</v>
      </c>
      <c r="Q835" s="1" t="s">
        <v>76</v>
      </c>
      <c r="T835" s="1" t="s">
        <v>40</v>
      </c>
      <c r="X835" s="1" t="s">
        <v>53</v>
      </c>
      <c r="Y835" s="1" t="s">
        <v>42</v>
      </c>
      <c r="Z835" s="3">
        <v>0</v>
      </c>
      <c r="AC835" s="1">
        <f t="shared" ref="AC835:AC898" si="26">YEAR(A835)</f>
        <v>2019</v>
      </c>
      <c r="AD835" s="1">
        <f t="shared" ref="AD835:AD898" si="27">MONTH(A835)</f>
        <v>8</v>
      </c>
    </row>
    <row r="836" spans="1:30" ht="12.75" customHeight="1" x14ac:dyDescent="0.2">
      <c r="A836" s="2">
        <v>43698.512283182899</v>
      </c>
      <c r="B836" s="1" t="s">
        <v>1228</v>
      </c>
      <c r="C836" s="1" t="s">
        <v>440</v>
      </c>
      <c r="D836" s="1" t="s">
        <v>441</v>
      </c>
      <c r="E836" s="3">
        <v>10</v>
      </c>
      <c r="F836" s="1" t="s">
        <v>31</v>
      </c>
      <c r="G836" s="3">
        <v>13.23</v>
      </c>
      <c r="H836" s="3">
        <v>132.25</v>
      </c>
      <c r="I836" s="1" t="s">
        <v>32</v>
      </c>
      <c r="K836" s="1" t="s">
        <v>33</v>
      </c>
      <c r="L836" s="1" t="s">
        <v>442</v>
      </c>
      <c r="M836" s="1" t="s">
        <v>35</v>
      </c>
      <c r="N836" s="1" t="s">
        <v>195</v>
      </c>
      <c r="O836" s="1" t="s">
        <v>37</v>
      </c>
      <c r="P836" s="1" t="s">
        <v>50</v>
      </c>
      <c r="Q836" s="1" t="s">
        <v>51</v>
      </c>
      <c r="T836" s="1" t="s">
        <v>40</v>
      </c>
      <c r="X836" s="1" t="s">
        <v>53</v>
      </c>
      <c r="Y836" s="1" t="s">
        <v>42</v>
      </c>
      <c r="Z836" s="3">
        <v>0</v>
      </c>
      <c r="AC836" s="1">
        <f t="shared" si="26"/>
        <v>2019</v>
      </c>
      <c r="AD836" s="1">
        <f t="shared" si="27"/>
        <v>8</v>
      </c>
    </row>
    <row r="837" spans="1:30" ht="12.75" customHeight="1" x14ac:dyDescent="0.2">
      <c r="A837" s="2">
        <v>43698.529326701399</v>
      </c>
      <c r="B837" s="1" t="s">
        <v>1232</v>
      </c>
      <c r="C837" s="1" t="s">
        <v>29</v>
      </c>
      <c r="D837" s="1" t="s">
        <v>30</v>
      </c>
      <c r="E837" s="3">
        <v>10</v>
      </c>
      <c r="F837" s="1" t="s">
        <v>31</v>
      </c>
      <c r="G837" s="3">
        <v>82.08</v>
      </c>
      <c r="H837" s="3">
        <v>820.8</v>
      </c>
      <c r="I837" s="1" t="s">
        <v>32</v>
      </c>
      <c r="K837" s="1" t="s">
        <v>33</v>
      </c>
      <c r="L837" s="1" t="s">
        <v>34</v>
      </c>
      <c r="M837" s="1" t="s">
        <v>35</v>
      </c>
      <c r="N837" s="1" t="s">
        <v>36</v>
      </c>
      <c r="O837" s="1" t="s">
        <v>37</v>
      </c>
      <c r="P837" s="1" t="s">
        <v>38</v>
      </c>
      <c r="Q837" s="1" t="s">
        <v>39</v>
      </c>
      <c r="T837" s="1" t="s">
        <v>40</v>
      </c>
      <c r="X837" s="1" t="s">
        <v>41</v>
      </c>
      <c r="Y837" s="1" t="s">
        <v>42</v>
      </c>
      <c r="Z837" s="3">
        <v>0</v>
      </c>
      <c r="AC837" s="1">
        <f t="shared" si="26"/>
        <v>2019</v>
      </c>
      <c r="AD837" s="1">
        <f t="shared" si="27"/>
        <v>8</v>
      </c>
    </row>
    <row r="838" spans="1:30" ht="12.75" customHeight="1" x14ac:dyDescent="0.2">
      <c r="A838" s="2">
        <v>43698.529326701399</v>
      </c>
      <c r="B838" s="1" t="s">
        <v>1232</v>
      </c>
      <c r="C838" s="1" t="s">
        <v>192</v>
      </c>
      <c r="D838" s="1" t="s">
        <v>193</v>
      </c>
      <c r="E838" s="3">
        <v>1</v>
      </c>
      <c r="F838" s="1" t="s">
        <v>31</v>
      </c>
      <c r="G838" s="3">
        <v>656.64</v>
      </c>
      <c r="H838" s="3">
        <v>656.64</v>
      </c>
      <c r="I838" s="1" t="s">
        <v>32</v>
      </c>
      <c r="K838" s="1" t="s">
        <v>33</v>
      </c>
      <c r="L838" s="1" t="s">
        <v>194</v>
      </c>
      <c r="M838" s="1" t="s">
        <v>35</v>
      </c>
      <c r="N838" s="1" t="s">
        <v>36</v>
      </c>
      <c r="O838" s="1" t="s">
        <v>37</v>
      </c>
      <c r="P838" s="1" t="s">
        <v>69</v>
      </c>
      <c r="Q838" s="1" t="s">
        <v>70</v>
      </c>
      <c r="T838" s="1" t="s">
        <v>40</v>
      </c>
      <c r="X838" s="1" t="s">
        <v>53</v>
      </c>
      <c r="Y838" s="1" t="s">
        <v>42</v>
      </c>
      <c r="Z838" s="3">
        <v>0</v>
      </c>
      <c r="AC838" s="1">
        <f t="shared" si="26"/>
        <v>2019</v>
      </c>
      <c r="AD838" s="1">
        <f t="shared" si="27"/>
        <v>8</v>
      </c>
    </row>
    <row r="839" spans="1:30" ht="12.75" customHeight="1" x14ac:dyDescent="0.2">
      <c r="A839" s="2">
        <v>43698.532529317097</v>
      </c>
      <c r="B839" s="1" t="s">
        <v>1233</v>
      </c>
      <c r="C839" s="1" t="s">
        <v>361</v>
      </c>
      <c r="D839" s="1" t="s">
        <v>362</v>
      </c>
      <c r="E839" s="3">
        <v>5</v>
      </c>
      <c r="F839" s="1" t="s">
        <v>31</v>
      </c>
      <c r="G839" s="3">
        <v>233.8</v>
      </c>
      <c r="H839" s="3">
        <v>1168.98</v>
      </c>
      <c r="I839" s="1" t="s">
        <v>32</v>
      </c>
      <c r="K839" s="1" t="s">
        <v>33</v>
      </c>
      <c r="L839" s="1" t="s">
        <v>363</v>
      </c>
      <c r="M839" s="1" t="s">
        <v>35</v>
      </c>
      <c r="N839" s="1" t="s">
        <v>195</v>
      </c>
      <c r="O839" s="1" t="s">
        <v>37</v>
      </c>
      <c r="P839" s="1" t="s">
        <v>38</v>
      </c>
      <c r="Q839" s="1" t="s">
        <v>39</v>
      </c>
      <c r="T839" s="1" t="s">
        <v>364</v>
      </c>
      <c r="X839" s="1" t="s">
        <v>53</v>
      </c>
      <c r="Y839" s="1" t="s">
        <v>42</v>
      </c>
      <c r="Z839" s="3">
        <v>0</v>
      </c>
      <c r="AC839" s="1">
        <f t="shared" si="26"/>
        <v>2019</v>
      </c>
      <c r="AD839" s="1">
        <f t="shared" si="27"/>
        <v>8</v>
      </c>
    </row>
    <row r="840" spans="1:30" ht="12.75" customHeight="1" x14ac:dyDescent="0.2">
      <c r="A840" s="2">
        <v>43698.547343981503</v>
      </c>
      <c r="B840" s="1" t="s">
        <v>1234</v>
      </c>
      <c r="C840" s="1" t="s">
        <v>1235</v>
      </c>
      <c r="D840" s="1" t="s">
        <v>1236</v>
      </c>
      <c r="E840" s="3">
        <v>2</v>
      </c>
      <c r="F840" s="1" t="s">
        <v>31</v>
      </c>
      <c r="G840" s="3">
        <v>97.98</v>
      </c>
      <c r="H840" s="3">
        <v>195.96</v>
      </c>
      <c r="I840" s="1" t="s">
        <v>32</v>
      </c>
      <c r="K840" s="1" t="s">
        <v>33</v>
      </c>
      <c r="L840" s="1" t="s">
        <v>1237</v>
      </c>
      <c r="M840" s="1" t="s">
        <v>35</v>
      </c>
      <c r="N840" s="1" t="s">
        <v>195</v>
      </c>
      <c r="O840" s="1" t="s">
        <v>37</v>
      </c>
      <c r="P840" s="1" t="s">
        <v>50</v>
      </c>
      <c r="Q840" s="1" t="s">
        <v>51</v>
      </c>
      <c r="T840" s="1" t="s">
        <v>126</v>
      </c>
      <c r="X840" s="1" t="s">
        <v>53</v>
      </c>
      <c r="Y840" s="1" t="s">
        <v>42</v>
      </c>
      <c r="Z840" s="3">
        <v>0</v>
      </c>
      <c r="AC840" s="1">
        <f t="shared" si="26"/>
        <v>2019</v>
      </c>
      <c r="AD840" s="1">
        <f t="shared" si="27"/>
        <v>8</v>
      </c>
    </row>
    <row r="841" spans="1:30" ht="12.75" customHeight="1" x14ac:dyDescent="0.2">
      <c r="A841" s="2">
        <v>43698.547343981503</v>
      </c>
      <c r="B841" s="1" t="s">
        <v>1234</v>
      </c>
      <c r="C841" s="1" t="s">
        <v>1238</v>
      </c>
      <c r="D841" s="1" t="s">
        <v>1239</v>
      </c>
      <c r="E841" s="3">
        <v>1</v>
      </c>
      <c r="F841" s="1" t="s">
        <v>31</v>
      </c>
      <c r="G841" s="3">
        <v>114.77</v>
      </c>
      <c r="H841" s="3">
        <v>114.77</v>
      </c>
      <c r="I841" s="1" t="s">
        <v>32</v>
      </c>
      <c r="K841" s="1" t="s">
        <v>33</v>
      </c>
      <c r="L841" s="1" t="s">
        <v>1240</v>
      </c>
      <c r="M841" s="1" t="s">
        <v>35</v>
      </c>
      <c r="N841" s="1" t="s">
        <v>195</v>
      </c>
      <c r="O841" s="1" t="s">
        <v>37</v>
      </c>
      <c r="P841" s="1" t="s">
        <v>50</v>
      </c>
      <c r="Q841" s="1" t="s">
        <v>51</v>
      </c>
      <c r="T841" s="1" t="s">
        <v>126</v>
      </c>
      <c r="X841" s="1" t="s">
        <v>53</v>
      </c>
      <c r="Y841" s="1" t="s">
        <v>42</v>
      </c>
      <c r="Z841" s="3">
        <v>0</v>
      </c>
      <c r="AC841" s="1">
        <f t="shared" si="26"/>
        <v>2019</v>
      </c>
      <c r="AD841" s="1">
        <f t="shared" si="27"/>
        <v>8</v>
      </c>
    </row>
    <row r="842" spans="1:30" ht="12.75" customHeight="1" x14ac:dyDescent="0.2">
      <c r="A842" s="2">
        <v>43699.3338194444</v>
      </c>
      <c r="B842" s="1" t="s">
        <v>1241</v>
      </c>
      <c r="C842" s="1" t="s">
        <v>66</v>
      </c>
      <c r="D842" s="1" t="s">
        <v>67</v>
      </c>
      <c r="E842" s="3">
        <v>200</v>
      </c>
      <c r="F842" s="1" t="s">
        <v>31</v>
      </c>
      <c r="G842" s="3">
        <v>0.66</v>
      </c>
      <c r="H842" s="3">
        <v>132</v>
      </c>
      <c r="I842" s="1" t="s">
        <v>46</v>
      </c>
      <c r="K842" s="1" t="s">
        <v>47</v>
      </c>
      <c r="L842" s="1" t="s">
        <v>68</v>
      </c>
      <c r="M842" s="1" t="s">
        <v>35</v>
      </c>
      <c r="N842" s="1" t="s">
        <v>466</v>
      </c>
      <c r="O842" s="1" t="s">
        <v>37</v>
      </c>
      <c r="P842" s="1" t="s">
        <v>69</v>
      </c>
      <c r="Q842" s="1" t="s">
        <v>70</v>
      </c>
      <c r="T842" s="1" t="s">
        <v>71</v>
      </c>
      <c r="X842" s="1" t="s">
        <v>53</v>
      </c>
      <c r="Y842" s="1" t="s">
        <v>42</v>
      </c>
      <c r="Z842" s="3">
        <v>0</v>
      </c>
      <c r="AC842" s="1">
        <f t="shared" si="26"/>
        <v>2019</v>
      </c>
      <c r="AD842" s="1">
        <f t="shared" si="27"/>
        <v>8</v>
      </c>
    </row>
    <row r="843" spans="1:30" ht="12.75" customHeight="1" x14ac:dyDescent="0.2">
      <c r="A843" s="2">
        <v>43699.3338194444</v>
      </c>
      <c r="B843" s="1" t="s">
        <v>1241</v>
      </c>
      <c r="C843" s="1" t="s">
        <v>72</v>
      </c>
      <c r="D843" s="1" t="s">
        <v>73</v>
      </c>
      <c r="E843" s="3">
        <v>200</v>
      </c>
      <c r="F843" s="1" t="s">
        <v>31</v>
      </c>
      <c r="G843" s="3">
        <v>0.85</v>
      </c>
      <c r="H843" s="3">
        <v>170</v>
      </c>
      <c r="I843" s="1" t="s">
        <v>46</v>
      </c>
      <c r="K843" s="1" t="s">
        <v>47</v>
      </c>
      <c r="L843" s="1" t="s">
        <v>74</v>
      </c>
      <c r="M843" s="1" t="s">
        <v>35</v>
      </c>
      <c r="N843" s="1" t="s">
        <v>466</v>
      </c>
      <c r="O843" s="1" t="s">
        <v>37</v>
      </c>
      <c r="P843" s="1" t="s">
        <v>75</v>
      </c>
      <c r="Q843" s="1" t="s">
        <v>76</v>
      </c>
      <c r="T843" s="1" t="s">
        <v>40</v>
      </c>
      <c r="X843" s="1" t="s">
        <v>77</v>
      </c>
      <c r="Y843" s="1" t="s">
        <v>42</v>
      </c>
      <c r="Z843" s="3">
        <v>0</v>
      </c>
      <c r="AC843" s="1">
        <f t="shared" si="26"/>
        <v>2019</v>
      </c>
      <c r="AD843" s="1">
        <f t="shared" si="27"/>
        <v>8</v>
      </c>
    </row>
    <row r="844" spans="1:30" ht="12.75" customHeight="1" x14ac:dyDescent="0.2">
      <c r="A844" s="2">
        <v>43699.343530092599</v>
      </c>
      <c r="B844" s="1" t="s">
        <v>1242</v>
      </c>
      <c r="C844" s="1" t="s">
        <v>44</v>
      </c>
      <c r="D844" s="1" t="s">
        <v>45</v>
      </c>
      <c r="E844" s="3">
        <v>10</v>
      </c>
      <c r="F844" s="1" t="s">
        <v>31</v>
      </c>
      <c r="G844" s="3">
        <v>29.89</v>
      </c>
      <c r="H844" s="3">
        <v>298.89999999999998</v>
      </c>
      <c r="I844" s="1" t="s">
        <v>46</v>
      </c>
      <c r="K844" s="1" t="s">
        <v>47</v>
      </c>
      <c r="L844" s="1" t="s">
        <v>48</v>
      </c>
      <c r="M844" s="1" t="s">
        <v>35</v>
      </c>
      <c r="N844" s="1" t="s">
        <v>466</v>
      </c>
      <c r="O844" s="1" t="s">
        <v>37</v>
      </c>
      <c r="P844" s="1" t="s">
        <v>50</v>
      </c>
      <c r="Q844" s="1" t="s">
        <v>51</v>
      </c>
      <c r="T844" s="1" t="s">
        <v>52</v>
      </c>
      <c r="X844" s="1" t="s">
        <v>53</v>
      </c>
      <c r="Y844" s="1" t="s">
        <v>42</v>
      </c>
      <c r="Z844" s="3">
        <v>0</v>
      </c>
      <c r="AC844" s="1">
        <f t="shared" si="26"/>
        <v>2019</v>
      </c>
      <c r="AD844" s="1">
        <f t="shared" si="27"/>
        <v>8</v>
      </c>
    </row>
    <row r="845" spans="1:30" ht="12.75" customHeight="1" x14ac:dyDescent="0.2">
      <c r="A845" s="2">
        <v>43699.343530092599</v>
      </c>
      <c r="B845" s="1" t="s">
        <v>1242</v>
      </c>
      <c r="C845" s="1" t="s">
        <v>278</v>
      </c>
      <c r="D845" s="1" t="s">
        <v>279</v>
      </c>
      <c r="E845" s="3">
        <v>1</v>
      </c>
      <c r="F845" s="1" t="s">
        <v>31</v>
      </c>
      <c r="G845" s="3">
        <v>309.35000000000002</v>
      </c>
      <c r="H845" s="3">
        <v>309.35000000000002</v>
      </c>
      <c r="I845" s="1" t="s">
        <v>46</v>
      </c>
      <c r="K845" s="1" t="s">
        <v>47</v>
      </c>
      <c r="L845" s="1" t="s">
        <v>280</v>
      </c>
      <c r="M845" s="1" t="s">
        <v>35</v>
      </c>
      <c r="N845" s="1" t="s">
        <v>466</v>
      </c>
      <c r="O845" s="1" t="s">
        <v>37</v>
      </c>
      <c r="P845" s="1" t="s">
        <v>38</v>
      </c>
      <c r="Q845" s="1" t="s">
        <v>39</v>
      </c>
      <c r="T845" s="1" t="s">
        <v>115</v>
      </c>
      <c r="X845" s="1" t="s">
        <v>53</v>
      </c>
      <c r="Y845" s="1" t="s">
        <v>42</v>
      </c>
      <c r="Z845" s="3">
        <v>0</v>
      </c>
      <c r="AC845" s="1">
        <f t="shared" si="26"/>
        <v>2019</v>
      </c>
      <c r="AD845" s="1">
        <f t="shared" si="27"/>
        <v>8</v>
      </c>
    </row>
    <row r="846" spans="1:30" ht="12.75" customHeight="1" x14ac:dyDescent="0.2">
      <c r="A846" s="2">
        <v>43699.343530092599</v>
      </c>
      <c r="B846" s="1" t="s">
        <v>1242</v>
      </c>
      <c r="C846" s="1" t="s">
        <v>112</v>
      </c>
      <c r="D846" s="1" t="s">
        <v>113</v>
      </c>
      <c r="E846" s="3">
        <v>1</v>
      </c>
      <c r="F846" s="1" t="s">
        <v>31</v>
      </c>
      <c r="G846" s="3">
        <v>355.35</v>
      </c>
      <c r="H846" s="3">
        <v>355.35</v>
      </c>
      <c r="I846" s="1" t="s">
        <v>46</v>
      </c>
      <c r="K846" s="1" t="s">
        <v>47</v>
      </c>
      <c r="L846" s="1" t="s">
        <v>114</v>
      </c>
      <c r="M846" s="1" t="s">
        <v>35</v>
      </c>
      <c r="N846" s="1" t="s">
        <v>466</v>
      </c>
      <c r="O846" s="1" t="s">
        <v>37</v>
      </c>
      <c r="P846" s="1" t="s">
        <v>38</v>
      </c>
      <c r="Q846" s="1" t="s">
        <v>39</v>
      </c>
      <c r="T846" s="1" t="s">
        <v>115</v>
      </c>
      <c r="X846" s="1" t="s">
        <v>53</v>
      </c>
      <c r="Y846" s="1" t="s">
        <v>42</v>
      </c>
      <c r="Z846" s="3">
        <v>0</v>
      </c>
      <c r="AC846" s="1">
        <f t="shared" si="26"/>
        <v>2019</v>
      </c>
      <c r="AD846" s="1">
        <f t="shared" si="27"/>
        <v>8</v>
      </c>
    </row>
    <row r="847" spans="1:30" ht="12.75" customHeight="1" x14ac:dyDescent="0.2">
      <c r="A847" s="2">
        <v>43699.343969907401</v>
      </c>
      <c r="B847" s="1" t="s">
        <v>1243</v>
      </c>
      <c r="C847" s="1" t="s">
        <v>224</v>
      </c>
      <c r="D847" s="1" t="s">
        <v>225</v>
      </c>
      <c r="E847" s="3">
        <v>200</v>
      </c>
      <c r="F847" s="1" t="s">
        <v>31</v>
      </c>
      <c r="G847" s="3">
        <v>0.3</v>
      </c>
      <c r="H847" s="3">
        <v>60</v>
      </c>
      <c r="I847" s="1" t="s">
        <v>32</v>
      </c>
      <c r="K847" s="1" t="s">
        <v>33</v>
      </c>
      <c r="L847" s="1" t="s">
        <v>226</v>
      </c>
      <c r="M847" s="1" t="s">
        <v>35</v>
      </c>
      <c r="N847" s="1" t="s">
        <v>466</v>
      </c>
      <c r="O847" s="1" t="s">
        <v>37</v>
      </c>
      <c r="P847" s="1" t="s">
        <v>149</v>
      </c>
      <c r="Q847" s="1" t="s">
        <v>150</v>
      </c>
      <c r="T847" s="1" t="s">
        <v>134</v>
      </c>
      <c r="X847" s="1" t="s">
        <v>53</v>
      </c>
      <c r="Y847" s="1" t="s">
        <v>151</v>
      </c>
      <c r="Z847" s="3">
        <v>0</v>
      </c>
      <c r="AC847" s="1">
        <f t="shared" si="26"/>
        <v>2019</v>
      </c>
      <c r="AD847" s="1">
        <f t="shared" si="27"/>
        <v>8</v>
      </c>
    </row>
    <row r="848" spans="1:30" ht="12.75" customHeight="1" x14ac:dyDescent="0.2">
      <c r="A848" s="2">
        <v>43699.343969907401</v>
      </c>
      <c r="B848" s="1" t="s">
        <v>1243</v>
      </c>
      <c r="C848" s="1" t="s">
        <v>146</v>
      </c>
      <c r="D848" s="1" t="s">
        <v>147</v>
      </c>
      <c r="E848" s="3">
        <v>400</v>
      </c>
      <c r="F848" s="1" t="s">
        <v>31</v>
      </c>
      <c r="G848" s="3">
        <v>0.54</v>
      </c>
      <c r="H848" s="3">
        <v>216</v>
      </c>
      <c r="I848" s="1" t="s">
        <v>32</v>
      </c>
      <c r="K848" s="1" t="s">
        <v>33</v>
      </c>
      <c r="L848" s="1" t="s">
        <v>148</v>
      </c>
      <c r="M848" s="1" t="s">
        <v>35</v>
      </c>
      <c r="N848" s="1" t="s">
        <v>466</v>
      </c>
      <c r="O848" s="1" t="s">
        <v>37</v>
      </c>
      <c r="P848" s="1" t="s">
        <v>149</v>
      </c>
      <c r="Q848" s="1" t="s">
        <v>150</v>
      </c>
      <c r="T848" s="1" t="s">
        <v>134</v>
      </c>
      <c r="X848" s="1" t="s">
        <v>53</v>
      </c>
      <c r="Y848" s="1" t="s">
        <v>151</v>
      </c>
      <c r="Z848" s="3">
        <v>0</v>
      </c>
      <c r="AC848" s="1">
        <f t="shared" si="26"/>
        <v>2019</v>
      </c>
      <c r="AD848" s="1">
        <f t="shared" si="27"/>
        <v>8</v>
      </c>
    </row>
    <row r="849" spans="1:30" ht="12.75" customHeight="1" x14ac:dyDescent="0.2">
      <c r="A849" s="2">
        <v>43699.343969907401</v>
      </c>
      <c r="B849" s="1" t="s">
        <v>1243</v>
      </c>
      <c r="C849" s="1" t="s">
        <v>1244</v>
      </c>
      <c r="D849" s="1" t="s">
        <v>1245</v>
      </c>
      <c r="E849" s="3">
        <v>100</v>
      </c>
      <c r="F849" s="1" t="s">
        <v>31</v>
      </c>
      <c r="G849" s="3">
        <v>0.57999999999999996</v>
      </c>
      <c r="H849" s="3">
        <v>58</v>
      </c>
      <c r="I849" s="1" t="s">
        <v>32</v>
      </c>
      <c r="K849" s="1" t="s">
        <v>33</v>
      </c>
      <c r="L849" s="1" t="s">
        <v>1246</v>
      </c>
      <c r="M849" s="1" t="s">
        <v>35</v>
      </c>
      <c r="N849" s="1" t="s">
        <v>466</v>
      </c>
      <c r="O849" s="1" t="s">
        <v>37</v>
      </c>
      <c r="P849" s="1" t="s">
        <v>81</v>
      </c>
      <c r="Q849" s="1" t="s">
        <v>82</v>
      </c>
      <c r="T849" s="1" t="s">
        <v>636</v>
      </c>
      <c r="Y849" s="1" t="s">
        <v>84</v>
      </c>
      <c r="Z849" s="3">
        <v>0</v>
      </c>
      <c r="AA849" s="1" t="s">
        <v>1227</v>
      </c>
      <c r="AB849" s="1" t="s">
        <v>1227</v>
      </c>
      <c r="AC849" s="1">
        <f t="shared" si="26"/>
        <v>2019</v>
      </c>
      <c r="AD849" s="1">
        <f t="shared" si="27"/>
        <v>8</v>
      </c>
    </row>
    <row r="850" spans="1:30" ht="12.75" customHeight="1" x14ac:dyDescent="0.2">
      <c r="A850" s="2">
        <v>43699.343969907401</v>
      </c>
      <c r="B850" s="1" t="s">
        <v>1243</v>
      </c>
      <c r="C850" s="1" t="s">
        <v>513</v>
      </c>
      <c r="D850" s="1" t="s">
        <v>514</v>
      </c>
      <c r="E850" s="3">
        <v>200</v>
      </c>
      <c r="F850" s="1" t="s">
        <v>31</v>
      </c>
      <c r="G850" s="3">
        <v>0.59</v>
      </c>
      <c r="H850" s="3">
        <v>118</v>
      </c>
      <c r="I850" s="1" t="s">
        <v>32</v>
      </c>
      <c r="K850" s="1" t="s">
        <v>33</v>
      </c>
      <c r="L850" s="1" t="s">
        <v>515</v>
      </c>
      <c r="M850" s="1" t="s">
        <v>35</v>
      </c>
      <c r="N850" s="1" t="s">
        <v>466</v>
      </c>
      <c r="O850" s="1" t="s">
        <v>37</v>
      </c>
      <c r="P850" s="1" t="s">
        <v>69</v>
      </c>
      <c r="Q850" s="1" t="s">
        <v>70</v>
      </c>
      <c r="T850" s="1" t="s">
        <v>52</v>
      </c>
      <c r="X850" s="1" t="s">
        <v>53</v>
      </c>
      <c r="Y850" s="1" t="s">
        <v>42</v>
      </c>
      <c r="Z850" s="3">
        <v>0</v>
      </c>
      <c r="AC850" s="1">
        <f t="shared" si="26"/>
        <v>2019</v>
      </c>
      <c r="AD850" s="1">
        <f t="shared" si="27"/>
        <v>8</v>
      </c>
    </row>
    <row r="851" spans="1:30" ht="12.75" customHeight="1" x14ac:dyDescent="0.2">
      <c r="A851" s="2">
        <v>43699.343969907401</v>
      </c>
      <c r="B851" s="1" t="s">
        <v>1243</v>
      </c>
      <c r="C851" s="1" t="s">
        <v>55</v>
      </c>
      <c r="D851" s="1" t="s">
        <v>56</v>
      </c>
      <c r="E851" s="3">
        <v>4000</v>
      </c>
      <c r="F851" s="1" t="s">
        <v>31</v>
      </c>
      <c r="G851" s="3">
        <v>0.63</v>
      </c>
      <c r="H851" s="3">
        <v>2520</v>
      </c>
      <c r="I851" s="1" t="s">
        <v>32</v>
      </c>
      <c r="K851" s="1" t="s">
        <v>33</v>
      </c>
      <c r="L851" s="1" t="s">
        <v>57</v>
      </c>
      <c r="M851" s="1" t="s">
        <v>35</v>
      </c>
      <c r="N851" s="1" t="s">
        <v>466</v>
      </c>
      <c r="O851" s="1" t="s">
        <v>37</v>
      </c>
      <c r="P851" s="1" t="s">
        <v>58</v>
      </c>
      <c r="Q851" s="1" t="s">
        <v>59</v>
      </c>
      <c r="T851" s="1" t="s">
        <v>60</v>
      </c>
      <c r="X851" s="1" t="s">
        <v>53</v>
      </c>
      <c r="Y851" s="1" t="s">
        <v>61</v>
      </c>
      <c r="Z851" s="3">
        <v>0</v>
      </c>
      <c r="AA851" s="1" t="s">
        <v>62</v>
      </c>
      <c r="AB851" s="1" t="s">
        <v>62</v>
      </c>
      <c r="AC851" s="1">
        <f t="shared" si="26"/>
        <v>2019</v>
      </c>
      <c r="AD851" s="1">
        <f t="shared" si="27"/>
        <v>8</v>
      </c>
    </row>
    <row r="852" spans="1:30" ht="12.75" customHeight="1" x14ac:dyDescent="0.2">
      <c r="A852" s="2">
        <v>43699.343969907401</v>
      </c>
      <c r="B852" s="1" t="s">
        <v>1243</v>
      </c>
      <c r="C852" s="1" t="s">
        <v>312</v>
      </c>
      <c r="D852" s="1" t="s">
        <v>313</v>
      </c>
      <c r="E852" s="3">
        <v>1000</v>
      </c>
      <c r="F852" s="1" t="s">
        <v>31</v>
      </c>
      <c r="G852" s="3">
        <v>0.63</v>
      </c>
      <c r="H852" s="3">
        <v>630</v>
      </c>
      <c r="I852" s="1" t="s">
        <v>32</v>
      </c>
      <c r="K852" s="1" t="s">
        <v>33</v>
      </c>
      <c r="L852" s="1" t="s">
        <v>314</v>
      </c>
      <c r="M852" s="1" t="s">
        <v>35</v>
      </c>
      <c r="N852" s="1" t="s">
        <v>466</v>
      </c>
      <c r="O852" s="1" t="s">
        <v>37</v>
      </c>
      <c r="P852" s="1" t="s">
        <v>58</v>
      </c>
      <c r="Q852" s="1" t="s">
        <v>59</v>
      </c>
      <c r="T852" s="1" t="s">
        <v>60</v>
      </c>
      <c r="X852" s="1" t="s">
        <v>53</v>
      </c>
      <c r="Y852" s="1" t="s">
        <v>61</v>
      </c>
      <c r="Z852" s="3">
        <v>0</v>
      </c>
      <c r="AA852" s="1" t="s">
        <v>62</v>
      </c>
      <c r="AB852" s="1" t="s">
        <v>62</v>
      </c>
      <c r="AC852" s="1">
        <f t="shared" si="26"/>
        <v>2019</v>
      </c>
      <c r="AD852" s="1">
        <f t="shared" si="27"/>
        <v>8</v>
      </c>
    </row>
    <row r="853" spans="1:30" ht="12.75" customHeight="1" x14ac:dyDescent="0.2">
      <c r="A853" s="2">
        <v>43699.343969907401</v>
      </c>
      <c r="B853" s="1" t="s">
        <v>1243</v>
      </c>
      <c r="C853" s="1" t="s">
        <v>66</v>
      </c>
      <c r="D853" s="1" t="s">
        <v>67</v>
      </c>
      <c r="E853" s="3">
        <v>500</v>
      </c>
      <c r="F853" s="1" t="s">
        <v>31</v>
      </c>
      <c r="G853" s="3">
        <v>0.66</v>
      </c>
      <c r="H853" s="3">
        <v>330</v>
      </c>
      <c r="I853" s="1" t="s">
        <v>32</v>
      </c>
      <c r="K853" s="1" t="s">
        <v>33</v>
      </c>
      <c r="L853" s="1" t="s">
        <v>68</v>
      </c>
      <c r="M853" s="1" t="s">
        <v>35</v>
      </c>
      <c r="N853" s="1" t="s">
        <v>466</v>
      </c>
      <c r="O853" s="1" t="s">
        <v>37</v>
      </c>
      <c r="P853" s="1" t="s">
        <v>69</v>
      </c>
      <c r="Q853" s="1" t="s">
        <v>70</v>
      </c>
      <c r="T853" s="1" t="s">
        <v>71</v>
      </c>
      <c r="X853" s="1" t="s">
        <v>53</v>
      </c>
      <c r="Y853" s="1" t="s">
        <v>42</v>
      </c>
      <c r="Z853" s="3">
        <v>0</v>
      </c>
      <c r="AC853" s="1">
        <f t="shared" si="26"/>
        <v>2019</v>
      </c>
      <c r="AD853" s="1">
        <f t="shared" si="27"/>
        <v>8</v>
      </c>
    </row>
    <row r="854" spans="1:30" ht="12.75" customHeight="1" x14ac:dyDescent="0.2">
      <c r="A854" s="2">
        <v>43699.343969907401</v>
      </c>
      <c r="B854" s="1" t="s">
        <v>1243</v>
      </c>
      <c r="C854" s="1" t="s">
        <v>72</v>
      </c>
      <c r="D854" s="1" t="s">
        <v>73</v>
      </c>
      <c r="E854" s="3">
        <v>300</v>
      </c>
      <c r="F854" s="1" t="s">
        <v>31</v>
      </c>
      <c r="G854" s="3">
        <v>0.86</v>
      </c>
      <c r="H854" s="3">
        <v>258</v>
      </c>
      <c r="I854" s="1" t="s">
        <v>32</v>
      </c>
      <c r="K854" s="1" t="s">
        <v>33</v>
      </c>
      <c r="L854" s="1" t="s">
        <v>74</v>
      </c>
      <c r="M854" s="1" t="s">
        <v>35</v>
      </c>
      <c r="N854" s="1" t="s">
        <v>466</v>
      </c>
      <c r="O854" s="1" t="s">
        <v>37</v>
      </c>
      <c r="P854" s="1" t="s">
        <v>75</v>
      </c>
      <c r="Q854" s="1" t="s">
        <v>76</v>
      </c>
      <c r="T854" s="1" t="s">
        <v>40</v>
      </c>
      <c r="X854" s="1" t="s">
        <v>77</v>
      </c>
      <c r="Y854" s="1" t="s">
        <v>42</v>
      </c>
      <c r="Z854" s="3">
        <v>0</v>
      </c>
      <c r="AC854" s="1">
        <f t="shared" si="26"/>
        <v>2019</v>
      </c>
      <c r="AD854" s="1">
        <f t="shared" si="27"/>
        <v>8</v>
      </c>
    </row>
    <row r="855" spans="1:30" ht="12.75" customHeight="1" x14ac:dyDescent="0.2">
      <c r="A855" s="2">
        <v>43699.343969907401</v>
      </c>
      <c r="B855" s="1" t="s">
        <v>1243</v>
      </c>
      <c r="C855" s="1" t="s">
        <v>78</v>
      </c>
      <c r="D855" s="1" t="s">
        <v>79</v>
      </c>
      <c r="E855" s="3">
        <v>300</v>
      </c>
      <c r="F855" s="1" t="s">
        <v>31</v>
      </c>
      <c r="G855" s="3">
        <v>1.5</v>
      </c>
      <c r="H855" s="3">
        <v>450</v>
      </c>
      <c r="I855" s="1" t="s">
        <v>32</v>
      </c>
      <c r="K855" s="1" t="s">
        <v>33</v>
      </c>
      <c r="L855" s="1" t="s">
        <v>80</v>
      </c>
      <c r="M855" s="1" t="s">
        <v>35</v>
      </c>
      <c r="N855" s="1" t="s">
        <v>466</v>
      </c>
      <c r="O855" s="1" t="s">
        <v>37</v>
      </c>
      <c r="P855" s="1" t="s">
        <v>81</v>
      </c>
      <c r="Q855" s="1" t="s">
        <v>82</v>
      </c>
      <c r="T855" s="1" t="s">
        <v>83</v>
      </c>
      <c r="X855" s="1" t="s">
        <v>53</v>
      </c>
      <c r="Y855" s="1" t="s">
        <v>84</v>
      </c>
      <c r="Z855" s="3">
        <v>0</v>
      </c>
      <c r="AC855" s="1">
        <f t="shared" si="26"/>
        <v>2019</v>
      </c>
      <c r="AD855" s="1">
        <f t="shared" si="27"/>
        <v>8</v>
      </c>
    </row>
    <row r="856" spans="1:30" ht="12.75" customHeight="1" x14ac:dyDescent="0.2">
      <c r="A856" s="2">
        <v>43699.343969907401</v>
      </c>
      <c r="B856" s="1" t="s">
        <v>1243</v>
      </c>
      <c r="C856" s="1" t="s">
        <v>230</v>
      </c>
      <c r="D856" s="1" t="s">
        <v>231</v>
      </c>
      <c r="E856" s="3">
        <v>50</v>
      </c>
      <c r="F856" s="1" t="s">
        <v>31</v>
      </c>
      <c r="G856" s="3">
        <v>1.98</v>
      </c>
      <c r="H856" s="3">
        <v>99</v>
      </c>
      <c r="I856" s="1" t="s">
        <v>32</v>
      </c>
      <c r="K856" s="1" t="s">
        <v>33</v>
      </c>
      <c r="L856" s="1" t="s">
        <v>232</v>
      </c>
      <c r="M856" s="1" t="s">
        <v>35</v>
      </c>
      <c r="N856" s="1" t="s">
        <v>466</v>
      </c>
      <c r="O856" s="1" t="s">
        <v>37</v>
      </c>
      <c r="P856" s="1" t="s">
        <v>88</v>
      </c>
      <c r="Q856" s="1" t="s">
        <v>89</v>
      </c>
      <c r="T856" s="1" t="s">
        <v>90</v>
      </c>
      <c r="X856" s="1" t="s">
        <v>53</v>
      </c>
      <c r="Y856" s="1" t="s">
        <v>84</v>
      </c>
      <c r="Z856" s="3">
        <v>0</v>
      </c>
      <c r="AC856" s="1">
        <f t="shared" si="26"/>
        <v>2019</v>
      </c>
      <c r="AD856" s="1">
        <f t="shared" si="27"/>
        <v>8</v>
      </c>
    </row>
    <row r="857" spans="1:30" ht="12.75" customHeight="1" x14ac:dyDescent="0.2">
      <c r="A857" s="2">
        <v>43699.343969907401</v>
      </c>
      <c r="B857" s="1" t="s">
        <v>1243</v>
      </c>
      <c r="C857" s="1" t="s">
        <v>91</v>
      </c>
      <c r="D857" s="1" t="s">
        <v>92</v>
      </c>
      <c r="E857" s="3">
        <v>100</v>
      </c>
      <c r="F857" s="1" t="s">
        <v>31</v>
      </c>
      <c r="G857" s="3">
        <v>2.16</v>
      </c>
      <c r="H857" s="3">
        <v>216</v>
      </c>
      <c r="I857" s="1" t="s">
        <v>32</v>
      </c>
      <c r="K857" s="1" t="s">
        <v>33</v>
      </c>
      <c r="L857" s="1" t="s">
        <v>93</v>
      </c>
      <c r="M857" s="1" t="s">
        <v>35</v>
      </c>
      <c r="N857" s="1" t="s">
        <v>466</v>
      </c>
      <c r="O857" s="1" t="s">
        <v>37</v>
      </c>
      <c r="P857" s="1" t="s">
        <v>88</v>
      </c>
      <c r="Q857" s="1" t="s">
        <v>89</v>
      </c>
      <c r="T857" s="1" t="s">
        <v>90</v>
      </c>
      <c r="X857" s="1" t="s">
        <v>53</v>
      </c>
      <c r="Y857" s="1" t="s">
        <v>84</v>
      </c>
      <c r="Z857" s="3">
        <v>0</v>
      </c>
      <c r="AC857" s="1">
        <f t="shared" si="26"/>
        <v>2019</v>
      </c>
      <c r="AD857" s="1">
        <f t="shared" si="27"/>
        <v>8</v>
      </c>
    </row>
    <row r="858" spans="1:30" ht="12.75" customHeight="1" x14ac:dyDescent="0.2">
      <c r="A858" s="2">
        <v>43699.343969907401</v>
      </c>
      <c r="B858" s="1" t="s">
        <v>1243</v>
      </c>
      <c r="C858" s="1" t="s">
        <v>1247</v>
      </c>
      <c r="D858" s="1" t="s">
        <v>1248</v>
      </c>
      <c r="E858" s="3">
        <v>100</v>
      </c>
      <c r="F858" s="1" t="s">
        <v>31</v>
      </c>
      <c r="G858" s="3">
        <v>3.14</v>
      </c>
      <c r="H858" s="3">
        <v>314</v>
      </c>
      <c r="I858" s="1" t="s">
        <v>32</v>
      </c>
      <c r="K858" s="1" t="s">
        <v>33</v>
      </c>
      <c r="L858" s="1" t="s">
        <v>1249</v>
      </c>
      <c r="M858" s="1" t="s">
        <v>35</v>
      </c>
      <c r="N858" s="1" t="s">
        <v>466</v>
      </c>
      <c r="O858" s="1" t="s">
        <v>37</v>
      </c>
      <c r="P858" s="1" t="s">
        <v>169</v>
      </c>
      <c r="Q858" s="1" t="s">
        <v>170</v>
      </c>
      <c r="T858" s="1" t="s">
        <v>134</v>
      </c>
      <c r="X858" s="1" t="s">
        <v>53</v>
      </c>
      <c r="Y858" s="1" t="s">
        <v>84</v>
      </c>
      <c r="Z858" s="3">
        <v>0</v>
      </c>
      <c r="AC858" s="1">
        <f t="shared" si="26"/>
        <v>2019</v>
      </c>
      <c r="AD858" s="1">
        <f t="shared" si="27"/>
        <v>8</v>
      </c>
    </row>
    <row r="859" spans="1:30" ht="12.75" customHeight="1" x14ac:dyDescent="0.2">
      <c r="A859" s="2">
        <v>43699.343969907401</v>
      </c>
      <c r="B859" s="1" t="s">
        <v>1243</v>
      </c>
      <c r="C859" s="1" t="s">
        <v>330</v>
      </c>
      <c r="D859" s="1" t="s">
        <v>331</v>
      </c>
      <c r="E859" s="3">
        <v>60</v>
      </c>
      <c r="F859" s="1" t="s">
        <v>31</v>
      </c>
      <c r="G859" s="3">
        <v>3.97</v>
      </c>
      <c r="H859" s="3">
        <v>238.2</v>
      </c>
      <c r="I859" s="1" t="s">
        <v>32</v>
      </c>
      <c r="K859" s="1" t="s">
        <v>33</v>
      </c>
      <c r="L859" s="1" t="s">
        <v>332</v>
      </c>
      <c r="M859" s="1" t="s">
        <v>35</v>
      </c>
      <c r="N859" s="1" t="s">
        <v>466</v>
      </c>
      <c r="O859" s="1" t="s">
        <v>37</v>
      </c>
      <c r="P859" s="1" t="s">
        <v>50</v>
      </c>
      <c r="Q859" s="1" t="s">
        <v>51</v>
      </c>
      <c r="T859" s="1" t="s">
        <v>52</v>
      </c>
      <c r="X859" s="1" t="s">
        <v>53</v>
      </c>
      <c r="Y859" s="1" t="s">
        <v>42</v>
      </c>
      <c r="Z859" s="3">
        <v>0</v>
      </c>
      <c r="AC859" s="1">
        <f t="shared" si="26"/>
        <v>2019</v>
      </c>
      <c r="AD859" s="1">
        <f t="shared" si="27"/>
        <v>8</v>
      </c>
    </row>
    <row r="860" spans="1:30" ht="12.75" customHeight="1" x14ac:dyDescent="0.2">
      <c r="A860" s="2">
        <v>43699.343969907401</v>
      </c>
      <c r="B860" s="1" t="s">
        <v>1243</v>
      </c>
      <c r="C860" s="1" t="s">
        <v>166</v>
      </c>
      <c r="D860" s="1" t="s">
        <v>167</v>
      </c>
      <c r="E860" s="3">
        <v>100</v>
      </c>
      <c r="F860" s="1" t="s">
        <v>31</v>
      </c>
      <c r="G860" s="3">
        <v>6.17</v>
      </c>
      <c r="H860" s="3">
        <v>617</v>
      </c>
      <c r="I860" s="1" t="s">
        <v>32</v>
      </c>
      <c r="K860" s="1" t="s">
        <v>33</v>
      </c>
      <c r="L860" s="1" t="s">
        <v>168</v>
      </c>
      <c r="M860" s="1" t="s">
        <v>35</v>
      </c>
      <c r="N860" s="1" t="s">
        <v>466</v>
      </c>
      <c r="O860" s="1" t="s">
        <v>37</v>
      </c>
      <c r="P860" s="1" t="s">
        <v>169</v>
      </c>
      <c r="Q860" s="1" t="s">
        <v>170</v>
      </c>
      <c r="T860" s="1" t="s">
        <v>83</v>
      </c>
      <c r="X860" s="1" t="s">
        <v>53</v>
      </c>
      <c r="Y860" s="1" t="s">
        <v>84</v>
      </c>
      <c r="Z860" s="3">
        <v>0</v>
      </c>
      <c r="AA860" s="1" t="s">
        <v>171</v>
      </c>
      <c r="AB860" s="1" t="s">
        <v>171</v>
      </c>
      <c r="AC860" s="1">
        <f t="shared" si="26"/>
        <v>2019</v>
      </c>
      <c r="AD860" s="1">
        <f t="shared" si="27"/>
        <v>8</v>
      </c>
    </row>
    <row r="861" spans="1:30" ht="12.75" customHeight="1" x14ac:dyDescent="0.2">
      <c r="A861" s="2">
        <v>43699.343969907401</v>
      </c>
      <c r="B861" s="1" t="s">
        <v>1243</v>
      </c>
      <c r="C861" s="1" t="s">
        <v>1250</v>
      </c>
      <c r="D861" s="1" t="s">
        <v>1251</v>
      </c>
      <c r="E861" s="3">
        <v>10</v>
      </c>
      <c r="F861" s="1" t="s">
        <v>31</v>
      </c>
      <c r="G861" s="3">
        <v>6.24</v>
      </c>
      <c r="H861" s="3">
        <v>62.4</v>
      </c>
      <c r="I861" s="1" t="s">
        <v>32</v>
      </c>
      <c r="K861" s="1" t="s">
        <v>33</v>
      </c>
      <c r="L861" s="1" t="s">
        <v>1252</v>
      </c>
      <c r="M861" s="1" t="s">
        <v>35</v>
      </c>
      <c r="N861" s="1" t="s">
        <v>466</v>
      </c>
      <c r="O861" s="1" t="s">
        <v>37</v>
      </c>
      <c r="P861" s="1" t="s">
        <v>69</v>
      </c>
      <c r="Q861" s="1" t="s">
        <v>70</v>
      </c>
      <c r="T861" s="1" t="s">
        <v>52</v>
      </c>
      <c r="X861" s="1" t="s">
        <v>53</v>
      </c>
      <c r="Y861" s="1" t="s">
        <v>42</v>
      </c>
      <c r="Z861" s="3">
        <v>0</v>
      </c>
      <c r="AC861" s="1">
        <f t="shared" si="26"/>
        <v>2019</v>
      </c>
      <c r="AD861" s="1">
        <f t="shared" si="27"/>
        <v>8</v>
      </c>
    </row>
    <row r="862" spans="1:30" ht="12.75" customHeight="1" x14ac:dyDescent="0.2">
      <c r="A862" s="2">
        <v>43699.343969907401</v>
      </c>
      <c r="B862" s="1" t="s">
        <v>1243</v>
      </c>
      <c r="C862" s="1" t="s">
        <v>255</v>
      </c>
      <c r="D862" s="1" t="s">
        <v>256</v>
      </c>
      <c r="E862" s="3">
        <v>24</v>
      </c>
      <c r="F862" s="1" t="s">
        <v>31</v>
      </c>
      <c r="G862" s="3">
        <v>8.1199999999999992</v>
      </c>
      <c r="H862" s="3">
        <v>194.88</v>
      </c>
      <c r="I862" s="1" t="s">
        <v>32</v>
      </c>
      <c r="K862" s="1" t="s">
        <v>33</v>
      </c>
      <c r="L862" s="1" t="s">
        <v>257</v>
      </c>
      <c r="M862" s="1" t="s">
        <v>35</v>
      </c>
      <c r="N862" s="1" t="s">
        <v>466</v>
      </c>
      <c r="O862" s="1" t="s">
        <v>37</v>
      </c>
      <c r="P862" s="1" t="s">
        <v>75</v>
      </c>
      <c r="Q862" s="1" t="s">
        <v>76</v>
      </c>
      <c r="T862" s="1" t="s">
        <v>106</v>
      </c>
      <c r="X862" s="1" t="s">
        <v>53</v>
      </c>
      <c r="Y862" s="1" t="s">
        <v>42</v>
      </c>
      <c r="Z862" s="3">
        <v>0</v>
      </c>
      <c r="AC862" s="1">
        <f t="shared" si="26"/>
        <v>2019</v>
      </c>
      <c r="AD862" s="1">
        <f t="shared" si="27"/>
        <v>8</v>
      </c>
    </row>
    <row r="863" spans="1:30" ht="12.75" customHeight="1" x14ac:dyDescent="0.2">
      <c r="A863" s="2">
        <v>43699.343969907401</v>
      </c>
      <c r="B863" s="1" t="s">
        <v>1243</v>
      </c>
      <c r="C863" s="1" t="s">
        <v>411</v>
      </c>
      <c r="D863" s="1" t="s">
        <v>412</v>
      </c>
      <c r="E863" s="3">
        <v>100</v>
      </c>
      <c r="F863" s="1" t="s">
        <v>31</v>
      </c>
      <c r="G863" s="3">
        <v>9.1999999999999993</v>
      </c>
      <c r="H863" s="3">
        <v>920</v>
      </c>
      <c r="I863" s="1" t="s">
        <v>32</v>
      </c>
      <c r="K863" s="1" t="s">
        <v>33</v>
      </c>
      <c r="L863" s="1" t="s">
        <v>413</v>
      </c>
      <c r="M863" s="1" t="s">
        <v>35</v>
      </c>
      <c r="N863" s="1" t="s">
        <v>466</v>
      </c>
      <c r="O863" s="1" t="s">
        <v>37</v>
      </c>
      <c r="P863" s="1" t="s">
        <v>414</v>
      </c>
      <c r="Q863" s="1" t="s">
        <v>415</v>
      </c>
      <c r="T863" s="1" t="s">
        <v>416</v>
      </c>
      <c r="X863" s="1" t="s">
        <v>53</v>
      </c>
      <c r="Y863" s="1" t="s">
        <v>84</v>
      </c>
      <c r="Z863" s="3">
        <v>0</v>
      </c>
      <c r="AA863" s="1" t="s">
        <v>417</v>
      </c>
      <c r="AB863" s="1" t="s">
        <v>417</v>
      </c>
      <c r="AC863" s="1">
        <f t="shared" si="26"/>
        <v>2019</v>
      </c>
      <c r="AD863" s="1">
        <f t="shared" si="27"/>
        <v>8</v>
      </c>
    </row>
    <row r="864" spans="1:30" ht="12.75" customHeight="1" x14ac:dyDescent="0.2">
      <c r="A864" s="2">
        <v>43699.343969907401</v>
      </c>
      <c r="B864" s="1" t="s">
        <v>1243</v>
      </c>
      <c r="C864" s="1" t="s">
        <v>181</v>
      </c>
      <c r="D864" s="1" t="s">
        <v>182</v>
      </c>
      <c r="E864" s="3">
        <v>40</v>
      </c>
      <c r="F864" s="1" t="s">
        <v>31</v>
      </c>
      <c r="G864" s="3">
        <v>10.16</v>
      </c>
      <c r="H864" s="3">
        <v>406.4</v>
      </c>
      <c r="I864" s="1" t="s">
        <v>32</v>
      </c>
      <c r="K864" s="1" t="s">
        <v>33</v>
      </c>
      <c r="L864" s="1" t="s">
        <v>183</v>
      </c>
      <c r="M864" s="1" t="s">
        <v>35</v>
      </c>
      <c r="N864" s="1" t="s">
        <v>466</v>
      </c>
      <c r="O864" s="1" t="s">
        <v>37</v>
      </c>
      <c r="P864" s="1" t="s">
        <v>185</v>
      </c>
      <c r="Q864" s="1" t="s">
        <v>186</v>
      </c>
      <c r="T864" s="1" t="s">
        <v>187</v>
      </c>
      <c r="X864" s="1" t="s">
        <v>53</v>
      </c>
      <c r="Y864" s="1" t="s">
        <v>188</v>
      </c>
      <c r="Z864" s="3">
        <v>0</v>
      </c>
      <c r="AA864" s="1" t="s">
        <v>189</v>
      </c>
      <c r="AB864" s="1" t="s">
        <v>189</v>
      </c>
      <c r="AC864" s="1">
        <f t="shared" si="26"/>
        <v>2019</v>
      </c>
      <c r="AD864" s="1">
        <f t="shared" si="27"/>
        <v>8</v>
      </c>
    </row>
    <row r="865" spans="1:30" ht="12.75" customHeight="1" x14ac:dyDescent="0.2">
      <c r="A865" s="2">
        <v>43699.343969907401</v>
      </c>
      <c r="B865" s="1" t="s">
        <v>1243</v>
      </c>
      <c r="C865" s="1" t="s">
        <v>270</v>
      </c>
      <c r="D865" s="1" t="s">
        <v>271</v>
      </c>
      <c r="E865" s="3">
        <v>30</v>
      </c>
      <c r="F865" s="1" t="s">
        <v>31</v>
      </c>
      <c r="G865" s="3">
        <v>13.31</v>
      </c>
      <c r="H865" s="3">
        <v>399.3</v>
      </c>
      <c r="I865" s="1" t="s">
        <v>32</v>
      </c>
      <c r="K865" s="1" t="s">
        <v>33</v>
      </c>
      <c r="L865" s="1" t="s">
        <v>272</v>
      </c>
      <c r="M865" s="1" t="s">
        <v>35</v>
      </c>
      <c r="N865" s="1" t="s">
        <v>466</v>
      </c>
      <c r="O865" s="1" t="s">
        <v>37</v>
      </c>
      <c r="P865" s="1" t="s">
        <v>267</v>
      </c>
      <c r="Q865" s="1" t="s">
        <v>268</v>
      </c>
      <c r="T865" s="1" t="s">
        <v>269</v>
      </c>
      <c r="X865" s="1" t="s">
        <v>53</v>
      </c>
      <c r="Y865" s="1" t="s">
        <v>84</v>
      </c>
      <c r="Z865" s="3">
        <v>0</v>
      </c>
      <c r="AC865" s="1">
        <f t="shared" si="26"/>
        <v>2019</v>
      </c>
      <c r="AD865" s="1">
        <f t="shared" si="27"/>
        <v>8</v>
      </c>
    </row>
    <row r="866" spans="1:30" ht="12.75" customHeight="1" x14ac:dyDescent="0.2">
      <c r="A866" s="2">
        <v>43699.343969907401</v>
      </c>
      <c r="B866" s="1" t="s">
        <v>1243</v>
      </c>
      <c r="C866" s="1" t="s">
        <v>273</v>
      </c>
      <c r="D866" s="1" t="s">
        <v>274</v>
      </c>
      <c r="E866" s="3">
        <v>50</v>
      </c>
      <c r="F866" s="1" t="s">
        <v>31</v>
      </c>
      <c r="G866" s="3">
        <v>15.3</v>
      </c>
      <c r="H866" s="3">
        <v>765</v>
      </c>
      <c r="I866" s="1" t="s">
        <v>32</v>
      </c>
      <c r="K866" s="1" t="s">
        <v>33</v>
      </c>
      <c r="L866" s="1" t="s">
        <v>275</v>
      </c>
      <c r="M866" s="1" t="s">
        <v>35</v>
      </c>
      <c r="N866" s="1" t="s">
        <v>466</v>
      </c>
      <c r="O866" s="1" t="s">
        <v>37</v>
      </c>
      <c r="P866" s="1" t="s">
        <v>276</v>
      </c>
      <c r="Q866" s="1" t="s">
        <v>277</v>
      </c>
      <c r="T866" s="1" t="s">
        <v>134</v>
      </c>
      <c r="X866" s="1" t="s">
        <v>53</v>
      </c>
      <c r="Y866" s="1" t="s">
        <v>84</v>
      </c>
      <c r="Z866" s="3">
        <v>0</v>
      </c>
      <c r="AC866" s="1">
        <f t="shared" si="26"/>
        <v>2019</v>
      </c>
      <c r="AD866" s="1">
        <f t="shared" si="27"/>
        <v>8</v>
      </c>
    </row>
    <row r="867" spans="1:30" ht="12.75" customHeight="1" x14ac:dyDescent="0.2">
      <c r="A867" s="2">
        <v>43699.343969907401</v>
      </c>
      <c r="B867" s="1" t="s">
        <v>1243</v>
      </c>
      <c r="C867" s="1" t="s">
        <v>924</v>
      </c>
      <c r="D867" s="1" t="s">
        <v>925</v>
      </c>
      <c r="E867" s="3">
        <v>50</v>
      </c>
      <c r="F867" s="1" t="s">
        <v>31</v>
      </c>
      <c r="G867" s="3">
        <v>17.98</v>
      </c>
      <c r="H867" s="3">
        <v>899</v>
      </c>
      <c r="I867" s="1" t="s">
        <v>32</v>
      </c>
      <c r="K867" s="1" t="s">
        <v>33</v>
      </c>
      <c r="L867" s="1" t="s">
        <v>926</v>
      </c>
      <c r="M867" s="1" t="s">
        <v>35</v>
      </c>
      <c r="N867" s="1" t="s">
        <v>466</v>
      </c>
      <c r="O867" s="1" t="s">
        <v>37</v>
      </c>
      <c r="P867" s="1" t="s">
        <v>276</v>
      </c>
      <c r="Q867" s="1" t="s">
        <v>277</v>
      </c>
      <c r="T867" s="1" t="s">
        <v>134</v>
      </c>
      <c r="X867" s="1" t="s">
        <v>53</v>
      </c>
      <c r="Y867" s="1" t="s">
        <v>84</v>
      </c>
      <c r="Z867" s="3">
        <v>0</v>
      </c>
      <c r="AC867" s="1">
        <f t="shared" si="26"/>
        <v>2019</v>
      </c>
      <c r="AD867" s="1">
        <f t="shared" si="27"/>
        <v>8</v>
      </c>
    </row>
    <row r="868" spans="1:30" ht="12.75" customHeight="1" x14ac:dyDescent="0.2">
      <c r="A868" s="2">
        <v>43699.343969907401</v>
      </c>
      <c r="B868" s="1" t="s">
        <v>1243</v>
      </c>
      <c r="C868" s="1" t="s">
        <v>534</v>
      </c>
      <c r="D868" s="1" t="s">
        <v>535</v>
      </c>
      <c r="E868" s="3">
        <v>50</v>
      </c>
      <c r="F868" s="1" t="s">
        <v>31</v>
      </c>
      <c r="G868" s="3">
        <v>17.98</v>
      </c>
      <c r="H868" s="3">
        <v>899</v>
      </c>
      <c r="I868" s="1" t="s">
        <v>32</v>
      </c>
      <c r="K868" s="1" t="s">
        <v>33</v>
      </c>
      <c r="L868" s="1" t="s">
        <v>536</v>
      </c>
      <c r="M868" s="1" t="s">
        <v>35</v>
      </c>
      <c r="N868" s="1" t="s">
        <v>466</v>
      </c>
      <c r="O868" s="1" t="s">
        <v>37</v>
      </c>
      <c r="P868" s="1" t="s">
        <v>276</v>
      </c>
      <c r="Q868" s="1" t="s">
        <v>277</v>
      </c>
      <c r="T868" s="1" t="s">
        <v>134</v>
      </c>
      <c r="X868" s="1" t="s">
        <v>53</v>
      </c>
      <c r="Y868" s="1" t="s">
        <v>84</v>
      </c>
      <c r="Z868" s="3">
        <v>0</v>
      </c>
      <c r="AC868" s="1">
        <f t="shared" si="26"/>
        <v>2019</v>
      </c>
      <c r="AD868" s="1">
        <f t="shared" si="27"/>
        <v>8</v>
      </c>
    </row>
    <row r="869" spans="1:30" ht="12.75" customHeight="1" x14ac:dyDescent="0.2">
      <c r="A869" s="2">
        <v>43699.343969907401</v>
      </c>
      <c r="B869" s="1" t="s">
        <v>1243</v>
      </c>
      <c r="C869" s="1" t="s">
        <v>418</v>
      </c>
      <c r="D869" s="1" t="s">
        <v>419</v>
      </c>
      <c r="E869" s="3">
        <v>5</v>
      </c>
      <c r="F869" s="1" t="s">
        <v>31</v>
      </c>
      <c r="G869" s="3">
        <v>21.23</v>
      </c>
      <c r="H869" s="3">
        <v>106.15</v>
      </c>
      <c r="I869" s="1" t="s">
        <v>32</v>
      </c>
      <c r="K869" s="1" t="s">
        <v>33</v>
      </c>
      <c r="L869" s="1" t="s">
        <v>420</v>
      </c>
      <c r="M869" s="1" t="s">
        <v>35</v>
      </c>
      <c r="N869" s="1" t="s">
        <v>466</v>
      </c>
      <c r="O869" s="1" t="s">
        <v>37</v>
      </c>
      <c r="P869" s="1" t="s">
        <v>421</v>
      </c>
      <c r="Q869" s="1" t="s">
        <v>422</v>
      </c>
      <c r="T869" s="1" t="s">
        <v>423</v>
      </c>
      <c r="X869" s="1" t="s">
        <v>53</v>
      </c>
      <c r="Y869" s="1" t="s">
        <v>84</v>
      </c>
      <c r="Z869" s="3">
        <v>0</v>
      </c>
      <c r="AC869" s="1">
        <f t="shared" si="26"/>
        <v>2019</v>
      </c>
      <c r="AD869" s="1">
        <f t="shared" si="27"/>
        <v>8</v>
      </c>
    </row>
    <row r="870" spans="1:30" ht="12.75" customHeight="1" x14ac:dyDescent="0.2">
      <c r="A870" s="2">
        <v>43699.343969907401</v>
      </c>
      <c r="B870" s="1" t="s">
        <v>1243</v>
      </c>
      <c r="C870" s="1" t="s">
        <v>474</v>
      </c>
      <c r="D870" s="1" t="s">
        <v>475</v>
      </c>
      <c r="E870" s="3">
        <v>15</v>
      </c>
      <c r="F870" s="1" t="s">
        <v>31</v>
      </c>
      <c r="G870" s="3">
        <v>21.24</v>
      </c>
      <c r="H870" s="3">
        <v>318.60000000000002</v>
      </c>
      <c r="I870" s="1" t="s">
        <v>32</v>
      </c>
      <c r="K870" s="1" t="s">
        <v>33</v>
      </c>
      <c r="L870" s="1" t="s">
        <v>476</v>
      </c>
      <c r="M870" s="1" t="s">
        <v>35</v>
      </c>
      <c r="N870" s="1" t="s">
        <v>466</v>
      </c>
      <c r="O870" s="1" t="s">
        <v>37</v>
      </c>
      <c r="P870" s="1" t="s">
        <v>421</v>
      </c>
      <c r="Q870" s="1" t="s">
        <v>422</v>
      </c>
      <c r="T870" s="1" t="s">
        <v>423</v>
      </c>
      <c r="X870" s="1" t="s">
        <v>53</v>
      </c>
      <c r="Y870" s="1" t="s">
        <v>84</v>
      </c>
      <c r="Z870" s="3">
        <v>0</v>
      </c>
      <c r="AC870" s="1">
        <f t="shared" si="26"/>
        <v>2019</v>
      </c>
      <c r="AD870" s="1">
        <f t="shared" si="27"/>
        <v>8</v>
      </c>
    </row>
    <row r="871" spans="1:30" ht="12.75" customHeight="1" x14ac:dyDescent="0.2">
      <c r="A871" s="2">
        <v>43699.343969907401</v>
      </c>
      <c r="B871" s="1" t="s">
        <v>1243</v>
      </c>
      <c r="C871" s="1" t="s">
        <v>44</v>
      </c>
      <c r="D871" s="1" t="s">
        <v>45</v>
      </c>
      <c r="E871" s="3">
        <v>24</v>
      </c>
      <c r="F871" s="1" t="s">
        <v>31</v>
      </c>
      <c r="G871" s="3">
        <v>29.89</v>
      </c>
      <c r="H871" s="3">
        <v>717.36</v>
      </c>
      <c r="I871" s="1" t="s">
        <v>32</v>
      </c>
      <c r="K871" s="1" t="s">
        <v>33</v>
      </c>
      <c r="L871" s="1" t="s">
        <v>48</v>
      </c>
      <c r="M871" s="1" t="s">
        <v>35</v>
      </c>
      <c r="N871" s="1" t="s">
        <v>466</v>
      </c>
      <c r="O871" s="1" t="s">
        <v>37</v>
      </c>
      <c r="P871" s="1" t="s">
        <v>50</v>
      </c>
      <c r="Q871" s="1" t="s">
        <v>51</v>
      </c>
      <c r="T871" s="1" t="s">
        <v>52</v>
      </c>
      <c r="X871" s="1" t="s">
        <v>53</v>
      </c>
      <c r="Y871" s="1" t="s">
        <v>42</v>
      </c>
      <c r="Z871" s="3">
        <v>0</v>
      </c>
      <c r="AC871" s="1">
        <f t="shared" si="26"/>
        <v>2019</v>
      </c>
      <c r="AD871" s="1">
        <f t="shared" si="27"/>
        <v>8</v>
      </c>
    </row>
    <row r="872" spans="1:30" ht="12.75" customHeight="1" x14ac:dyDescent="0.2">
      <c r="A872" s="2">
        <v>43699.343969907401</v>
      </c>
      <c r="B872" s="1" t="s">
        <v>1243</v>
      </c>
      <c r="C872" s="1" t="s">
        <v>846</v>
      </c>
      <c r="D872" s="1" t="s">
        <v>847</v>
      </c>
      <c r="E872" s="3">
        <v>4</v>
      </c>
      <c r="F872" s="1" t="s">
        <v>31</v>
      </c>
      <c r="G872" s="3">
        <v>30.51</v>
      </c>
      <c r="H872" s="3">
        <v>122.04</v>
      </c>
      <c r="I872" s="1" t="s">
        <v>32</v>
      </c>
      <c r="K872" s="1" t="s">
        <v>33</v>
      </c>
      <c r="L872" s="1" t="s">
        <v>848</v>
      </c>
      <c r="M872" s="1" t="s">
        <v>35</v>
      </c>
      <c r="N872" s="1" t="s">
        <v>466</v>
      </c>
      <c r="O872" s="1" t="s">
        <v>37</v>
      </c>
      <c r="P872" s="1" t="s">
        <v>50</v>
      </c>
      <c r="Q872" s="1" t="s">
        <v>51</v>
      </c>
      <c r="T872" s="1" t="s">
        <v>52</v>
      </c>
      <c r="X872" s="1" t="s">
        <v>53</v>
      </c>
      <c r="Y872" s="1" t="s">
        <v>42</v>
      </c>
      <c r="Z872" s="3">
        <v>0</v>
      </c>
      <c r="AC872" s="1">
        <f t="shared" si="26"/>
        <v>2019</v>
      </c>
      <c r="AD872" s="1">
        <f t="shared" si="27"/>
        <v>8</v>
      </c>
    </row>
    <row r="873" spans="1:30" ht="12.75" customHeight="1" x14ac:dyDescent="0.2">
      <c r="A873" s="2">
        <v>43699.343969907401</v>
      </c>
      <c r="B873" s="1" t="s">
        <v>1243</v>
      </c>
      <c r="C873" s="1" t="s">
        <v>1253</v>
      </c>
      <c r="D873" s="1" t="s">
        <v>1254</v>
      </c>
      <c r="E873" s="3">
        <v>2</v>
      </c>
      <c r="F873" s="1" t="s">
        <v>31</v>
      </c>
      <c r="G873" s="3">
        <v>42.45</v>
      </c>
      <c r="H873" s="3">
        <v>84.9</v>
      </c>
      <c r="I873" s="1" t="s">
        <v>32</v>
      </c>
      <c r="K873" s="1" t="s">
        <v>33</v>
      </c>
      <c r="L873" s="1" t="s">
        <v>1255</v>
      </c>
      <c r="M873" s="1" t="s">
        <v>35</v>
      </c>
      <c r="N873" s="1" t="s">
        <v>466</v>
      </c>
      <c r="O873" s="1" t="s">
        <v>37</v>
      </c>
      <c r="P873" s="1" t="s">
        <v>50</v>
      </c>
      <c r="Q873" s="1" t="s">
        <v>51</v>
      </c>
      <c r="T873" s="1" t="s">
        <v>126</v>
      </c>
      <c r="X873" s="1" t="s">
        <v>1256</v>
      </c>
      <c r="Y873" s="1" t="s">
        <v>42</v>
      </c>
      <c r="Z873" s="3">
        <v>0</v>
      </c>
      <c r="AC873" s="1">
        <f t="shared" si="26"/>
        <v>2019</v>
      </c>
      <c r="AD873" s="1">
        <f t="shared" si="27"/>
        <v>8</v>
      </c>
    </row>
    <row r="874" spans="1:30" ht="12.75" customHeight="1" x14ac:dyDescent="0.2">
      <c r="A874" s="2">
        <v>43699.343969907401</v>
      </c>
      <c r="B874" s="1" t="s">
        <v>1243</v>
      </c>
      <c r="C874" s="1" t="s">
        <v>172</v>
      </c>
      <c r="D874" s="1" t="s">
        <v>173</v>
      </c>
      <c r="E874" s="3">
        <v>3</v>
      </c>
      <c r="F874" s="1" t="s">
        <v>31</v>
      </c>
      <c r="G874" s="3">
        <v>139.18</v>
      </c>
      <c r="H874" s="3">
        <v>417.54</v>
      </c>
      <c r="I874" s="1" t="s">
        <v>32</v>
      </c>
      <c r="K874" s="1" t="s">
        <v>33</v>
      </c>
      <c r="L874" s="1" t="s">
        <v>174</v>
      </c>
      <c r="M874" s="1" t="s">
        <v>35</v>
      </c>
      <c r="N874" s="1" t="s">
        <v>466</v>
      </c>
      <c r="O874" s="1" t="s">
        <v>37</v>
      </c>
      <c r="P874" s="1" t="s">
        <v>38</v>
      </c>
      <c r="Q874" s="1" t="s">
        <v>39</v>
      </c>
      <c r="T874" s="1" t="s">
        <v>134</v>
      </c>
      <c r="X874" s="1" t="s">
        <v>175</v>
      </c>
      <c r="Y874" s="1" t="s">
        <v>42</v>
      </c>
      <c r="Z874" s="3">
        <v>0</v>
      </c>
      <c r="AC874" s="1">
        <f t="shared" si="26"/>
        <v>2019</v>
      </c>
      <c r="AD874" s="1">
        <f t="shared" si="27"/>
        <v>8</v>
      </c>
    </row>
    <row r="875" spans="1:30" ht="12.75" customHeight="1" x14ac:dyDescent="0.2">
      <c r="A875" s="2">
        <v>43699.343969907401</v>
      </c>
      <c r="B875" s="1" t="s">
        <v>1243</v>
      </c>
      <c r="C875" s="1" t="s">
        <v>112</v>
      </c>
      <c r="D875" s="1" t="s">
        <v>113</v>
      </c>
      <c r="E875" s="3">
        <v>2</v>
      </c>
      <c r="F875" s="1" t="s">
        <v>31</v>
      </c>
      <c r="G875" s="3">
        <v>355.35</v>
      </c>
      <c r="H875" s="3">
        <v>710.7</v>
      </c>
      <c r="I875" s="1" t="s">
        <v>32</v>
      </c>
      <c r="K875" s="1" t="s">
        <v>33</v>
      </c>
      <c r="L875" s="1" t="s">
        <v>114</v>
      </c>
      <c r="M875" s="1" t="s">
        <v>35</v>
      </c>
      <c r="N875" s="1" t="s">
        <v>466</v>
      </c>
      <c r="O875" s="1" t="s">
        <v>37</v>
      </c>
      <c r="P875" s="1" t="s">
        <v>38</v>
      </c>
      <c r="Q875" s="1" t="s">
        <v>39</v>
      </c>
      <c r="T875" s="1" t="s">
        <v>115</v>
      </c>
      <c r="X875" s="1" t="s">
        <v>53</v>
      </c>
      <c r="Y875" s="1" t="s">
        <v>42</v>
      </c>
      <c r="Z875" s="3">
        <v>0</v>
      </c>
      <c r="AC875" s="1">
        <f t="shared" si="26"/>
        <v>2019</v>
      </c>
      <c r="AD875" s="1">
        <f t="shared" si="27"/>
        <v>8</v>
      </c>
    </row>
    <row r="876" spans="1:30" ht="12.75" customHeight="1" x14ac:dyDescent="0.2">
      <c r="A876" s="2">
        <v>43703.519108911998</v>
      </c>
      <c r="B876" s="1" t="s">
        <v>1257</v>
      </c>
      <c r="C876" s="1" t="s">
        <v>631</v>
      </c>
      <c r="D876" s="1" t="s">
        <v>632</v>
      </c>
      <c r="E876" s="3">
        <v>90</v>
      </c>
      <c r="F876" s="1" t="s">
        <v>31</v>
      </c>
      <c r="G876" s="3">
        <v>8.4700000000000006</v>
      </c>
      <c r="H876" s="3">
        <v>762.3</v>
      </c>
      <c r="I876" s="1" t="s">
        <v>32</v>
      </c>
      <c r="K876" s="1" t="s">
        <v>33</v>
      </c>
      <c r="L876" s="1" t="s">
        <v>633</v>
      </c>
      <c r="M876" s="1" t="s">
        <v>35</v>
      </c>
      <c r="N876" s="1" t="s">
        <v>120</v>
      </c>
      <c r="O876" s="1" t="s">
        <v>37</v>
      </c>
      <c r="P876" s="1" t="s">
        <v>634</v>
      </c>
      <c r="Q876" s="1" t="s">
        <v>635</v>
      </c>
      <c r="T876" s="1" t="s">
        <v>636</v>
      </c>
      <c r="X876" s="1" t="s">
        <v>53</v>
      </c>
      <c r="Y876" s="1" t="s">
        <v>84</v>
      </c>
      <c r="Z876" s="3">
        <v>0</v>
      </c>
      <c r="AC876" s="1">
        <f t="shared" si="26"/>
        <v>2019</v>
      </c>
      <c r="AD876" s="1">
        <f t="shared" si="27"/>
        <v>8</v>
      </c>
    </row>
    <row r="877" spans="1:30" ht="12.75" customHeight="1" x14ac:dyDescent="0.2">
      <c r="A877" s="2">
        <v>43725.507786770802</v>
      </c>
      <c r="B877" s="1" t="s">
        <v>1258</v>
      </c>
      <c r="C877" s="1" t="s">
        <v>653</v>
      </c>
      <c r="D877" s="1" t="s">
        <v>654</v>
      </c>
      <c r="E877" s="3">
        <v>12</v>
      </c>
      <c r="F877" s="1" t="s">
        <v>31</v>
      </c>
      <c r="G877" s="3">
        <v>18.97</v>
      </c>
      <c r="H877" s="3">
        <v>227.61</v>
      </c>
      <c r="I877" s="1" t="s">
        <v>46</v>
      </c>
      <c r="K877" s="1" t="s">
        <v>47</v>
      </c>
      <c r="L877" s="1" t="s">
        <v>655</v>
      </c>
      <c r="M877" s="1" t="s">
        <v>35</v>
      </c>
      <c r="N877" s="1" t="s">
        <v>36</v>
      </c>
      <c r="O877" s="1" t="s">
        <v>37</v>
      </c>
      <c r="P877" s="1" t="s">
        <v>69</v>
      </c>
      <c r="Q877" s="1" t="s">
        <v>70</v>
      </c>
      <c r="T877" s="1" t="s">
        <v>106</v>
      </c>
      <c r="X877" s="1" t="s">
        <v>53</v>
      </c>
      <c r="Y877" s="1" t="s">
        <v>42</v>
      </c>
      <c r="Z877" s="3">
        <v>0</v>
      </c>
      <c r="AC877" s="1">
        <f t="shared" si="26"/>
        <v>2019</v>
      </c>
      <c r="AD877" s="1">
        <f t="shared" si="27"/>
        <v>9</v>
      </c>
    </row>
    <row r="878" spans="1:30" ht="12.75" customHeight="1" x14ac:dyDescent="0.2">
      <c r="A878" s="2">
        <v>43731.561180555596</v>
      </c>
      <c r="B878" s="1" t="s">
        <v>1259</v>
      </c>
      <c r="C878" s="1" t="s">
        <v>282</v>
      </c>
      <c r="D878" s="1" t="s">
        <v>283</v>
      </c>
      <c r="E878" s="3">
        <v>200</v>
      </c>
      <c r="F878" s="1" t="s">
        <v>31</v>
      </c>
      <c r="G878" s="3">
        <v>0.63</v>
      </c>
      <c r="H878" s="3">
        <v>126</v>
      </c>
      <c r="I878" s="1" t="s">
        <v>46</v>
      </c>
      <c r="K878" s="1" t="s">
        <v>47</v>
      </c>
      <c r="L878" s="1" t="s">
        <v>284</v>
      </c>
      <c r="M878" s="1" t="s">
        <v>35</v>
      </c>
      <c r="N878" s="1" t="s">
        <v>49</v>
      </c>
      <c r="O878" s="1" t="s">
        <v>37</v>
      </c>
      <c r="P878" s="1" t="s">
        <v>58</v>
      </c>
      <c r="Q878" s="1" t="s">
        <v>59</v>
      </c>
      <c r="T878" s="1" t="s">
        <v>60</v>
      </c>
      <c r="X878" s="1" t="s">
        <v>53</v>
      </c>
      <c r="Y878" s="1" t="s">
        <v>61</v>
      </c>
      <c r="Z878" s="3">
        <v>0</v>
      </c>
      <c r="AA878" s="1" t="s">
        <v>62</v>
      </c>
      <c r="AB878" s="1" t="s">
        <v>62</v>
      </c>
      <c r="AC878" s="1">
        <f t="shared" si="26"/>
        <v>2019</v>
      </c>
      <c r="AD878" s="1">
        <f t="shared" si="27"/>
        <v>9</v>
      </c>
    </row>
    <row r="879" spans="1:30" ht="12.75" customHeight="1" x14ac:dyDescent="0.2">
      <c r="A879" s="2">
        <v>43731.561180555596</v>
      </c>
      <c r="B879" s="1" t="s">
        <v>1259</v>
      </c>
      <c r="C879" s="1" t="s">
        <v>55</v>
      </c>
      <c r="D879" s="1" t="s">
        <v>56</v>
      </c>
      <c r="E879" s="3">
        <v>400</v>
      </c>
      <c r="F879" s="1" t="s">
        <v>31</v>
      </c>
      <c r="G879" s="3">
        <v>0.63</v>
      </c>
      <c r="H879" s="3">
        <v>252</v>
      </c>
      <c r="I879" s="1" t="s">
        <v>46</v>
      </c>
      <c r="K879" s="1" t="s">
        <v>47</v>
      </c>
      <c r="L879" s="1" t="s">
        <v>57</v>
      </c>
      <c r="M879" s="1" t="s">
        <v>35</v>
      </c>
      <c r="N879" s="1" t="s">
        <v>49</v>
      </c>
      <c r="O879" s="1" t="s">
        <v>37</v>
      </c>
      <c r="P879" s="1" t="s">
        <v>58</v>
      </c>
      <c r="Q879" s="1" t="s">
        <v>59</v>
      </c>
      <c r="T879" s="1" t="s">
        <v>60</v>
      </c>
      <c r="X879" s="1" t="s">
        <v>53</v>
      </c>
      <c r="Y879" s="1" t="s">
        <v>61</v>
      </c>
      <c r="Z879" s="3">
        <v>0</v>
      </c>
      <c r="AA879" s="1" t="s">
        <v>62</v>
      </c>
      <c r="AB879" s="1" t="s">
        <v>62</v>
      </c>
      <c r="AC879" s="1">
        <f t="shared" si="26"/>
        <v>2019</v>
      </c>
      <c r="AD879" s="1">
        <f t="shared" si="27"/>
        <v>9</v>
      </c>
    </row>
    <row r="880" spans="1:30" ht="12.75" customHeight="1" x14ac:dyDescent="0.2">
      <c r="A880" s="2">
        <v>43731.561180555596</v>
      </c>
      <c r="B880" s="1" t="s">
        <v>1259</v>
      </c>
      <c r="C880" s="1" t="s">
        <v>66</v>
      </c>
      <c r="D880" s="1" t="s">
        <v>67</v>
      </c>
      <c r="E880" s="3">
        <v>500</v>
      </c>
      <c r="F880" s="1" t="s">
        <v>31</v>
      </c>
      <c r="G880" s="3">
        <v>0.67</v>
      </c>
      <c r="H880" s="3">
        <v>335</v>
      </c>
      <c r="I880" s="1" t="s">
        <v>46</v>
      </c>
      <c r="K880" s="1" t="s">
        <v>47</v>
      </c>
      <c r="L880" s="1" t="s">
        <v>68</v>
      </c>
      <c r="M880" s="1" t="s">
        <v>35</v>
      </c>
      <c r="N880" s="1" t="s">
        <v>49</v>
      </c>
      <c r="O880" s="1" t="s">
        <v>37</v>
      </c>
      <c r="P880" s="1" t="s">
        <v>69</v>
      </c>
      <c r="Q880" s="1" t="s">
        <v>70</v>
      </c>
      <c r="T880" s="1" t="s">
        <v>71</v>
      </c>
      <c r="X880" s="1" t="s">
        <v>53</v>
      </c>
      <c r="Y880" s="1" t="s">
        <v>42</v>
      </c>
      <c r="Z880" s="3">
        <v>0</v>
      </c>
      <c r="AC880" s="1">
        <f t="shared" si="26"/>
        <v>2019</v>
      </c>
      <c r="AD880" s="1">
        <f t="shared" si="27"/>
        <v>9</v>
      </c>
    </row>
    <row r="881" spans="1:30" ht="12.75" customHeight="1" x14ac:dyDescent="0.2">
      <c r="A881" s="2">
        <v>43731.561180555596</v>
      </c>
      <c r="B881" s="1" t="s">
        <v>1259</v>
      </c>
      <c r="C881" s="1" t="s">
        <v>603</v>
      </c>
      <c r="D881" s="1" t="s">
        <v>604</v>
      </c>
      <c r="E881" s="3">
        <v>10</v>
      </c>
      <c r="F881" s="1" t="s">
        <v>31</v>
      </c>
      <c r="G881" s="3">
        <v>10.119999999999999</v>
      </c>
      <c r="H881" s="3">
        <v>101.2</v>
      </c>
      <c r="I881" s="1" t="s">
        <v>46</v>
      </c>
      <c r="K881" s="1" t="s">
        <v>47</v>
      </c>
      <c r="L881" s="1" t="s">
        <v>605</v>
      </c>
      <c r="M881" s="1" t="s">
        <v>35</v>
      </c>
      <c r="N881" s="1" t="s">
        <v>49</v>
      </c>
      <c r="O881" s="1" t="s">
        <v>37</v>
      </c>
      <c r="P881" s="1" t="s">
        <v>69</v>
      </c>
      <c r="Q881" s="1" t="s">
        <v>70</v>
      </c>
      <c r="T881" s="1" t="s">
        <v>71</v>
      </c>
      <c r="X881" s="1" t="s">
        <v>53</v>
      </c>
      <c r="Y881" s="1" t="s">
        <v>42</v>
      </c>
      <c r="Z881" s="3">
        <v>0</v>
      </c>
      <c r="AC881" s="1">
        <f t="shared" si="26"/>
        <v>2019</v>
      </c>
      <c r="AD881" s="1">
        <f t="shared" si="27"/>
        <v>9</v>
      </c>
    </row>
    <row r="882" spans="1:30" ht="12.75" customHeight="1" x14ac:dyDescent="0.2">
      <c r="A882" s="2">
        <v>43731.5629976852</v>
      </c>
      <c r="B882" s="1" t="s">
        <v>1260</v>
      </c>
      <c r="C882" s="1" t="s">
        <v>146</v>
      </c>
      <c r="D882" s="1" t="s">
        <v>147</v>
      </c>
      <c r="E882" s="3">
        <v>300</v>
      </c>
      <c r="F882" s="1" t="s">
        <v>31</v>
      </c>
      <c r="G882" s="3">
        <v>0.54</v>
      </c>
      <c r="H882" s="3">
        <v>162</v>
      </c>
      <c r="I882" s="1" t="s">
        <v>32</v>
      </c>
      <c r="K882" s="1" t="s">
        <v>33</v>
      </c>
      <c r="L882" s="1" t="s">
        <v>148</v>
      </c>
      <c r="M882" s="1" t="s">
        <v>35</v>
      </c>
      <c r="N882" s="1" t="s">
        <v>49</v>
      </c>
      <c r="O882" s="1" t="s">
        <v>37</v>
      </c>
      <c r="P882" s="1" t="s">
        <v>149</v>
      </c>
      <c r="Q882" s="1" t="s">
        <v>150</v>
      </c>
      <c r="T882" s="1" t="s">
        <v>134</v>
      </c>
      <c r="X882" s="1" t="s">
        <v>53</v>
      </c>
      <c r="Y882" s="1" t="s">
        <v>151</v>
      </c>
      <c r="Z882" s="3">
        <v>0</v>
      </c>
      <c r="AC882" s="1">
        <f t="shared" si="26"/>
        <v>2019</v>
      </c>
      <c r="AD882" s="1">
        <f t="shared" si="27"/>
        <v>9</v>
      </c>
    </row>
    <row r="883" spans="1:30" ht="12.75" customHeight="1" x14ac:dyDescent="0.2">
      <c r="A883" s="2">
        <v>43731.5629976852</v>
      </c>
      <c r="B883" s="1" t="s">
        <v>1260</v>
      </c>
      <c r="C883" s="1" t="s">
        <v>282</v>
      </c>
      <c r="D883" s="1" t="s">
        <v>283</v>
      </c>
      <c r="E883" s="3">
        <v>200</v>
      </c>
      <c r="F883" s="1" t="s">
        <v>31</v>
      </c>
      <c r="G883" s="3">
        <v>0.63</v>
      </c>
      <c r="H883" s="3">
        <v>126</v>
      </c>
      <c r="I883" s="1" t="s">
        <v>32</v>
      </c>
      <c r="K883" s="1" t="s">
        <v>33</v>
      </c>
      <c r="L883" s="1" t="s">
        <v>284</v>
      </c>
      <c r="M883" s="1" t="s">
        <v>35</v>
      </c>
      <c r="N883" s="1" t="s">
        <v>49</v>
      </c>
      <c r="O883" s="1" t="s">
        <v>37</v>
      </c>
      <c r="P883" s="1" t="s">
        <v>58</v>
      </c>
      <c r="Q883" s="1" t="s">
        <v>59</v>
      </c>
      <c r="T883" s="1" t="s">
        <v>60</v>
      </c>
      <c r="X883" s="1" t="s">
        <v>53</v>
      </c>
      <c r="Y883" s="1" t="s">
        <v>61</v>
      </c>
      <c r="Z883" s="3">
        <v>0</v>
      </c>
      <c r="AA883" s="1" t="s">
        <v>62</v>
      </c>
      <c r="AB883" s="1" t="s">
        <v>62</v>
      </c>
      <c r="AC883" s="1">
        <f t="shared" si="26"/>
        <v>2019</v>
      </c>
      <c r="AD883" s="1">
        <f t="shared" si="27"/>
        <v>9</v>
      </c>
    </row>
    <row r="884" spans="1:30" ht="12.75" customHeight="1" x14ac:dyDescent="0.2">
      <c r="A884" s="2">
        <v>43731.5629976852</v>
      </c>
      <c r="B884" s="1" t="s">
        <v>1260</v>
      </c>
      <c r="C884" s="1" t="s">
        <v>55</v>
      </c>
      <c r="D884" s="1" t="s">
        <v>56</v>
      </c>
      <c r="E884" s="3">
        <v>4000</v>
      </c>
      <c r="F884" s="1" t="s">
        <v>31</v>
      </c>
      <c r="G884" s="3">
        <v>0.63</v>
      </c>
      <c r="H884" s="3">
        <v>2520</v>
      </c>
      <c r="I884" s="1" t="s">
        <v>32</v>
      </c>
      <c r="K884" s="1" t="s">
        <v>33</v>
      </c>
      <c r="L884" s="1" t="s">
        <v>57</v>
      </c>
      <c r="M884" s="1" t="s">
        <v>35</v>
      </c>
      <c r="N884" s="1" t="s">
        <v>49</v>
      </c>
      <c r="O884" s="1" t="s">
        <v>37</v>
      </c>
      <c r="P884" s="1" t="s">
        <v>58</v>
      </c>
      <c r="Q884" s="1" t="s">
        <v>59</v>
      </c>
      <c r="T884" s="1" t="s">
        <v>60</v>
      </c>
      <c r="X884" s="1" t="s">
        <v>53</v>
      </c>
      <c r="Y884" s="1" t="s">
        <v>61</v>
      </c>
      <c r="Z884" s="3">
        <v>0</v>
      </c>
      <c r="AA884" s="1" t="s">
        <v>62</v>
      </c>
      <c r="AB884" s="1" t="s">
        <v>62</v>
      </c>
      <c r="AC884" s="1">
        <f t="shared" si="26"/>
        <v>2019</v>
      </c>
      <c r="AD884" s="1">
        <f t="shared" si="27"/>
        <v>9</v>
      </c>
    </row>
    <row r="885" spans="1:30" ht="12.75" customHeight="1" x14ac:dyDescent="0.2">
      <c r="A885" s="2">
        <v>43731.5629976852</v>
      </c>
      <c r="B885" s="1" t="s">
        <v>1260</v>
      </c>
      <c r="C885" s="1" t="s">
        <v>312</v>
      </c>
      <c r="D885" s="1" t="s">
        <v>313</v>
      </c>
      <c r="E885" s="3">
        <v>2000</v>
      </c>
      <c r="F885" s="1" t="s">
        <v>31</v>
      </c>
      <c r="G885" s="3">
        <v>0.63</v>
      </c>
      <c r="H885" s="3">
        <v>1260</v>
      </c>
      <c r="I885" s="1" t="s">
        <v>32</v>
      </c>
      <c r="K885" s="1" t="s">
        <v>33</v>
      </c>
      <c r="L885" s="1" t="s">
        <v>314</v>
      </c>
      <c r="M885" s="1" t="s">
        <v>35</v>
      </c>
      <c r="N885" s="1" t="s">
        <v>49</v>
      </c>
      <c r="O885" s="1" t="s">
        <v>37</v>
      </c>
      <c r="P885" s="1" t="s">
        <v>58</v>
      </c>
      <c r="Q885" s="1" t="s">
        <v>59</v>
      </c>
      <c r="T885" s="1" t="s">
        <v>60</v>
      </c>
      <c r="X885" s="1" t="s">
        <v>53</v>
      </c>
      <c r="Y885" s="1" t="s">
        <v>61</v>
      </c>
      <c r="Z885" s="3">
        <v>0</v>
      </c>
      <c r="AA885" s="1" t="s">
        <v>62</v>
      </c>
      <c r="AB885" s="1" t="s">
        <v>62</v>
      </c>
      <c r="AC885" s="1">
        <f t="shared" si="26"/>
        <v>2019</v>
      </c>
      <c r="AD885" s="1">
        <f t="shared" si="27"/>
        <v>9</v>
      </c>
    </row>
    <row r="886" spans="1:30" ht="12.75" customHeight="1" x14ac:dyDescent="0.2">
      <c r="A886" s="2">
        <v>43731.5629976852</v>
      </c>
      <c r="B886" s="1" t="s">
        <v>1260</v>
      </c>
      <c r="C886" s="1" t="s">
        <v>1224</v>
      </c>
      <c r="D886" s="1" t="s">
        <v>1225</v>
      </c>
      <c r="E886" s="3">
        <v>100</v>
      </c>
      <c r="F886" s="1" t="s">
        <v>31</v>
      </c>
      <c r="G886" s="3">
        <v>0.82</v>
      </c>
      <c r="H886" s="3">
        <v>82</v>
      </c>
      <c r="I886" s="1" t="s">
        <v>32</v>
      </c>
      <c r="K886" s="1" t="s">
        <v>33</v>
      </c>
      <c r="L886" s="1" t="s">
        <v>1226</v>
      </c>
      <c r="M886" s="1" t="s">
        <v>35</v>
      </c>
      <c r="N886" s="1" t="s">
        <v>49</v>
      </c>
      <c r="O886" s="1" t="s">
        <v>37</v>
      </c>
      <c r="P886" s="1" t="s">
        <v>81</v>
      </c>
      <c r="Q886" s="1" t="s">
        <v>82</v>
      </c>
      <c r="T886" s="1" t="s">
        <v>636</v>
      </c>
      <c r="Y886" s="1" t="s">
        <v>84</v>
      </c>
      <c r="Z886" s="3">
        <v>0</v>
      </c>
      <c r="AA886" s="1" t="s">
        <v>1227</v>
      </c>
      <c r="AB886" s="1" t="s">
        <v>1227</v>
      </c>
      <c r="AC886" s="1">
        <f t="shared" si="26"/>
        <v>2019</v>
      </c>
      <c r="AD886" s="1">
        <f t="shared" si="27"/>
        <v>9</v>
      </c>
    </row>
    <row r="887" spans="1:30" ht="12.75" customHeight="1" x14ac:dyDescent="0.2">
      <c r="A887" s="2">
        <v>43731.5629976852</v>
      </c>
      <c r="B887" s="1" t="s">
        <v>1260</v>
      </c>
      <c r="C887" s="1" t="s">
        <v>72</v>
      </c>
      <c r="D887" s="1" t="s">
        <v>73</v>
      </c>
      <c r="E887" s="3">
        <v>200</v>
      </c>
      <c r="F887" s="1" t="s">
        <v>31</v>
      </c>
      <c r="G887" s="3">
        <v>0.85</v>
      </c>
      <c r="H887" s="3">
        <v>170</v>
      </c>
      <c r="I887" s="1" t="s">
        <v>32</v>
      </c>
      <c r="K887" s="1" t="s">
        <v>33</v>
      </c>
      <c r="L887" s="1" t="s">
        <v>74</v>
      </c>
      <c r="M887" s="1" t="s">
        <v>35</v>
      </c>
      <c r="N887" s="1" t="s">
        <v>49</v>
      </c>
      <c r="O887" s="1" t="s">
        <v>37</v>
      </c>
      <c r="P887" s="1" t="s">
        <v>75</v>
      </c>
      <c r="Q887" s="1" t="s">
        <v>76</v>
      </c>
      <c r="T887" s="1" t="s">
        <v>40</v>
      </c>
      <c r="X887" s="1" t="s">
        <v>77</v>
      </c>
      <c r="Y887" s="1" t="s">
        <v>42</v>
      </c>
      <c r="Z887" s="3">
        <v>0</v>
      </c>
      <c r="AC887" s="1">
        <f t="shared" si="26"/>
        <v>2019</v>
      </c>
      <c r="AD887" s="1">
        <f t="shared" si="27"/>
        <v>9</v>
      </c>
    </row>
    <row r="888" spans="1:30" ht="12.75" customHeight="1" x14ac:dyDescent="0.2">
      <c r="A888" s="2">
        <v>43731.5629976852</v>
      </c>
      <c r="B888" s="1" t="s">
        <v>1260</v>
      </c>
      <c r="C888" s="1" t="s">
        <v>987</v>
      </c>
      <c r="D888" s="1" t="s">
        <v>988</v>
      </c>
      <c r="E888" s="3">
        <v>200</v>
      </c>
      <c r="F888" s="1" t="s">
        <v>31</v>
      </c>
      <c r="G888" s="3">
        <v>0.88</v>
      </c>
      <c r="H888" s="3">
        <v>176</v>
      </c>
      <c r="I888" s="1" t="s">
        <v>32</v>
      </c>
      <c r="K888" s="1" t="s">
        <v>33</v>
      </c>
      <c r="L888" s="1" t="s">
        <v>989</v>
      </c>
      <c r="M888" s="1" t="s">
        <v>35</v>
      </c>
      <c r="N888" s="1" t="s">
        <v>49</v>
      </c>
      <c r="O888" s="1" t="s">
        <v>37</v>
      </c>
      <c r="P888" s="1" t="s">
        <v>69</v>
      </c>
      <c r="Q888" s="1" t="s">
        <v>70</v>
      </c>
      <c r="T888" s="1" t="s">
        <v>71</v>
      </c>
      <c r="X888" s="1" t="s">
        <v>53</v>
      </c>
      <c r="Y888" s="1" t="s">
        <v>42</v>
      </c>
      <c r="Z888" s="3">
        <v>0</v>
      </c>
      <c r="AC888" s="1">
        <f t="shared" si="26"/>
        <v>2019</v>
      </c>
      <c r="AD888" s="1">
        <f t="shared" si="27"/>
        <v>9</v>
      </c>
    </row>
    <row r="889" spans="1:30" ht="12.75" customHeight="1" x14ac:dyDescent="0.2">
      <c r="A889" s="2">
        <v>43731.5629976852</v>
      </c>
      <c r="B889" s="1" t="s">
        <v>1260</v>
      </c>
      <c r="C889" s="1" t="s">
        <v>516</v>
      </c>
      <c r="D889" s="1" t="s">
        <v>517</v>
      </c>
      <c r="E889" s="3">
        <v>100</v>
      </c>
      <c r="F889" s="1" t="s">
        <v>31</v>
      </c>
      <c r="G889" s="3">
        <v>1.17</v>
      </c>
      <c r="H889" s="3">
        <v>117</v>
      </c>
      <c r="I889" s="1" t="s">
        <v>32</v>
      </c>
      <c r="K889" s="1" t="s">
        <v>33</v>
      </c>
      <c r="L889" s="1" t="s">
        <v>518</v>
      </c>
      <c r="M889" s="1" t="s">
        <v>35</v>
      </c>
      <c r="N889" s="1" t="s">
        <v>49</v>
      </c>
      <c r="O889" s="1" t="s">
        <v>37</v>
      </c>
      <c r="P889" s="1" t="s">
        <v>69</v>
      </c>
      <c r="Q889" s="1" t="s">
        <v>70</v>
      </c>
      <c r="T889" s="1" t="s">
        <v>71</v>
      </c>
      <c r="X889" s="1" t="s">
        <v>53</v>
      </c>
      <c r="Y889" s="1" t="s">
        <v>42</v>
      </c>
      <c r="Z889" s="3">
        <v>0</v>
      </c>
      <c r="AC889" s="1">
        <f t="shared" si="26"/>
        <v>2019</v>
      </c>
      <c r="AD889" s="1">
        <f t="shared" si="27"/>
        <v>9</v>
      </c>
    </row>
    <row r="890" spans="1:30" ht="12.75" customHeight="1" x14ac:dyDescent="0.2">
      <c r="A890" s="2">
        <v>43731.5629976852</v>
      </c>
      <c r="B890" s="1" t="s">
        <v>1260</v>
      </c>
      <c r="C890" s="1" t="s">
        <v>78</v>
      </c>
      <c r="D890" s="1" t="s">
        <v>79</v>
      </c>
      <c r="E890" s="3">
        <v>300</v>
      </c>
      <c r="F890" s="1" t="s">
        <v>31</v>
      </c>
      <c r="G890" s="3">
        <v>1.5</v>
      </c>
      <c r="H890" s="3">
        <v>450</v>
      </c>
      <c r="I890" s="1" t="s">
        <v>32</v>
      </c>
      <c r="K890" s="1" t="s">
        <v>33</v>
      </c>
      <c r="L890" s="1" t="s">
        <v>80</v>
      </c>
      <c r="M890" s="1" t="s">
        <v>35</v>
      </c>
      <c r="N890" s="1" t="s">
        <v>49</v>
      </c>
      <c r="O890" s="1" t="s">
        <v>37</v>
      </c>
      <c r="P890" s="1" t="s">
        <v>81</v>
      </c>
      <c r="Q890" s="1" t="s">
        <v>82</v>
      </c>
      <c r="T890" s="1" t="s">
        <v>83</v>
      </c>
      <c r="X890" s="1" t="s">
        <v>53</v>
      </c>
      <c r="Y890" s="1" t="s">
        <v>84</v>
      </c>
      <c r="Z890" s="3">
        <v>0</v>
      </c>
      <c r="AC890" s="1">
        <f t="shared" si="26"/>
        <v>2019</v>
      </c>
      <c r="AD890" s="1">
        <f t="shared" si="27"/>
        <v>9</v>
      </c>
    </row>
    <row r="891" spans="1:30" ht="12.75" customHeight="1" x14ac:dyDescent="0.2">
      <c r="A891" s="2">
        <v>43731.5629976852</v>
      </c>
      <c r="B891" s="1" t="s">
        <v>1260</v>
      </c>
      <c r="C891" s="1" t="s">
        <v>159</v>
      </c>
      <c r="D891" s="1" t="s">
        <v>160</v>
      </c>
      <c r="E891" s="3">
        <v>100</v>
      </c>
      <c r="F891" s="1" t="s">
        <v>31</v>
      </c>
      <c r="G891" s="3">
        <v>1.52</v>
      </c>
      <c r="H891" s="3">
        <v>152</v>
      </c>
      <c r="I891" s="1" t="s">
        <v>32</v>
      </c>
      <c r="K891" s="1" t="s">
        <v>33</v>
      </c>
      <c r="L891" s="1" t="s">
        <v>161</v>
      </c>
      <c r="M891" s="1" t="s">
        <v>35</v>
      </c>
      <c r="N891" s="1" t="s">
        <v>49</v>
      </c>
      <c r="O891" s="1" t="s">
        <v>37</v>
      </c>
      <c r="P891" s="1" t="s">
        <v>69</v>
      </c>
      <c r="Q891" s="1" t="s">
        <v>70</v>
      </c>
      <c r="T891" s="1" t="s">
        <v>40</v>
      </c>
      <c r="X891" s="1" t="s">
        <v>162</v>
      </c>
      <c r="Y891" s="1" t="s">
        <v>42</v>
      </c>
      <c r="Z891" s="3">
        <v>0</v>
      </c>
      <c r="AC891" s="1">
        <f t="shared" si="26"/>
        <v>2019</v>
      </c>
      <c r="AD891" s="1">
        <f t="shared" si="27"/>
        <v>9</v>
      </c>
    </row>
    <row r="892" spans="1:30" ht="12.75" customHeight="1" x14ac:dyDescent="0.2">
      <c r="A892" s="2">
        <v>43731.5629976852</v>
      </c>
      <c r="B892" s="1" t="s">
        <v>1260</v>
      </c>
      <c r="C892" s="1" t="s">
        <v>135</v>
      </c>
      <c r="D892" s="1" t="s">
        <v>136</v>
      </c>
      <c r="E892" s="3">
        <v>100</v>
      </c>
      <c r="F892" s="1" t="s">
        <v>31</v>
      </c>
      <c r="G892" s="3">
        <v>2.0699999999999998</v>
      </c>
      <c r="H892" s="3">
        <v>207</v>
      </c>
      <c r="I892" s="1" t="s">
        <v>32</v>
      </c>
      <c r="K892" s="1" t="s">
        <v>33</v>
      </c>
      <c r="L892" s="1" t="s">
        <v>137</v>
      </c>
      <c r="M892" s="1" t="s">
        <v>35</v>
      </c>
      <c r="N892" s="1" t="s">
        <v>49</v>
      </c>
      <c r="O892" s="1" t="s">
        <v>37</v>
      </c>
      <c r="P892" s="1" t="s">
        <v>69</v>
      </c>
      <c r="Q892" s="1" t="s">
        <v>70</v>
      </c>
      <c r="T892" s="1" t="s">
        <v>40</v>
      </c>
      <c r="X892" s="1" t="s">
        <v>138</v>
      </c>
      <c r="Y892" s="1" t="s">
        <v>42</v>
      </c>
      <c r="Z892" s="3">
        <v>0</v>
      </c>
      <c r="AC892" s="1">
        <f t="shared" si="26"/>
        <v>2019</v>
      </c>
      <c r="AD892" s="1">
        <f t="shared" si="27"/>
        <v>9</v>
      </c>
    </row>
    <row r="893" spans="1:30" ht="12.75" customHeight="1" x14ac:dyDescent="0.2">
      <c r="A893" s="2">
        <v>43731.5629976852</v>
      </c>
      <c r="B893" s="1" t="s">
        <v>1260</v>
      </c>
      <c r="C893" s="1" t="s">
        <v>522</v>
      </c>
      <c r="D893" s="1" t="s">
        <v>523</v>
      </c>
      <c r="E893" s="3">
        <v>50</v>
      </c>
      <c r="F893" s="1" t="s">
        <v>31</v>
      </c>
      <c r="G893" s="3">
        <v>2.52</v>
      </c>
      <c r="H893" s="3">
        <v>126</v>
      </c>
      <c r="I893" s="1" t="s">
        <v>32</v>
      </c>
      <c r="K893" s="1" t="s">
        <v>33</v>
      </c>
      <c r="L893" s="1" t="s">
        <v>524</v>
      </c>
      <c r="M893" s="1" t="s">
        <v>35</v>
      </c>
      <c r="N893" s="1" t="s">
        <v>49</v>
      </c>
      <c r="O893" s="1" t="s">
        <v>37</v>
      </c>
      <c r="P893" s="1" t="s">
        <v>88</v>
      </c>
      <c r="Q893" s="1" t="s">
        <v>89</v>
      </c>
      <c r="T893" s="1" t="s">
        <v>90</v>
      </c>
      <c r="X893" s="1" t="s">
        <v>53</v>
      </c>
      <c r="Y893" s="1" t="s">
        <v>84</v>
      </c>
      <c r="Z893" s="3">
        <v>0</v>
      </c>
      <c r="AC893" s="1">
        <f t="shared" si="26"/>
        <v>2019</v>
      </c>
      <c r="AD893" s="1">
        <f t="shared" si="27"/>
        <v>9</v>
      </c>
    </row>
    <row r="894" spans="1:30" ht="12.75" customHeight="1" x14ac:dyDescent="0.2">
      <c r="A894" s="2">
        <v>43731.5629976852</v>
      </c>
      <c r="B894" s="1" t="s">
        <v>1260</v>
      </c>
      <c r="C894" s="1" t="s">
        <v>408</v>
      </c>
      <c r="D894" s="1" t="s">
        <v>409</v>
      </c>
      <c r="E894" s="3">
        <v>50</v>
      </c>
      <c r="F894" s="1" t="s">
        <v>31</v>
      </c>
      <c r="G894" s="3">
        <v>2.7</v>
      </c>
      <c r="H894" s="3">
        <v>135</v>
      </c>
      <c r="I894" s="1" t="s">
        <v>32</v>
      </c>
      <c r="K894" s="1" t="s">
        <v>33</v>
      </c>
      <c r="L894" s="1" t="s">
        <v>410</v>
      </c>
      <c r="M894" s="1" t="s">
        <v>35</v>
      </c>
      <c r="N894" s="1" t="s">
        <v>49</v>
      </c>
      <c r="O894" s="1" t="s">
        <v>37</v>
      </c>
      <c r="P894" s="1" t="s">
        <v>88</v>
      </c>
      <c r="Q894" s="1" t="s">
        <v>89</v>
      </c>
      <c r="T894" s="1" t="s">
        <v>90</v>
      </c>
      <c r="X894" s="1" t="s">
        <v>53</v>
      </c>
      <c r="Y894" s="1" t="s">
        <v>84</v>
      </c>
      <c r="Z894" s="3">
        <v>0</v>
      </c>
      <c r="AC894" s="1">
        <f t="shared" si="26"/>
        <v>2019</v>
      </c>
      <c r="AD894" s="1">
        <f t="shared" si="27"/>
        <v>9</v>
      </c>
    </row>
    <row r="895" spans="1:30" ht="12.75" customHeight="1" x14ac:dyDescent="0.2">
      <c r="A895" s="2">
        <v>43731.5629976852</v>
      </c>
      <c r="B895" s="1" t="s">
        <v>1260</v>
      </c>
      <c r="C895" s="1" t="s">
        <v>100</v>
      </c>
      <c r="D895" s="1" t="s">
        <v>101</v>
      </c>
      <c r="E895" s="3">
        <v>40</v>
      </c>
      <c r="F895" s="1" t="s">
        <v>31</v>
      </c>
      <c r="G895" s="3">
        <v>3.26</v>
      </c>
      <c r="H895" s="3">
        <v>130.4</v>
      </c>
      <c r="I895" s="1" t="s">
        <v>32</v>
      </c>
      <c r="K895" s="1" t="s">
        <v>33</v>
      </c>
      <c r="L895" s="1" t="s">
        <v>102</v>
      </c>
      <c r="M895" s="1" t="s">
        <v>35</v>
      </c>
      <c r="N895" s="1" t="s">
        <v>49</v>
      </c>
      <c r="O895" s="1" t="s">
        <v>37</v>
      </c>
      <c r="P895" s="1" t="s">
        <v>50</v>
      </c>
      <c r="Q895" s="1" t="s">
        <v>51</v>
      </c>
      <c r="T895" s="1" t="s">
        <v>52</v>
      </c>
      <c r="X895" s="1" t="s">
        <v>53</v>
      </c>
      <c r="Y895" s="1" t="s">
        <v>42</v>
      </c>
      <c r="Z895" s="3">
        <v>0</v>
      </c>
      <c r="AC895" s="1">
        <f t="shared" si="26"/>
        <v>2019</v>
      </c>
      <c r="AD895" s="1">
        <f t="shared" si="27"/>
        <v>9</v>
      </c>
    </row>
    <row r="896" spans="1:30" ht="12.75" customHeight="1" x14ac:dyDescent="0.2">
      <c r="A896" s="2">
        <v>43731.5629976852</v>
      </c>
      <c r="B896" s="1" t="s">
        <v>1260</v>
      </c>
      <c r="C896" s="1" t="s">
        <v>236</v>
      </c>
      <c r="D896" s="1" t="s">
        <v>237</v>
      </c>
      <c r="E896" s="3">
        <v>100</v>
      </c>
      <c r="F896" s="1" t="s">
        <v>31</v>
      </c>
      <c r="G896" s="3">
        <v>3.36</v>
      </c>
      <c r="H896" s="3">
        <v>336</v>
      </c>
      <c r="I896" s="1" t="s">
        <v>32</v>
      </c>
      <c r="K896" s="1" t="s">
        <v>33</v>
      </c>
      <c r="L896" s="1" t="s">
        <v>238</v>
      </c>
      <c r="M896" s="1" t="s">
        <v>35</v>
      </c>
      <c r="N896" s="1" t="s">
        <v>49</v>
      </c>
      <c r="O896" s="1" t="s">
        <v>37</v>
      </c>
      <c r="P896" s="1" t="s">
        <v>69</v>
      </c>
      <c r="Q896" s="1" t="s">
        <v>70</v>
      </c>
      <c r="T896" s="1" t="s">
        <v>40</v>
      </c>
      <c r="X896" s="1" t="s">
        <v>239</v>
      </c>
      <c r="Y896" s="1" t="s">
        <v>42</v>
      </c>
      <c r="Z896" s="3">
        <v>0</v>
      </c>
      <c r="AC896" s="1">
        <f t="shared" si="26"/>
        <v>2019</v>
      </c>
      <c r="AD896" s="1">
        <f t="shared" si="27"/>
        <v>9</v>
      </c>
    </row>
    <row r="897" spans="1:30" ht="12.75" customHeight="1" x14ac:dyDescent="0.2">
      <c r="A897" s="2">
        <v>43731.5629976852</v>
      </c>
      <c r="B897" s="1" t="s">
        <v>1260</v>
      </c>
      <c r="C897" s="1" t="s">
        <v>761</v>
      </c>
      <c r="D897" s="1" t="s">
        <v>762</v>
      </c>
      <c r="E897" s="3">
        <v>50</v>
      </c>
      <c r="F897" s="1" t="s">
        <v>31</v>
      </c>
      <c r="G897" s="3">
        <v>3.48</v>
      </c>
      <c r="H897" s="3">
        <v>174</v>
      </c>
      <c r="I897" s="1" t="s">
        <v>32</v>
      </c>
      <c r="K897" s="1" t="s">
        <v>33</v>
      </c>
      <c r="L897" s="1" t="s">
        <v>763</v>
      </c>
      <c r="M897" s="1" t="s">
        <v>35</v>
      </c>
      <c r="N897" s="1" t="s">
        <v>49</v>
      </c>
      <c r="O897" s="1" t="s">
        <v>37</v>
      </c>
      <c r="P897" s="1" t="s">
        <v>243</v>
      </c>
      <c r="Q897" s="1" t="s">
        <v>244</v>
      </c>
      <c r="T897" s="1" t="s">
        <v>764</v>
      </c>
      <c r="X897" s="1" t="s">
        <v>53</v>
      </c>
      <c r="Y897" s="1" t="s">
        <v>84</v>
      </c>
      <c r="Z897" s="3">
        <v>0</v>
      </c>
      <c r="AA897" s="1" t="s">
        <v>765</v>
      </c>
      <c r="AB897" s="1" t="s">
        <v>765</v>
      </c>
      <c r="AC897" s="1">
        <f t="shared" si="26"/>
        <v>2019</v>
      </c>
      <c r="AD897" s="1">
        <f t="shared" si="27"/>
        <v>9</v>
      </c>
    </row>
    <row r="898" spans="1:30" ht="12.75" customHeight="1" x14ac:dyDescent="0.2">
      <c r="A898" s="2">
        <v>43731.5629976852</v>
      </c>
      <c r="B898" s="1" t="s">
        <v>1260</v>
      </c>
      <c r="C898" s="1" t="s">
        <v>166</v>
      </c>
      <c r="D898" s="1" t="s">
        <v>167</v>
      </c>
      <c r="E898" s="3">
        <v>100</v>
      </c>
      <c r="F898" s="1" t="s">
        <v>31</v>
      </c>
      <c r="G898" s="3">
        <v>6.17</v>
      </c>
      <c r="H898" s="3">
        <v>617</v>
      </c>
      <c r="I898" s="1" t="s">
        <v>32</v>
      </c>
      <c r="K898" s="1" t="s">
        <v>33</v>
      </c>
      <c r="L898" s="1" t="s">
        <v>168</v>
      </c>
      <c r="M898" s="1" t="s">
        <v>35</v>
      </c>
      <c r="N898" s="1" t="s">
        <v>49</v>
      </c>
      <c r="O898" s="1" t="s">
        <v>37</v>
      </c>
      <c r="P898" s="1" t="s">
        <v>169</v>
      </c>
      <c r="Q898" s="1" t="s">
        <v>170</v>
      </c>
      <c r="T898" s="1" t="s">
        <v>83</v>
      </c>
      <c r="X898" s="1" t="s">
        <v>53</v>
      </c>
      <c r="Y898" s="1" t="s">
        <v>84</v>
      </c>
      <c r="Z898" s="3">
        <v>0</v>
      </c>
      <c r="AA898" s="1" t="s">
        <v>171</v>
      </c>
      <c r="AB898" s="1" t="s">
        <v>171</v>
      </c>
      <c r="AC898" s="1">
        <f t="shared" si="26"/>
        <v>2019</v>
      </c>
      <c r="AD898" s="1">
        <f t="shared" si="27"/>
        <v>9</v>
      </c>
    </row>
    <row r="899" spans="1:30" ht="12.75" customHeight="1" x14ac:dyDescent="0.2">
      <c r="A899" s="2">
        <v>43731.5629976852</v>
      </c>
      <c r="B899" s="1" t="s">
        <v>1260</v>
      </c>
      <c r="C899" s="1" t="s">
        <v>181</v>
      </c>
      <c r="D899" s="1" t="s">
        <v>182</v>
      </c>
      <c r="E899" s="3">
        <v>250</v>
      </c>
      <c r="F899" s="1" t="s">
        <v>31</v>
      </c>
      <c r="G899" s="3">
        <v>10.16</v>
      </c>
      <c r="H899" s="3">
        <v>2540</v>
      </c>
      <c r="I899" s="1" t="s">
        <v>32</v>
      </c>
      <c r="K899" s="1" t="s">
        <v>33</v>
      </c>
      <c r="L899" s="1" t="s">
        <v>183</v>
      </c>
      <c r="M899" s="1" t="s">
        <v>35</v>
      </c>
      <c r="N899" s="1" t="s">
        <v>49</v>
      </c>
      <c r="O899" s="1" t="s">
        <v>37</v>
      </c>
      <c r="P899" s="1" t="s">
        <v>185</v>
      </c>
      <c r="Q899" s="1" t="s">
        <v>186</v>
      </c>
      <c r="T899" s="1" t="s">
        <v>187</v>
      </c>
      <c r="X899" s="1" t="s">
        <v>53</v>
      </c>
      <c r="Y899" s="1" t="s">
        <v>188</v>
      </c>
      <c r="Z899" s="3">
        <v>0</v>
      </c>
      <c r="AA899" s="1" t="s">
        <v>189</v>
      </c>
      <c r="AB899" s="1" t="s">
        <v>189</v>
      </c>
      <c r="AC899" s="1">
        <f t="shared" ref="AC899:AC962" si="28">YEAR(A899)</f>
        <v>2019</v>
      </c>
      <c r="AD899" s="1">
        <f t="shared" ref="AD899:AD962" si="29">MONTH(A899)</f>
        <v>9</v>
      </c>
    </row>
    <row r="900" spans="1:30" ht="12.75" customHeight="1" x14ac:dyDescent="0.2">
      <c r="A900" s="2">
        <v>43731.5629976852</v>
      </c>
      <c r="B900" s="1" t="s">
        <v>1260</v>
      </c>
      <c r="C900" s="1" t="s">
        <v>264</v>
      </c>
      <c r="D900" s="1" t="s">
        <v>265</v>
      </c>
      <c r="E900" s="3">
        <v>15</v>
      </c>
      <c r="F900" s="1" t="s">
        <v>31</v>
      </c>
      <c r="G900" s="3">
        <v>11.73</v>
      </c>
      <c r="H900" s="3">
        <v>175.95</v>
      </c>
      <c r="I900" s="1" t="s">
        <v>32</v>
      </c>
      <c r="K900" s="1" t="s">
        <v>33</v>
      </c>
      <c r="L900" s="1" t="s">
        <v>266</v>
      </c>
      <c r="M900" s="1" t="s">
        <v>35</v>
      </c>
      <c r="N900" s="1" t="s">
        <v>49</v>
      </c>
      <c r="O900" s="1" t="s">
        <v>37</v>
      </c>
      <c r="P900" s="1" t="s">
        <v>267</v>
      </c>
      <c r="Q900" s="1" t="s">
        <v>268</v>
      </c>
      <c r="T900" s="1" t="s">
        <v>269</v>
      </c>
      <c r="X900" s="1" t="s">
        <v>53</v>
      </c>
      <c r="Y900" s="1" t="s">
        <v>84</v>
      </c>
      <c r="Z900" s="3">
        <v>0</v>
      </c>
      <c r="AC900" s="1">
        <f t="shared" si="28"/>
        <v>2019</v>
      </c>
      <c r="AD900" s="1">
        <f t="shared" si="29"/>
        <v>9</v>
      </c>
    </row>
    <row r="901" spans="1:30" ht="12.75" customHeight="1" x14ac:dyDescent="0.2">
      <c r="A901" s="2">
        <v>43731.5629976852</v>
      </c>
      <c r="B901" s="1" t="s">
        <v>1260</v>
      </c>
      <c r="C901" s="1" t="s">
        <v>270</v>
      </c>
      <c r="D901" s="1" t="s">
        <v>271</v>
      </c>
      <c r="E901" s="3">
        <v>30</v>
      </c>
      <c r="F901" s="1" t="s">
        <v>31</v>
      </c>
      <c r="G901" s="3">
        <v>13.31</v>
      </c>
      <c r="H901" s="3">
        <v>399.3</v>
      </c>
      <c r="I901" s="1" t="s">
        <v>32</v>
      </c>
      <c r="K901" s="1" t="s">
        <v>33</v>
      </c>
      <c r="L901" s="1" t="s">
        <v>272</v>
      </c>
      <c r="M901" s="1" t="s">
        <v>35</v>
      </c>
      <c r="N901" s="1" t="s">
        <v>49</v>
      </c>
      <c r="O901" s="1" t="s">
        <v>37</v>
      </c>
      <c r="P901" s="1" t="s">
        <v>267</v>
      </c>
      <c r="Q901" s="1" t="s">
        <v>268</v>
      </c>
      <c r="T901" s="1" t="s">
        <v>269</v>
      </c>
      <c r="X901" s="1" t="s">
        <v>53</v>
      </c>
      <c r="Y901" s="1" t="s">
        <v>84</v>
      </c>
      <c r="Z901" s="3">
        <v>0</v>
      </c>
      <c r="AC901" s="1">
        <f t="shared" si="28"/>
        <v>2019</v>
      </c>
      <c r="AD901" s="1">
        <f t="shared" si="29"/>
        <v>9</v>
      </c>
    </row>
    <row r="902" spans="1:30" ht="12.75" customHeight="1" x14ac:dyDescent="0.2">
      <c r="A902" s="2">
        <v>43731.5629976852</v>
      </c>
      <c r="B902" s="1" t="s">
        <v>1260</v>
      </c>
      <c r="C902" s="1" t="s">
        <v>273</v>
      </c>
      <c r="D902" s="1" t="s">
        <v>274</v>
      </c>
      <c r="E902" s="3">
        <v>100</v>
      </c>
      <c r="F902" s="1" t="s">
        <v>31</v>
      </c>
      <c r="G902" s="3">
        <v>15.29</v>
      </c>
      <c r="H902" s="3">
        <v>1529</v>
      </c>
      <c r="I902" s="1" t="s">
        <v>32</v>
      </c>
      <c r="K902" s="1" t="s">
        <v>33</v>
      </c>
      <c r="L902" s="1" t="s">
        <v>275</v>
      </c>
      <c r="M902" s="1" t="s">
        <v>35</v>
      </c>
      <c r="N902" s="1" t="s">
        <v>49</v>
      </c>
      <c r="O902" s="1" t="s">
        <v>37</v>
      </c>
      <c r="P902" s="1" t="s">
        <v>276</v>
      </c>
      <c r="Q902" s="1" t="s">
        <v>277</v>
      </c>
      <c r="T902" s="1" t="s">
        <v>134</v>
      </c>
      <c r="X902" s="1" t="s">
        <v>53</v>
      </c>
      <c r="Y902" s="1" t="s">
        <v>84</v>
      </c>
      <c r="Z902" s="3">
        <v>0</v>
      </c>
      <c r="AC902" s="1">
        <f t="shared" si="28"/>
        <v>2019</v>
      </c>
      <c r="AD902" s="1">
        <f t="shared" si="29"/>
        <v>9</v>
      </c>
    </row>
    <row r="903" spans="1:30" ht="12.75" customHeight="1" x14ac:dyDescent="0.2">
      <c r="A903" s="2">
        <v>43731.5629976852</v>
      </c>
      <c r="B903" s="1" t="s">
        <v>1260</v>
      </c>
      <c r="C903" s="1" t="s">
        <v>474</v>
      </c>
      <c r="D903" s="1" t="s">
        <v>475</v>
      </c>
      <c r="E903" s="3">
        <v>10</v>
      </c>
      <c r="F903" s="1" t="s">
        <v>31</v>
      </c>
      <c r="G903" s="3">
        <v>21.24</v>
      </c>
      <c r="H903" s="3">
        <v>212.4</v>
      </c>
      <c r="I903" s="1" t="s">
        <v>32</v>
      </c>
      <c r="K903" s="1" t="s">
        <v>33</v>
      </c>
      <c r="L903" s="1" t="s">
        <v>476</v>
      </c>
      <c r="M903" s="1" t="s">
        <v>35</v>
      </c>
      <c r="N903" s="1" t="s">
        <v>49</v>
      </c>
      <c r="O903" s="1" t="s">
        <v>37</v>
      </c>
      <c r="P903" s="1" t="s">
        <v>421</v>
      </c>
      <c r="Q903" s="1" t="s">
        <v>422</v>
      </c>
      <c r="T903" s="1" t="s">
        <v>423</v>
      </c>
      <c r="X903" s="1" t="s">
        <v>53</v>
      </c>
      <c r="Y903" s="1" t="s">
        <v>84</v>
      </c>
      <c r="Z903" s="3">
        <v>0</v>
      </c>
      <c r="AC903" s="1">
        <f t="shared" si="28"/>
        <v>2019</v>
      </c>
      <c r="AD903" s="1">
        <f t="shared" si="29"/>
        <v>9</v>
      </c>
    </row>
    <row r="904" spans="1:30" ht="12.75" customHeight="1" x14ac:dyDescent="0.2">
      <c r="A904" s="2">
        <v>43731.5629976852</v>
      </c>
      <c r="B904" s="1" t="s">
        <v>1260</v>
      </c>
      <c r="C904" s="1" t="s">
        <v>44</v>
      </c>
      <c r="D904" s="1" t="s">
        <v>45</v>
      </c>
      <c r="E904" s="3">
        <v>20</v>
      </c>
      <c r="F904" s="1" t="s">
        <v>31</v>
      </c>
      <c r="G904" s="3">
        <v>29.88</v>
      </c>
      <c r="H904" s="3">
        <v>597.6</v>
      </c>
      <c r="I904" s="1" t="s">
        <v>32</v>
      </c>
      <c r="K904" s="1" t="s">
        <v>33</v>
      </c>
      <c r="L904" s="1" t="s">
        <v>48</v>
      </c>
      <c r="M904" s="1" t="s">
        <v>35</v>
      </c>
      <c r="N904" s="1" t="s">
        <v>49</v>
      </c>
      <c r="O904" s="1" t="s">
        <v>37</v>
      </c>
      <c r="P904" s="1" t="s">
        <v>50</v>
      </c>
      <c r="Q904" s="1" t="s">
        <v>51</v>
      </c>
      <c r="T904" s="1" t="s">
        <v>52</v>
      </c>
      <c r="X904" s="1" t="s">
        <v>53</v>
      </c>
      <c r="Y904" s="1" t="s">
        <v>42</v>
      </c>
      <c r="Z904" s="3">
        <v>0</v>
      </c>
      <c r="AC904" s="1">
        <f t="shared" si="28"/>
        <v>2019</v>
      </c>
      <c r="AD904" s="1">
        <f t="shared" si="29"/>
        <v>9</v>
      </c>
    </row>
    <row r="905" spans="1:30" ht="12.75" customHeight="1" x14ac:dyDescent="0.2">
      <c r="A905" s="2">
        <v>43731.5629976852</v>
      </c>
      <c r="B905" s="1" t="s">
        <v>1260</v>
      </c>
      <c r="C905" s="1" t="s">
        <v>846</v>
      </c>
      <c r="D905" s="1" t="s">
        <v>847</v>
      </c>
      <c r="E905" s="3">
        <v>4</v>
      </c>
      <c r="F905" s="1" t="s">
        <v>31</v>
      </c>
      <c r="G905" s="3">
        <v>30.51</v>
      </c>
      <c r="H905" s="3">
        <v>122.04</v>
      </c>
      <c r="I905" s="1" t="s">
        <v>32</v>
      </c>
      <c r="K905" s="1" t="s">
        <v>33</v>
      </c>
      <c r="L905" s="1" t="s">
        <v>848</v>
      </c>
      <c r="M905" s="1" t="s">
        <v>35</v>
      </c>
      <c r="N905" s="1" t="s">
        <v>49</v>
      </c>
      <c r="O905" s="1" t="s">
        <v>37</v>
      </c>
      <c r="P905" s="1" t="s">
        <v>50</v>
      </c>
      <c r="Q905" s="1" t="s">
        <v>51</v>
      </c>
      <c r="T905" s="1" t="s">
        <v>52</v>
      </c>
      <c r="X905" s="1" t="s">
        <v>53</v>
      </c>
      <c r="Y905" s="1" t="s">
        <v>42</v>
      </c>
      <c r="Z905" s="3">
        <v>0</v>
      </c>
      <c r="AC905" s="1">
        <f t="shared" si="28"/>
        <v>2019</v>
      </c>
      <c r="AD905" s="1">
        <f t="shared" si="29"/>
        <v>9</v>
      </c>
    </row>
    <row r="906" spans="1:30" ht="12.75" customHeight="1" x14ac:dyDescent="0.2">
      <c r="A906" s="2">
        <v>43731.5629976852</v>
      </c>
      <c r="B906" s="1" t="s">
        <v>1260</v>
      </c>
      <c r="C906" s="1" t="s">
        <v>172</v>
      </c>
      <c r="D906" s="1" t="s">
        <v>173</v>
      </c>
      <c r="E906" s="3">
        <v>3</v>
      </c>
      <c r="F906" s="1" t="s">
        <v>31</v>
      </c>
      <c r="G906" s="3">
        <v>139.16999999999999</v>
      </c>
      <c r="H906" s="3">
        <v>417.51</v>
      </c>
      <c r="I906" s="1" t="s">
        <v>32</v>
      </c>
      <c r="K906" s="1" t="s">
        <v>33</v>
      </c>
      <c r="L906" s="1" t="s">
        <v>174</v>
      </c>
      <c r="M906" s="1" t="s">
        <v>35</v>
      </c>
      <c r="N906" s="1" t="s">
        <v>49</v>
      </c>
      <c r="O906" s="1" t="s">
        <v>37</v>
      </c>
      <c r="P906" s="1" t="s">
        <v>38</v>
      </c>
      <c r="Q906" s="1" t="s">
        <v>39</v>
      </c>
      <c r="T906" s="1" t="s">
        <v>134</v>
      </c>
      <c r="X906" s="1" t="s">
        <v>175</v>
      </c>
      <c r="Y906" s="1" t="s">
        <v>42</v>
      </c>
      <c r="Z906" s="3">
        <v>0</v>
      </c>
      <c r="AC906" s="1">
        <f t="shared" si="28"/>
        <v>2019</v>
      </c>
      <c r="AD906" s="1">
        <f t="shared" si="29"/>
        <v>9</v>
      </c>
    </row>
    <row r="907" spans="1:30" ht="12.75" customHeight="1" x14ac:dyDescent="0.2">
      <c r="A907" s="2">
        <v>43731.5629976852</v>
      </c>
      <c r="B907" s="1" t="s">
        <v>1260</v>
      </c>
      <c r="C907" s="1" t="s">
        <v>112</v>
      </c>
      <c r="D907" s="1" t="s">
        <v>113</v>
      </c>
      <c r="E907" s="3">
        <v>2</v>
      </c>
      <c r="F907" s="1" t="s">
        <v>31</v>
      </c>
      <c r="G907" s="3">
        <v>355.35</v>
      </c>
      <c r="H907" s="3">
        <v>710.7</v>
      </c>
      <c r="I907" s="1" t="s">
        <v>32</v>
      </c>
      <c r="K907" s="1" t="s">
        <v>33</v>
      </c>
      <c r="L907" s="1" t="s">
        <v>114</v>
      </c>
      <c r="M907" s="1" t="s">
        <v>35</v>
      </c>
      <c r="N907" s="1" t="s">
        <v>49</v>
      </c>
      <c r="O907" s="1" t="s">
        <v>37</v>
      </c>
      <c r="P907" s="1" t="s">
        <v>38</v>
      </c>
      <c r="Q907" s="1" t="s">
        <v>39</v>
      </c>
      <c r="T907" s="1" t="s">
        <v>115</v>
      </c>
      <c r="X907" s="1" t="s">
        <v>53</v>
      </c>
      <c r="Y907" s="1" t="s">
        <v>42</v>
      </c>
      <c r="Z907" s="3">
        <v>0</v>
      </c>
      <c r="AC907" s="1">
        <f t="shared" si="28"/>
        <v>2019</v>
      </c>
      <c r="AD907" s="1">
        <f t="shared" si="29"/>
        <v>9</v>
      </c>
    </row>
    <row r="908" spans="1:30" ht="12.75" customHeight="1" x14ac:dyDescent="0.2">
      <c r="A908" s="2">
        <v>43731.5629976852</v>
      </c>
      <c r="B908" s="1" t="s">
        <v>1260</v>
      </c>
      <c r="C908" s="1" t="s">
        <v>642</v>
      </c>
      <c r="D908" s="1" t="s">
        <v>643</v>
      </c>
      <c r="E908" s="3">
        <v>2</v>
      </c>
      <c r="F908" s="1" t="s">
        <v>31</v>
      </c>
      <c r="G908" s="3">
        <v>573.85</v>
      </c>
      <c r="H908" s="3">
        <v>1147.7</v>
      </c>
      <c r="I908" s="1" t="s">
        <v>32</v>
      </c>
      <c r="K908" s="1" t="s">
        <v>33</v>
      </c>
      <c r="L908" s="1" t="s">
        <v>644</v>
      </c>
      <c r="M908" s="1" t="s">
        <v>35</v>
      </c>
      <c r="N908" s="1" t="s">
        <v>49</v>
      </c>
      <c r="O908" s="1" t="s">
        <v>37</v>
      </c>
      <c r="P908" s="1" t="s">
        <v>38</v>
      </c>
      <c r="Q908" s="1" t="s">
        <v>39</v>
      </c>
      <c r="T908" s="1" t="s">
        <v>115</v>
      </c>
      <c r="X908" s="1" t="s">
        <v>53</v>
      </c>
      <c r="Y908" s="1" t="s">
        <v>42</v>
      </c>
      <c r="Z908" s="3">
        <v>0</v>
      </c>
      <c r="AC908" s="1">
        <f t="shared" si="28"/>
        <v>2019</v>
      </c>
      <c r="AD908" s="1">
        <f t="shared" si="29"/>
        <v>9</v>
      </c>
    </row>
    <row r="909" spans="1:30" ht="12.75" customHeight="1" x14ac:dyDescent="0.2">
      <c r="A909" s="2">
        <v>43731.571678240703</v>
      </c>
      <c r="B909" s="1" t="s">
        <v>1261</v>
      </c>
      <c r="C909" s="1" t="s">
        <v>600</v>
      </c>
      <c r="D909" s="1" t="s">
        <v>601</v>
      </c>
      <c r="E909" s="3">
        <v>10</v>
      </c>
      <c r="F909" s="1" t="s">
        <v>31</v>
      </c>
      <c r="G909" s="3">
        <v>7.59</v>
      </c>
      <c r="H909" s="3">
        <v>75.900000000000006</v>
      </c>
      <c r="I909" s="1" t="s">
        <v>46</v>
      </c>
      <c r="K909" s="1" t="s">
        <v>47</v>
      </c>
      <c r="L909" s="1" t="s">
        <v>602</v>
      </c>
      <c r="M909" s="1" t="s">
        <v>35</v>
      </c>
      <c r="N909" s="1" t="s">
        <v>49</v>
      </c>
      <c r="O909" s="1" t="s">
        <v>37</v>
      </c>
      <c r="P909" s="1" t="s">
        <v>50</v>
      </c>
      <c r="Q909" s="1" t="s">
        <v>51</v>
      </c>
      <c r="T909" s="1" t="s">
        <v>52</v>
      </c>
      <c r="X909" s="1" t="s">
        <v>53</v>
      </c>
      <c r="Y909" s="1" t="s">
        <v>42</v>
      </c>
      <c r="Z909" s="3">
        <v>0</v>
      </c>
      <c r="AC909" s="1">
        <f t="shared" si="28"/>
        <v>2019</v>
      </c>
      <c r="AD909" s="1">
        <f t="shared" si="29"/>
        <v>9</v>
      </c>
    </row>
    <row r="910" spans="1:30" ht="12.75" customHeight="1" x14ac:dyDescent="0.2">
      <c r="A910" s="2">
        <v>43731.571678240703</v>
      </c>
      <c r="B910" s="1" t="s">
        <v>1261</v>
      </c>
      <c r="C910" s="1" t="s">
        <v>336</v>
      </c>
      <c r="D910" s="1" t="s">
        <v>337</v>
      </c>
      <c r="E910" s="3">
        <v>10</v>
      </c>
      <c r="F910" s="1" t="s">
        <v>31</v>
      </c>
      <c r="G910" s="3">
        <v>8.4</v>
      </c>
      <c r="H910" s="3">
        <v>84</v>
      </c>
      <c r="I910" s="1" t="s">
        <v>46</v>
      </c>
      <c r="K910" s="1" t="s">
        <v>47</v>
      </c>
      <c r="L910" s="1" t="s">
        <v>338</v>
      </c>
      <c r="M910" s="1" t="s">
        <v>35</v>
      </c>
      <c r="N910" s="1" t="s">
        <v>49</v>
      </c>
      <c r="O910" s="1" t="s">
        <v>37</v>
      </c>
      <c r="P910" s="1" t="s">
        <v>69</v>
      </c>
      <c r="Q910" s="1" t="s">
        <v>70</v>
      </c>
      <c r="T910" s="1" t="s">
        <v>339</v>
      </c>
      <c r="X910" s="1" t="s">
        <v>53</v>
      </c>
      <c r="Y910" s="1" t="s">
        <v>42</v>
      </c>
      <c r="Z910" s="3">
        <v>0</v>
      </c>
      <c r="AC910" s="1">
        <f t="shared" si="28"/>
        <v>2019</v>
      </c>
      <c r="AD910" s="1">
        <f t="shared" si="29"/>
        <v>9</v>
      </c>
    </row>
    <row r="911" spans="1:30" ht="12.75" customHeight="1" x14ac:dyDescent="0.2">
      <c r="A911" s="2">
        <v>43731.571678240703</v>
      </c>
      <c r="B911" s="1" t="s">
        <v>1261</v>
      </c>
      <c r="C911" s="1" t="s">
        <v>258</v>
      </c>
      <c r="D911" s="1" t="s">
        <v>259</v>
      </c>
      <c r="E911" s="3">
        <v>10</v>
      </c>
      <c r="F911" s="1" t="s">
        <v>31</v>
      </c>
      <c r="G911" s="3">
        <v>8.6199999999999992</v>
      </c>
      <c r="H911" s="3">
        <v>86.2</v>
      </c>
      <c r="I911" s="1" t="s">
        <v>46</v>
      </c>
      <c r="K911" s="1" t="s">
        <v>47</v>
      </c>
      <c r="L911" s="1" t="s">
        <v>260</v>
      </c>
      <c r="M911" s="1" t="s">
        <v>35</v>
      </c>
      <c r="N911" s="1" t="s">
        <v>49</v>
      </c>
      <c r="O911" s="1" t="s">
        <v>37</v>
      </c>
      <c r="P911" s="1" t="s">
        <v>50</v>
      </c>
      <c r="Q911" s="1" t="s">
        <v>51</v>
      </c>
      <c r="T911" s="1" t="s">
        <v>52</v>
      </c>
      <c r="X911" s="1" t="s">
        <v>53</v>
      </c>
      <c r="Y911" s="1" t="s">
        <v>42</v>
      </c>
      <c r="Z911" s="3">
        <v>0</v>
      </c>
      <c r="AC911" s="1">
        <f t="shared" si="28"/>
        <v>2019</v>
      </c>
      <c r="AD911" s="1">
        <f t="shared" si="29"/>
        <v>9</v>
      </c>
    </row>
    <row r="912" spans="1:30" ht="12.75" customHeight="1" x14ac:dyDescent="0.2">
      <c r="A912" s="2">
        <v>43731.571678240703</v>
      </c>
      <c r="B912" s="1" t="s">
        <v>1261</v>
      </c>
      <c r="C912" s="1" t="s">
        <v>139</v>
      </c>
      <c r="D912" s="1" t="s">
        <v>140</v>
      </c>
      <c r="E912" s="3">
        <v>2</v>
      </c>
      <c r="F912" s="1" t="s">
        <v>31</v>
      </c>
      <c r="G912" s="3">
        <v>13.02</v>
      </c>
      <c r="H912" s="3">
        <v>26.04</v>
      </c>
      <c r="I912" s="1" t="s">
        <v>46</v>
      </c>
      <c r="K912" s="1" t="s">
        <v>47</v>
      </c>
      <c r="L912" s="1" t="s">
        <v>141</v>
      </c>
      <c r="M912" s="1" t="s">
        <v>35</v>
      </c>
      <c r="N912" s="1" t="s">
        <v>49</v>
      </c>
      <c r="O912" s="1" t="s">
        <v>37</v>
      </c>
      <c r="P912" s="1" t="s">
        <v>75</v>
      </c>
      <c r="Q912" s="1" t="s">
        <v>76</v>
      </c>
      <c r="T912" s="1" t="s">
        <v>126</v>
      </c>
      <c r="X912" s="1" t="s">
        <v>53</v>
      </c>
      <c r="Y912" s="1" t="s">
        <v>42</v>
      </c>
      <c r="Z912" s="3">
        <v>0</v>
      </c>
      <c r="AC912" s="1">
        <f t="shared" si="28"/>
        <v>2019</v>
      </c>
      <c r="AD912" s="1">
        <f t="shared" si="29"/>
        <v>9</v>
      </c>
    </row>
    <row r="913" spans="1:30" ht="12.75" customHeight="1" x14ac:dyDescent="0.2">
      <c r="A913" s="2">
        <v>43731.571678240703</v>
      </c>
      <c r="B913" s="1" t="s">
        <v>1261</v>
      </c>
      <c r="C913" s="1" t="s">
        <v>609</v>
      </c>
      <c r="D913" s="1" t="s">
        <v>610</v>
      </c>
      <c r="E913" s="3">
        <v>4</v>
      </c>
      <c r="F913" s="1" t="s">
        <v>31</v>
      </c>
      <c r="G913" s="3">
        <v>15.03</v>
      </c>
      <c r="H913" s="3">
        <v>60.12</v>
      </c>
      <c r="I913" s="1" t="s">
        <v>46</v>
      </c>
      <c r="K913" s="1" t="s">
        <v>47</v>
      </c>
      <c r="L913" s="1" t="s">
        <v>611</v>
      </c>
      <c r="M913" s="1" t="s">
        <v>35</v>
      </c>
      <c r="N913" s="1" t="s">
        <v>49</v>
      </c>
      <c r="O913" s="1" t="s">
        <v>37</v>
      </c>
      <c r="P913" s="1" t="s">
        <v>75</v>
      </c>
      <c r="Q913" s="1" t="s">
        <v>76</v>
      </c>
      <c r="T913" s="1" t="s">
        <v>126</v>
      </c>
      <c r="X913" s="1" t="s">
        <v>53</v>
      </c>
      <c r="Y913" s="1" t="s">
        <v>42</v>
      </c>
      <c r="Z913" s="3">
        <v>0</v>
      </c>
      <c r="AC913" s="1">
        <f t="shared" si="28"/>
        <v>2019</v>
      </c>
      <c r="AD913" s="1">
        <f t="shared" si="29"/>
        <v>9</v>
      </c>
    </row>
    <row r="914" spans="1:30" ht="12.75" customHeight="1" x14ac:dyDescent="0.2">
      <c r="A914" s="2">
        <v>43731.571678240703</v>
      </c>
      <c r="B914" s="1" t="s">
        <v>1261</v>
      </c>
      <c r="C914" s="1" t="s">
        <v>1262</v>
      </c>
      <c r="D914" s="1" t="s">
        <v>1263</v>
      </c>
      <c r="E914" s="3">
        <v>5</v>
      </c>
      <c r="F914" s="1" t="s">
        <v>31</v>
      </c>
      <c r="G914" s="3">
        <v>23.92</v>
      </c>
      <c r="H914" s="3">
        <v>119.6</v>
      </c>
      <c r="I914" s="1" t="s">
        <v>46</v>
      </c>
      <c r="K914" s="1" t="s">
        <v>47</v>
      </c>
      <c r="L914" s="1" t="s">
        <v>1264</v>
      </c>
      <c r="M914" s="1" t="s">
        <v>35</v>
      </c>
      <c r="N914" s="1" t="s">
        <v>49</v>
      </c>
      <c r="O914" s="1" t="s">
        <v>37</v>
      </c>
      <c r="P914" s="1" t="s">
        <v>75</v>
      </c>
      <c r="Q914" s="1" t="s">
        <v>76</v>
      </c>
      <c r="T914" s="1" t="s">
        <v>126</v>
      </c>
      <c r="X914" s="1" t="s">
        <v>53</v>
      </c>
      <c r="Y914" s="1" t="s">
        <v>42</v>
      </c>
      <c r="Z914" s="3">
        <v>0</v>
      </c>
      <c r="AC914" s="1">
        <f t="shared" si="28"/>
        <v>2019</v>
      </c>
      <c r="AD914" s="1">
        <f t="shared" si="29"/>
        <v>9</v>
      </c>
    </row>
    <row r="915" spans="1:30" ht="12.75" customHeight="1" x14ac:dyDescent="0.2">
      <c r="A915" s="2">
        <v>43731.571678240703</v>
      </c>
      <c r="B915" s="1" t="s">
        <v>1261</v>
      </c>
      <c r="C915" s="1" t="s">
        <v>1253</v>
      </c>
      <c r="D915" s="1" t="s">
        <v>1254</v>
      </c>
      <c r="E915" s="3">
        <v>2</v>
      </c>
      <c r="F915" s="1" t="s">
        <v>31</v>
      </c>
      <c r="G915" s="3">
        <v>42.48</v>
      </c>
      <c r="H915" s="3">
        <v>84.96</v>
      </c>
      <c r="I915" s="1" t="s">
        <v>46</v>
      </c>
      <c r="K915" s="1" t="s">
        <v>47</v>
      </c>
      <c r="L915" s="1" t="s">
        <v>1255</v>
      </c>
      <c r="M915" s="1" t="s">
        <v>35</v>
      </c>
      <c r="N915" s="1" t="s">
        <v>49</v>
      </c>
      <c r="O915" s="1" t="s">
        <v>37</v>
      </c>
      <c r="P915" s="1" t="s">
        <v>50</v>
      </c>
      <c r="Q915" s="1" t="s">
        <v>51</v>
      </c>
      <c r="T915" s="1" t="s">
        <v>126</v>
      </c>
      <c r="X915" s="1" t="s">
        <v>1256</v>
      </c>
      <c r="Y915" s="1" t="s">
        <v>42</v>
      </c>
      <c r="Z915" s="3">
        <v>0</v>
      </c>
      <c r="AC915" s="1">
        <f t="shared" si="28"/>
        <v>2019</v>
      </c>
      <c r="AD915" s="1">
        <f t="shared" si="29"/>
        <v>9</v>
      </c>
    </row>
    <row r="916" spans="1:30" ht="12.75" customHeight="1" x14ac:dyDescent="0.2">
      <c r="A916" s="2">
        <v>43731.571678240703</v>
      </c>
      <c r="B916" s="1" t="s">
        <v>1261</v>
      </c>
      <c r="C916" s="1" t="s">
        <v>618</v>
      </c>
      <c r="D916" s="1" t="s">
        <v>619</v>
      </c>
      <c r="E916" s="3">
        <v>4</v>
      </c>
      <c r="F916" s="1" t="s">
        <v>31</v>
      </c>
      <c r="G916" s="3">
        <v>46.32</v>
      </c>
      <c r="H916" s="3">
        <v>185.28</v>
      </c>
      <c r="I916" s="1" t="s">
        <v>46</v>
      </c>
      <c r="K916" s="1" t="s">
        <v>47</v>
      </c>
      <c r="L916" s="1" t="s">
        <v>620</v>
      </c>
      <c r="M916" s="1" t="s">
        <v>35</v>
      </c>
      <c r="N916" s="1" t="s">
        <v>49</v>
      </c>
      <c r="O916" s="1" t="s">
        <v>37</v>
      </c>
      <c r="P916" s="1" t="s">
        <v>75</v>
      </c>
      <c r="Q916" s="1" t="s">
        <v>76</v>
      </c>
      <c r="T916" s="1" t="s">
        <v>126</v>
      </c>
      <c r="X916" s="1" t="s">
        <v>53</v>
      </c>
      <c r="Y916" s="1" t="s">
        <v>42</v>
      </c>
      <c r="Z916" s="3">
        <v>0</v>
      </c>
      <c r="AC916" s="1">
        <f t="shared" si="28"/>
        <v>2019</v>
      </c>
      <c r="AD916" s="1">
        <f t="shared" si="29"/>
        <v>9</v>
      </c>
    </row>
    <row r="917" spans="1:30" ht="12.75" customHeight="1" x14ac:dyDescent="0.2">
      <c r="A917" s="2">
        <v>43732.398757557901</v>
      </c>
      <c r="B917" s="1" t="s">
        <v>1265</v>
      </c>
      <c r="C917" s="1" t="s">
        <v>348</v>
      </c>
      <c r="D917" s="1" t="s">
        <v>349</v>
      </c>
      <c r="E917" s="3">
        <v>10</v>
      </c>
      <c r="F917" s="1" t="s">
        <v>31</v>
      </c>
      <c r="G917" s="3">
        <v>22.3</v>
      </c>
      <c r="H917" s="3">
        <v>222.99</v>
      </c>
      <c r="I917" s="1" t="s">
        <v>32</v>
      </c>
      <c r="K917" s="1" t="s">
        <v>33</v>
      </c>
      <c r="L917" s="1" t="s">
        <v>350</v>
      </c>
      <c r="M917" s="1" t="s">
        <v>35</v>
      </c>
      <c r="N917" s="1" t="s">
        <v>125</v>
      </c>
      <c r="O917" s="1" t="s">
        <v>37</v>
      </c>
      <c r="P917" s="1" t="s">
        <v>69</v>
      </c>
      <c r="Q917" s="1" t="s">
        <v>70</v>
      </c>
      <c r="T917" s="1" t="s">
        <v>126</v>
      </c>
      <c r="X917" s="1" t="s">
        <v>351</v>
      </c>
      <c r="Y917" s="1" t="s">
        <v>42</v>
      </c>
      <c r="Z917" s="3">
        <v>0</v>
      </c>
      <c r="AC917" s="1">
        <f t="shared" si="28"/>
        <v>2019</v>
      </c>
      <c r="AD917" s="1">
        <f t="shared" si="29"/>
        <v>9</v>
      </c>
    </row>
    <row r="918" spans="1:30" ht="12.75" customHeight="1" x14ac:dyDescent="0.2">
      <c r="A918" s="2">
        <v>43732.398757557901</v>
      </c>
      <c r="B918" s="1" t="s">
        <v>1265</v>
      </c>
      <c r="C918" s="1" t="s">
        <v>352</v>
      </c>
      <c r="D918" s="1" t="s">
        <v>353</v>
      </c>
      <c r="E918" s="3">
        <v>10</v>
      </c>
      <c r="F918" s="1" t="s">
        <v>31</v>
      </c>
      <c r="G918" s="3">
        <v>96.19</v>
      </c>
      <c r="H918" s="3">
        <v>961.91</v>
      </c>
      <c r="I918" s="1" t="s">
        <v>32</v>
      </c>
      <c r="K918" s="1" t="s">
        <v>33</v>
      </c>
      <c r="L918" s="1" t="s">
        <v>354</v>
      </c>
      <c r="M918" s="1" t="s">
        <v>35</v>
      </c>
      <c r="N918" s="1" t="s">
        <v>125</v>
      </c>
      <c r="O918" s="1" t="s">
        <v>37</v>
      </c>
      <c r="P918" s="1" t="s">
        <v>69</v>
      </c>
      <c r="Q918" s="1" t="s">
        <v>70</v>
      </c>
      <c r="T918" s="1" t="s">
        <v>126</v>
      </c>
      <c r="X918" s="1" t="s">
        <v>53</v>
      </c>
      <c r="Y918" s="1" t="s">
        <v>42</v>
      </c>
      <c r="Z918" s="3">
        <v>0</v>
      </c>
      <c r="AC918" s="1">
        <f t="shared" si="28"/>
        <v>2019</v>
      </c>
      <c r="AD918" s="1">
        <f t="shared" si="29"/>
        <v>9</v>
      </c>
    </row>
    <row r="919" spans="1:30" ht="12.75" customHeight="1" x14ac:dyDescent="0.2">
      <c r="A919" s="2">
        <v>43732.398757557901</v>
      </c>
      <c r="B919" s="1" t="s">
        <v>1265</v>
      </c>
      <c r="C919" s="1" t="s">
        <v>1235</v>
      </c>
      <c r="D919" s="1" t="s">
        <v>1236</v>
      </c>
      <c r="E919" s="3">
        <v>10</v>
      </c>
      <c r="F919" s="1" t="s">
        <v>31</v>
      </c>
      <c r="G919" s="3">
        <v>97.98</v>
      </c>
      <c r="H919" s="3">
        <v>979.8</v>
      </c>
      <c r="I919" s="1" t="s">
        <v>32</v>
      </c>
      <c r="K919" s="1" t="s">
        <v>33</v>
      </c>
      <c r="L919" s="1" t="s">
        <v>1237</v>
      </c>
      <c r="M919" s="1" t="s">
        <v>35</v>
      </c>
      <c r="N919" s="1" t="s">
        <v>125</v>
      </c>
      <c r="O919" s="1" t="s">
        <v>37</v>
      </c>
      <c r="P919" s="1" t="s">
        <v>50</v>
      </c>
      <c r="Q919" s="1" t="s">
        <v>51</v>
      </c>
      <c r="T919" s="1" t="s">
        <v>126</v>
      </c>
      <c r="X919" s="1" t="s">
        <v>53</v>
      </c>
      <c r="Y919" s="1" t="s">
        <v>42</v>
      </c>
      <c r="Z919" s="3">
        <v>0</v>
      </c>
      <c r="AC919" s="1">
        <f t="shared" si="28"/>
        <v>2019</v>
      </c>
      <c r="AD919" s="1">
        <f t="shared" si="29"/>
        <v>9</v>
      </c>
    </row>
    <row r="920" spans="1:30" ht="12.75" customHeight="1" x14ac:dyDescent="0.2">
      <c r="A920" s="2">
        <v>43732.440131284697</v>
      </c>
      <c r="B920" s="1" t="s">
        <v>1266</v>
      </c>
      <c r="C920" s="1" t="s">
        <v>1267</v>
      </c>
      <c r="D920" s="1" t="s">
        <v>1268</v>
      </c>
      <c r="E920" s="3">
        <v>100</v>
      </c>
      <c r="F920" s="1" t="s">
        <v>31</v>
      </c>
      <c r="G920" s="3">
        <v>1.55</v>
      </c>
      <c r="H920" s="3">
        <v>154.5</v>
      </c>
      <c r="I920" s="1" t="s">
        <v>32</v>
      </c>
      <c r="K920" s="1" t="s">
        <v>33</v>
      </c>
      <c r="L920" s="1" t="s">
        <v>1269</v>
      </c>
      <c r="M920" s="1" t="s">
        <v>35</v>
      </c>
      <c r="N920" s="1" t="s">
        <v>125</v>
      </c>
      <c r="O920" s="1" t="s">
        <v>37</v>
      </c>
      <c r="P920" s="1" t="s">
        <v>81</v>
      </c>
      <c r="Q920" s="1" t="s">
        <v>82</v>
      </c>
      <c r="T920" s="1" t="s">
        <v>1017</v>
      </c>
      <c r="X920" s="1" t="s">
        <v>1270</v>
      </c>
      <c r="Y920" s="1" t="s">
        <v>84</v>
      </c>
      <c r="Z920" s="3">
        <v>0</v>
      </c>
      <c r="AA920" s="1" t="s">
        <v>1271</v>
      </c>
      <c r="AB920" s="1" t="s">
        <v>1271</v>
      </c>
      <c r="AC920" s="1">
        <f t="shared" si="28"/>
        <v>2019</v>
      </c>
      <c r="AD920" s="1">
        <f t="shared" si="29"/>
        <v>9</v>
      </c>
    </row>
    <row r="921" spans="1:30" ht="12.75" customHeight="1" x14ac:dyDescent="0.2">
      <c r="A921" s="2">
        <v>43733.273519444403</v>
      </c>
      <c r="B921" s="1" t="s">
        <v>1272</v>
      </c>
      <c r="C921" s="1" t="s">
        <v>649</v>
      </c>
      <c r="D921" s="1" t="s">
        <v>650</v>
      </c>
      <c r="E921" s="3">
        <v>1</v>
      </c>
      <c r="F921" s="1" t="s">
        <v>31</v>
      </c>
      <c r="G921" s="3">
        <v>0.4</v>
      </c>
      <c r="H921" s="3">
        <v>0.4</v>
      </c>
      <c r="I921" s="1" t="s">
        <v>32</v>
      </c>
      <c r="K921" s="1" t="s">
        <v>33</v>
      </c>
      <c r="M921" s="1" t="s">
        <v>35</v>
      </c>
      <c r="N921" s="1" t="s">
        <v>195</v>
      </c>
      <c r="O921" s="1" t="s">
        <v>37</v>
      </c>
      <c r="P921" s="1" t="s">
        <v>206</v>
      </c>
      <c r="Q921" s="1" t="s">
        <v>207</v>
      </c>
      <c r="X921" s="1" t="s">
        <v>53</v>
      </c>
      <c r="Y921" s="1" t="s">
        <v>208</v>
      </c>
      <c r="Z921" s="3">
        <v>0</v>
      </c>
      <c r="AC921" s="1">
        <f t="shared" si="28"/>
        <v>2019</v>
      </c>
      <c r="AD921" s="1">
        <f t="shared" si="29"/>
        <v>9</v>
      </c>
    </row>
    <row r="922" spans="1:30" ht="12.75" customHeight="1" x14ac:dyDescent="0.2">
      <c r="A922" s="2">
        <v>43733.273519444403</v>
      </c>
      <c r="B922" s="1" t="s">
        <v>1272</v>
      </c>
      <c r="C922" s="1" t="s">
        <v>1187</v>
      </c>
      <c r="D922" s="1" t="s">
        <v>1188</v>
      </c>
      <c r="E922" s="3">
        <v>1</v>
      </c>
      <c r="F922" s="1" t="s">
        <v>31</v>
      </c>
      <c r="G922" s="3">
        <v>1039.2</v>
      </c>
      <c r="H922" s="3">
        <v>1039.2</v>
      </c>
      <c r="I922" s="1" t="s">
        <v>32</v>
      </c>
      <c r="K922" s="1" t="s">
        <v>33</v>
      </c>
      <c r="L922" s="1" t="s">
        <v>1189</v>
      </c>
      <c r="M922" s="1" t="s">
        <v>35</v>
      </c>
      <c r="N922" s="1" t="s">
        <v>195</v>
      </c>
      <c r="O922" s="1" t="s">
        <v>37</v>
      </c>
      <c r="P922" s="1" t="s">
        <v>169</v>
      </c>
      <c r="Q922" s="1" t="s">
        <v>170</v>
      </c>
      <c r="T922" s="1" t="s">
        <v>1171</v>
      </c>
      <c r="Y922" s="1" t="s">
        <v>84</v>
      </c>
      <c r="Z922" s="3">
        <v>0</v>
      </c>
      <c r="AA922" s="1" t="s">
        <v>1172</v>
      </c>
      <c r="AB922" s="1" t="s">
        <v>1172</v>
      </c>
      <c r="AC922" s="1">
        <f t="shared" si="28"/>
        <v>2019</v>
      </c>
      <c r="AD922" s="1">
        <f t="shared" si="29"/>
        <v>9</v>
      </c>
    </row>
    <row r="923" spans="1:30" ht="12.75" customHeight="1" x14ac:dyDescent="0.2">
      <c r="A923" s="2">
        <v>43733.273519444403</v>
      </c>
      <c r="B923" s="1" t="s">
        <v>1272</v>
      </c>
      <c r="C923" s="1" t="s">
        <v>1168</v>
      </c>
      <c r="D923" s="1" t="s">
        <v>1169</v>
      </c>
      <c r="E923" s="3">
        <v>1</v>
      </c>
      <c r="F923" s="1" t="s">
        <v>31</v>
      </c>
      <c r="G923" s="3">
        <v>1039.2</v>
      </c>
      <c r="H923" s="3">
        <v>1039.2</v>
      </c>
      <c r="I923" s="1" t="s">
        <v>32</v>
      </c>
      <c r="K923" s="1" t="s">
        <v>33</v>
      </c>
      <c r="L923" s="1" t="s">
        <v>1170</v>
      </c>
      <c r="M923" s="1" t="s">
        <v>35</v>
      </c>
      <c r="N923" s="1" t="s">
        <v>195</v>
      </c>
      <c r="O923" s="1" t="s">
        <v>37</v>
      </c>
      <c r="P923" s="1" t="s">
        <v>169</v>
      </c>
      <c r="Q923" s="1" t="s">
        <v>170</v>
      </c>
      <c r="T923" s="1" t="s">
        <v>1171</v>
      </c>
      <c r="X923" s="1" t="s">
        <v>53</v>
      </c>
      <c r="Y923" s="1" t="s">
        <v>84</v>
      </c>
      <c r="Z923" s="3">
        <v>0</v>
      </c>
      <c r="AA923" s="1" t="s">
        <v>1172</v>
      </c>
      <c r="AB923" s="1" t="s">
        <v>1172</v>
      </c>
      <c r="AC923" s="1">
        <f t="shared" si="28"/>
        <v>2019</v>
      </c>
      <c r="AD923" s="1">
        <f t="shared" si="29"/>
        <v>9</v>
      </c>
    </row>
    <row r="924" spans="1:30" ht="12.75" customHeight="1" x14ac:dyDescent="0.2">
      <c r="A924" s="2">
        <v>43733.273519444403</v>
      </c>
      <c r="B924" s="1" t="s">
        <v>1272</v>
      </c>
      <c r="C924" s="1" t="s">
        <v>1173</v>
      </c>
      <c r="D924" s="1" t="s">
        <v>1174</v>
      </c>
      <c r="E924" s="3">
        <v>1</v>
      </c>
      <c r="F924" s="1" t="s">
        <v>31</v>
      </c>
      <c r="G924" s="3">
        <v>1039.2</v>
      </c>
      <c r="H924" s="3">
        <v>1039.2</v>
      </c>
      <c r="I924" s="1" t="s">
        <v>32</v>
      </c>
      <c r="K924" s="1" t="s">
        <v>33</v>
      </c>
      <c r="L924" s="1" t="s">
        <v>1175</v>
      </c>
      <c r="M924" s="1" t="s">
        <v>35</v>
      </c>
      <c r="N924" s="1" t="s">
        <v>195</v>
      </c>
      <c r="O924" s="1" t="s">
        <v>37</v>
      </c>
      <c r="P924" s="1" t="s">
        <v>169</v>
      </c>
      <c r="Q924" s="1" t="s">
        <v>170</v>
      </c>
      <c r="T924" s="1" t="s">
        <v>1171</v>
      </c>
      <c r="X924" s="1" t="s">
        <v>53</v>
      </c>
      <c r="Y924" s="1" t="s">
        <v>84</v>
      </c>
      <c r="Z924" s="3">
        <v>0</v>
      </c>
      <c r="AA924" s="1" t="s">
        <v>1172</v>
      </c>
      <c r="AB924" s="1" t="s">
        <v>1172</v>
      </c>
      <c r="AC924" s="1">
        <f t="shared" si="28"/>
        <v>2019</v>
      </c>
      <c r="AD924" s="1">
        <f t="shared" si="29"/>
        <v>9</v>
      </c>
    </row>
    <row r="925" spans="1:30" ht="12.75" customHeight="1" x14ac:dyDescent="0.2">
      <c r="A925" s="2">
        <v>43734.518388969896</v>
      </c>
      <c r="B925" s="1" t="s">
        <v>1273</v>
      </c>
      <c r="C925" s="1" t="s">
        <v>29</v>
      </c>
      <c r="D925" s="1" t="s">
        <v>30</v>
      </c>
      <c r="E925" s="3">
        <v>10</v>
      </c>
      <c r="F925" s="1" t="s">
        <v>31</v>
      </c>
      <c r="G925" s="3">
        <v>82.08</v>
      </c>
      <c r="H925" s="3">
        <v>820.8</v>
      </c>
      <c r="I925" s="1" t="s">
        <v>32</v>
      </c>
      <c r="K925" s="1" t="s">
        <v>33</v>
      </c>
      <c r="L925" s="1" t="s">
        <v>34</v>
      </c>
      <c r="M925" s="1" t="s">
        <v>35</v>
      </c>
      <c r="N925" s="1" t="s">
        <v>36</v>
      </c>
      <c r="O925" s="1" t="s">
        <v>37</v>
      </c>
      <c r="P925" s="1" t="s">
        <v>38</v>
      </c>
      <c r="Q925" s="1" t="s">
        <v>39</v>
      </c>
      <c r="T925" s="1" t="s">
        <v>40</v>
      </c>
      <c r="X925" s="1" t="s">
        <v>41</v>
      </c>
      <c r="Y925" s="1" t="s">
        <v>42</v>
      </c>
      <c r="Z925" s="3">
        <v>0</v>
      </c>
      <c r="AC925" s="1">
        <f t="shared" si="28"/>
        <v>2019</v>
      </c>
      <c r="AD925" s="1">
        <f t="shared" si="29"/>
        <v>9</v>
      </c>
    </row>
    <row r="926" spans="1:30" ht="12.75" customHeight="1" x14ac:dyDescent="0.2">
      <c r="A926" s="2">
        <v>43734.518388969896</v>
      </c>
      <c r="B926" s="1" t="s">
        <v>1273</v>
      </c>
      <c r="C926" s="1" t="s">
        <v>192</v>
      </c>
      <c r="D926" s="1" t="s">
        <v>193</v>
      </c>
      <c r="E926" s="3">
        <v>1</v>
      </c>
      <c r="F926" s="1" t="s">
        <v>31</v>
      </c>
      <c r="G926" s="3">
        <v>656.64</v>
      </c>
      <c r="H926" s="3">
        <v>656.64</v>
      </c>
      <c r="I926" s="1" t="s">
        <v>32</v>
      </c>
      <c r="K926" s="1" t="s">
        <v>33</v>
      </c>
      <c r="L926" s="1" t="s">
        <v>194</v>
      </c>
      <c r="M926" s="1" t="s">
        <v>35</v>
      </c>
      <c r="N926" s="1" t="s">
        <v>36</v>
      </c>
      <c r="O926" s="1" t="s">
        <v>37</v>
      </c>
      <c r="P926" s="1" t="s">
        <v>69</v>
      </c>
      <c r="Q926" s="1" t="s">
        <v>70</v>
      </c>
      <c r="T926" s="1" t="s">
        <v>40</v>
      </c>
      <c r="X926" s="1" t="s">
        <v>53</v>
      </c>
      <c r="Y926" s="1" t="s">
        <v>42</v>
      </c>
      <c r="Z926" s="3">
        <v>0</v>
      </c>
      <c r="AC926" s="1">
        <f t="shared" si="28"/>
        <v>2019</v>
      </c>
      <c r="AD926" s="1">
        <f t="shared" si="29"/>
        <v>9</v>
      </c>
    </row>
    <row r="927" spans="1:30" ht="12.75" customHeight="1" x14ac:dyDescent="0.2">
      <c r="A927" s="2">
        <v>43734.539971145801</v>
      </c>
      <c r="B927" s="1" t="s">
        <v>1274</v>
      </c>
      <c r="C927" s="1" t="s">
        <v>657</v>
      </c>
      <c r="D927" s="1" t="s">
        <v>658</v>
      </c>
      <c r="E927" s="3">
        <v>24</v>
      </c>
      <c r="F927" s="1" t="s">
        <v>31</v>
      </c>
      <c r="G927" s="3">
        <v>52.15</v>
      </c>
      <c r="H927" s="3">
        <v>1251.5</v>
      </c>
      <c r="I927" s="1" t="s">
        <v>32</v>
      </c>
      <c r="K927" s="1" t="s">
        <v>33</v>
      </c>
      <c r="L927" s="1" t="s">
        <v>659</v>
      </c>
      <c r="M927" s="1" t="s">
        <v>35</v>
      </c>
      <c r="N927" s="1" t="s">
        <v>125</v>
      </c>
      <c r="O927" s="1" t="s">
        <v>37</v>
      </c>
      <c r="P927" s="1" t="s">
        <v>50</v>
      </c>
      <c r="Q927" s="1" t="s">
        <v>51</v>
      </c>
      <c r="T927" s="1" t="s">
        <v>106</v>
      </c>
      <c r="X927" s="1" t="s">
        <v>660</v>
      </c>
      <c r="Y927" s="1" t="s">
        <v>42</v>
      </c>
      <c r="Z927" s="3">
        <v>0</v>
      </c>
      <c r="AC927" s="1">
        <f t="shared" si="28"/>
        <v>2019</v>
      </c>
      <c r="AD927" s="1">
        <f t="shared" si="29"/>
        <v>9</v>
      </c>
    </row>
    <row r="928" spans="1:30" ht="12.75" customHeight="1" x14ac:dyDescent="0.2">
      <c r="A928" s="2">
        <v>43734.579168553202</v>
      </c>
      <c r="B928" s="1" t="s">
        <v>1275</v>
      </c>
      <c r="C928" s="1" t="s">
        <v>1276</v>
      </c>
      <c r="D928" s="1" t="s">
        <v>1277</v>
      </c>
      <c r="E928" s="3">
        <v>20</v>
      </c>
      <c r="F928" s="1" t="s">
        <v>31</v>
      </c>
      <c r="G928" s="3">
        <v>6.05</v>
      </c>
      <c r="H928" s="3">
        <v>121</v>
      </c>
      <c r="I928" s="1" t="s">
        <v>32</v>
      </c>
      <c r="K928" s="1" t="s">
        <v>33</v>
      </c>
      <c r="L928" s="1" t="s">
        <v>1278</v>
      </c>
      <c r="M928" s="1" t="s">
        <v>35</v>
      </c>
      <c r="N928" s="1" t="s">
        <v>466</v>
      </c>
      <c r="O928" s="1" t="s">
        <v>37</v>
      </c>
      <c r="P928" s="1" t="s">
        <v>169</v>
      </c>
      <c r="Q928" s="1" t="s">
        <v>170</v>
      </c>
      <c r="T928" s="1" t="s">
        <v>1279</v>
      </c>
      <c r="X928" s="1" t="s">
        <v>53</v>
      </c>
      <c r="Y928" s="1" t="s">
        <v>84</v>
      </c>
      <c r="Z928" s="3">
        <v>0</v>
      </c>
      <c r="AC928" s="1">
        <f t="shared" si="28"/>
        <v>2019</v>
      </c>
      <c r="AD928" s="1">
        <f t="shared" si="29"/>
        <v>9</v>
      </c>
    </row>
    <row r="929" spans="1:30" ht="12.75" customHeight="1" x14ac:dyDescent="0.2">
      <c r="A929" s="2">
        <v>43734.579445949101</v>
      </c>
      <c r="B929" s="1" t="s">
        <v>1280</v>
      </c>
      <c r="C929" s="1" t="s">
        <v>560</v>
      </c>
      <c r="D929" s="1" t="s">
        <v>561</v>
      </c>
      <c r="E929" s="3">
        <v>2</v>
      </c>
      <c r="F929" s="1" t="s">
        <v>31</v>
      </c>
      <c r="G929" s="3">
        <v>72.22</v>
      </c>
      <c r="H929" s="3">
        <v>144.44</v>
      </c>
      <c r="I929" s="1" t="s">
        <v>32</v>
      </c>
      <c r="K929" s="1" t="s">
        <v>33</v>
      </c>
      <c r="L929" s="1" t="s">
        <v>562</v>
      </c>
      <c r="M929" s="1" t="s">
        <v>35</v>
      </c>
      <c r="N929" s="1" t="s">
        <v>466</v>
      </c>
      <c r="O929" s="1" t="s">
        <v>37</v>
      </c>
      <c r="P929" s="1" t="s">
        <v>50</v>
      </c>
      <c r="Q929" s="1" t="s">
        <v>51</v>
      </c>
      <c r="T929" s="1" t="s">
        <v>40</v>
      </c>
      <c r="X929" s="1" t="s">
        <v>53</v>
      </c>
      <c r="Y929" s="1" t="s">
        <v>42</v>
      </c>
      <c r="Z929" s="3">
        <v>0</v>
      </c>
      <c r="AC929" s="1">
        <f t="shared" si="28"/>
        <v>2019</v>
      </c>
      <c r="AD929" s="1">
        <f t="shared" si="29"/>
        <v>9</v>
      </c>
    </row>
    <row r="930" spans="1:30" ht="12.75" customHeight="1" x14ac:dyDescent="0.2">
      <c r="A930" s="2">
        <v>43734.579445949101</v>
      </c>
      <c r="B930" s="1" t="s">
        <v>1280</v>
      </c>
      <c r="C930" s="1" t="s">
        <v>563</v>
      </c>
      <c r="D930" s="1" t="s">
        <v>564</v>
      </c>
      <c r="E930" s="3">
        <v>2</v>
      </c>
      <c r="F930" s="1" t="s">
        <v>31</v>
      </c>
      <c r="G930" s="3">
        <v>105.46</v>
      </c>
      <c r="H930" s="3">
        <v>210.92</v>
      </c>
      <c r="I930" s="1" t="s">
        <v>32</v>
      </c>
      <c r="K930" s="1" t="s">
        <v>33</v>
      </c>
      <c r="L930" s="1" t="s">
        <v>565</v>
      </c>
      <c r="M930" s="1" t="s">
        <v>35</v>
      </c>
      <c r="N930" s="1" t="s">
        <v>466</v>
      </c>
      <c r="O930" s="1" t="s">
        <v>37</v>
      </c>
      <c r="P930" s="1" t="s">
        <v>50</v>
      </c>
      <c r="Q930" s="1" t="s">
        <v>51</v>
      </c>
      <c r="T930" s="1" t="s">
        <v>40</v>
      </c>
      <c r="X930" s="1" t="s">
        <v>53</v>
      </c>
      <c r="Y930" s="1" t="s">
        <v>42</v>
      </c>
      <c r="Z930" s="3">
        <v>0</v>
      </c>
      <c r="AC930" s="1">
        <f t="shared" si="28"/>
        <v>2019</v>
      </c>
      <c r="AD930" s="1">
        <f t="shared" si="29"/>
        <v>9</v>
      </c>
    </row>
    <row r="931" spans="1:30" ht="12.75" customHeight="1" x14ac:dyDescent="0.2">
      <c r="A931" s="2">
        <v>43741.454139814799</v>
      </c>
      <c r="B931" s="1" t="s">
        <v>1281</v>
      </c>
      <c r="C931" s="1" t="s">
        <v>1282</v>
      </c>
      <c r="D931" s="1" t="s">
        <v>1283</v>
      </c>
      <c r="E931" s="3">
        <v>20</v>
      </c>
      <c r="F931" s="1" t="s">
        <v>31</v>
      </c>
      <c r="G931" s="3">
        <v>14.95</v>
      </c>
      <c r="H931" s="3">
        <v>299</v>
      </c>
      <c r="I931" s="1" t="s">
        <v>32</v>
      </c>
      <c r="K931" s="1" t="s">
        <v>33</v>
      </c>
      <c r="L931" s="1" t="s">
        <v>1284</v>
      </c>
      <c r="M931" s="1" t="s">
        <v>35</v>
      </c>
      <c r="N931" s="1" t="s">
        <v>36</v>
      </c>
      <c r="O931" s="1" t="s">
        <v>37</v>
      </c>
      <c r="P931" s="1" t="s">
        <v>69</v>
      </c>
      <c r="Q931" s="1" t="s">
        <v>70</v>
      </c>
      <c r="T931" s="1" t="s">
        <v>339</v>
      </c>
      <c r="X931" s="1" t="s">
        <v>53</v>
      </c>
      <c r="Y931" s="1" t="s">
        <v>42</v>
      </c>
      <c r="Z931" s="3">
        <v>0</v>
      </c>
      <c r="AC931" s="1">
        <f t="shared" si="28"/>
        <v>2019</v>
      </c>
      <c r="AD931" s="1">
        <f t="shared" si="29"/>
        <v>10</v>
      </c>
    </row>
    <row r="932" spans="1:30" ht="12.75" customHeight="1" x14ac:dyDescent="0.2">
      <c r="A932" s="2">
        <v>43747.420686076402</v>
      </c>
      <c r="B932" s="1" t="s">
        <v>1285</v>
      </c>
      <c r="C932" s="1" t="s">
        <v>1286</v>
      </c>
      <c r="D932" s="1" t="s">
        <v>1287</v>
      </c>
      <c r="E932" s="3">
        <v>2</v>
      </c>
      <c r="F932" s="1" t="s">
        <v>31</v>
      </c>
      <c r="G932" s="3">
        <v>52.33</v>
      </c>
      <c r="H932" s="3">
        <v>104.65</v>
      </c>
      <c r="I932" s="1" t="s">
        <v>32</v>
      </c>
      <c r="K932" s="1" t="s">
        <v>33</v>
      </c>
      <c r="L932" s="1" t="s">
        <v>1288</v>
      </c>
      <c r="M932" s="1" t="s">
        <v>35</v>
      </c>
      <c r="N932" s="1" t="s">
        <v>36</v>
      </c>
      <c r="O932" s="1" t="s">
        <v>1289</v>
      </c>
      <c r="P932" s="1" t="s">
        <v>50</v>
      </c>
      <c r="Q932" s="1" t="s">
        <v>51</v>
      </c>
      <c r="T932" s="1" t="s">
        <v>52</v>
      </c>
      <c r="X932" s="1" t="s">
        <v>53</v>
      </c>
      <c r="Y932" s="1" t="s">
        <v>42</v>
      </c>
      <c r="Z932" s="3">
        <v>0</v>
      </c>
      <c r="AC932" s="1">
        <f t="shared" si="28"/>
        <v>2019</v>
      </c>
      <c r="AD932" s="1">
        <f t="shared" si="29"/>
        <v>10</v>
      </c>
    </row>
    <row r="933" spans="1:30" ht="12.75" customHeight="1" x14ac:dyDescent="0.2">
      <c r="A933" s="2">
        <v>43748.301290891199</v>
      </c>
      <c r="B933" s="1" t="s">
        <v>1290</v>
      </c>
      <c r="C933" s="1" t="s">
        <v>1286</v>
      </c>
      <c r="D933" s="1" t="s">
        <v>1287</v>
      </c>
      <c r="E933" s="3">
        <v>-2</v>
      </c>
      <c r="F933" s="1" t="s">
        <v>31</v>
      </c>
      <c r="G933" s="3">
        <v>52.33</v>
      </c>
      <c r="H933" s="3">
        <v>-104.65</v>
      </c>
      <c r="I933" s="1" t="s">
        <v>32</v>
      </c>
      <c r="K933" s="1" t="s">
        <v>33</v>
      </c>
      <c r="L933" s="1" t="s">
        <v>1288</v>
      </c>
      <c r="M933" s="1" t="s">
        <v>35</v>
      </c>
      <c r="N933" s="1" t="s">
        <v>36</v>
      </c>
      <c r="O933" s="1" t="s">
        <v>1291</v>
      </c>
      <c r="P933" s="1" t="s">
        <v>50</v>
      </c>
      <c r="Q933" s="1" t="s">
        <v>51</v>
      </c>
      <c r="T933" s="1" t="s">
        <v>52</v>
      </c>
      <c r="X933" s="1" t="s">
        <v>53</v>
      </c>
      <c r="Y933" s="1" t="s">
        <v>42</v>
      </c>
      <c r="Z933" s="3">
        <v>0</v>
      </c>
      <c r="AC933" s="1">
        <f t="shared" si="28"/>
        <v>2019</v>
      </c>
      <c r="AD933" s="1">
        <f t="shared" si="29"/>
        <v>10</v>
      </c>
    </row>
    <row r="934" spans="1:30" ht="12.75" customHeight="1" x14ac:dyDescent="0.2">
      <c r="A934" s="2">
        <v>43748.312279780097</v>
      </c>
      <c r="B934" s="1" t="s">
        <v>1292</v>
      </c>
      <c r="C934" s="1" t="s">
        <v>1286</v>
      </c>
      <c r="D934" s="1" t="s">
        <v>1287</v>
      </c>
      <c r="E934" s="3">
        <v>2</v>
      </c>
      <c r="F934" s="1" t="s">
        <v>31</v>
      </c>
      <c r="G934" s="3">
        <v>52.33</v>
      </c>
      <c r="H934" s="3">
        <v>104.65</v>
      </c>
      <c r="I934" s="1" t="s">
        <v>32</v>
      </c>
      <c r="K934" s="1" t="s">
        <v>33</v>
      </c>
      <c r="L934" s="1" t="s">
        <v>1288</v>
      </c>
      <c r="M934" s="1" t="s">
        <v>35</v>
      </c>
      <c r="N934" s="1" t="s">
        <v>36</v>
      </c>
      <c r="O934" s="1" t="s">
        <v>37</v>
      </c>
      <c r="P934" s="1" t="s">
        <v>50</v>
      </c>
      <c r="Q934" s="1" t="s">
        <v>51</v>
      </c>
      <c r="T934" s="1" t="s">
        <v>52</v>
      </c>
      <c r="X934" s="1" t="s">
        <v>53</v>
      </c>
      <c r="Y934" s="1" t="s">
        <v>42</v>
      </c>
      <c r="Z934" s="3">
        <v>0</v>
      </c>
      <c r="AC934" s="1">
        <f t="shared" si="28"/>
        <v>2019</v>
      </c>
      <c r="AD934" s="1">
        <f t="shared" si="29"/>
        <v>10</v>
      </c>
    </row>
    <row r="935" spans="1:30" ht="12.75" customHeight="1" x14ac:dyDescent="0.2">
      <c r="A935" s="2">
        <v>43760.450185185196</v>
      </c>
      <c r="B935" s="1" t="s">
        <v>1293</v>
      </c>
      <c r="C935" s="1" t="s">
        <v>224</v>
      </c>
      <c r="D935" s="1" t="s">
        <v>225</v>
      </c>
      <c r="E935" s="3">
        <v>200</v>
      </c>
      <c r="F935" s="1" t="s">
        <v>31</v>
      </c>
      <c r="G935" s="3">
        <v>0.3</v>
      </c>
      <c r="H935" s="3">
        <v>60</v>
      </c>
      <c r="I935" s="1" t="s">
        <v>46</v>
      </c>
      <c r="K935" s="1" t="s">
        <v>47</v>
      </c>
      <c r="L935" s="1" t="s">
        <v>226</v>
      </c>
      <c r="M935" s="1" t="s">
        <v>35</v>
      </c>
      <c r="N935" s="1" t="s">
        <v>49</v>
      </c>
      <c r="O935" s="1" t="s">
        <v>37</v>
      </c>
      <c r="P935" s="1" t="s">
        <v>149</v>
      </c>
      <c r="Q935" s="1" t="s">
        <v>150</v>
      </c>
      <c r="T935" s="1" t="s">
        <v>134</v>
      </c>
      <c r="X935" s="1" t="s">
        <v>53</v>
      </c>
      <c r="Y935" s="1" t="s">
        <v>151</v>
      </c>
      <c r="Z935" s="3">
        <v>0</v>
      </c>
      <c r="AC935" s="1">
        <f t="shared" si="28"/>
        <v>2019</v>
      </c>
      <c r="AD935" s="1">
        <f t="shared" si="29"/>
        <v>10</v>
      </c>
    </row>
    <row r="936" spans="1:30" ht="12.75" customHeight="1" x14ac:dyDescent="0.2">
      <c r="A936" s="2">
        <v>43760.450185185196</v>
      </c>
      <c r="B936" s="1" t="s">
        <v>1293</v>
      </c>
      <c r="C936" s="1" t="s">
        <v>1294</v>
      </c>
      <c r="D936" s="1" t="s">
        <v>1295</v>
      </c>
      <c r="E936" s="3">
        <v>200</v>
      </c>
      <c r="F936" s="1" t="s">
        <v>31</v>
      </c>
      <c r="G936" s="3">
        <v>0.44</v>
      </c>
      <c r="H936" s="3">
        <v>88</v>
      </c>
      <c r="I936" s="1" t="s">
        <v>46</v>
      </c>
      <c r="K936" s="1" t="s">
        <v>47</v>
      </c>
      <c r="L936" s="1" t="s">
        <v>1296</v>
      </c>
      <c r="M936" s="1" t="s">
        <v>35</v>
      </c>
      <c r="N936" s="1" t="s">
        <v>49</v>
      </c>
      <c r="O936" s="1" t="s">
        <v>37</v>
      </c>
      <c r="P936" s="1" t="s">
        <v>81</v>
      </c>
      <c r="Q936" s="1" t="s">
        <v>82</v>
      </c>
      <c r="T936" s="1" t="s">
        <v>636</v>
      </c>
      <c r="Y936" s="1" t="s">
        <v>84</v>
      </c>
      <c r="Z936" s="3">
        <v>0</v>
      </c>
      <c r="AA936" s="1" t="s">
        <v>1227</v>
      </c>
      <c r="AB936" s="1" t="s">
        <v>1227</v>
      </c>
      <c r="AC936" s="1">
        <f t="shared" si="28"/>
        <v>2019</v>
      </c>
      <c r="AD936" s="1">
        <f t="shared" si="29"/>
        <v>10</v>
      </c>
    </row>
    <row r="937" spans="1:30" ht="12.75" customHeight="1" x14ac:dyDescent="0.2">
      <c r="A937" s="2">
        <v>43760.450185185196</v>
      </c>
      <c r="B937" s="1" t="s">
        <v>1293</v>
      </c>
      <c r="C937" s="1" t="s">
        <v>146</v>
      </c>
      <c r="D937" s="1" t="s">
        <v>147</v>
      </c>
      <c r="E937" s="3">
        <v>400</v>
      </c>
      <c r="F937" s="1" t="s">
        <v>31</v>
      </c>
      <c r="G937" s="3">
        <v>0.55000000000000004</v>
      </c>
      <c r="H937" s="3">
        <v>220</v>
      </c>
      <c r="I937" s="1" t="s">
        <v>46</v>
      </c>
      <c r="K937" s="1" t="s">
        <v>47</v>
      </c>
      <c r="L937" s="1" t="s">
        <v>148</v>
      </c>
      <c r="M937" s="1" t="s">
        <v>35</v>
      </c>
      <c r="N937" s="1" t="s">
        <v>49</v>
      </c>
      <c r="O937" s="1" t="s">
        <v>37</v>
      </c>
      <c r="P937" s="1" t="s">
        <v>149</v>
      </c>
      <c r="Q937" s="1" t="s">
        <v>150</v>
      </c>
      <c r="T937" s="1" t="s">
        <v>134</v>
      </c>
      <c r="X937" s="1" t="s">
        <v>53</v>
      </c>
      <c r="Y937" s="1" t="s">
        <v>151</v>
      </c>
      <c r="Z937" s="3">
        <v>0</v>
      </c>
      <c r="AC937" s="1">
        <f t="shared" si="28"/>
        <v>2019</v>
      </c>
      <c r="AD937" s="1">
        <f t="shared" si="29"/>
        <v>10</v>
      </c>
    </row>
    <row r="938" spans="1:30" ht="12.75" customHeight="1" x14ac:dyDescent="0.2">
      <c r="A938" s="2">
        <v>43760.450185185196</v>
      </c>
      <c r="B938" s="1" t="s">
        <v>1293</v>
      </c>
      <c r="C938" s="1" t="s">
        <v>1244</v>
      </c>
      <c r="D938" s="1" t="s">
        <v>1245</v>
      </c>
      <c r="E938" s="3">
        <v>200</v>
      </c>
      <c r="F938" s="1" t="s">
        <v>31</v>
      </c>
      <c r="G938" s="3">
        <v>0.57999999999999996</v>
      </c>
      <c r="H938" s="3">
        <v>116</v>
      </c>
      <c r="I938" s="1" t="s">
        <v>46</v>
      </c>
      <c r="K938" s="1" t="s">
        <v>47</v>
      </c>
      <c r="L938" s="1" t="s">
        <v>1246</v>
      </c>
      <c r="M938" s="1" t="s">
        <v>35</v>
      </c>
      <c r="N938" s="1" t="s">
        <v>49</v>
      </c>
      <c r="O938" s="1" t="s">
        <v>37</v>
      </c>
      <c r="P938" s="1" t="s">
        <v>81</v>
      </c>
      <c r="Q938" s="1" t="s">
        <v>82</v>
      </c>
      <c r="T938" s="1" t="s">
        <v>636</v>
      </c>
      <c r="Y938" s="1" t="s">
        <v>84</v>
      </c>
      <c r="Z938" s="3">
        <v>0</v>
      </c>
      <c r="AA938" s="1" t="s">
        <v>1227</v>
      </c>
      <c r="AB938" s="1" t="s">
        <v>1227</v>
      </c>
      <c r="AC938" s="1">
        <f t="shared" si="28"/>
        <v>2019</v>
      </c>
      <c r="AD938" s="1">
        <f t="shared" si="29"/>
        <v>10</v>
      </c>
    </row>
    <row r="939" spans="1:30" ht="12.75" customHeight="1" x14ac:dyDescent="0.2">
      <c r="A939" s="2">
        <v>43760.450185185196</v>
      </c>
      <c r="B939" s="1" t="s">
        <v>1293</v>
      </c>
      <c r="C939" s="1" t="s">
        <v>282</v>
      </c>
      <c r="D939" s="1" t="s">
        <v>283</v>
      </c>
      <c r="E939" s="3">
        <v>600</v>
      </c>
      <c r="F939" s="1" t="s">
        <v>31</v>
      </c>
      <c r="G939" s="3">
        <v>0.63</v>
      </c>
      <c r="H939" s="3">
        <v>378</v>
      </c>
      <c r="I939" s="1" t="s">
        <v>46</v>
      </c>
      <c r="K939" s="1" t="s">
        <v>47</v>
      </c>
      <c r="L939" s="1" t="s">
        <v>284</v>
      </c>
      <c r="M939" s="1" t="s">
        <v>35</v>
      </c>
      <c r="N939" s="1" t="s">
        <v>49</v>
      </c>
      <c r="O939" s="1" t="s">
        <v>37</v>
      </c>
      <c r="P939" s="1" t="s">
        <v>58</v>
      </c>
      <c r="Q939" s="1" t="s">
        <v>59</v>
      </c>
      <c r="T939" s="1" t="s">
        <v>60</v>
      </c>
      <c r="X939" s="1" t="s">
        <v>53</v>
      </c>
      <c r="Y939" s="1" t="s">
        <v>61</v>
      </c>
      <c r="Z939" s="3">
        <v>0</v>
      </c>
      <c r="AA939" s="1" t="s">
        <v>62</v>
      </c>
      <c r="AB939" s="1" t="s">
        <v>62</v>
      </c>
      <c r="AC939" s="1">
        <f t="shared" si="28"/>
        <v>2019</v>
      </c>
      <c r="AD939" s="1">
        <f t="shared" si="29"/>
        <v>10</v>
      </c>
    </row>
    <row r="940" spans="1:30" ht="12.75" customHeight="1" x14ac:dyDescent="0.2">
      <c r="A940" s="2">
        <v>43760.450185185196</v>
      </c>
      <c r="B940" s="1" t="s">
        <v>1293</v>
      </c>
      <c r="C940" s="1" t="s">
        <v>55</v>
      </c>
      <c r="D940" s="1" t="s">
        <v>56</v>
      </c>
      <c r="E940" s="3">
        <v>600</v>
      </c>
      <c r="F940" s="1" t="s">
        <v>31</v>
      </c>
      <c r="G940" s="3">
        <v>0.63</v>
      </c>
      <c r="H940" s="3">
        <v>378</v>
      </c>
      <c r="I940" s="1" t="s">
        <v>46</v>
      </c>
      <c r="K940" s="1" t="s">
        <v>47</v>
      </c>
      <c r="L940" s="1" t="s">
        <v>57</v>
      </c>
      <c r="M940" s="1" t="s">
        <v>35</v>
      </c>
      <c r="N940" s="1" t="s">
        <v>49</v>
      </c>
      <c r="O940" s="1" t="s">
        <v>37</v>
      </c>
      <c r="P940" s="1" t="s">
        <v>58</v>
      </c>
      <c r="Q940" s="1" t="s">
        <v>59</v>
      </c>
      <c r="T940" s="1" t="s">
        <v>60</v>
      </c>
      <c r="X940" s="1" t="s">
        <v>53</v>
      </c>
      <c r="Y940" s="1" t="s">
        <v>61</v>
      </c>
      <c r="Z940" s="3">
        <v>0</v>
      </c>
      <c r="AA940" s="1" t="s">
        <v>62</v>
      </c>
      <c r="AB940" s="1" t="s">
        <v>62</v>
      </c>
      <c r="AC940" s="1">
        <f t="shared" si="28"/>
        <v>2019</v>
      </c>
      <c r="AD940" s="1">
        <f t="shared" si="29"/>
        <v>10</v>
      </c>
    </row>
    <row r="941" spans="1:30" ht="12.75" customHeight="1" x14ac:dyDescent="0.2">
      <c r="A941" s="2">
        <v>43760.450185185196</v>
      </c>
      <c r="B941" s="1" t="s">
        <v>1293</v>
      </c>
      <c r="C941" s="1" t="s">
        <v>312</v>
      </c>
      <c r="D941" s="1" t="s">
        <v>313</v>
      </c>
      <c r="E941" s="3">
        <v>400</v>
      </c>
      <c r="F941" s="1" t="s">
        <v>31</v>
      </c>
      <c r="G941" s="3">
        <v>0.63</v>
      </c>
      <c r="H941" s="3">
        <v>252</v>
      </c>
      <c r="I941" s="1" t="s">
        <v>46</v>
      </c>
      <c r="K941" s="1" t="s">
        <v>47</v>
      </c>
      <c r="L941" s="1" t="s">
        <v>314</v>
      </c>
      <c r="M941" s="1" t="s">
        <v>35</v>
      </c>
      <c r="N941" s="1" t="s">
        <v>49</v>
      </c>
      <c r="O941" s="1" t="s">
        <v>37</v>
      </c>
      <c r="P941" s="1" t="s">
        <v>58</v>
      </c>
      <c r="Q941" s="1" t="s">
        <v>59</v>
      </c>
      <c r="T941" s="1" t="s">
        <v>60</v>
      </c>
      <c r="X941" s="1" t="s">
        <v>53</v>
      </c>
      <c r="Y941" s="1" t="s">
        <v>61</v>
      </c>
      <c r="Z941" s="3">
        <v>0</v>
      </c>
      <c r="AA941" s="1" t="s">
        <v>62</v>
      </c>
      <c r="AB941" s="1" t="s">
        <v>62</v>
      </c>
      <c r="AC941" s="1">
        <f t="shared" si="28"/>
        <v>2019</v>
      </c>
      <c r="AD941" s="1">
        <f t="shared" si="29"/>
        <v>10</v>
      </c>
    </row>
    <row r="942" spans="1:30" ht="12.75" customHeight="1" x14ac:dyDescent="0.2">
      <c r="A942" s="2">
        <v>43760.450185185196</v>
      </c>
      <c r="B942" s="1" t="s">
        <v>1293</v>
      </c>
      <c r="C942" s="1" t="s">
        <v>66</v>
      </c>
      <c r="D942" s="1" t="s">
        <v>67</v>
      </c>
      <c r="E942" s="3">
        <v>500</v>
      </c>
      <c r="F942" s="1" t="s">
        <v>31</v>
      </c>
      <c r="G942" s="3">
        <v>0.67</v>
      </c>
      <c r="H942" s="3">
        <v>335</v>
      </c>
      <c r="I942" s="1" t="s">
        <v>46</v>
      </c>
      <c r="K942" s="1" t="s">
        <v>47</v>
      </c>
      <c r="L942" s="1" t="s">
        <v>68</v>
      </c>
      <c r="M942" s="1" t="s">
        <v>35</v>
      </c>
      <c r="N942" s="1" t="s">
        <v>49</v>
      </c>
      <c r="O942" s="1" t="s">
        <v>37</v>
      </c>
      <c r="P942" s="1" t="s">
        <v>69</v>
      </c>
      <c r="Q942" s="1" t="s">
        <v>70</v>
      </c>
      <c r="T942" s="1" t="s">
        <v>71</v>
      </c>
      <c r="X942" s="1" t="s">
        <v>53</v>
      </c>
      <c r="Y942" s="1" t="s">
        <v>42</v>
      </c>
      <c r="Z942" s="3">
        <v>0</v>
      </c>
      <c r="AC942" s="1">
        <f t="shared" si="28"/>
        <v>2019</v>
      </c>
      <c r="AD942" s="1">
        <f t="shared" si="29"/>
        <v>10</v>
      </c>
    </row>
    <row r="943" spans="1:30" ht="12.75" customHeight="1" x14ac:dyDescent="0.2">
      <c r="A943" s="2">
        <v>43760.450185185196</v>
      </c>
      <c r="B943" s="1" t="s">
        <v>1293</v>
      </c>
      <c r="C943" s="1" t="s">
        <v>1224</v>
      </c>
      <c r="D943" s="1" t="s">
        <v>1225</v>
      </c>
      <c r="E943" s="3">
        <v>100</v>
      </c>
      <c r="F943" s="1" t="s">
        <v>31</v>
      </c>
      <c r="G943" s="3">
        <v>0.82</v>
      </c>
      <c r="H943" s="3">
        <v>82</v>
      </c>
      <c r="I943" s="1" t="s">
        <v>46</v>
      </c>
      <c r="K943" s="1" t="s">
        <v>47</v>
      </c>
      <c r="L943" s="1" t="s">
        <v>1226</v>
      </c>
      <c r="M943" s="1" t="s">
        <v>35</v>
      </c>
      <c r="N943" s="1" t="s">
        <v>49</v>
      </c>
      <c r="O943" s="1" t="s">
        <v>37</v>
      </c>
      <c r="P943" s="1" t="s">
        <v>81</v>
      </c>
      <c r="Q943" s="1" t="s">
        <v>82</v>
      </c>
      <c r="T943" s="1" t="s">
        <v>636</v>
      </c>
      <c r="Y943" s="1" t="s">
        <v>84</v>
      </c>
      <c r="Z943" s="3">
        <v>0</v>
      </c>
      <c r="AA943" s="1" t="s">
        <v>1227</v>
      </c>
      <c r="AB943" s="1" t="s">
        <v>1227</v>
      </c>
      <c r="AC943" s="1">
        <f t="shared" si="28"/>
        <v>2019</v>
      </c>
      <c r="AD943" s="1">
        <f t="shared" si="29"/>
        <v>10</v>
      </c>
    </row>
    <row r="944" spans="1:30" ht="12.75" customHeight="1" x14ac:dyDescent="0.2">
      <c r="A944" s="2">
        <v>43760.450185185196</v>
      </c>
      <c r="B944" s="1" t="s">
        <v>1293</v>
      </c>
      <c r="C944" s="1" t="s">
        <v>72</v>
      </c>
      <c r="D944" s="1" t="s">
        <v>73</v>
      </c>
      <c r="E944" s="3">
        <v>400</v>
      </c>
      <c r="F944" s="1" t="s">
        <v>31</v>
      </c>
      <c r="G944" s="3">
        <v>0.86</v>
      </c>
      <c r="H944" s="3">
        <v>344</v>
      </c>
      <c r="I944" s="1" t="s">
        <v>46</v>
      </c>
      <c r="K944" s="1" t="s">
        <v>47</v>
      </c>
      <c r="L944" s="1" t="s">
        <v>74</v>
      </c>
      <c r="M944" s="1" t="s">
        <v>35</v>
      </c>
      <c r="N944" s="1" t="s">
        <v>49</v>
      </c>
      <c r="O944" s="1" t="s">
        <v>37</v>
      </c>
      <c r="P944" s="1" t="s">
        <v>75</v>
      </c>
      <c r="Q944" s="1" t="s">
        <v>76</v>
      </c>
      <c r="T944" s="1" t="s">
        <v>40</v>
      </c>
      <c r="X944" s="1" t="s">
        <v>77</v>
      </c>
      <c r="Y944" s="1" t="s">
        <v>42</v>
      </c>
      <c r="Z944" s="3">
        <v>0</v>
      </c>
      <c r="AC944" s="1">
        <f t="shared" si="28"/>
        <v>2019</v>
      </c>
      <c r="AD944" s="1">
        <f t="shared" si="29"/>
        <v>10</v>
      </c>
    </row>
    <row r="945" spans="1:30" ht="12.75" customHeight="1" x14ac:dyDescent="0.2">
      <c r="A945" s="2">
        <v>43760.450185185196</v>
      </c>
      <c r="B945" s="1" t="s">
        <v>1293</v>
      </c>
      <c r="C945" s="1" t="s">
        <v>1297</v>
      </c>
      <c r="D945" s="1" t="s">
        <v>1298</v>
      </c>
      <c r="E945" s="3">
        <v>80</v>
      </c>
      <c r="F945" s="1" t="s">
        <v>31</v>
      </c>
      <c r="G945" s="3">
        <v>1.1399999999999999</v>
      </c>
      <c r="H945" s="3">
        <v>91.2</v>
      </c>
      <c r="I945" s="1" t="s">
        <v>46</v>
      </c>
      <c r="K945" s="1" t="s">
        <v>47</v>
      </c>
      <c r="L945" s="1" t="s">
        <v>1299</v>
      </c>
      <c r="M945" s="1" t="s">
        <v>35</v>
      </c>
      <c r="N945" s="1" t="s">
        <v>49</v>
      </c>
      <c r="O945" s="1" t="s">
        <v>37</v>
      </c>
      <c r="P945" s="1" t="s">
        <v>81</v>
      </c>
      <c r="Q945" s="1" t="s">
        <v>82</v>
      </c>
      <c r="T945" s="1" t="s">
        <v>636</v>
      </c>
      <c r="Y945" s="1" t="s">
        <v>84</v>
      </c>
      <c r="Z945" s="3">
        <v>0</v>
      </c>
      <c r="AA945" s="1" t="s">
        <v>1227</v>
      </c>
      <c r="AB945" s="1" t="s">
        <v>1227</v>
      </c>
      <c r="AC945" s="1">
        <f t="shared" si="28"/>
        <v>2019</v>
      </c>
      <c r="AD945" s="1">
        <f t="shared" si="29"/>
        <v>10</v>
      </c>
    </row>
    <row r="946" spans="1:30" ht="12.75" customHeight="1" x14ac:dyDescent="0.2">
      <c r="A946" s="2">
        <v>43760.450185185196</v>
      </c>
      <c r="B946" s="1" t="s">
        <v>1293</v>
      </c>
      <c r="C946" s="1" t="s">
        <v>159</v>
      </c>
      <c r="D946" s="1" t="s">
        <v>160</v>
      </c>
      <c r="E946" s="3">
        <v>200</v>
      </c>
      <c r="F946" s="1" t="s">
        <v>31</v>
      </c>
      <c r="G946" s="3">
        <v>1.52</v>
      </c>
      <c r="H946" s="3">
        <v>304</v>
      </c>
      <c r="I946" s="1" t="s">
        <v>46</v>
      </c>
      <c r="K946" s="1" t="s">
        <v>47</v>
      </c>
      <c r="L946" s="1" t="s">
        <v>161</v>
      </c>
      <c r="M946" s="1" t="s">
        <v>35</v>
      </c>
      <c r="N946" s="1" t="s">
        <v>49</v>
      </c>
      <c r="O946" s="1" t="s">
        <v>37</v>
      </c>
      <c r="P946" s="1" t="s">
        <v>69</v>
      </c>
      <c r="Q946" s="1" t="s">
        <v>70</v>
      </c>
      <c r="T946" s="1" t="s">
        <v>40</v>
      </c>
      <c r="X946" s="1" t="s">
        <v>162</v>
      </c>
      <c r="Y946" s="1" t="s">
        <v>42</v>
      </c>
      <c r="Z946" s="3">
        <v>0</v>
      </c>
      <c r="AC946" s="1">
        <f t="shared" si="28"/>
        <v>2019</v>
      </c>
      <c r="AD946" s="1">
        <f t="shared" si="29"/>
        <v>10</v>
      </c>
    </row>
    <row r="947" spans="1:30" ht="12.75" customHeight="1" x14ac:dyDescent="0.2">
      <c r="A947" s="2">
        <v>43760.450185185196</v>
      </c>
      <c r="B947" s="1" t="s">
        <v>1293</v>
      </c>
      <c r="C947" s="1" t="s">
        <v>103</v>
      </c>
      <c r="D947" s="1" t="s">
        <v>104</v>
      </c>
      <c r="E947" s="3">
        <v>12</v>
      </c>
      <c r="F947" s="1" t="s">
        <v>31</v>
      </c>
      <c r="G947" s="3">
        <v>13.08</v>
      </c>
      <c r="H947" s="3">
        <v>156.96</v>
      </c>
      <c r="I947" s="1" t="s">
        <v>46</v>
      </c>
      <c r="K947" s="1" t="s">
        <v>47</v>
      </c>
      <c r="L947" s="1" t="s">
        <v>105</v>
      </c>
      <c r="M947" s="1" t="s">
        <v>35</v>
      </c>
      <c r="N947" s="1" t="s">
        <v>49</v>
      </c>
      <c r="O947" s="1" t="s">
        <v>37</v>
      </c>
      <c r="P947" s="1" t="s">
        <v>69</v>
      </c>
      <c r="Q947" s="1" t="s">
        <v>70</v>
      </c>
      <c r="T947" s="1" t="s">
        <v>106</v>
      </c>
      <c r="X947" s="1" t="s">
        <v>107</v>
      </c>
      <c r="Y947" s="1" t="s">
        <v>42</v>
      </c>
      <c r="Z947" s="3">
        <v>0</v>
      </c>
      <c r="AC947" s="1">
        <f t="shared" si="28"/>
        <v>2019</v>
      </c>
      <c r="AD947" s="1">
        <f t="shared" si="29"/>
        <v>10</v>
      </c>
    </row>
    <row r="948" spans="1:30" ht="12.75" customHeight="1" x14ac:dyDescent="0.2">
      <c r="A948" s="2">
        <v>43760.4503819444</v>
      </c>
      <c r="B948" s="1" t="s">
        <v>1300</v>
      </c>
      <c r="C948" s="1" t="s">
        <v>396</v>
      </c>
      <c r="D948" s="1" t="s">
        <v>397</v>
      </c>
      <c r="E948" s="3">
        <v>1000</v>
      </c>
      <c r="F948" s="1" t="s">
        <v>31</v>
      </c>
      <c r="G948" s="3">
        <v>0.27</v>
      </c>
      <c r="H948" s="3">
        <v>270</v>
      </c>
      <c r="I948" s="1" t="s">
        <v>32</v>
      </c>
      <c r="K948" s="1" t="s">
        <v>33</v>
      </c>
      <c r="L948" s="1" t="s">
        <v>398</v>
      </c>
      <c r="M948" s="1" t="s">
        <v>35</v>
      </c>
      <c r="N948" s="1" t="s">
        <v>49</v>
      </c>
      <c r="O948" s="1" t="s">
        <v>37</v>
      </c>
      <c r="P948" s="1" t="s">
        <v>69</v>
      </c>
      <c r="Q948" s="1" t="s">
        <v>70</v>
      </c>
      <c r="T948" s="1" t="s">
        <v>71</v>
      </c>
      <c r="X948" s="1" t="s">
        <v>53</v>
      </c>
      <c r="Y948" s="1" t="s">
        <v>42</v>
      </c>
      <c r="Z948" s="3">
        <v>0</v>
      </c>
      <c r="AC948" s="1">
        <f t="shared" si="28"/>
        <v>2019</v>
      </c>
      <c r="AD948" s="1">
        <f t="shared" si="29"/>
        <v>10</v>
      </c>
    </row>
    <row r="949" spans="1:30" ht="12.75" customHeight="1" x14ac:dyDescent="0.2">
      <c r="A949" s="2">
        <v>43760.4503819444</v>
      </c>
      <c r="B949" s="1" t="s">
        <v>1300</v>
      </c>
      <c r="C949" s="1" t="s">
        <v>399</v>
      </c>
      <c r="D949" s="1" t="s">
        <v>400</v>
      </c>
      <c r="E949" s="3">
        <v>200</v>
      </c>
      <c r="F949" s="1" t="s">
        <v>31</v>
      </c>
      <c r="G949" s="3">
        <v>0.38</v>
      </c>
      <c r="H949" s="3">
        <v>76</v>
      </c>
      <c r="I949" s="1" t="s">
        <v>32</v>
      </c>
      <c r="K949" s="1" t="s">
        <v>33</v>
      </c>
      <c r="L949" s="1" t="s">
        <v>401</v>
      </c>
      <c r="M949" s="1" t="s">
        <v>35</v>
      </c>
      <c r="N949" s="1" t="s">
        <v>49</v>
      </c>
      <c r="O949" s="1" t="s">
        <v>37</v>
      </c>
      <c r="P949" s="1" t="s">
        <v>75</v>
      </c>
      <c r="Q949" s="1" t="s">
        <v>76</v>
      </c>
      <c r="T949" s="1" t="s">
        <v>339</v>
      </c>
      <c r="X949" s="1" t="s">
        <v>53</v>
      </c>
      <c r="Y949" s="1" t="s">
        <v>42</v>
      </c>
      <c r="Z949" s="3">
        <v>0</v>
      </c>
      <c r="AC949" s="1">
        <f t="shared" si="28"/>
        <v>2019</v>
      </c>
      <c r="AD949" s="1">
        <f t="shared" si="29"/>
        <v>10</v>
      </c>
    </row>
    <row r="950" spans="1:30" ht="12.75" customHeight="1" x14ac:dyDescent="0.2">
      <c r="A950" s="2">
        <v>43760.4503819444</v>
      </c>
      <c r="B950" s="1" t="s">
        <v>1300</v>
      </c>
      <c r="C950" s="1" t="s">
        <v>1294</v>
      </c>
      <c r="D950" s="1" t="s">
        <v>1295</v>
      </c>
      <c r="E950" s="3">
        <v>100</v>
      </c>
      <c r="F950" s="1" t="s">
        <v>31</v>
      </c>
      <c r="G950" s="3">
        <v>0.44</v>
      </c>
      <c r="H950" s="3">
        <v>44</v>
      </c>
      <c r="I950" s="1" t="s">
        <v>32</v>
      </c>
      <c r="K950" s="1" t="s">
        <v>33</v>
      </c>
      <c r="L950" s="1" t="s">
        <v>1296</v>
      </c>
      <c r="M950" s="1" t="s">
        <v>35</v>
      </c>
      <c r="N950" s="1" t="s">
        <v>49</v>
      </c>
      <c r="O950" s="1" t="s">
        <v>37</v>
      </c>
      <c r="P950" s="1" t="s">
        <v>81</v>
      </c>
      <c r="Q950" s="1" t="s">
        <v>82</v>
      </c>
      <c r="T950" s="1" t="s">
        <v>636</v>
      </c>
      <c r="Y950" s="1" t="s">
        <v>84</v>
      </c>
      <c r="Z950" s="3">
        <v>0</v>
      </c>
      <c r="AA950" s="1" t="s">
        <v>1227</v>
      </c>
      <c r="AB950" s="1" t="s">
        <v>1227</v>
      </c>
      <c r="AC950" s="1">
        <f t="shared" si="28"/>
        <v>2019</v>
      </c>
      <c r="AD950" s="1">
        <f t="shared" si="29"/>
        <v>10</v>
      </c>
    </row>
    <row r="951" spans="1:30" ht="12.75" customHeight="1" x14ac:dyDescent="0.2">
      <c r="A951" s="2">
        <v>43760.4503819444</v>
      </c>
      <c r="B951" s="1" t="s">
        <v>1300</v>
      </c>
      <c r="C951" s="1" t="s">
        <v>1244</v>
      </c>
      <c r="D951" s="1" t="s">
        <v>1245</v>
      </c>
      <c r="E951" s="3">
        <v>100</v>
      </c>
      <c r="F951" s="1" t="s">
        <v>31</v>
      </c>
      <c r="G951" s="3">
        <v>0.57999999999999996</v>
      </c>
      <c r="H951" s="3">
        <v>58</v>
      </c>
      <c r="I951" s="1" t="s">
        <v>32</v>
      </c>
      <c r="K951" s="1" t="s">
        <v>33</v>
      </c>
      <c r="L951" s="1" t="s">
        <v>1246</v>
      </c>
      <c r="M951" s="1" t="s">
        <v>35</v>
      </c>
      <c r="N951" s="1" t="s">
        <v>49</v>
      </c>
      <c r="O951" s="1" t="s">
        <v>37</v>
      </c>
      <c r="P951" s="1" t="s">
        <v>81</v>
      </c>
      <c r="Q951" s="1" t="s">
        <v>82</v>
      </c>
      <c r="T951" s="1" t="s">
        <v>636</v>
      </c>
      <c r="Y951" s="1" t="s">
        <v>84</v>
      </c>
      <c r="Z951" s="3">
        <v>0</v>
      </c>
      <c r="AA951" s="1" t="s">
        <v>1227</v>
      </c>
      <c r="AB951" s="1" t="s">
        <v>1227</v>
      </c>
      <c r="AC951" s="1">
        <f t="shared" si="28"/>
        <v>2019</v>
      </c>
      <c r="AD951" s="1">
        <f t="shared" si="29"/>
        <v>10</v>
      </c>
    </row>
    <row r="952" spans="1:30" ht="12.75" customHeight="1" x14ac:dyDescent="0.2">
      <c r="A952" s="2">
        <v>43760.4503819444</v>
      </c>
      <c r="B952" s="1" t="s">
        <v>1300</v>
      </c>
      <c r="C952" s="1" t="s">
        <v>405</v>
      </c>
      <c r="D952" s="1" t="s">
        <v>406</v>
      </c>
      <c r="E952" s="3">
        <v>200</v>
      </c>
      <c r="F952" s="1" t="s">
        <v>31</v>
      </c>
      <c r="G952" s="3">
        <v>0.63</v>
      </c>
      <c r="H952" s="3">
        <v>126</v>
      </c>
      <c r="I952" s="1" t="s">
        <v>32</v>
      </c>
      <c r="K952" s="1" t="s">
        <v>33</v>
      </c>
      <c r="L952" s="1" t="s">
        <v>407</v>
      </c>
      <c r="M952" s="1" t="s">
        <v>35</v>
      </c>
      <c r="N952" s="1" t="s">
        <v>49</v>
      </c>
      <c r="O952" s="1" t="s">
        <v>37</v>
      </c>
      <c r="P952" s="1" t="s">
        <v>38</v>
      </c>
      <c r="Q952" s="1" t="s">
        <v>39</v>
      </c>
      <c r="T952" s="1" t="s">
        <v>52</v>
      </c>
      <c r="X952" s="1" t="s">
        <v>53</v>
      </c>
      <c r="Y952" s="1" t="s">
        <v>42</v>
      </c>
      <c r="Z952" s="3">
        <v>0</v>
      </c>
      <c r="AC952" s="1">
        <f t="shared" si="28"/>
        <v>2019</v>
      </c>
      <c r="AD952" s="1">
        <f t="shared" si="29"/>
        <v>10</v>
      </c>
    </row>
    <row r="953" spans="1:30" ht="12.75" customHeight="1" x14ac:dyDescent="0.2">
      <c r="A953" s="2">
        <v>43760.4503819444</v>
      </c>
      <c r="B953" s="1" t="s">
        <v>1300</v>
      </c>
      <c r="C953" s="1" t="s">
        <v>282</v>
      </c>
      <c r="D953" s="1" t="s">
        <v>283</v>
      </c>
      <c r="E953" s="3">
        <v>1400</v>
      </c>
      <c r="F953" s="1" t="s">
        <v>31</v>
      </c>
      <c r="G953" s="3">
        <v>0.63</v>
      </c>
      <c r="H953" s="3">
        <v>882</v>
      </c>
      <c r="I953" s="1" t="s">
        <v>32</v>
      </c>
      <c r="K953" s="1" t="s">
        <v>33</v>
      </c>
      <c r="L953" s="1" t="s">
        <v>284</v>
      </c>
      <c r="M953" s="1" t="s">
        <v>35</v>
      </c>
      <c r="N953" s="1" t="s">
        <v>49</v>
      </c>
      <c r="O953" s="1" t="s">
        <v>37</v>
      </c>
      <c r="P953" s="1" t="s">
        <v>58</v>
      </c>
      <c r="Q953" s="1" t="s">
        <v>59</v>
      </c>
      <c r="T953" s="1" t="s">
        <v>60</v>
      </c>
      <c r="X953" s="1" t="s">
        <v>53</v>
      </c>
      <c r="Y953" s="1" t="s">
        <v>61</v>
      </c>
      <c r="Z953" s="3">
        <v>0</v>
      </c>
      <c r="AA953" s="1" t="s">
        <v>62</v>
      </c>
      <c r="AB953" s="1" t="s">
        <v>62</v>
      </c>
      <c r="AC953" s="1">
        <f t="shared" si="28"/>
        <v>2019</v>
      </c>
      <c r="AD953" s="1">
        <f t="shared" si="29"/>
        <v>10</v>
      </c>
    </row>
    <row r="954" spans="1:30" ht="12.75" customHeight="1" x14ac:dyDescent="0.2">
      <c r="A954" s="2">
        <v>43760.4503819444</v>
      </c>
      <c r="B954" s="1" t="s">
        <v>1300</v>
      </c>
      <c r="C954" s="1" t="s">
        <v>55</v>
      </c>
      <c r="D954" s="1" t="s">
        <v>56</v>
      </c>
      <c r="E954" s="3">
        <v>2000</v>
      </c>
      <c r="F954" s="1" t="s">
        <v>31</v>
      </c>
      <c r="G954" s="3">
        <v>0.63</v>
      </c>
      <c r="H954" s="3">
        <v>1260</v>
      </c>
      <c r="I954" s="1" t="s">
        <v>32</v>
      </c>
      <c r="K954" s="1" t="s">
        <v>33</v>
      </c>
      <c r="L954" s="1" t="s">
        <v>57</v>
      </c>
      <c r="M954" s="1" t="s">
        <v>35</v>
      </c>
      <c r="N954" s="1" t="s">
        <v>49</v>
      </c>
      <c r="O954" s="1" t="s">
        <v>37</v>
      </c>
      <c r="P954" s="1" t="s">
        <v>58</v>
      </c>
      <c r="Q954" s="1" t="s">
        <v>59</v>
      </c>
      <c r="T954" s="1" t="s">
        <v>60</v>
      </c>
      <c r="X954" s="1" t="s">
        <v>53</v>
      </c>
      <c r="Y954" s="1" t="s">
        <v>61</v>
      </c>
      <c r="Z954" s="3">
        <v>0</v>
      </c>
      <c r="AA954" s="1" t="s">
        <v>62</v>
      </c>
      <c r="AB954" s="1" t="s">
        <v>62</v>
      </c>
      <c r="AC954" s="1">
        <f t="shared" si="28"/>
        <v>2019</v>
      </c>
      <c r="AD954" s="1">
        <f t="shared" si="29"/>
        <v>10</v>
      </c>
    </row>
    <row r="955" spans="1:30" ht="12.75" customHeight="1" x14ac:dyDescent="0.2">
      <c r="A955" s="2">
        <v>43760.4503819444</v>
      </c>
      <c r="B955" s="1" t="s">
        <v>1300</v>
      </c>
      <c r="C955" s="1" t="s">
        <v>312</v>
      </c>
      <c r="D955" s="1" t="s">
        <v>313</v>
      </c>
      <c r="E955" s="3">
        <v>600</v>
      </c>
      <c r="F955" s="1" t="s">
        <v>31</v>
      </c>
      <c r="G955" s="3">
        <v>0.63</v>
      </c>
      <c r="H955" s="3">
        <v>378</v>
      </c>
      <c r="I955" s="1" t="s">
        <v>32</v>
      </c>
      <c r="K955" s="1" t="s">
        <v>33</v>
      </c>
      <c r="L955" s="1" t="s">
        <v>314</v>
      </c>
      <c r="M955" s="1" t="s">
        <v>35</v>
      </c>
      <c r="N955" s="1" t="s">
        <v>49</v>
      </c>
      <c r="O955" s="1" t="s">
        <v>37</v>
      </c>
      <c r="P955" s="1" t="s">
        <v>58</v>
      </c>
      <c r="Q955" s="1" t="s">
        <v>59</v>
      </c>
      <c r="T955" s="1" t="s">
        <v>60</v>
      </c>
      <c r="X955" s="1" t="s">
        <v>53</v>
      </c>
      <c r="Y955" s="1" t="s">
        <v>61</v>
      </c>
      <c r="Z955" s="3">
        <v>0</v>
      </c>
      <c r="AA955" s="1" t="s">
        <v>62</v>
      </c>
      <c r="AB955" s="1" t="s">
        <v>62</v>
      </c>
      <c r="AC955" s="1">
        <f t="shared" si="28"/>
        <v>2019</v>
      </c>
      <c r="AD955" s="1">
        <f t="shared" si="29"/>
        <v>10</v>
      </c>
    </row>
    <row r="956" spans="1:30" ht="12.75" customHeight="1" x14ac:dyDescent="0.2">
      <c r="A956" s="2">
        <v>43760.4503819444</v>
      </c>
      <c r="B956" s="1" t="s">
        <v>1300</v>
      </c>
      <c r="C956" s="1" t="s">
        <v>591</v>
      </c>
      <c r="D956" s="1" t="s">
        <v>592</v>
      </c>
      <c r="E956" s="3">
        <v>100</v>
      </c>
      <c r="F956" s="1" t="s">
        <v>31</v>
      </c>
      <c r="G956" s="3">
        <v>0.68</v>
      </c>
      <c r="H956" s="3">
        <v>68</v>
      </c>
      <c r="I956" s="1" t="s">
        <v>32</v>
      </c>
      <c r="K956" s="1" t="s">
        <v>33</v>
      </c>
      <c r="L956" s="1" t="s">
        <v>593</v>
      </c>
      <c r="M956" s="1" t="s">
        <v>35</v>
      </c>
      <c r="N956" s="1" t="s">
        <v>49</v>
      </c>
      <c r="O956" s="1" t="s">
        <v>37</v>
      </c>
      <c r="P956" s="1" t="s">
        <v>149</v>
      </c>
      <c r="Q956" s="1" t="s">
        <v>150</v>
      </c>
      <c r="T956" s="1" t="s">
        <v>134</v>
      </c>
      <c r="X956" s="1" t="s">
        <v>53</v>
      </c>
      <c r="Y956" s="1" t="s">
        <v>151</v>
      </c>
      <c r="Z956" s="3">
        <v>0</v>
      </c>
      <c r="AC956" s="1">
        <f t="shared" si="28"/>
        <v>2019</v>
      </c>
      <c r="AD956" s="1">
        <f t="shared" si="29"/>
        <v>10</v>
      </c>
    </row>
    <row r="957" spans="1:30" ht="12.75" customHeight="1" x14ac:dyDescent="0.2">
      <c r="A957" s="2">
        <v>43760.4503819444</v>
      </c>
      <c r="B957" s="1" t="s">
        <v>1300</v>
      </c>
      <c r="C957" s="1" t="s">
        <v>1224</v>
      </c>
      <c r="D957" s="1" t="s">
        <v>1225</v>
      </c>
      <c r="E957" s="3">
        <v>100</v>
      </c>
      <c r="F957" s="1" t="s">
        <v>31</v>
      </c>
      <c r="G957" s="3">
        <v>0.82</v>
      </c>
      <c r="H957" s="3">
        <v>82</v>
      </c>
      <c r="I957" s="1" t="s">
        <v>32</v>
      </c>
      <c r="K957" s="1" t="s">
        <v>33</v>
      </c>
      <c r="L957" s="1" t="s">
        <v>1226</v>
      </c>
      <c r="M957" s="1" t="s">
        <v>35</v>
      </c>
      <c r="N957" s="1" t="s">
        <v>49</v>
      </c>
      <c r="O957" s="1" t="s">
        <v>37</v>
      </c>
      <c r="P957" s="1" t="s">
        <v>81</v>
      </c>
      <c r="Q957" s="1" t="s">
        <v>82</v>
      </c>
      <c r="T957" s="1" t="s">
        <v>636</v>
      </c>
      <c r="Y957" s="1" t="s">
        <v>84</v>
      </c>
      <c r="Z957" s="3">
        <v>0</v>
      </c>
      <c r="AA957" s="1" t="s">
        <v>1227</v>
      </c>
      <c r="AB957" s="1" t="s">
        <v>1227</v>
      </c>
      <c r="AC957" s="1">
        <f t="shared" si="28"/>
        <v>2019</v>
      </c>
      <c r="AD957" s="1">
        <f t="shared" si="29"/>
        <v>10</v>
      </c>
    </row>
    <row r="958" spans="1:30" ht="12.75" customHeight="1" x14ac:dyDescent="0.2">
      <c r="A958" s="2">
        <v>43760.4503819444</v>
      </c>
      <c r="B958" s="1" t="s">
        <v>1300</v>
      </c>
      <c r="C958" s="1" t="s">
        <v>72</v>
      </c>
      <c r="D958" s="1" t="s">
        <v>73</v>
      </c>
      <c r="E958" s="3">
        <v>300</v>
      </c>
      <c r="F958" s="1" t="s">
        <v>31</v>
      </c>
      <c r="G958" s="3">
        <v>0.85</v>
      </c>
      <c r="H958" s="3">
        <v>255</v>
      </c>
      <c r="I958" s="1" t="s">
        <v>32</v>
      </c>
      <c r="K958" s="1" t="s">
        <v>33</v>
      </c>
      <c r="L958" s="1" t="s">
        <v>74</v>
      </c>
      <c r="M958" s="1" t="s">
        <v>35</v>
      </c>
      <c r="N958" s="1" t="s">
        <v>49</v>
      </c>
      <c r="O958" s="1" t="s">
        <v>37</v>
      </c>
      <c r="P958" s="1" t="s">
        <v>75</v>
      </c>
      <c r="Q958" s="1" t="s">
        <v>76</v>
      </c>
      <c r="T958" s="1" t="s">
        <v>40</v>
      </c>
      <c r="X958" s="1" t="s">
        <v>77</v>
      </c>
      <c r="Y958" s="1" t="s">
        <v>42</v>
      </c>
      <c r="Z958" s="3">
        <v>0</v>
      </c>
      <c r="AC958" s="1">
        <f t="shared" si="28"/>
        <v>2019</v>
      </c>
      <c r="AD958" s="1">
        <f t="shared" si="29"/>
        <v>10</v>
      </c>
    </row>
    <row r="959" spans="1:30" ht="12.75" customHeight="1" x14ac:dyDescent="0.2">
      <c r="A959" s="2">
        <v>43760.4503819444</v>
      </c>
      <c r="B959" s="1" t="s">
        <v>1300</v>
      </c>
      <c r="C959" s="1" t="s">
        <v>516</v>
      </c>
      <c r="D959" s="1" t="s">
        <v>517</v>
      </c>
      <c r="E959" s="3">
        <v>200</v>
      </c>
      <c r="F959" s="1" t="s">
        <v>31</v>
      </c>
      <c r="G959" s="3">
        <v>1.17</v>
      </c>
      <c r="H959" s="3">
        <v>234</v>
      </c>
      <c r="I959" s="1" t="s">
        <v>32</v>
      </c>
      <c r="K959" s="1" t="s">
        <v>33</v>
      </c>
      <c r="L959" s="1" t="s">
        <v>518</v>
      </c>
      <c r="M959" s="1" t="s">
        <v>35</v>
      </c>
      <c r="N959" s="1" t="s">
        <v>49</v>
      </c>
      <c r="O959" s="1" t="s">
        <v>37</v>
      </c>
      <c r="P959" s="1" t="s">
        <v>69</v>
      </c>
      <c r="Q959" s="1" t="s">
        <v>70</v>
      </c>
      <c r="T959" s="1" t="s">
        <v>71</v>
      </c>
      <c r="X959" s="1" t="s">
        <v>53</v>
      </c>
      <c r="Y959" s="1" t="s">
        <v>42</v>
      </c>
      <c r="Z959" s="3">
        <v>0</v>
      </c>
      <c r="AC959" s="1">
        <f t="shared" si="28"/>
        <v>2019</v>
      </c>
      <c r="AD959" s="1">
        <f t="shared" si="29"/>
        <v>10</v>
      </c>
    </row>
    <row r="960" spans="1:30" ht="12.75" customHeight="1" x14ac:dyDescent="0.2">
      <c r="A960" s="2">
        <v>43760.4503819444</v>
      </c>
      <c r="B960" s="1" t="s">
        <v>1300</v>
      </c>
      <c r="C960" s="1" t="s">
        <v>1301</v>
      </c>
      <c r="D960" s="1" t="s">
        <v>1302</v>
      </c>
      <c r="E960" s="3">
        <v>100</v>
      </c>
      <c r="F960" s="1" t="s">
        <v>31</v>
      </c>
      <c r="G960" s="3">
        <v>1.38</v>
      </c>
      <c r="H960" s="3">
        <v>138</v>
      </c>
      <c r="I960" s="1" t="s">
        <v>32</v>
      </c>
      <c r="K960" s="1" t="s">
        <v>33</v>
      </c>
      <c r="L960" s="1" t="s">
        <v>1303</v>
      </c>
      <c r="M960" s="1" t="s">
        <v>35</v>
      </c>
      <c r="N960" s="1" t="s">
        <v>49</v>
      </c>
      <c r="O960" s="1" t="s">
        <v>37</v>
      </c>
      <c r="P960" s="1" t="s">
        <v>75</v>
      </c>
      <c r="Q960" s="1" t="s">
        <v>76</v>
      </c>
      <c r="T960" s="1" t="s">
        <v>126</v>
      </c>
      <c r="X960" s="1" t="s">
        <v>53</v>
      </c>
      <c r="Y960" s="1" t="s">
        <v>42</v>
      </c>
      <c r="Z960" s="3">
        <v>0</v>
      </c>
      <c r="AC960" s="1">
        <f t="shared" si="28"/>
        <v>2019</v>
      </c>
      <c r="AD960" s="1">
        <f t="shared" si="29"/>
        <v>10</v>
      </c>
    </row>
    <row r="961" spans="1:30" ht="12.75" customHeight="1" x14ac:dyDescent="0.2">
      <c r="A961" s="2">
        <v>43760.4503819444</v>
      </c>
      <c r="B961" s="1" t="s">
        <v>1300</v>
      </c>
      <c r="C961" s="1" t="s">
        <v>78</v>
      </c>
      <c r="D961" s="1" t="s">
        <v>79</v>
      </c>
      <c r="E961" s="3">
        <v>300</v>
      </c>
      <c r="F961" s="1" t="s">
        <v>31</v>
      </c>
      <c r="G961" s="3">
        <v>1.5</v>
      </c>
      <c r="H961" s="3">
        <v>450</v>
      </c>
      <c r="I961" s="1" t="s">
        <v>32</v>
      </c>
      <c r="K961" s="1" t="s">
        <v>33</v>
      </c>
      <c r="L961" s="1" t="s">
        <v>80</v>
      </c>
      <c r="M961" s="1" t="s">
        <v>35</v>
      </c>
      <c r="N961" s="1" t="s">
        <v>49</v>
      </c>
      <c r="O961" s="1" t="s">
        <v>37</v>
      </c>
      <c r="P961" s="1" t="s">
        <v>81</v>
      </c>
      <c r="Q961" s="1" t="s">
        <v>82</v>
      </c>
      <c r="T961" s="1" t="s">
        <v>83</v>
      </c>
      <c r="X961" s="1" t="s">
        <v>53</v>
      </c>
      <c r="Y961" s="1" t="s">
        <v>84</v>
      </c>
      <c r="Z961" s="3">
        <v>0</v>
      </c>
      <c r="AC961" s="1">
        <f t="shared" si="28"/>
        <v>2019</v>
      </c>
      <c r="AD961" s="1">
        <f t="shared" si="29"/>
        <v>10</v>
      </c>
    </row>
    <row r="962" spans="1:30" ht="12.75" customHeight="1" x14ac:dyDescent="0.2">
      <c r="A962" s="2">
        <v>43760.4503819444</v>
      </c>
      <c r="B962" s="1" t="s">
        <v>1300</v>
      </c>
      <c r="C962" s="1" t="s">
        <v>159</v>
      </c>
      <c r="D962" s="1" t="s">
        <v>160</v>
      </c>
      <c r="E962" s="3">
        <v>200</v>
      </c>
      <c r="F962" s="1" t="s">
        <v>31</v>
      </c>
      <c r="G962" s="3">
        <v>1.52</v>
      </c>
      <c r="H962" s="3">
        <v>304</v>
      </c>
      <c r="I962" s="1" t="s">
        <v>32</v>
      </c>
      <c r="K962" s="1" t="s">
        <v>33</v>
      </c>
      <c r="L962" s="1" t="s">
        <v>161</v>
      </c>
      <c r="M962" s="1" t="s">
        <v>35</v>
      </c>
      <c r="N962" s="1" t="s">
        <v>49</v>
      </c>
      <c r="O962" s="1" t="s">
        <v>37</v>
      </c>
      <c r="P962" s="1" t="s">
        <v>69</v>
      </c>
      <c r="Q962" s="1" t="s">
        <v>70</v>
      </c>
      <c r="T962" s="1" t="s">
        <v>40</v>
      </c>
      <c r="X962" s="1" t="s">
        <v>162</v>
      </c>
      <c r="Y962" s="1" t="s">
        <v>42</v>
      </c>
      <c r="Z962" s="3">
        <v>0</v>
      </c>
      <c r="AC962" s="1">
        <f t="shared" si="28"/>
        <v>2019</v>
      </c>
      <c r="AD962" s="1">
        <f t="shared" si="29"/>
        <v>10</v>
      </c>
    </row>
    <row r="963" spans="1:30" ht="12.75" customHeight="1" x14ac:dyDescent="0.2">
      <c r="A963" s="2">
        <v>43760.4503819444</v>
      </c>
      <c r="B963" s="1" t="s">
        <v>1300</v>
      </c>
      <c r="C963" s="1" t="s">
        <v>163</v>
      </c>
      <c r="D963" s="1" t="s">
        <v>164</v>
      </c>
      <c r="E963" s="3">
        <v>100</v>
      </c>
      <c r="F963" s="1" t="s">
        <v>31</v>
      </c>
      <c r="G963" s="3">
        <v>1.81</v>
      </c>
      <c r="H963" s="3">
        <v>181</v>
      </c>
      <c r="I963" s="1" t="s">
        <v>32</v>
      </c>
      <c r="K963" s="1" t="s">
        <v>33</v>
      </c>
      <c r="L963" s="1" t="s">
        <v>165</v>
      </c>
      <c r="M963" s="1" t="s">
        <v>35</v>
      </c>
      <c r="N963" s="1" t="s">
        <v>49</v>
      </c>
      <c r="O963" s="1" t="s">
        <v>37</v>
      </c>
      <c r="P963" s="1" t="s">
        <v>149</v>
      </c>
      <c r="Q963" s="1" t="s">
        <v>150</v>
      </c>
      <c r="T963" s="1" t="s">
        <v>90</v>
      </c>
      <c r="X963" s="1" t="s">
        <v>53</v>
      </c>
      <c r="Y963" s="1" t="s">
        <v>151</v>
      </c>
      <c r="Z963" s="3">
        <v>0</v>
      </c>
      <c r="AC963" s="1">
        <f t="shared" ref="AC963:AC1026" si="30">YEAR(A963)</f>
        <v>2019</v>
      </c>
      <c r="AD963" s="1">
        <f t="shared" ref="AD963:AD1026" si="31">MONTH(A963)</f>
        <v>10</v>
      </c>
    </row>
    <row r="964" spans="1:30" ht="12.75" customHeight="1" x14ac:dyDescent="0.2">
      <c r="A964" s="2">
        <v>43760.4503819444</v>
      </c>
      <c r="B964" s="1" t="s">
        <v>1300</v>
      </c>
      <c r="C964" s="1" t="s">
        <v>1304</v>
      </c>
      <c r="D964" s="1" t="s">
        <v>1305</v>
      </c>
      <c r="E964" s="3">
        <v>50</v>
      </c>
      <c r="F964" s="1" t="s">
        <v>31</v>
      </c>
      <c r="G964" s="3">
        <v>1.92</v>
      </c>
      <c r="H964" s="3">
        <v>96</v>
      </c>
      <c r="I964" s="1" t="s">
        <v>32</v>
      </c>
      <c r="K964" s="1" t="s">
        <v>33</v>
      </c>
      <c r="L964" s="1" t="s">
        <v>1306</v>
      </c>
      <c r="M964" s="1" t="s">
        <v>35</v>
      </c>
      <c r="N964" s="1" t="s">
        <v>49</v>
      </c>
      <c r="O964" s="1" t="s">
        <v>37</v>
      </c>
      <c r="P964" s="1" t="s">
        <v>88</v>
      </c>
      <c r="Q964" s="1" t="s">
        <v>89</v>
      </c>
      <c r="T964" s="1" t="s">
        <v>90</v>
      </c>
      <c r="X964" s="1" t="s">
        <v>53</v>
      </c>
      <c r="Y964" s="1" t="s">
        <v>84</v>
      </c>
      <c r="Z964" s="3">
        <v>0</v>
      </c>
      <c r="AC964" s="1">
        <f t="shared" si="30"/>
        <v>2019</v>
      </c>
      <c r="AD964" s="1">
        <f t="shared" si="31"/>
        <v>10</v>
      </c>
    </row>
    <row r="965" spans="1:30" ht="12.75" customHeight="1" x14ac:dyDescent="0.2">
      <c r="A965" s="2">
        <v>43760.4503819444</v>
      </c>
      <c r="B965" s="1" t="s">
        <v>1300</v>
      </c>
      <c r="C965" s="1" t="s">
        <v>230</v>
      </c>
      <c r="D965" s="1" t="s">
        <v>231</v>
      </c>
      <c r="E965" s="3">
        <v>50</v>
      </c>
      <c r="F965" s="1" t="s">
        <v>31</v>
      </c>
      <c r="G965" s="3">
        <v>1.99</v>
      </c>
      <c r="H965" s="3">
        <v>99.5</v>
      </c>
      <c r="I965" s="1" t="s">
        <v>32</v>
      </c>
      <c r="K965" s="1" t="s">
        <v>33</v>
      </c>
      <c r="L965" s="1" t="s">
        <v>232</v>
      </c>
      <c r="M965" s="1" t="s">
        <v>35</v>
      </c>
      <c r="N965" s="1" t="s">
        <v>49</v>
      </c>
      <c r="O965" s="1" t="s">
        <v>37</v>
      </c>
      <c r="P965" s="1" t="s">
        <v>88</v>
      </c>
      <c r="Q965" s="1" t="s">
        <v>89</v>
      </c>
      <c r="T965" s="1" t="s">
        <v>90</v>
      </c>
      <c r="X965" s="1" t="s">
        <v>53</v>
      </c>
      <c r="Y965" s="1" t="s">
        <v>84</v>
      </c>
      <c r="Z965" s="3">
        <v>0</v>
      </c>
      <c r="AC965" s="1">
        <f t="shared" si="30"/>
        <v>2019</v>
      </c>
      <c r="AD965" s="1">
        <f t="shared" si="31"/>
        <v>10</v>
      </c>
    </row>
    <row r="966" spans="1:30" ht="12.75" customHeight="1" x14ac:dyDescent="0.2">
      <c r="A966" s="2">
        <v>43760.4503819444</v>
      </c>
      <c r="B966" s="1" t="s">
        <v>1300</v>
      </c>
      <c r="C966" s="1" t="s">
        <v>957</v>
      </c>
      <c r="D966" s="1" t="s">
        <v>958</v>
      </c>
      <c r="E966" s="3">
        <v>10</v>
      </c>
      <c r="F966" s="1" t="s">
        <v>31</v>
      </c>
      <c r="G966" s="3">
        <v>2.09</v>
      </c>
      <c r="H966" s="3">
        <v>20.9</v>
      </c>
      <c r="I966" s="1" t="s">
        <v>32</v>
      </c>
      <c r="K966" s="1" t="s">
        <v>33</v>
      </c>
      <c r="L966" s="1" t="s">
        <v>959</v>
      </c>
      <c r="M966" s="1" t="s">
        <v>35</v>
      </c>
      <c r="N966" s="1" t="s">
        <v>49</v>
      </c>
      <c r="O966" s="1" t="s">
        <v>37</v>
      </c>
      <c r="P966" s="1" t="s">
        <v>88</v>
      </c>
      <c r="Q966" s="1" t="s">
        <v>89</v>
      </c>
      <c r="T966" s="1" t="s">
        <v>90</v>
      </c>
      <c r="X966" s="1" t="s">
        <v>53</v>
      </c>
      <c r="Y966" s="1" t="s">
        <v>84</v>
      </c>
      <c r="Z966" s="3">
        <v>0</v>
      </c>
      <c r="AC966" s="1">
        <f t="shared" si="30"/>
        <v>2019</v>
      </c>
      <c r="AD966" s="1">
        <f t="shared" si="31"/>
        <v>10</v>
      </c>
    </row>
    <row r="967" spans="1:30" ht="12.75" customHeight="1" x14ac:dyDescent="0.2">
      <c r="A967" s="2">
        <v>43760.4503819444</v>
      </c>
      <c r="B967" s="1" t="s">
        <v>1300</v>
      </c>
      <c r="C967" s="1" t="s">
        <v>233</v>
      </c>
      <c r="D967" s="1" t="s">
        <v>234</v>
      </c>
      <c r="E967" s="3">
        <v>40</v>
      </c>
      <c r="F967" s="1" t="s">
        <v>31</v>
      </c>
      <c r="G967" s="3">
        <v>2.5099999999999998</v>
      </c>
      <c r="H967" s="3">
        <v>100.4</v>
      </c>
      <c r="I967" s="1" t="s">
        <v>32</v>
      </c>
      <c r="K967" s="1" t="s">
        <v>33</v>
      </c>
      <c r="L967" s="1" t="s">
        <v>235</v>
      </c>
      <c r="M967" s="1" t="s">
        <v>35</v>
      </c>
      <c r="N967" s="1" t="s">
        <v>49</v>
      </c>
      <c r="O967" s="1" t="s">
        <v>37</v>
      </c>
      <c r="P967" s="1" t="s">
        <v>50</v>
      </c>
      <c r="Q967" s="1" t="s">
        <v>51</v>
      </c>
      <c r="T967" s="1" t="s">
        <v>52</v>
      </c>
      <c r="X967" s="1" t="s">
        <v>53</v>
      </c>
      <c r="Y967" s="1" t="s">
        <v>42</v>
      </c>
      <c r="Z967" s="3">
        <v>0</v>
      </c>
      <c r="AC967" s="1">
        <f t="shared" si="30"/>
        <v>2019</v>
      </c>
      <c r="AD967" s="1">
        <f t="shared" si="31"/>
        <v>10</v>
      </c>
    </row>
    <row r="968" spans="1:30" ht="12.75" customHeight="1" x14ac:dyDescent="0.2">
      <c r="A968" s="2">
        <v>43760.4503819444</v>
      </c>
      <c r="B968" s="1" t="s">
        <v>1300</v>
      </c>
      <c r="C968" s="1" t="s">
        <v>100</v>
      </c>
      <c r="D968" s="1" t="s">
        <v>101</v>
      </c>
      <c r="E968" s="3">
        <v>40</v>
      </c>
      <c r="F968" s="1" t="s">
        <v>31</v>
      </c>
      <c r="G968" s="3">
        <v>3.26</v>
      </c>
      <c r="H968" s="3">
        <v>130.4</v>
      </c>
      <c r="I968" s="1" t="s">
        <v>32</v>
      </c>
      <c r="K968" s="1" t="s">
        <v>33</v>
      </c>
      <c r="L968" s="1" t="s">
        <v>102</v>
      </c>
      <c r="M968" s="1" t="s">
        <v>35</v>
      </c>
      <c r="N968" s="1" t="s">
        <v>49</v>
      </c>
      <c r="O968" s="1" t="s">
        <v>37</v>
      </c>
      <c r="P968" s="1" t="s">
        <v>50</v>
      </c>
      <c r="Q968" s="1" t="s">
        <v>51</v>
      </c>
      <c r="T968" s="1" t="s">
        <v>52</v>
      </c>
      <c r="X968" s="1" t="s">
        <v>53</v>
      </c>
      <c r="Y968" s="1" t="s">
        <v>42</v>
      </c>
      <c r="Z968" s="3">
        <v>0</v>
      </c>
      <c r="AC968" s="1">
        <f t="shared" si="30"/>
        <v>2019</v>
      </c>
      <c r="AD968" s="1">
        <f t="shared" si="31"/>
        <v>10</v>
      </c>
    </row>
    <row r="969" spans="1:30" ht="12.75" customHeight="1" x14ac:dyDescent="0.2">
      <c r="A969" s="2">
        <v>43760.4503819444</v>
      </c>
      <c r="B969" s="1" t="s">
        <v>1300</v>
      </c>
      <c r="C969" s="1" t="s">
        <v>525</v>
      </c>
      <c r="D969" s="1" t="s">
        <v>526</v>
      </c>
      <c r="E969" s="3">
        <v>40</v>
      </c>
      <c r="F969" s="1" t="s">
        <v>31</v>
      </c>
      <c r="G969" s="3">
        <v>4.4800000000000004</v>
      </c>
      <c r="H969" s="3">
        <v>179.2</v>
      </c>
      <c r="I969" s="1" t="s">
        <v>32</v>
      </c>
      <c r="K969" s="1" t="s">
        <v>33</v>
      </c>
      <c r="L969" s="1" t="s">
        <v>527</v>
      </c>
      <c r="M969" s="1" t="s">
        <v>35</v>
      </c>
      <c r="N969" s="1" t="s">
        <v>49</v>
      </c>
      <c r="O969" s="1" t="s">
        <v>37</v>
      </c>
      <c r="P969" s="1" t="s">
        <v>50</v>
      </c>
      <c r="Q969" s="1" t="s">
        <v>51</v>
      </c>
      <c r="T969" s="1" t="s">
        <v>52</v>
      </c>
      <c r="X969" s="1" t="s">
        <v>53</v>
      </c>
      <c r="Y969" s="1" t="s">
        <v>42</v>
      </c>
      <c r="Z969" s="3">
        <v>0</v>
      </c>
      <c r="AC969" s="1">
        <f t="shared" si="30"/>
        <v>2019</v>
      </c>
      <c r="AD969" s="1">
        <f t="shared" si="31"/>
        <v>10</v>
      </c>
    </row>
    <row r="970" spans="1:30" ht="12.75" customHeight="1" x14ac:dyDescent="0.2">
      <c r="A970" s="2">
        <v>43760.4503819444</v>
      </c>
      <c r="B970" s="1" t="s">
        <v>1300</v>
      </c>
      <c r="C970" s="1" t="s">
        <v>528</v>
      </c>
      <c r="D970" s="1" t="s">
        <v>529</v>
      </c>
      <c r="E970" s="3">
        <v>48</v>
      </c>
      <c r="F970" s="1" t="s">
        <v>31</v>
      </c>
      <c r="G970" s="3">
        <v>4.5999999999999996</v>
      </c>
      <c r="H970" s="3">
        <v>220.8</v>
      </c>
      <c r="I970" s="1" t="s">
        <v>32</v>
      </c>
      <c r="K970" s="1" t="s">
        <v>33</v>
      </c>
      <c r="L970" s="1" t="s">
        <v>530</v>
      </c>
      <c r="M970" s="1" t="s">
        <v>35</v>
      </c>
      <c r="N970" s="1" t="s">
        <v>49</v>
      </c>
      <c r="O970" s="1" t="s">
        <v>37</v>
      </c>
      <c r="P970" s="1" t="s">
        <v>69</v>
      </c>
      <c r="Q970" s="1" t="s">
        <v>70</v>
      </c>
      <c r="T970" s="1" t="s">
        <v>339</v>
      </c>
      <c r="X970" s="1" t="s">
        <v>53</v>
      </c>
      <c r="Y970" s="1" t="s">
        <v>42</v>
      </c>
      <c r="Z970" s="3">
        <v>0</v>
      </c>
      <c r="AA970" s="1" t="s">
        <v>171</v>
      </c>
      <c r="AB970" s="1" t="s">
        <v>171</v>
      </c>
      <c r="AC970" s="1">
        <f t="shared" si="30"/>
        <v>2019</v>
      </c>
      <c r="AD970" s="1">
        <f t="shared" si="31"/>
        <v>10</v>
      </c>
    </row>
    <row r="971" spans="1:30" ht="12.75" customHeight="1" x14ac:dyDescent="0.2">
      <c r="A971" s="2">
        <v>43760.4503819444</v>
      </c>
      <c r="B971" s="1" t="s">
        <v>1300</v>
      </c>
      <c r="C971" s="1" t="s">
        <v>246</v>
      </c>
      <c r="D971" s="1" t="s">
        <v>247</v>
      </c>
      <c r="E971" s="3">
        <v>50</v>
      </c>
      <c r="F971" s="1" t="s">
        <v>31</v>
      </c>
      <c r="G971" s="3">
        <v>5.27</v>
      </c>
      <c r="H971" s="3">
        <v>263.5</v>
      </c>
      <c r="I971" s="1" t="s">
        <v>32</v>
      </c>
      <c r="K971" s="1" t="s">
        <v>33</v>
      </c>
      <c r="L971" s="1" t="s">
        <v>248</v>
      </c>
      <c r="M971" s="1" t="s">
        <v>35</v>
      </c>
      <c r="N971" s="1" t="s">
        <v>49</v>
      </c>
      <c r="O971" s="1" t="s">
        <v>37</v>
      </c>
      <c r="P971" s="1" t="s">
        <v>38</v>
      </c>
      <c r="Q971" s="1" t="s">
        <v>39</v>
      </c>
      <c r="T971" s="1" t="s">
        <v>249</v>
      </c>
      <c r="X971" s="1" t="s">
        <v>250</v>
      </c>
      <c r="Y971" s="1" t="s">
        <v>42</v>
      </c>
      <c r="Z971" s="3">
        <v>0</v>
      </c>
      <c r="AC971" s="1">
        <f t="shared" si="30"/>
        <v>2019</v>
      </c>
      <c r="AD971" s="1">
        <f t="shared" si="31"/>
        <v>10</v>
      </c>
    </row>
    <row r="972" spans="1:30" ht="12.75" customHeight="1" x14ac:dyDescent="0.2">
      <c r="A972" s="2">
        <v>43760.4503819444</v>
      </c>
      <c r="B972" s="1" t="s">
        <v>1300</v>
      </c>
      <c r="C972" s="1" t="s">
        <v>1250</v>
      </c>
      <c r="D972" s="1" t="s">
        <v>1251</v>
      </c>
      <c r="E972" s="3">
        <v>10</v>
      </c>
      <c r="F972" s="1" t="s">
        <v>31</v>
      </c>
      <c r="G972" s="3">
        <v>6.24</v>
      </c>
      <c r="H972" s="3">
        <v>62.4</v>
      </c>
      <c r="I972" s="1" t="s">
        <v>32</v>
      </c>
      <c r="K972" s="1" t="s">
        <v>33</v>
      </c>
      <c r="L972" s="1" t="s">
        <v>1252</v>
      </c>
      <c r="M972" s="1" t="s">
        <v>35</v>
      </c>
      <c r="N972" s="1" t="s">
        <v>49</v>
      </c>
      <c r="O972" s="1" t="s">
        <v>37</v>
      </c>
      <c r="P972" s="1" t="s">
        <v>69</v>
      </c>
      <c r="Q972" s="1" t="s">
        <v>70</v>
      </c>
      <c r="T972" s="1" t="s">
        <v>52</v>
      </c>
      <c r="X972" s="1" t="s">
        <v>53</v>
      </c>
      <c r="Y972" s="1" t="s">
        <v>42</v>
      </c>
      <c r="Z972" s="3">
        <v>0</v>
      </c>
      <c r="AC972" s="1">
        <f t="shared" si="30"/>
        <v>2019</v>
      </c>
      <c r="AD972" s="1">
        <f t="shared" si="31"/>
        <v>10</v>
      </c>
    </row>
    <row r="973" spans="1:30" ht="12.75" customHeight="1" x14ac:dyDescent="0.2">
      <c r="A973" s="2">
        <v>43760.4503819444</v>
      </c>
      <c r="B973" s="1" t="s">
        <v>1300</v>
      </c>
      <c r="C973" s="1" t="s">
        <v>336</v>
      </c>
      <c r="D973" s="1" t="s">
        <v>337</v>
      </c>
      <c r="E973" s="3">
        <v>24</v>
      </c>
      <c r="F973" s="1" t="s">
        <v>31</v>
      </c>
      <c r="G973" s="3">
        <v>8.4</v>
      </c>
      <c r="H973" s="3">
        <v>201.6</v>
      </c>
      <c r="I973" s="1" t="s">
        <v>32</v>
      </c>
      <c r="K973" s="1" t="s">
        <v>33</v>
      </c>
      <c r="L973" s="1" t="s">
        <v>338</v>
      </c>
      <c r="M973" s="1" t="s">
        <v>35</v>
      </c>
      <c r="N973" s="1" t="s">
        <v>49</v>
      </c>
      <c r="O973" s="1" t="s">
        <v>37</v>
      </c>
      <c r="P973" s="1" t="s">
        <v>69</v>
      </c>
      <c r="Q973" s="1" t="s">
        <v>70</v>
      </c>
      <c r="T973" s="1" t="s">
        <v>339</v>
      </c>
      <c r="X973" s="1" t="s">
        <v>53</v>
      </c>
      <c r="Y973" s="1" t="s">
        <v>42</v>
      </c>
      <c r="Z973" s="3">
        <v>0</v>
      </c>
      <c r="AC973" s="1">
        <f t="shared" si="30"/>
        <v>2019</v>
      </c>
      <c r="AD973" s="1">
        <f t="shared" si="31"/>
        <v>10</v>
      </c>
    </row>
    <row r="974" spans="1:30" ht="12.75" customHeight="1" x14ac:dyDescent="0.2">
      <c r="A974" s="2">
        <v>43760.4503819444</v>
      </c>
      <c r="B974" s="1" t="s">
        <v>1300</v>
      </c>
      <c r="C974" s="1" t="s">
        <v>1307</v>
      </c>
      <c r="D974" s="1" t="s">
        <v>1308</v>
      </c>
      <c r="E974" s="3">
        <v>20</v>
      </c>
      <c r="F974" s="1" t="s">
        <v>31</v>
      </c>
      <c r="G974" s="3">
        <v>8.59</v>
      </c>
      <c r="H974" s="3">
        <v>171.8</v>
      </c>
      <c r="I974" s="1" t="s">
        <v>32</v>
      </c>
      <c r="K974" s="1" t="s">
        <v>33</v>
      </c>
      <c r="L974" s="1" t="s">
        <v>1309</v>
      </c>
      <c r="M974" s="1" t="s">
        <v>35</v>
      </c>
      <c r="N974" s="1" t="s">
        <v>49</v>
      </c>
      <c r="O974" s="1" t="s">
        <v>37</v>
      </c>
      <c r="P974" s="1" t="s">
        <v>69</v>
      </c>
      <c r="Q974" s="1" t="s">
        <v>70</v>
      </c>
      <c r="T974" s="1" t="s">
        <v>52</v>
      </c>
      <c r="X974" s="1" t="s">
        <v>53</v>
      </c>
      <c r="Y974" s="1" t="s">
        <v>42</v>
      </c>
      <c r="Z974" s="3">
        <v>0</v>
      </c>
      <c r="AC974" s="1">
        <f t="shared" si="30"/>
        <v>2019</v>
      </c>
      <c r="AD974" s="1">
        <f t="shared" si="31"/>
        <v>10</v>
      </c>
    </row>
    <row r="975" spans="1:30" ht="12.75" customHeight="1" x14ac:dyDescent="0.2">
      <c r="A975" s="2">
        <v>43760.4503819444</v>
      </c>
      <c r="B975" s="1" t="s">
        <v>1300</v>
      </c>
      <c r="C975" s="1" t="s">
        <v>411</v>
      </c>
      <c r="D975" s="1" t="s">
        <v>412</v>
      </c>
      <c r="E975" s="3">
        <v>100</v>
      </c>
      <c r="F975" s="1" t="s">
        <v>31</v>
      </c>
      <c r="G975" s="3">
        <v>9.1999999999999993</v>
      </c>
      <c r="H975" s="3">
        <v>920</v>
      </c>
      <c r="I975" s="1" t="s">
        <v>32</v>
      </c>
      <c r="K975" s="1" t="s">
        <v>33</v>
      </c>
      <c r="L975" s="1" t="s">
        <v>413</v>
      </c>
      <c r="M975" s="1" t="s">
        <v>35</v>
      </c>
      <c r="N975" s="1" t="s">
        <v>49</v>
      </c>
      <c r="O975" s="1" t="s">
        <v>37</v>
      </c>
      <c r="P975" s="1" t="s">
        <v>414</v>
      </c>
      <c r="Q975" s="1" t="s">
        <v>415</v>
      </c>
      <c r="T975" s="1" t="s">
        <v>416</v>
      </c>
      <c r="X975" s="1" t="s">
        <v>53</v>
      </c>
      <c r="Y975" s="1" t="s">
        <v>84</v>
      </c>
      <c r="Z975" s="3">
        <v>0</v>
      </c>
      <c r="AA975" s="1" t="s">
        <v>417</v>
      </c>
      <c r="AB975" s="1" t="s">
        <v>417</v>
      </c>
      <c r="AC975" s="1">
        <f t="shared" si="30"/>
        <v>2019</v>
      </c>
      <c r="AD975" s="1">
        <f t="shared" si="31"/>
        <v>10</v>
      </c>
    </row>
    <row r="976" spans="1:30" ht="12.75" customHeight="1" x14ac:dyDescent="0.2">
      <c r="A976" s="2">
        <v>43760.4503819444</v>
      </c>
      <c r="B976" s="1" t="s">
        <v>1300</v>
      </c>
      <c r="C976" s="1" t="s">
        <v>603</v>
      </c>
      <c r="D976" s="1" t="s">
        <v>604</v>
      </c>
      <c r="E976" s="3">
        <v>20</v>
      </c>
      <c r="F976" s="1" t="s">
        <v>31</v>
      </c>
      <c r="G976" s="3">
        <v>10.119999999999999</v>
      </c>
      <c r="H976" s="3">
        <v>202.4</v>
      </c>
      <c r="I976" s="1" t="s">
        <v>32</v>
      </c>
      <c r="K976" s="1" t="s">
        <v>33</v>
      </c>
      <c r="L976" s="1" t="s">
        <v>605</v>
      </c>
      <c r="M976" s="1" t="s">
        <v>35</v>
      </c>
      <c r="N976" s="1" t="s">
        <v>49</v>
      </c>
      <c r="O976" s="1" t="s">
        <v>37</v>
      </c>
      <c r="P976" s="1" t="s">
        <v>69</v>
      </c>
      <c r="Q976" s="1" t="s">
        <v>70</v>
      </c>
      <c r="T976" s="1" t="s">
        <v>71</v>
      </c>
      <c r="X976" s="1" t="s">
        <v>53</v>
      </c>
      <c r="Y976" s="1" t="s">
        <v>42</v>
      </c>
      <c r="Z976" s="3">
        <v>0</v>
      </c>
      <c r="AC976" s="1">
        <f t="shared" si="30"/>
        <v>2019</v>
      </c>
      <c r="AD976" s="1">
        <f t="shared" si="31"/>
        <v>10</v>
      </c>
    </row>
    <row r="977" spans="1:30" ht="12.75" customHeight="1" x14ac:dyDescent="0.2">
      <c r="A977" s="2">
        <v>43760.4503819444</v>
      </c>
      <c r="B977" s="1" t="s">
        <v>1300</v>
      </c>
      <c r="C977" s="1" t="s">
        <v>270</v>
      </c>
      <c r="D977" s="1" t="s">
        <v>271</v>
      </c>
      <c r="E977" s="3">
        <v>20</v>
      </c>
      <c r="F977" s="1" t="s">
        <v>31</v>
      </c>
      <c r="G977" s="3">
        <v>13.31</v>
      </c>
      <c r="H977" s="3">
        <v>266.2</v>
      </c>
      <c r="I977" s="1" t="s">
        <v>32</v>
      </c>
      <c r="K977" s="1" t="s">
        <v>33</v>
      </c>
      <c r="L977" s="1" t="s">
        <v>272</v>
      </c>
      <c r="M977" s="1" t="s">
        <v>35</v>
      </c>
      <c r="N977" s="1" t="s">
        <v>49</v>
      </c>
      <c r="O977" s="1" t="s">
        <v>37</v>
      </c>
      <c r="P977" s="1" t="s">
        <v>267</v>
      </c>
      <c r="Q977" s="1" t="s">
        <v>268</v>
      </c>
      <c r="T977" s="1" t="s">
        <v>269</v>
      </c>
      <c r="X977" s="1" t="s">
        <v>53</v>
      </c>
      <c r="Y977" s="1" t="s">
        <v>84</v>
      </c>
      <c r="Z977" s="3">
        <v>0</v>
      </c>
      <c r="AC977" s="1">
        <f t="shared" si="30"/>
        <v>2019</v>
      </c>
      <c r="AD977" s="1">
        <f t="shared" si="31"/>
        <v>10</v>
      </c>
    </row>
    <row r="978" spans="1:30" ht="12.75" customHeight="1" x14ac:dyDescent="0.2">
      <c r="A978" s="2">
        <v>43760.4503819444</v>
      </c>
      <c r="B978" s="1" t="s">
        <v>1300</v>
      </c>
      <c r="C978" s="1" t="s">
        <v>273</v>
      </c>
      <c r="D978" s="1" t="s">
        <v>274</v>
      </c>
      <c r="E978" s="3">
        <v>50</v>
      </c>
      <c r="F978" s="1" t="s">
        <v>31</v>
      </c>
      <c r="G978" s="3">
        <v>15.27</v>
      </c>
      <c r="H978" s="3">
        <v>763.26</v>
      </c>
      <c r="I978" s="1" t="s">
        <v>32</v>
      </c>
      <c r="K978" s="1" t="s">
        <v>33</v>
      </c>
      <c r="L978" s="1" t="s">
        <v>275</v>
      </c>
      <c r="M978" s="1" t="s">
        <v>35</v>
      </c>
      <c r="N978" s="1" t="s">
        <v>49</v>
      </c>
      <c r="O978" s="1" t="s">
        <v>37</v>
      </c>
      <c r="P978" s="1" t="s">
        <v>276</v>
      </c>
      <c r="Q978" s="1" t="s">
        <v>277</v>
      </c>
      <c r="T978" s="1" t="s">
        <v>134</v>
      </c>
      <c r="X978" s="1" t="s">
        <v>53</v>
      </c>
      <c r="Y978" s="1" t="s">
        <v>84</v>
      </c>
      <c r="Z978" s="3">
        <v>0</v>
      </c>
      <c r="AC978" s="1">
        <f t="shared" si="30"/>
        <v>2019</v>
      </c>
      <c r="AD978" s="1">
        <f t="shared" si="31"/>
        <v>10</v>
      </c>
    </row>
    <row r="979" spans="1:30" ht="12.75" customHeight="1" x14ac:dyDescent="0.2">
      <c r="A979" s="2">
        <v>43760.4503819444</v>
      </c>
      <c r="B979" s="1" t="s">
        <v>1300</v>
      </c>
      <c r="C979" s="1" t="s">
        <v>340</v>
      </c>
      <c r="D979" s="1" t="s">
        <v>341</v>
      </c>
      <c r="E979" s="3">
        <v>20</v>
      </c>
      <c r="F979" s="1" t="s">
        <v>31</v>
      </c>
      <c r="G979" s="3">
        <v>15.93</v>
      </c>
      <c r="H979" s="3">
        <v>318.60000000000002</v>
      </c>
      <c r="I979" s="1" t="s">
        <v>32</v>
      </c>
      <c r="K979" s="1" t="s">
        <v>33</v>
      </c>
      <c r="L979" s="1" t="s">
        <v>342</v>
      </c>
      <c r="M979" s="1" t="s">
        <v>35</v>
      </c>
      <c r="N979" s="1" t="s">
        <v>49</v>
      </c>
      <c r="O979" s="1" t="s">
        <v>37</v>
      </c>
      <c r="P979" s="1" t="s">
        <v>343</v>
      </c>
      <c r="Q979" s="1" t="s">
        <v>344</v>
      </c>
      <c r="T979" s="1" t="s">
        <v>134</v>
      </c>
      <c r="X979" s="1" t="s">
        <v>53</v>
      </c>
      <c r="Y979" s="1" t="s">
        <v>84</v>
      </c>
      <c r="Z979" s="3">
        <v>0</v>
      </c>
      <c r="AC979" s="1">
        <f t="shared" si="30"/>
        <v>2019</v>
      </c>
      <c r="AD979" s="1">
        <f t="shared" si="31"/>
        <v>10</v>
      </c>
    </row>
    <row r="980" spans="1:30" ht="12.75" customHeight="1" x14ac:dyDescent="0.2">
      <c r="A980" s="2">
        <v>43760.4503819444</v>
      </c>
      <c r="B980" s="1" t="s">
        <v>1300</v>
      </c>
      <c r="C980" s="1" t="s">
        <v>418</v>
      </c>
      <c r="D980" s="1" t="s">
        <v>419</v>
      </c>
      <c r="E980" s="3">
        <v>10</v>
      </c>
      <c r="F980" s="1" t="s">
        <v>31</v>
      </c>
      <c r="G980" s="3">
        <v>21.24</v>
      </c>
      <c r="H980" s="3">
        <v>212.4</v>
      </c>
      <c r="I980" s="1" t="s">
        <v>32</v>
      </c>
      <c r="K980" s="1" t="s">
        <v>33</v>
      </c>
      <c r="L980" s="1" t="s">
        <v>420</v>
      </c>
      <c r="M980" s="1" t="s">
        <v>35</v>
      </c>
      <c r="N980" s="1" t="s">
        <v>49</v>
      </c>
      <c r="O980" s="1" t="s">
        <v>37</v>
      </c>
      <c r="P980" s="1" t="s">
        <v>421</v>
      </c>
      <c r="Q980" s="1" t="s">
        <v>422</v>
      </c>
      <c r="T980" s="1" t="s">
        <v>423</v>
      </c>
      <c r="X980" s="1" t="s">
        <v>53</v>
      </c>
      <c r="Y980" s="1" t="s">
        <v>84</v>
      </c>
      <c r="Z980" s="3">
        <v>0</v>
      </c>
      <c r="AC980" s="1">
        <f t="shared" si="30"/>
        <v>2019</v>
      </c>
      <c r="AD980" s="1">
        <f t="shared" si="31"/>
        <v>10</v>
      </c>
    </row>
    <row r="981" spans="1:30" ht="12.75" customHeight="1" x14ac:dyDescent="0.2">
      <c r="A981" s="2">
        <v>43760.4503819444</v>
      </c>
      <c r="B981" s="1" t="s">
        <v>1300</v>
      </c>
      <c r="C981" s="1" t="s">
        <v>424</v>
      </c>
      <c r="D981" s="1" t="s">
        <v>425</v>
      </c>
      <c r="E981" s="3">
        <v>50</v>
      </c>
      <c r="F981" s="1" t="s">
        <v>31</v>
      </c>
      <c r="G981" s="3">
        <v>30.18</v>
      </c>
      <c r="H981" s="3">
        <v>1509</v>
      </c>
      <c r="I981" s="1" t="s">
        <v>32</v>
      </c>
      <c r="K981" s="1" t="s">
        <v>33</v>
      </c>
      <c r="L981" s="1" t="s">
        <v>426</v>
      </c>
      <c r="M981" s="1" t="s">
        <v>35</v>
      </c>
      <c r="N981" s="1" t="s">
        <v>49</v>
      </c>
      <c r="O981" s="1" t="s">
        <v>37</v>
      </c>
      <c r="P981" s="1" t="s">
        <v>38</v>
      </c>
      <c r="Q981" s="1" t="s">
        <v>39</v>
      </c>
      <c r="T981" s="1" t="s">
        <v>83</v>
      </c>
      <c r="X981" s="1" t="s">
        <v>53</v>
      </c>
      <c r="Y981" s="1" t="s">
        <v>42</v>
      </c>
      <c r="Z981" s="3">
        <v>0</v>
      </c>
      <c r="AC981" s="1">
        <f t="shared" si="30"/>
        <v>2019</v>
      </c>
      <c r="AD981" s="1">
        <f t="shared" si="31"/>
        <v>10</v>
      </c>
    </row>
    <row r="982" spans="1:30" ht="12.75" customHeight="1" x14ac:dyDescent="0.2">
      <c r="A982" s="2">
        <v>43760.4503819444</v>
      </c>
      <c r="B982" s="1" t="s">
        <v>1300</v>
      </c>
      <c r="C982" s="1" t="s">
        <v>172</v>
      </c>
      <c r="D982" s="1" t="s">
        <v>173</v>
      </c>
      <c r="E982" s="3">
        <v>5</v>
      </c>
      <c r="F982" s="1" t="s">
        <v>31</v>
      </c>
      <c r="G982" s="3">
        <v>139.16999999999999</v>
      </c>
      <c r="H982" s="3">
        <v>695.85</v>
      </c>
      <c r="I982" s="1" t="s">
        <v>32</v>
      </c>
      <c r="K982" s="1" t="s">
        <v>33</v>
      </c>
      <c r="L982" s="1" t="s">
        <v>174</v>
      </c>
      <c r="M982" s="1" t="s">
        <v>35</v>
      </c>
      <c r="N982" s="1" t="s">
        <v>49</v>
      </c>
      <c r="O982" s="1" t="s">
        <v>37</v>
      </c>
      <c r="P982" s="1" t="s">
        <v>38</v>
      </c>
      <c r="Q982" s="1" t="s">
        <v>39</v>
      </c>
      <c r="T982" s="1" t="s">
        <v>134</v>
      </c>
      <c r="X982" s="1" t="s">
        <v>175</v>
      </c>
      <c r="Y982" s="1" t="s">
        <v>42</v>
      </c>
      <c r="Z982" s="3">
        <v>0</v>
      </c>
      <c r="AC982" s="1">
        <f t="shared" si="30"/>
        <v>2019</v>
      </c>
      <c r="AD982" s="1">
        <f t="shared" si="31"/>
        <v>10</v>
      </c>
    </row>
    <row r="983" spans="1:30" ht="12.75" customHeight="1" x14ac:dyDescent="0.2">
      <c r="A983" s="2">
        <v>43760.4503819444</v>
      </c>
      <c r="B983" s="1" t="s">
        <v>1300</v>
      </c>
      <c r="C983" s="1" t="s">
        <v>112</v>
      </c>
      <c r="D983" s="1" t="s">
        <v>113</v>
      </c>
      <c r="E983" s="3">
        <v>4</v>
      </c>
      <c r="F983" s="1" t="s">
        <v>31</v>
      </c>
      <c r="G983" s="3">
        <v>355.35</v>
      </c>
      <c r="H983" s="3">
        <v>1421.4</v>
      </c>
      <c r="I983" s="1" t="s">
        <v>32</v>
      </c>
      <c r="K983" s="1" t="s">
        <v>33</v>
      </c>
      <c r="L983" s="1" t="s">
        <v>114</v>
      </c>
      <c r="M983" s="1" t="s">
        <v>35</v>
      </c>
      <c r="N983" s="1" t="s">
        <v>49</v>
      </c>
      <c r="O983" s="1" t="s">
        <v>37</v>
      </c>
      <c r="P983" s="1" t="s">
        <v>38</v>
      </c>
      <c r="Q983" s="1" t="s">
        <v>39</v>
      </c>
      <c r="T983" s="1" t="s">
        <v>115</v>
      </c>
      <c r="X983" s="1" t="s">
        <v>53</v>
      </c>
      <c r="Y983" s="1" t="s">
        <v>42</v>
      </c>
      <c r="Z983" s="3">
        <v>0</v>
      </c>
      <c r="AC983" s="1">
        <f t="shared" si="30"/>
        <v>2019</v>
      </c>
      <c r="AD983" s="1">
        <f t="shared" si="31"/>
        <v>10</v>
      </c>
    </row>
    <row r="984" spans="1:30" ht="12.75" customHeight="1" x14ac:dyDescent="0.2">
      <c r="A984" s="2">
        <v>43760.532254398102</v>
      </c>
      <c r="B984" s="1" t="s">
        <v>1310</v>
      </c>
      <c r="C984" s="1" t="s">
        <v>44</v>
      </c>
      <c r="D984" s="1" t="s">
        <v>45</v>
      </c>
      <c r="E984" s="3">
        <v>10</v>
      </c>
      <c r="F984" s="1" t="s">
        <v>31</v>
      </c>
      <c r="G984" s="3">
        <v>29.88</v>
      </c>
      <c r="H984" s="3">
        <v>298.8</v>
      </c>
      <c r="I984" s="1" t="s">
        <v>46</v>
      </c>
      <c r="K984" s="1" t="s">
        <v>47</v>
      </c>
      <c r="L984" s="1" t="s">
        <v>48</v>
      </c>
      <c r="M984" s="1" t="s">
        <v>35</v>
      </c>
      <c r="N984" s="1" t="s">
        <v>120</v>
      </c>
      <c r="O984" s="1" t="s">
        <v>37</v>
      </c>
      <c r="P984" s="1" t="s">
        <v>50</v>
      </c>
      <c r="Q984" s="1" t="s">
        <v>51</v>
      </c>
      <c r="T984" s="1" t="s">
        <v>52</v>
      </c>
      <c r="X984" s="1" t="s">
        <v>53</v>
      </c>
      <c r="Y984" s="1" t="s">
        <v>42</v>
      </c>
      <c r="Z984" s="3">
        <v>0</v>
      </c>
      <c r="AC984" s="1">
        <f t="shared" si="30"/>
        <v>2019</v>
      </c>
      <c r="AD984" s="1">
        <f t="shared" si="31"/>
        <v>10</v>
      </c>
    </row>
    <row r="985" spans="1:30" ht="12.75" customHeight="1" x14ac:dyDescent="0.2">
      <c r="A985" s="2">
        <v>43760.534588460701</v>
      </c>
      <c r="B985" s="1" t="s">
        <v>1311</v>
      </c>
      <c r="C985" s="1" t="s">
        <v>44</v>
      </c>
      <c r="D985" s="1" t="s">
        <v>45</v>
      </c>
      <c r="E985" s="3">
        <v>24</v>
      </c>
      <c r="F985" s="1" t="s">
        <v>31</v>
      </c>
      <c r="G985" s="3">
        <v>29.88</v>
      </c>
      <c r="H985" s="3">
        <v>717.12</v>
      </c>
      <c r="I985" s="1" t="s">
        <v>32</v>
      </c>
      <c r="K985" s="1" t="s">
        <v>33</v>
      </c>
      <c r="L985" s="1" t="s">
        <v>48</v>
      </c>
      <c r="M985" s="1" t="s">
        <v>35</v>
      </c>
      <c r="N985" s="1" t="s">
        <v>120</v>
      </c>
      <c r="O985" s="1" t="s">
        <v>37</v>
      </c>
      <c r="P985" s="1" t="s">
        <v>50</v>
      </c>
      <c r="Q985" s="1" t="s">
        <v>51</v>
      </c>
      <c r="T985" s="1" t="s">
        <v>52</v>
      </c>
      <c r="X985" s="1" t="s">
        <v>53</v>
      </c>
      <c r="Y985" s="1" t="s">
        <v>42</v>
      </c>
      <c r="Z985" s="3">
        <v>0</v>
      </c>
      <c r="AC985" s="1">
        <f t="shared" si="30"/>
        <v>2019</v>
      </c>
      <c r="AD985" s="1">
        <f t="shared" si="31"/>
        <v>10</v>
      </c>
    </row>
    <row r="986" spans="1:30" ht="12.75" customHeight="1" x14ac:dyDescent="0.2">
      <c r="A986" s="2">
        <v>43760.534588460701</v>
      </c>
      <c r="B986" s="1" t="s">
        <v>1311</v>
      </c>
      <c r="C986" s="1" t="s">
        <v>846</v>
      </c>
      <c r="D986" s="1" t="s">
        <v>847</v>
      </c>
      <c r="E986" s="3">
        <v>4</v>
      </c>
      <c r="F986" s="1" t="s">
        <v>31</v>
      </c>
      <c r="G986" s="3">
        <v>30.5</v>
      </c>
      <c r="H986" s="3">
        <v>122</v>
      </c>
      <c r="I986" s="1" t="s">
        <v>32</v>
      </c>
      <c r="K986" s="1" t="s">
        <v>33</v>
      </c>
      <c r="L986" s="1" t="s">
        <v>848</v>
      </c>
      <c r="M986" s="1" t="s">
        <v>35</v>
      </c>
      <c r="N986" s="1" t="s">
        <v>120</v>
      </c>
      <c r="O986" s="1" t="s">
        <v>37</v>
      </c>
      <c r="P986" s="1" t="s">
        <v>50</v>
      </c>
      <c r="Q986" s="1" t="s">
        <v>51</v>
      </c>
      <c r="T986" s="1" t="s">
        <v>52</v>
      </c>
      <c r="X986" s="1" t="s">
        <v>53</v>
      </c>
      <c r="Y986" s="1" t="s">
        <v>42</v>
      </c>
      <c r="Z986" s="3">
        <v>0</v>
      </c>
      <c r="AC986" s="1">
        <f t="shared" si="30"/>
        <v>2019</v>
      </c>
      <c r="AD986" s="1">
        <f t="shared" si="31"/>
        <v>10</v>
      </c>
    </row>
    <row r="987" spans="1:30" ht="12.75" customHeight="1" x14ac:dyDescent="0.2">
      <c r="A987" s="2">
        <v>43760.534588460701</v>
      </c>
      <c r="B987" s="1" t="s">
        <v>1311</v>
      </c>
      <c r="C987" s="1" t="s">
        <v>427</v>
      </c>
      <c r="D987" s="1" t="s">
        <v>428</v>
      </c>
      <c r="E987" s="3">
        <v>2</v>
      </c>
      <c r="F987" s="1" t="s">
        <v>31</v>
      </c>
      <c r="G987" s="3">
        <v>172.5</v>
      </c>
      <c r="H987" s="3">
        <v>345</v>
      </c>
      <c r="I987" s="1" t="s">
        <v>32</v>
      </c>
      <c r="K987" s="1" t="s">
        <v>33</v>
      </c>
      <c r="L987" s="1" t="s">
        <v>429</v>
      </c>
      <c r="M987" s="1" t="s">
        <v>35</v>
      </c>
      <c r="N987" s="1" t="s">
        <v>120</v>
      </c>
      <c r="O987" s="1" t="s">
        <v>37</v>
      </c>
      <c r="P987" s="1" t="s">
        <v>414</v>
      </c>
      <c r="Q987" s="1" t="s">
        <v>415</v>
      </c>
      <c r="T987" s="1" t="s">
        <v>416</v>
      </c>
      <c r="X987" s="1" t="s">
        <v>53</v>
      </c>
      <c r="Y987" s="1" t="s">
        <v>84</v>
      </c>
      <c r="Z987" s="3">
        <v>0</v>
      </c>
      <c r="AA987" s="1" t="s">
        <v>417</v>
      </c>
      <c r="AB987" s="1" t="s">
        <v>417</v>
      </c>
      <c r="AC987" s="1">
        <f t="shared" si="30"/>
        <v>2019</v>
      </c>
      <c r="AD987" s="1">
        <f t="shared" si="31"/>
        <v>10</v>
      </c>
    </row>
    <row r="988" spans="1:30" ht="12.75" customHeight="1" x14ac:dyDescent="0.2">
      <c r="A988" s="2">
        <v>43761.482956828702</v>
      </c>
      <c r="B988" s="1" t="s">
        <v>1312</v>
      </c>
      <c r="C988" s="1" t="s">
        <v>122</v>
      </c>
      <c r="D988" s="1" t="s">
        <v>123</v>
      </c>
      <c r="E988" s="3">
        <v>20</v>
      </c>
      <c r="F988" s="1" t="s">
        <v>31</v>
      </c>
      <c r="G988" s="3">
        <v>12.17</v>
      </c>
      <c r="H988" s="3">
        <v>243.49</v>
      </c>
      <c r="I988" s="1" t="s">
        <v>32</v>
      </c>
      <c r="K988" s="1" t="s">
        <v>33</v>
      </c>
      <c r="L988" s="1" t="s">
        <v>124</v>
      </c>
      <c r="M988" s="1" t="s">
        <v>35</v>
      </c>
      <c r="N988" s="1" t="s">
        <v>36</v>
      </c>
      <c r="O988" s="1" t="s">
        <v>37</v>
      </c>
      <c r="P988" s="1" t="s">
        <v>50</v>
      </c>
      <c r="Q988" s="1" t="s">
        <v>51</v>
      </c>
      <c r="T988" s="1" t="s">
        <v>126</v>
      </c>
      <c r="X988" s="1" t="s">
        <v>53</v>
      </c>
      <c r="Y988" s="1" t="s">
        <v>42</v>
      </c>
      <c r="Z988" s="3">
        <v>0</v>
      </c>
      <c r="AC988" s="1">
        <f t="shared" si="30"/>
        <v>2019</v>
      </c>
      <c r="AD988" s="1">
        <f t="shared" si="31"/>
        <v>10</v>
      </c>
    </row>
    <row r="989" spans="1:30" ht="12.75" customHeight="1" x14ac:dyDescent="0.2">
      <c r="A989" s="2">
        <v>43761.516878900497</v>
      </c>
      <c r="B989" s="1" t="s">
        <v>1313</v>
      </c>
      <c r="C989" s="1" t="s">
        <v>717</v>
      </c>
      <c r="D989" s="1" t="s">
        <v>718</v>
      </c>
      <c r="E989" s="3">
        <v>10</v>
      </c>
      <c r="F989" s="1" t="s">
        <v>31</v>
      </c>
      <c r="G989" s="3">
        <v>22.99</v>
      </c>
      <c r="H989" s="3">
        <v>229.9</v>
      </c>
      <c r="I989" s="1" t="s">
        <v>32</v>
      </c>
      <c r="K989" s="1" t="s">
        <v>33</v>
      </c>
      <c r="L989" s="1" t="s">
        <v>719</v>
      </c>
      <c r="M989" s="1" t="s">
        <v>35</v>
      </c>
      <c r="N989" s="1" t="s">
        <v>36</v>
      </c>
      <c r="O989" s="1" t="s">
        <v>37</v>
      </c>
      <c r="P989" s="1" t="s">
        <v>169</v>
      </c>
      <c r="Q989" s="1" t="s">
        <v>170</v>
      </c>
      <c r="T989" s="1" t="s">
        <v>694</v>
      </c>
      <c r="X989" s="1" t="s">
        <v>53</v>
      </c>
      <c r="Y989" s="1" t="s">
        <v>84</v>
      </c>
      <c r="Z989" s="3">
        <v>0</v>
      </c>
      <c r="AC989" s="1">
        <f t="shared" si="30"/>
        <v>2019</v>
      </c>
      <c r="AD989" s="1">
        <f t="shared" si="31"/>
        <v>10</v>
      </c>
    </row>
    <row r="990" spans="1:30" ht="12.75" customHeight="1" x14ac:dyDescent="0.2">
      <c r="A990" s="2">
        <v>43762.278859722202</v>
      </c>
      <c r="B990" s="1" t="s">
        <v>1314</v>
      </c>
      <c r="C990" s="1" t="s">
        <v>264</v>
      </c>
      <c r="D990" s="1" t="s">
        <v>265</v>
      </c>
      <c r="E990" s="3">
        <v>10</v>
      </c>
      <c r="F990" s="1" t="s">
        <v>31</v>
      </c>
      <c r="G990" s="3">
        <v>11.74</v>
      </c>
      <c r="H990" s="3">
        <v>117.4</v>
      </c>
      <c r="I990" s="1" t="s">
        <v>32</v>
      </c>
      <c r="K990" s="1" t="s">
        <v>33</v>
      </c>
      <c r="L990" s="1" t="s">
        <v>266</v>
      </c>
      <c r="M990" s="1" t="s">
        <v>35</v>
      </c>
      <c r="N990" s="1" t="s">
        <v>120</v>
      </c>
      <c r="O990" s="1" t="s">
        <v>37</v>
      </c>
      <c r="P990" s="1" t="s">
        <v>267</v>
      </c>
      <c r="Q990" s="1" t="s">
        <v>268</v>
      </c>
      <c r="T990" s="1" t="s">
        <v>269</v>
      </c>
      <c r="X990" s="1" t="s">
        <v>53</v>
      </c>
      <c r="Y990" s="1" t="s">
        <v>84</v>
      </c>
      <c r="Z990" s="3">
        <v>0</v>
      </c>
      <c r="AC990" s="1">
        <f t="shared" si="30"/>
        <v>2019</v>
      </c>
      <c r="AD990" s="1">
        <f t="shared" si="31"/>
        <v>10</v>
      </c>
    </row>
    <row r="991" spans="1:30" ht="12.75" customHeight="1" x14ac:dyDescent="0.2">
      <c r="A991" s="2">
        <v>43762.279153784701</v>
      </c>
      <c r="B991" s="1" t="s">
        <v>1315</v>
      </c>
      <c r="C991" s="1" t="s">
        <v>264</v>
      </c>
      <c r="D991" s="1" t="s">
        <v>265</v>
      </c>
      <c r="E991" s="3">
        <v>20</v>
      </c>
      <c r="F991" s="1" t="s">
        <v>31</v>
      </c>
      <c r="G991" s="3">
        <v>11.74</v>
      </c>
      <c r="H991" s="3">
        <v>234.8</v>
      </c>
      <c r="I991" s="1" t="s">
        <v>46</v>
      </c>
      <c r="K991" s="1" t="s">
        <v>47</v>
      </c>
      <c r="L991" s="1" t="s">
        <v>266</v>
      </c>
      <c r="M991" s="1" t="s">
        <v>35</v>
      </c>
      <c r="N991" s="1" t="s">
        <v>120</v>
      </c>
      <c r="O991" s="1" t="s">
        <v>37</v>
      </c>
      <c r="P991" s="1" t="s">
        <v>267</v>
      </c>
      <c r="Q991" s="1" t="s">
        <v>268</v>
      </c>
      <c r="T991" s="1" t="s">
        <v>269</v>
      </c>
      <c r="X991" s="1" t="s">
        <v>53</v>
      </c>
      <c r="Y991" s="1" t="s">
        <v>84</v>
      </c>
      <c r="Z991" s="3">
        <v>0</v>
      </c>
      <c r="AC991" s="1">
        <f t="shared" si="30"/>
        <v>2019</v>
      </c>
      <c r="AD991" s="1">
        <f t="shared" si="31"/>
        <v>10</v>
      </c>
    </row>
    <row r="992" spans="1:30" ht="12.75" customHeight="1" x14ac:dyDescent="0.2">
      <c r="A992" s="2">
        <v>43763.300964317103</v>
      </c>
      <c r="B992" s="1" t="s">
        <v>1316</v>
      </c>
      <c r="C992" s="1" t="s">
        <v>440</v>
      </c>
      <c r="D992" s="1" t="s">
        <v>441</v>
      </c>
      <c r="E992" s="3">
        <v>20</v>
      </c>
      <c r="F992" s="1" t="s">
        <v>31</v>
      </c>
      <c r="G992" s="3">
        <v>13.23</v>
      </c>
      <c r="H992" s="3">
        <v>264.5</v>
      </c>
      <c r="I992" s="1" t="s">
        <v>32</v>
      </c>
      <c r="K992" s="1" t="s">
        <v>33</v>
      </c>
      <c r="L992" s="1" t="s">
        <v>442</v>
      </c>
      <c r="M992" s="1" t="s">
        <v>35</v>
      </c>
      <c r="N992" s="1" t="s">
        <v>36</v>
      </c>
      <c r="O992" s="1" t="s">
        <v>37</v>
      </c>
      <c r="P992" s="1" t="s">
        <v>50</v>
      </c>
      <c r="Q992" s="1" t="s">
        <v>51</v>
      </c>
      <c r="T992" s="1" t="s">
        <v>40</v>
      </c>
      <c r="X992" s="1" t="s">
        <v>53</v>
      </c>
      <c r="Y992" s="1" t="s">
        <v>42</v>
      </c>
      <c r="Z992" s="3">
        <v>0</v>
      </c>
      <c r="AC992" s="1">
        <f t="shared" si="30"/>
        <v>2019</v>
      </c>
      <c r="AD992" s="1">
        <f t="shared" si="31"/>
        <v>10</v>
      </c>
    </row>
    <row r="993" spans="1:30" ht="12.75" customHeight="1" x14ac:dyDescent="0.2">
      <c r="A993" s="2">
        <v>43763.344489085699</v>
      </c>
      <c r="B993" s="1" t="s">
        <v>1317</v>
      </c>
      <c r="C993" s="1" t="s">
        <v>192</v>
      </c>
      <c r="D993" s="1" t="s">
        <v>193</v>
      </c>
      <c r="E993" s="3">
        <v>1</v>
      </c>
      <c r="F993" s="1" t="s">
        <v>31</v>
      </c>
      <c r="G993" s="3">
        <v>656.64</v>
      </c>
      <c r="H993" s="3">
        <v>656.64</v>
      </c>
      <c r="I993" s="1" t="s">
        <v>32</v>
      </c>
      <c r="K993" s="1" t="s">
        <v>33</v>
      </c>
      <c r="L993" s="1" t="s">
        <v>194</v>
      </c>
      <c r="M993" s="1" t="s">
        <v>35</v>
      </c>
      <c r="N993" s="1" t="s">
        <v>36</v>
      </c>
      <c r="O993" s="1" t="s">
        <v>37</v>
      </c>
      <c r="P993" s="1" t="s">
        <v>69</v>
      </c>
      <c r="Q993" s="1" t="s">
        <v>70</v>
      </c>
      <c r="T993" s="1" t="s">
        <v>40</v>
      </c>
      <c r="X993" s="1" t="s">
        <v>53</v>
      </c>
      <c r="Y993" s="1" t="s">
        <v>42</v>
      </c>
      <c r="Z993" s="3">
        <v>0</v>
      </c>
      <c r="AC993" s="1">
        <f t="shared" si="30"/>
        <v>2019</v>
      </c>
      <c r="AD993" s="1">
        <f t="shared" si="31"/>
        <v>10</v>
      </c>
    </row>
    <row r="994" spans="1:30" ht="12.75" customHeight="1" x14ac:dyDescent="0.2">
      <c r="A994" s="2">
        <v>43763.505749421303</v>
      </c>
      <c r="B994" s="1" t="s">
        <v>1318</v>
      </c>
      <c r="C994" s="1" t="s">
        <v>492</v>
      </c>
      <c r="D994" s="1" t="s">
        <v>493</v>
      </c>
      <c r="E994" s="3">
        <v>5</v>
      </c>
      <c r="F994" s="1" t="s">
        <v>31</v>
      </c>
      <c r="G994" s="3">
        <v>283.01</v>
      </c>
      <c r="H994" s="3">
        <v>1415.05</v>
      </c>
      <c r="I994" s="1" t="s">
        <v>32</v>
      </c>
      <c r="K994" s="1" t="s">
        <v>33</v>
      </c>
      <c r="L994" s="1" t="s">
        <v>494</v>
      </c>
      <c r="M994" s="1" t="s">
        <v>35</v>
      </c>
      <c r="N994" s="1" t="s">
        <v>125</v>
      </c>
      <c r="O994" s="1" t="s">
        <v>37</v>
      </c>
      <c r="P994" s="1" t="s">
        <v>38</v>
      </c>
      <c r="Q994" s="1" t="s">
        <v>39</v>
      </c>
      <c r="T994" s="1" t="s">
        <v>364</v>
      </c>
      <c r="X994" s="1" t="s">
        <v>53</v>
      </c>
      <c r="Y994" s="1" t="s">
        <v>42</v>
      </c>
      <c r="Z994" s="3">
        <v>0</v>
      </c>
      <c r="AC994" s="1">
        <f t="shared" si="30"/>
        <v>2019</v>
      </c>
      <c r="AD994" s="1">
        <f t="shared" si="31"/>
        <v>10</v>
      </c>
    </row>
    <row r="995" spans="1:30" ht="12.75" customHeight="1" x14ac:dyDescent="0.2">
      <c r="A995" s="2">
        <v>43767.282960995399</v>
      </c>
      <c r="B995" s="1" t="s">
        <v>1319</v>
      </c>
      <c r="C995" s="1" t="s">
        <v>197</v>
      </c>
      <c r="D995" s="1" t="s">
        <v>198</v>
      </c>
      <c r="E995" s="3">
        <v>15</v>
      </c>
      <c r="F995" s="1" t="s">
        <v>31</v>
      </c>
      <c r="G995" s="3">
        <v>229.9</v>
      </c>
      <c r="H995" s="3">
        <v>3448.5</v>
      </c>
      <c r="I995" s="1" t="s">
        <v>32</v>
      </c>
      <c r="K995" s="1" t="s">
        <v>33</v>
      </c>
      <c r="L995" s="1" t="s">
        <v>199</v>
      </c>
      <c r="M995" s="1" t="s">
        <v>35</v>
      </c>
      <c r="N995" s="1" t="s">
        <v>36</v>
      </c>
      <c r="O995" s="1" t="s">
        <v>37</v>
      </c>
      <c r="P995" s="1" t="s">
        <v>200</v>
      </c>
      <c r="Q995" s="1" t="s">
        <v>201</v>
      </c>
      <c r="T995" s="1" t="s">
        <v>202</v>
      </c>
      <c r="X995" s="1" t="s">
        <v>53</v>
      </c>
      <c r="Y995" s="1" t="s">
        <v>84</v>
      </c>
      <c r="Z995" s="3">
        <v>0</v>
      </c>
      <c r="AC995" s="1">
        <f t="shared" si="30"/>
        <v>2019</v>
      </c>
      <c r="AD995" s="1">
        <f t="shared" si="31"/>
        <v>10</v>
      </c>
    </row>
    <row r="996" spans="1:30" ht="12.75" customHeight="1" x14ac:dyDescent="0.2">
      <c r="A996" s="2">
        <v>43769.494675925896</v>
      </c>
      <c r="B996" s="1" t="s">
        <v>1320</v>
      </c>
      <c r="C996" s="1" t="s">
        <v>663</v>
      </c>
      <c r="D996" s="1" t="s">
        <v>664</v>
      </c>
      <c r="E996" s="3">
        <v>50</v>
      </c>
      <c r="F996" s="1" t="s">
        <v>31</v>
      </c>
      <c r="G996" s="3">
        <v>22.52</v>
      </c>
      <c r="H996" s="3">
        <v>1126.08</v>
      </c>
      <c r="I996" s="1" t="s">
        <v>32</v>
      </c>
      <c r="K996" s="1" t="s">
        <v>33</v>
      </c>
      <c r="L996" s="1" t="s">
        <v>665</v>
      </c>
      <c r="M996" s="1" t="s">
        <v>35</v>
      </c>
      <c r="N996" s="1" t="s">
        <v>125</v>
      </c>
      <c r="O996" s="1" t="s">
        <v>37</v>
      </c>
      <c r="P996" s="1" t="s">
        <v>75</v>
      </c>
      <c r="Q996" s="1" t="s">
        <v>76</v>
      </c>
      <c r="T996" s="1" t="s">
        <v>106</v>
      </c>
      <c r="X996" s="1" t="s">
        <v>666</v>
      </c>
      <c r="Y996" s="1" t="s">
        <v>42</v>
      </c>
      <c r="Z996" s="3">
        <v>0</v>
      </c>
      <c r="AC996" s="1">
        <f t="shared" si="30"/>
        <v>2019</v>
      </c>
      <c r="AD996" s="1">
        <f t="shared" si="31"/>
        <v>10</v>
      </c>
    </row>
    <row r="997" spans="1:30" ht="12.75" customHeight="1" x14ac:dyDescent="0.2">
      <c r="A997" s="2">
        <v>43773.412571759298</v>
      </c>
      <c r="B997" s="1" t="s">
        <v>1321</v>
      </c>
      <c r="C997" s="1" t="s">
        <v>181</v>
      </c>
      <c r="D997" s="1" t="s">
        <v>182</v>
      </c>
      <c r="E997" s="3">
        <v>30</v>
      </c>
      <c r="F997" s="1" t="s">
        <v>31</v>
      </c>
      <c r="G997" s="3">
        <v>10.16</v>
      </c>
      <c r="H997" s="3">
        <v>304.8</v>
      </c>
      <c r="I997" s="1" t="s">
        <v>32</v>
      </c>
      <c r="K997" s="1" t="s">
        <v>33</v>
      </c>
      <c r="L997" s="1" t="s">
        <v>183</v>
      </c>
      <c r="M997" s="1" t="s">
        <v>35</v>
      </c>
      <c r="N997" s="1" t="s">
        <v>120</v>
      </c>
      <c r="O997" s="1" t="s">
        <v>37</v>
      </c>
      <c r="P997" s="1" t="s">
        <v>185</v>
      </c>
      <c r="Q997" s="1" t="s">
        <v>186</v>
      </c>
      <c r="T997" s="1" t="s">
        <v>187</v>
      </c>
      <c r="X997" s="1" t="s">
        <v>53</v>
      </c>
      <c r="Y997" s="1" t="s">
        <v>188</v>
      </c>
      <c r="Z997" s="3">
        <v>0</v>
      </c>
      <c r="AA997" s="1" t="s">
        <v>189</v>
      </c>
      <c r="AB997" s="1" t="s">
        <v>189</v>
      </c>
      <c r="AC997" s="1">
        <f t="shared" si="30"/>
        <v>2019</v>
      </c>
      <c r="AD997" s="1">
        <f t="shared" si="31"/>
        <v>11</v>
      </c>
    </row>
    <row r="998" spans="1:30" ht="12.75" customHeight="1" x14ac:dyDescent="0.2">
      <c r="A998" s="2">
        <v>43787.3324341435</v>
      </c>
      <c r="B998" s="1" t="s">
        <v>1322</v>
      </c>
      <c r="C998" s="1" t="s">
        <v>282</v>
      </c>
      <c r="D998" s="1" t="s">
        <v>283</v>
      </c>
      <c r="E998" s="3">
        <v>400</v>
      </c>
      <c r="F998" s="1" t="s">
        <v>31</v>
      </c>
      <c r="G998" s="3">
        <v>0.63</v>
      </c>
      <c r="H998" s="3">
        <v>252</v>
      </c>
      <c r="I998" s="1" t="s">
        <v>46</v>
      </c>
      <c r="K998" s="1" t="s">
        <v>47</v>
      </c>
      <c r="L998" s="1" t="s">
        <v>284</v>
      </c>
      <c r="M998" s="1" t="s">
        <v>35</v>
      </c>
      <c r="N998" s="1" t="s">
        <v>49</v>
      </c>
      <c r="O998" s="1" t="s">
        <v>37</v>
      </c>
      <c r="P998" s="1" t="s">
        <v>58</v>
      </c>
      <c r="Q998" s="1" t="s">
        <v>59</v>
      </c>
      <c r="T998" s="1" t="s">
        <v>60</v>
      </c>
      <c r="X998" s="1" t="s">
        <v>53</v>
      </c>
      <c r="Y998" s="1" t="s">
        <v>61</v>
      </c>
      <c r="Z998" s="3">
        <v>0</v>
      </c>
      <c r="AA998" s="1" t="s">
        <v>62</v>
      </c>
      <c r="AB998" s="1" t="s">
        <v>62</v>
      </c>
      <c r="AC998" s="1">
        <f t="shared" si="30"/>
        <v>2019</v>
      </c>
      <c r="AD998" s="1">
        <f t="shared" si="31"/>
        <v>11</v>
      </c>
    </row>
    <row r="999" spans="1:30" ht="12.75" customHeight="1" x14ac:dyDescent="0.2">
      <c r="A999" s="2">
        <v>43787.3324341435</v>
      </c>
      <c r="B999" s="1" t="s">
        <v>1322</v>
      </c>
      <c r="C999" s="1" t="s">
        <v>55</v>
      </c>
      <c r="D999" s="1" t="s">
        <v>56</v>
      </c>
      <c r="E999" s="3">
        <v>200</v>
      </c>
      <c r="F999" s="1" t="s">
        <v>31</v>
      </c>
      <c r="G999" s="3">
        <v>0.63</v>
      </c>
      <c r="H999" s="3">
        <v>126</v>
      </c>
      <c r="I999" s="1" t="s">
        <v>46</v>
      </c>
      <c r="K999" s="1" t="s">
        <v>47</v>
      </c>
      <c r="L999" s="1" t="s">
        <v>57</v>
      </c>
      <c r="M999" s="1" t="s">
        <v>35</v>
      </c>
      <c r="N999" s="1" t="s">
        <v>49</v>
      </c>
      <c r="O999" s="1" t="s">
        <v>37</v>
      </c>
      <c r="P999" s="1" t="s">
        <v>58</v>
      </c>
      <c r="Q999" s="1" t="s">
        <v>59</v>
      </c>
      <c r="T999" s="1" t="s">
        <v>60</v>
      </c>
      <c r="X999" s="1" t="s">
        <v>53</v>
      </c>
      <c r="Y999" s="1" t="s">
        <v>61</v>
      </c>
      <c r="Z999" s="3">
        <v>0</v>
      </c>
      <c r="AA999" s="1" t="s">
        <v>62</v>
      </c>
      <c r="AB999" s="1" t="s">
        <v>62</v>
      </c>
      <c r="AC999" s="1">
        <f t="shared" si="30"/>
        <v>2019</v>
      </c>
      <c r="AD999" s="1">
        <f t="shared" si="31"/>
        <v>11</v>
      </c>
    </row>
    <row r="1000" spans="1:30" ht="12.75" customHeight="1" x14ac:dyDescent="0.2">
      <c r="A1000" s="2">
        <v>43787.3324341435</v>
      </c>
      <c r="B1000" s="1" t="s">
        <v>1322</v>
      </c>
      <c r="C1000" s="1" t="s">
        <v>1262</v>
      </c>
      <c r="D1000" s="1" t="s">
        <v>1263</v>
      </c>
      <c r="E1000" s="3">
        <v>5</v>
      </c>
      <c r="F1000" s="1" t="s">
        <v>31</v>
      </c>
      <c r="G1000" s="3">
        <v>23.92</v>
      </c>
      <c r="H1000" s="3">
        <v>119.6</v>
      </c>
      <c r="I1000" s="1" t="s">
        <v>46</v>
      </c>
      <c r="K1000" s="1" t="s">
        <v>47</v>
      </c>
      <c r="L1000" s="1" t="s">
        <v>1264</v>
      </c>
      <c r="M1000" s="1" t="s">
        <v>35</v>
      </c>
      <c r="N1000" s="1" t="s">
        <v>49</v>
      </c>
      <c r="O1000" s="1" t="s">
        <v>37</v>
      </c>
      <c r="P1000" s="1" t="s">
        <v>75</v>
      </c>
      <c r="Q1000" s="1" t="s">
        <v>76</v>
      </c>
      <c r="T1000" s="1" t="s">
        <v>126</v>
      </c>
      <c r="X1000" s="1" t="s">
        <v>53</v>
      </c>
      <c r="Y1000" s="1" t="s">
        <v>42</v>
      </c>
      <c r="Z1000" s="3">
        <v>0</v>
      </c>
      <c r="AC1000" s="1">
        <f t="shared" si="30"/>
        <v>2019</v>
      </c>
      <c r="AD1000" s="1">
        <f t="shared" si="31"/>
        <v>11</v>
      </c>
    </row>
    <row r="1001" spans="1:30" ht="12.75" customHeight="1" x14ac:dyDescent="0.2">
      <c r="A1001" s="2">
        <v>43789.443530092598</v>
      </c>
      <c r="B1001" s="1" t="s">
        <v>1323</v>
      </c>
      <c r="C1001" s="1" t="s">
        <v>295</v>
      </c>
      <c r="D1001" s="1" t="s">
        <v>296</v>
      </c>
      <c r="E1001" s="3">
        <v>200</v>
      </c>
      <c r="F1001" s="1" t="s">
        <v>31</v>
      </c>
      <c r="G1001" s="3">
        <v>0.01</v>
      </c>
      <c r="H1001" s="3">
        <v>2</v>
      </c>
      <c r="I1001" s="1" t="s">
        <v>32</v>
      </c>
      <c r="K1001" s="1" t="s">
        <v>33</v>
      </c>
      <c r="L1001" s="1" t="s">
        <v>297</v>
      </c>
      <c r="M1001" s="1" t="s">
        <v>35</v>
      </c>
      <c r="N1001" s="1" t="s">
        <v>49</v>
      </c>
      <c r="O1001" s="1" t="s">
        <v>37</v>
      </c>
      <c r="P1001" s="1" t="s">
        <v>88</v>
      </c>
      <c r="Q1001" s="1" t="s">
        <v>89</v>
      </c>
      <c r="T1001" s="1" t="s">
        <v>90</v>
      </c>
      <c r="X1001" s="1" t="s">
        <v>53</v>
      </c>
      <c r="Y1001" s="1" t="s">
        <v>84</v>
      </c>
      <c r="Z1001" s="3">
        <v>0</v>
      </c>
      <c r="AC1001" s="1">
        <f t="shared" si="30"/>
        <v>2019</v>
      </c>
      <c r="AD1001" s="1">
        <f t="shared" si="31"/>
        <v>11</v>
      </c>
    </row>
    <row r="1002" spans="1:30" ht="12.75" customHeight="1" x14ac:dyDescent="0.2">
      <c r="A1002" s="2">
        <v>43789.443530092598</v>
      </c>
      <c r="B1002" s="1" t="s">
        <v>1323</v>
      </c>
      <c r="C1002" s="1" t="s">
        <v>146</v>
      </c>
      <c r="D1002" s="1" t="s">
        <v>147</v>
      </c>
      <c r="E1002" s="3">
        <v>300</v>
      </c>
      <c r="F1002" s="1" t="s">
        <v>31</v>
      </c>
      <c r="G1002" s="3">
        <v>0.54</v>
      </c>
      <c r="H1002" s="3">
        <v>162</v>
      </c>
      <c r="I1002" s="1" t="s">
        <v>32</v>
      </c>
      <c r="K1002" s="1" t="s">
        <v>33</v>
      </c>
      <c r="L1002" s="1" t="s">
        <v>148</v>
      </c>
      <c r="M1002" s="1" t="s">
        <v>35</v>
      </c>
      <c r="N1002" s="1" t="s">
        <v>49</v>
      </c>
      <c r="O1002" s="1" t="s">
        <v>37</v>
      </c>
      <c r="P1002" s="1" t="s">
        <v>149</v>
      </c>
      <c r="Q1002" s="1" t="s">
        <v>150</v>
      </c>
      <c r="T1002" s="1" t="s">
        <v>134</v>
      </c>
      <c r="X1002" s="1" t="s">
        <v>53</v>
      </c>
      <c r="Y1002" s="1" t="s">
        <v>151</v>
      </c>
      <c r="Z1002" s="3">
        <v>0</v>
      </c>
      <c r="AC1002" s="1">
        <f t="shared" si="30"/>
        <v>2019</v>
      </c>
      <c r="AD1002" s="1">
        <f t="shared" si="31"/>
        <v>11</v>
      </c>
    </row>
    <row r="1003" spans="1:30" ht="12.75" customHeight="1" x14ac:dyDescent="0.2">
      <c r="A1003" s="2">
        <v>43789.443530092598</v>
      </c>
      <c r="B1003" s="1" t="s">
        <v>1323</v>
      </c>
      <c r="C1003" s="1" t="s">
        <v>405</v>
      </c>
      <c r="D1003" s="1" t="s">
        <v>406</v>
      </c>
      <c r="E1003" s="3">
        <v>30</v>
      </c>
      <c r="F1003" s="1" t="s">
        <v>31</v>
      </c>
      <c r="G1003" s="3">
        <v>0.63</v>
      </c>
      <c r="H1003" s="3">
        <v>18.899999999999999</v>
      </c>
      <c r="I1003" s="1" t="s">
        <v>32</v>
      </c>
      <c r="K1003" s="1" t="s">
        <v>33</v>
      </c>
      <c r="L1003" s="1" t="s">
        <v>407</v>
      </c>
      <c r="M1003" s="1" t="s">
        <v>35</v>
      </c>
      <c r="N1003" s="1" t="s">
        <v>49</v>
      </c>
      <c r="O1003" s="1" t="s">
        <v>37</v>
      </c>
      <c r="P1003" s="1" t="s">
        <v>38</v>
      </c>
      <c r="Q1003" s="1" t="s">
        <v>39</v>
      </c>
      <c r="T1003" s="1" t="s">
        <v>52</v>
      </c>
      <c r="X1003" s="1" t="s">
        <v>53</v>
      </c>
      <c r="Y1003" s="1" t="s">
        <v>42</v>
      </c>
      <c r="Z1003" s="3">
        <v>0</v>
      </c>
      <c r="AC1003" s="1">
        <f t="shared" si="30"/>
        <v>2019</v>
      </c>
      <c r="AD1003" s="1">
        <f t="shared" si="31"/>
        <v>11</v>
      </c>
    </row>
    <row r="1004" spans="1:30" ht="12.75" customHeight="1" x14ac:dyDescent="0.2">
      <c r="A1004" s="2">
        <v>43789.443530092598</v>
      </c>
      <c r="B1004" s="1" t="s">
        <v>1323</v>
      </c>
      <c r="C1004" s="1" t="s">
        <v>312</v>
      </c>
      <c r="D1004" s="1" t="s">
        <v>313</v>
      </c>
      <c r="E1004" s="3">
        <v>400</v>
      </c>
      <c r="F1004" s="1" t="s">
        <v>31</v>
      </c>
      <c r="G1004" s="3">
        <v>0.63</v>
      </c>
      <c r="H1004" s="3">
        <v>252</v>
      </c>
      <c r="I1004" s="1" t="s">
        <v>32</v>
      </c>
      <c r="K1004" s="1" t="s">
        <v>33</v>
      </c>
      <c r="L1004" s="1" t="s">
        <v>314</v>
      </c>
      <c r="M1004" s="1" t="s">
        <v>35</v>
      </c>
      <c r="N1004" s="1" t="s">
        <v>49</v>
      </c>
      <c r="O1004" s="1" t="s">
        <v>37</v>
      </c>
      <c r="P1004" s="1" t="s">
        <v>58</v>
      </c>
      <c r="Q1004" s="1" t="s">
        <v>59</v>
      </c>
      <c r="T1004" s="1" t="s">
        <v>60</v>
      </c>
      <c r="X1004" s="1" t="s">
        <v>53</v>
      </c>
      <c r="Y1004" s="1" t="s">
        <v>61</v>
      </c>
      <c r="Z1004" s="3">
        <v>0</v>
      </c>
      <c r="AA1004" s="1" t="s">
        <v>62</v>
      </c>
      <c r="AB1004" s="1" t="s">
        <v>62</v>
      </c>
      <c r="AC1004" s="1">
        <f t="shared" si="30"/>
        <v>2019</v>
      </c>
      <c r="AD1004" s="1">
        <f t="shared" si="31"/>
        <v>11</v>
      </c>
    </row>
    <row r="1005" spans="1:30" ht="12.75" customHeight="1" x14ac:dyDescent="0.2">
      <c r="A1005" s="2">
        <v>43789.443530092598</v>
      </c>
      <c r="B1005" s="1" t="s">
        <v>1323</v>
      </c>
      <c r="C1005" s="1" t="s">
        <v>594</v>
      </c>
      <c r="D1005" s="1" t="s">
        <v>595</v>
      </c>
      <c r="E1005" s="3">
        <v>200</v>
      </c>
      <c r="F1005" s="1" t="s">
        <v>31</v>
      </c>
      <c r="G1005" s="3">
        <v>0.67</v>
      </c>
      <c r="H1005" s="3">
        <v>134</v>
      </c>
      <c r="I1005" s="1" t="s">
        <v>32</v>
      </c>
      <c r="K1005" s="1" t="s">
        <v>33</v>
      </c>
      <c r="L1005" s="1" t="s">
        <v>596</v>
      </c>
      <c r="M1005" s="1" t="s">
        <v>35</v>
      </c>
      <c r="N1005" s="1" t="s">
        <v>49</v>
      </c>
      <c r="O1005" s="1" t="s">
        <v>37</v>
      </c>
      <c r="P1005" s="1" t="s">
        <v>81</v>
      </c>
      <c r="Q1005" s="1" t="s">
        <v>82</v>
      </c>
      <c r="R1005" s="1" t="s">
        <v>134</v>
      </c>
      <c r="T1005" s="1" t="s">
        <v>134</v>
      </c>
      <c r="X1005" s="1" t="s">
        <v>53</v>
      </c>
      <c r="Y1005" s="1" t="s">
        <v>84</v>
      </c>
      <c r="Z1005" s="3">
        <v>0</v>
      </c>
      <c r="AC1005" s="1">
        <f t="shared" si="30"/>
        <v>2019</v>
      </c>
      <c r="AD1005" s="1">
        <f t="shared" si="31"/>
        <v>11</v>
      </c>
    </row>
    <row r="1006" spans="1:30" ht="12.75" customHeight="1" x14ac:dyDescent="0.2">
      <c r="A1006" s="2">
        <v>43789.443530092598</v>
      </c>
      <c r="B1006" s="1" t="s">
        <v>1323</v>
      </c>
      <c r="C1006" s="1" t="s">
        <v>66</v>
      </c>
      <c r="D1006" s="1" t="s">
        <v>67</v>
      </c>
      <c r="E1006" s="3">
        <v>500</v>
      </c>
      <c r="F1006" s="1" t="s">
        <v>31</v>
      </c>
      <c r="G1006" s="3">
        <v>0.67</v>
      </c>
      <c r="H1006" s="3">
        <v>335</v>
      </c>
      <c r="I1006" s="1" t="s">
        <v>32</v>
      </c>
      <c r="K1006" s="1" t="s">
        <v>33</v>
      </c>
      <c r="L1006" s="1" t="s">
        <v>68</v>
      </c>
      <c r="M1006" s="1" t="s">
        <v>35</v>
      </c>
      <c r="N1006" s="1" t="s">
        <v>49</v>
      </c>
      <c r="O1006" s="1" t="s">
        <v>37</v>
      </c>
      <c r="P1006" s="1" t="s">
        <v>69</v>
      </c>
      <c r="Q1006" s="1" t="s">
        <v>70</v>
      </c>
      <c r="T1006" s="1" t="s">
        <v>71</v>
      </c>
      <c r="X1006" s="1" t="s">
        <v>53</v>
      </c>
      <c r="Y1006" s="1" t="s">
        <v>42</v>
      </c>
      <c r="Z1006" s="3">
        <v>0</v>
      </c>
      <c r="AC1006" s="1">
        <f t="shared" si="30"/>
        <v>2019</v>
      </c>
      <c r="AD1006" s="1">
        <f t="shared" si="31"/>
        <v>11</v>
      </c>
    </row>
    <row r="1007" spans="1:30" ht="12.75" customHeight="1" x14ac:dyDescent="0.2">
      <c r="A1007" s="2">
        <v>43789.443530092598</v>
      </c>
      <c r="B1007" s="1" t="s">
        <v>1323</v>
      </c>
      <c r="C1007" s="1" t="s">
        <v>72</v>
      </c>
      <c r="D1007" s="1" t="s">
        <v>73</v>
      </c>
      <c r="E1007" s="3">
        <v>300</v>
      </c>
      <c r="F1007" s="1" t="s">
        <v>31</v>
      </c>
      <c r="G1007" s="3">
        <v>0.86</v>
      </c>
      <c r="H1007" s="3">
        <v>258</v>
      </c>
      <c r="I1007" s="1" t="s">
        <v>32</v>
      </c>
      <c r="K1007" s="1" t="s">
        <v>33</v>
      </c>
      <c r="L1007" s="1" t="s">
        <v>74</v>
      </c>
      <c r="M1007" s="1" t="s">
        <v>35</v>
      </c>
      <c r="N1007" s="1" t="s">
        <v>49</v>
      </c>
      <c r="O1007" s="1" t="s">
        <v>37</v>
      </c>
      <c r="P1007" s="1" t="s">
        <v>75</v>
      </c>
      <c r="Q1007" s="1" t="s">
        <v>76</v>
      </c>
      <c r="T1007" s="1" t="s">
        <v>40</v>
      </c>
      <c r="X1007" s="1" t="s">
        <v>77</v>
      </c>
      <c r="Y1007" s="1" t="s">
        <v>42</v>
      </c>
      <c r="Z1007" s="3">
        <v>0</v>
      </c>
      <c r="AC1007" s="1">
        <f t="shared" si="30"/>
        <v>2019</v>
      </c>
      <c r="AD1007" s="1">
        <f t="shared" si="31"/>
        <v>11</v>
      </c>
    </row>
    <row r="1008" spans="1:30" ht="12.75" customHeight="1" x14ac:dyDescent="0.2">
      <c r="A1008" s="2">
        <v>43789.443530092598</v>
      </c>
      <c r="B1008" s="1" t="s">
        <v>1323</v>
      </c>
      <c r="C1008" s="1" t="s">
        <v>516</v>
      </c>
      <c r="D1008" s="1" t="s">
        <v>517</v>
      </c>
      <c r="E1008" s="3">
        <v>50</v>
      </c>
      <c r="F1008" s="1" t="s">
        <v>31</v>
      </c>
      <c r="G1008" s="3">
        <v>1.17</v>
      </c>
      <c r="H1008" s="3">
        <v>58.5</v>
      </c>
      <c r="I1008" s="1" t="s">
        <v>32</v>
      </c>
      <c r="K1008" s="1" t="s">
        <v>33</v>
      </c>
      <c r="L1008" s="1" t="s">
        <v>518</v>
      </c>
      <c r="M1008" s="1" t="s">
        <v>35</v>
      </c>
      <c r="N1008" s="1" t="s">
        <v>49</v>
      </c>
      <c r="O1008" s="1" t="s">
        <v>37</v>
      </c>
      <c r="P1008" s="1" t="s">
        <v>69</v>
      </c>
      <c r="Q1008" s="1" t="s">
        <v>70</v>
      </c>
      <c r="T1008" s="1" t="s">
        <v>71</v>
      </c>
      <c r="X1008" s="1" t="s">
        <v>53</v>
      </c>
      <c r="Y1008" s="1" t="s">
        <v>42</v>
      </c>
      <c r="Z1008" s="3">
        <v>0</v>
      </c>
      <c r="AC1008" s="1">
        <f t="shared" si="30"/>
        <v>2019</v>
      </c>
      <c r="AD1008" s="1">
        <f t="shared" si="31"/>
        <v>11</v>
      </c>
    </row>
    <row r="1009" spans="1:30" ht="12.75" customHeight="1" x14ac:dyDescent="0.2">
      <c r="A1009" s="2">
        <v>43789.443530092598</v>
      </c>
      <c r="B1009" s="1" t="s">
        <v>1323</v>
      </c>
      <c r="C1009" s="1" t="s">
        <v>78</v>
      </c>
      <c r="D1009" s="1" t="s">
        <v>79</v>
      </c>
      <c r="E1009" s="3">
        <v>300</v>
      </c>
      <c r="F1009" s="1" t="s">
        <v>31</v>
      </c>
      <c r="G1009" s="3">
        <v>1.5</v>
      </c>
      <c r="H1009" s="3">
        <v>450</v>
      </c>
      <c r="I1009" s="1" t="s">
        <v>32</v>
      </c>
      <c r="K1009" s="1" t="s">
        <v>33</v>
      </c>
      <c r="L1009" s="1" t="s">
        <v>80</v>
      </c>
      <c r="M1009" s="1" t="s">
        <v>35</v>
      </c>
      <c r="N1009" s="1" t="s">
        <v>49</v>
      </c>
      <c r="O1009" s="1" t="s">
        <v>37</v>
      </c>
      <c r="P1009" s="1" t="s">
        <v>81</v>
      </c>
      <c r="Q1009" s="1" t="s">
        <v>82</v>
      </c>
      <c r="T1009" s="1" t="s">
        <v>83</v>
      </c>
      <c r="X1009" s="1" t="s">
        <v>53</v>
      </c>
      <c r="Y1009" s="1" t="s">
        <v>84</v>
      </c>
      <c r="Z1009" s="3">
        <v>0</v>
      </c>
      <c r="AC1009" s="1">
        <f t="shared" si="30"/>
        <v>2019</v>
      </c>
      <c r="AD1009" s="1">
        <f t="shared" si="31"/>
        <v>11</v>
      </c>
    </row>
    <row r="1010" spans="1:30" ht="12.75" customHeight="1" x14ac:dyDescent="0.2">
      <c r="A1010" s="2">
        <v>43789.443530092598</v>
      </c>
      <c r="B1010" s="1" t="s">
        <v>1323</v>
      </c>
      <c r="C1010" s="1" t="s">
        <v>159</v>
      </c>
      <c r="D1010" s="1" t="s">
        <v>160</v>
      </c>
      <c r="E1010" s="3">
        <v>50</v>
      </c>
      <c r="F1010" s="1" t="s">
        <v>31</v>
      </c>
      <c r="G1010" s="3">
        <v>1.52</v>
      </c>
      <c r="H1010" s="3">
        <v>76</v>
      </c>
      <c r="I1010" s="1" t="s">
        <v>32</v>
      </c>
      <c r="K1010" s="1" t="s">
        <v>33</v>
      </c>
      <c r="L1010" s="1" t="s">
        <v>161</v>
      </c>
      <c r="M1010" s="1" t="s">
        <v>35</v>
      </c>
      <c r="N1010" s="1" t="s">
        <v>49</v>
      </c>
      <c r="O1010" s="1" t="s">
        <v>37</v>
      </c>
      <c r="P1010" s="1" t="s">
        <v>69</v>
      </c>
      <c r="Q1010" s="1" t="s">
        <v>70</v>
      </c>
      <c r="T1010" s="1" t="s">
        <v>40</v>
      </c>
      <c r="X1010" s="1" t="s">
        <v>162</v>
      </c>
      <c r="Y1010" s="1" t="s">
        <v>42</v>
      </c>
      <c r="Z1010" s="3">
        <v>0</v>
      </c>
      <c r="AC1010" s="1">
        <f t="shared" si="30"/>
        <v>2019</v>
      </c>
      <c r="AD1010" s="1">
        <f t="shared" si="31"/>
        <v>11</v>
      </c>
    </row>
    <row r="1011" spans="1:30" ht="12.75" customHeight="1" x14ac:dyDescent="0.2">
      <c r="A1011" s="2">
        <v>43789.443530092598</v>
      </c>
      <c r="B1011" s="1" t="s">
        <v>1323</v>
      </c>
      <c r="C1011" s="1" t="s">
        <v>471</v>
      </c>
      <c r="D1011" s="1" t="s">
        <v>472</v>
      </c>
      <c r="E1011" s="3">
        <v>100</v>
      </c>
      <c r="F1011" s="1" t="s">
        <v>31</v>
      </c>
      <c r="G1011" s="3">
        <v>1.8</v>
      </c>
      <c r="H1011" s="3">
        <v>180</v>
      </c>
      <c r="I1011" s="1" t="s">
        <v>32</v>
      </c>
      <c r="K1011" s="1" t="s">
        <v>33</v>
      </c>
      <c r="L1011" s="1" t="s">
        <v>473</v>
      </c>
      <c r="M1011" s="1" t="s">
        <v>35</v>
      </c>
      <c r="N1011" s="1" t="s">
        <v>49</v>
      </c>
      <c r="O1011" s="1" t="s">
        <v>37</v>
      </c>
      <c r="P1011" s="1" t="s">
        <v>149</v>
      </c>
      <c r="Q1011" s="1" t="s">
        <v>150</v>
      </c>
      <c r="T1011" s="1" t="s">
        <v>90</v>
      </c>
      <c r="X1011" s="1" t="s">
        <v>53</v>
      </c>
      <c r="Y1011" s="1" t="s">
        <v>151</v>
      </c>
      <c r="Z1011" s="3">
        <v>0</v>
      </c>
      <c r="AC1011" s="1">
        <f t="shared" si="30"/>
        <v>2019</v>
      </c>
      <c r="AD1011" s="1">
        <f t="shared" si="31"/>
        <v>11</v>
      </c>
    </row>
    <row r="1012" spans="1:30" ht="12.75" customHeight="1" x14ac:dyDescent="0.2">
      <c r="A1012" s="2">
        <v>43789.443530092598</v>
      </c>
      <c r="B1012" s="1" t="s">
        <v>1323</v>
      </c>
      <c r="C1012" s="1" t="s">
        <v>230</v>
      </c>
      <c r="D1012" s="1" t="s">
        <v>231</v>
      </c>
      <c r="E1012" s="3">
        <v>100</v>
      </c>
      <c r="F1012" s="1" t="s">
        <v>31</v>
      </c>
      <c r="G1012" s="3">
        <v>1.99</v>
      </c>
      <c r="H1012" s="3">
        <v>199</v>
      </c>
      <c r="I1012" s="1" t="s">
        <v>32</v>
      </c>
      <c r="K1012" s="1" t="s">
        <v>33</v>
      </c>
      <c r="L1012" s="1" t="s">
        <v>232</v>
      </c>
      <c r="M1012" s="1" t="s">
        <v>35</v>
      </c>
      <c r="N1012" s="1" t="s">
        <v>49</v>
      </c>
      <c r="O1012" s="1" t="s">
        <v>37</v>
      </c>
      <c r="P1012" s="1" t="s">
        <v>88</v>
      </c>
      <c r="Q1012" s="1" t="s">
        <v>89</v>
      </c>
      <c r="T1012" s="1" t="s">
        <v>90</v>
      </c>
      <c r="X1012" s="1" t="s">
        <v>53</v>
      </c>
      <c r="Y1012" s="1" t="s">
        <v>84</v>
      </c>
      <c r="Z1012" s="3">
        <v>0</v>
      </c>
      <c r="AC1012" s="1">
        <f t="shared" si="30"/>
        <v>2019</v>
      </c>
      <c r="AD1012" s="1">
        <f t="shared" si="31"/>
        <v>11</v>
      </c>
    </row>
    <row r="1013" spans="1:30" ht="12.75" customHeight="1" x14ac:dyDescent="0.2">
      <c r="A1013" s="2">
        <v>43789.443530092598</v>
      </c>
      <c r="B1013" s="1" t="s">
        <v>1323</v>
      </c>
      <c r="C1013" s="1" t="s">
        <v>135</v>
      </c>
      <c r="D1013" s="1" t="s">
        <v>136</v>
      </c>
      <c r="E1013" s="3">
        <v>50</v>
      </c>
      <c r="F1013" s="1" t="s">
        <v>31</v>
      </c>
      <c r="G1013" s="3">
        <v>2.06</v>
      </c>
      <c r="H1013" s="3">
        <v>103</v>
      </c>
      <c r="I1013" s="1" t="s">
        <v>32</v>
      </c>
      <c r="K1013" s="1" t="s">
        <v>33</v>
      </c>
      <c r="L1013" s="1" t="s">
        <v>137</v>
      </c>
      <c r="M1013" s="1" t="s">
        <v>35</v>
      </c>
      <c r="N1013" s="1" t="s">
        <v>49</v>
      </c>
      <c r="O1013" s="1" t="s">
        <v>37</v>
      </c>
      <c r="P1013" s="1" t="s">
        <v>69</v>
      </c>
      <c r="Q1013" s="1" t="s">
        <v>70</v>
      </c>
      <c r="T1013" s="1" t="s">
        <v>40</v>
      </c>
      <c r="X1013" s="1" t="s">
        <v>138</v>
      </c>
      <c r="Y1013" s="1" t="s">
        <v>42</v>
      </c>
      <c r="Z1013" s="3">
        <v>0</v>
      </c>
      <c r="AC1013" s="1">
        <f t="shared" si="30"/>
        <v>2019</v>
      </c>
      <c r="AD1013" s="1">
        <f t="shared" si="31"/>
        <v>11</v>
      </c>
    </row>
    <row r="1014" spans="1:30" ht="12.75" customHeight="1" x14ac:dyDescent="0.2">
      <c r="A1014" s="2">
        <v>43789.443530092598</v>
      </c>
      <c r="B1014" s="1" t="s">
        <v>1323</v>
      </c>
      <c r="C1014" s="1" t="s">
        <v>91</v>
      </c>
      <c r="D1014" s="1" t="s">
        <v>92</v>
      </c>
      <c r="E1014" s="3">
        <v>100</v>
      </c>
      <c r="F1014" s="1" t="s">
        <v>31</v>
      </c>
      <c r="G1014" s="3">
        <v>2.16</v>
      </c>
      <c r="H1014" s="3">
        <v>216</v>
      </c>
      <c r="I1014" s="1" t="s">
        <v>32</v>
      </c>
      <c r="K1014" s="1" t="s">
        <v>33</v>
      </c>
      <c r="L1014" s="1" t="s">
        <v>93</v>
      </c>
      <c r="M1014" s="1" t="s">
        <v>35</v>
      </c>
      <c r="N1014" s="1" t="s">
        <v>49</v>
      </c>
      <c r="O1014" s="1" t="s">
        <v>37</v>
      </c>
      <c r="P1014" s="1" t="s">
        <v>88</v>
      </c>
      <c r="Q1014" s="1" t="s">
        <v>89</v>
      </c>
      <c r="T1014" s="1" t="s">
        <v>90</v>
      </c>
      <c r="X1014" s="1" t="s">
        <v>53</v>
      </c>
      <c r="Y1014" s="1" t="s">
        <v>84</v>
      </c>
      <c r="Z1014" s="3">
        <v>0</v>
      </c>
      <c r="AC1014" s="1">
        <f t="shared" si="30"/>
        <v>2019</v>
      </c>
      <c r="AD1014" s="1">
        <f t="shared" si="31"/>
        <v>11</v>
      </c>
    </row>
    <row r="1015" spans="1:30" ht="12.75" customHeight="1" x14ac:dyDescent="0.2">
      <c r="A1015" s="2">
        <v>43789.443530092598</v>
      </c>
      <c r="B1015" s="1" t="s">
        <v>1323</v>
      </c>
      <c r="C1015" s="1" t="s">
        <v>233</v>
      </c>
      <c r="D1015" s="1" t="s">
        <v>234</v>
      </c>
      <c r="E1015" s="3">
        <v>40</v>
      </c>
      <c r="F1015" s="1" t="s">
        <v>31</v>
      </c>
      <c r="G1015" s="3">
        <v>2.5</v>
      </c>
      <c r="H1015" s="3">
        <v>100</v>
      </c>
      <c r="I1015" s="1" t="s">
        <v>32</v>
      </c>
      <c r="K1015" s="1" t="s">
        <v>33</v>
      </c>
      <c r="L1015" s="1" t="s">
        <v>235</v>
      </c>
      <c r="M1015" s="1" t="s">
        <v>35</v>
      </c>
      <c r="N1015" s="1" t="s">
        <v>49</v>
      </c>
      <c r="O1015" s="1" t="s">
        <v>37</v>
      </c>
      <c r="P1015" s="1" t="s">
        <v>50</v>
      </c>
      <c r="Q1015" s="1" t="s">
        <v>51</v>
      </c>
      <c r="T1015" s="1" t="s">
        <v>52</v>
      </c>
      <c r="X1015" s="1" t="s">
        <v>53</v>
      </c>
      <c r="Y1015" s="1" t="s">
        <v>42</v>
      </c>
      <c r="Z1015" s="3">
        <v>0</v>
      </c>
      <c r="AC1015" s="1">
        <f t="shared" si="30"/>
        <v>2019</v>
      </c>
      <c r="AD1015" s="1">
        <f t="shared" si="31"/>
        <v>11</v>
      </c>
    </row>
    <row r="1016" spans="1:30" ht="12.75" customHeight="1" x14ac:dyDescent="0.2">
      <c r="A1016" s="2">
        <v>43789.443530092598</v>
      </c>
      <c r="B1016" s="1" t="s">
        <v>1323</v>
      </c>
      <c r="C1016" s="1" t="s">
        <v>408</v>
      </c>
      <c r="D1016" s="1" t="s">
        <v>409</v>
      </c>
      <c r="E1016" s="3">
        <v>50</v>
      </c>
      <c r="F1016" s="1" t="s">
        <v>31</v>
      </c>
      <c r="G1016" s="3">
        <v>2.7</v>
      </c>
      <c r="H1016" s="3">
        <v>135</v>
      </c>
      <c r="I1016" s="1" t="s">
        <v>32</v>
      </c>
      <c r="K1016" s="1" t="s">
        <v>33</v>
      </c>
      <c r="L1016" s="1" t="s">
        <v>410</v>
      </c>
      <c r="M1016" s="1" t="s">
        <v>35</v>
      </c>
      <c r="N1016" s="1" t="s">
        <v>49</v>
      </c>
      <c r="O1016" s="1" t="s">
        <v>37</v>
      </c>
      <c r="P1016" s="1" t="s">
        <v>88</v>
      </c>
      <c r="Q1016" s="1" t="s">
        <v>89</v>
      </c>
      <c r="T1016" s="1" t="s">
        <v>90</v>
      </c>
      <c r="X1016" s="1" t="s">
        <v>53</v>
      </c>
      <c r="Y1016" s="1" t="s">
        <v>84</v>
      </c>
      <c r="Z1016" s="3">
        <v>0</v>
      </c>
      <c r="AC1016" s="1">
        <f t="shared" si="30"/>
        <v>2019</v>
      </c>
      <c r="AD1016" s="1">
        <f t="shared" si="31"/>
        <v>11</v>
      </c>
    </row>
    <row r="1017" spans="1:30" ht="12.75" customHeight="1" x14ac:dyDescent="0.2">
      <c r="A1017" s="2">
        <v>43789.443530092598</v>
      </c>
      <c r="B1017" s="1" t="s">
        <v>1323</v>
      </c>
      <c r="C1017" s="1" t="s">
        <v>758</v>
      </c>
      <c r="D1017" s="1" t="s">
        <v>759</v>
      </c>
      <c r="E1017" s="3">
        <v>50</v>
      </c>
      <c r="F1017" s="1" t="s">
        <v>31</v>
      </c>
      <c r="G1017" s="3">
        <v>3.07</v>
      </c>
      <c r="H1017" s="3">
        <v>153.5</v>
      </c>
      <c r="I1017" s="1" t="s">
        <v>32</v>
      </c>
      <c r="K1017" s="1" t="s">
        <v>33</v>
      </c>
      <c r="L1017" s="1" t="s">
        <v>760</v>
      </c>
      <c r="M1017" s="1" t="s">
        <v>35</v>
      </c>
      <c r="N1017" s="1" t="s">
        <v>49</v>
      </c>
      <c r="O1017" s="1" t="s">
        <v>37</v>
      </c>
      <c r="P1017" s="1" t="s">
        <v>88</v>
      </c>
      <c r="Q1017" s="1" t="s">
        <v>89</v>
      </c>
      <c r="T1017" s="1" t="s">
        <v>90</v>
      </c>
      <c r="X1017" s="1" t="s">
        <v>53</v>
      </c>
      <c r="Y1017" s="1" t="s">
        <v>84</v>
      </c>
      <c r="Z1017" s="3">
        <v>0</v>
      </c>
      <c r="AC1017" s="1">
        <f t="shared" si="30"/>
        <v>2019</v>
      </c>
      <c r="AD1017" s="1">
        <f t="shared" si="31"/>
        <v>11</v>
      </c>
    </row>
    <row r="1018" spans="1:30" ht="12.75" customHeight="1" x14ac:dyDescent="0.2">
      <c r="A1018" s="2">
        <v>43789.443530092598</v>
      </c>
      <c r="B1018" s="1" t="s">
        <v>1323</v>
      </c>
      <c r="C1018" s="1" t="s">
        <v>97</v>
      </c>
      <c r="D1018" s="1" t="s">
        <v>98</v>
      </c>
      <c r="E1018" s="3">
        <v>50</v>
      </c>
      <c r="F1018" s="1" t="s">
        <v>31</v>
      </c>
      <c r="G1018" s="3">
        <v>3.1</v>
      </c>
      <c r="H1018" s="3">
        <v>155</v>
      </c>
      <c r="I1018" s="1" t="s">
        <v>32</v>
      </c>
      <c r="K1018" s="1" t="s">
        <v>33</v>
      </c>
      <c r="L1018" s="1" t="s">
        <v>99</v>
      </c>
      <c r="M1018" s="1" t="s">
        <v>35</v>
      </c>
      <c r="N1018" s="1" t="s">
        <v>49</v>
      </c>
      <c r="O1018" s="1" t="s">
        <v>37</v>
      </c>
      <c r="P1018" s="1" t="s">
        <v>88</v>
      </c>
      <c r="Q1018" s="1" t="s">
        <v>89</v>
      </c>
      <c r="T1018" s="1" t="s">
        <v>90</v>
      </c>
      <c r="X1018" s="1" t="s">
        <v>53</v>
      </c>
      <c r="Y1018" s="1" t="s">
        <v>84</v>
      </c>
      <c r="Z1018" s="3">
        <v>0</v>
      </c>
      <c r="AC1018" s="1">
        <f t="shared" si="30"/>
        <v>2019</v>
      </c>
      <c r="AD1018" s="1">
        <f t="shared" si="31"/>
        <v>11</v>
      </c>
    </row>
    <row r="1019" spans="1:30" ht="12.75" customHeight="1" x14ac:dyDescent="0.2">
      <c r="A1019" s="2">
        <v>43789.443530092598</v>
      </c>
      <c r="B1019" s="1" t="s">
        <v>1323</v>
      </c>
      <c r="C1019" s="1" t="s">
        <v>236</v>
      </c>
      <c r="D1019" s="1" t="s">
        <v>237</v>
      </c>
      <c r="E1019" s="3">
        <v>50</v>
      </c>
      <c r="F1019" s="1" t="s">
        <v>31</v>
      </c>
      <c r="G1019" s="3">
        <v>3.37</v>
      </c>
      <c r="H1019" s="3">
        <v>168.5</v>
      </c>
      <c r="I1019" s="1" t="s">
        <v>32</v>
      </c>
      <c r="K1019" s="1" t="s">
        <v>33</v>
      </c>
      <c r="L1019" s="1" t="s">
        <v>238</v>
      </c>
      <c r="M1019" s="1" t="s">
        <v>35</v>
      </c>
      <c r="N1019" s="1" t="s">
        <v>49</v>
      </c>
      <c r="O1019" s="1" t="s">
        <v>37</v>
      </c>
      <c r="P1019" s="1" t="s">
        <v>69</v>
      </c>
      <c r="Q1019" s="1" t="s">
        <v>70</v>
      </c>
      <c r="T1019" s="1" t="s">
        <v>40</v>
      </c>
      <c r="X1019" s="1" t="s">
        <v>239</v>
      </c>
      <c r="Y1019" s="1" t="s">
        <v>42</v>
      </c>
      <c r="Z1019" s="3">
        <v>0</v>
      </c>
      <c r="AC1019" s="1">
        <f t="shared" si="30"/>
        <v>2019</v>
      </c>
      <c r="AD1019" s="1">
        <f t="shared" si="31"/>
        <v>11</v>
      </c>
    </row>
    <row r="1020" spans="1:30" ht="12.75" customHeight="1" x14ac:dyDescent="0.2">
      <c r="A1020" s="2">
        <v>43789.443530092598</v>
      </c>
      <c r="B1020" s="1" t="s">
        <v>1323</v>
      </c>
      <c r="C1020" s="1" t="s">
        <v>949</v>
      </c>
      <c r="D1020" s="1" t="s">
        <v>950</v>
      </c>
      <c r="E1020" s="3">
        <v>20</v>
      </c>
      <c r="F1020" s="1" t="s">
        <v>31</v>
      </c>
      <c r="G1020" s="3">
        <v>4.1100000000000003</v>
      </c>
      <c r="H1020" s="3">
        <v>82.2</v>
      </c>
      <c r="I1020" s="1" t="s">
        <v>32</v>
      </c>
      <c r="K1020" s="1" t="s">
        <v>33</v>
      </c>
      <c r="L1020" s="1" t="s">
        <v>951</v>
      </c>
      <c r="M1020" s="1" t="s">
        <v>35</v>
      </c>
      <c r="N1020" s="1" t="s">
        <v>49</v>
      </c>
      <c r="O1020" s="1" t="s">
        <v>37</v>
      </c>
      <c r="P1020" s="1" t="s">
        <v>69</v>
      </c>
      <c r="Q1020" s="1" t="s">
        <v>70</v>
      </c>
      <c r="T1020" s="1" t="s">
        <v>52</v>
      </c>
      <c r="X1020" s="1" t="s">
        <v>53</v>
      </c>
      <c r="Y1020" s="1" t="s">
        <v>42</v>
      </c>
      <c r="Z1020" s="3">
        <v>0</v>
      </c>
      <c r="AC1020" s="1">
        <f t="shared" si="30"/>
        <v>2019</v>
      </c>
      <c r="AD1020" s="1">
        <f t="shared" si="31"/>
        <v>11</v>
      </c>
    </row>
    <row r="1021" spans="1:30" ht="12.75" customHeight="1" x14ac:dyDescent="0.2">
      <c r="A1021" s="2">
        <v>43789.443530092598</v>
      </c>
      <c r="B1021" s="1" t="s">
        <v>1323</v>
      </c>
      <c r="C1021" s="1" t="s">
        <v>1324</v>
      </c>
      <c r="D1021" s="1" t="s">
        <v>1325</v>
      </c>
      <c r="E1021" s="3">
        <v>10</v>
      </c>
      <c r="F1021" s="1" t="s">
        <v>31</v>
      </c>
      <c r="G1021" s="3">
        <v>4.97</v>
      </c>
      <c r="H1021" s="3">
        <v>49.7</v>
      </c>
      <c r="I1021" s="1" t="s">
        <v>32</v>
      </c>
      <c r="K1021" s="1" t="s">
        <v>33</v>
      </c>
      <c r="L1021" s="1" t="s">
        <v>1326</v>
      </c>
      <c r="M1021" s="1" t="s">
        <v>35</v>
      </c>
      <c r="N1021" s="1" t="s">
        <v>49</v>
      </c>
      <c r="O1021" s="1" t="s">
        <v>37</v>
      </c>
      <c r="P1021" s="1" t="s">
        <v>88</v>
      </c>
      <c r="Q1021" s="1" t="s">
        <v>89</v>
      </c>
      <c r="T1021" s="1" t="s">
        <v>1154</v>
      </c>
      <c r="X1021" s="1" t="s">
        <v>53</v>
      </c>
      <c r="Y1021" s="1" t="s">
        <v>84</v>
      </c>
      <c r="Z1021" s="3">
        <v>0</v>
      </c>
      <c r="AC1021" s="1">
        <f t="shared" si="30"/>
        <v>2019</v>
      </c>
      <c r="AD1021" s="1">
        <f t="shared" si="31"/>
        <v>11</v>
      </c>
    </row>
    <row r="1022" spans="1:30" ht="12.75" customHeight="1" x14ac:dyDescent="0.2">
      <c r="A1022" s="2">
        <v>43789.443530092598</v>
      </c>
      <c r="B1022" s="1" t="s">
        <v>1323</v>
      </c>
      <c r="C1022" s="1" t="s">
        <v>246</v>
      </c>
      <c r="D1022" s="1" t="s">
        <v>247</v>
      </c>
      <c r="E1022" s="3">
        <v>70</v>
      </c>
      <c r="F1022" s="1" t="s">
        <v>31</v>
      </c>
      <c r="G1022" s="3">
        <v>5.27</v>
      </c>
      <c r="H1022" s="3">
        <v>368.9</v>
      </c>
      <c r="I1022" s="1" t="s">
        <v>32</v>
      </c>
      <c r="K1022" s="1" t="s">
        <v>33</v>
      </c>
      <c r="L1022" s="1" t="s">
        <v>248</v>
      </c>
      <c r="M1022" s="1" t="s">
        <v>35</v>
      </c>
      <c r="N1022" s="1" t="s">
        <v>49</v>
      </c>
      <c r="O1022" s="1" t="s">
        <v>37</v>
      </c>
      <c r="P1022" s="1" t="s">
        <v>38</v>
      </c>
      <c r="Q1022" s="1" t="s">
        <v>39</v>
      </c>
      <c r="T1022" s="1" t="s">
        <v>249</v>
      </c>
      <c r="X1022" s="1" t="s">
        <v>250</v>
      </c>
      <c r="Y1022" s="1" t="s">
        <v>42</v>
      </c>
      <c r="Z1022" s="3">
        <v>0</v>
      </c>
      <c r="AC1022" s="1">
        <f t="shared" si="30"/>
        <v>2019</v>
      </c>
      <c r="AD1022" s="1">
        <f t="shared" si="31"/>
        <v>11</v>
      </c>
    </row>
    <row r="1023" spans="1:30" ht="12.75" customHeight="1" x14ac:dyDescent="0.2">
      <c r="A1023" s="2">
        <v>43789.443530092598</v>
      </c>
      <c r="B1023" s="1" t="s">
        <v>1323</v>
      </c>
      <c r="C1023" s="1" t="s">
        <v>1250</v>
      </c>
      <c r="D1023" s="1" t="s">
        <v>1251</v>
      </c>
      <c r="E1023" s="3">
        <v>20</v>
      </c>
      <c r="F1023" s="1" t="s">
        <v>31</v>
      </c>
      <c r="G1023" s="3">
        <v>6.24</v>
      </c>
      <c r="H1023" s="3">
        <v>124.8</v>
      </c>
      <c r="I1023" s="1" t="s">
        <v>32</v>
      </c>
      <c r="K1023" s="1" t="s">
        <v>33</v>
      </c>
      <c r="L1023" s="1" t="s">
        <v>1252</v>
      </c>
      <c r="M1023" s="1" t="s">
        <v>35</v>
      </c>
      <c r="N1023" s="1" t="s">
        <v>49</v>
      </c>
      <c r="O1023" s="1" t="s">
        <v>37</v>
      </c>
      <c r="P1023" s="1" t="s">
        <v>69</v>
      </c>
      <c r="Q1023" s="1" t="s">
        <v>70</v>
      </c>
      <c r="T1023" s="1" t="s">
        <v>52</v>
      </c>
      <c r="X1023" s="1" t="s">
        <v>53</v>
      </c>
      <c r="Y1023" s="1" t="s">
        <v>42</v>
      </c>
      <c r="Z1023" s="3">
        <v>0</v>
      </c>
      <c r="AC1023" s="1">
        <f t="shared" si="30"/>
        <v>2019</v>
      </c>
      <c r="AD1023" s="1">
        <f t="shared" si="31"/>
        <v>11</v>
      </c>
    </row>
    <row r="1024" spans="1:30" ht="12.75" customHeight="1" x14ac:dyDescent="0.2">
      <c r="A1024" s="2">
        <v>43789.443530092598</v>
      </c>
      <c r="B1024" s="1" t="s">
        <v>1323</v>
      </c>
      <c r="C1024" s="1" t="s">
        <v>336</v>
      </c>
      <c r="D1024" s="1" t="s">
        <v>337</v>
      </c>
      <c r="E1024" s="3">
        <v>12</v>
      </c>
      <c r="F1024" s="1" t="s">
        <v>31</v>
      </c>
      <c r="G1024" s="3">
        <v>8.4</v>
      </c>
      <c r="H1024" s="3">
        <v>100.8</v>
      </c>
      <c r="I1024" s="1" t="s">
        <v>32</v>
      </c>
      <c r="K1024" s="1" t="s">
        <v>33</v>
      </c>
      <c r="L1024" s="1" t="s">
        <v>338</v>
      </c>
      <c r="M1024" s="1" t="s">
        <v>35</v>
      </c>
      <c r="N1024" s="1" t="s">
        <v>49</v>
      </c>
      <c r="O1024" s="1" t="s">
        <v>37</v>
      </c>
      <c r="P1024" s="1" t="s">
        <v>69</v>
      </c>
      <c r="Q1024" s="1" t="s">
        <v>70</v>
      </c>
      <c r="T1024" s="1" t="s">
        <v>339</v>
      </c>
      <c r="X1024" s="1" t="s">
        <v>53</v>
      </c>
      <c r="Y1024" s="1" t="s">
        <v>42</v>
      </c>
      <c r="Z1024" s="3">
        <v>0</v>
      </c>
      <c r="AC1024" s="1">
        <f t="shared" si="30"/>
        <v>2019</v>
      </c>
      <c r="AD1024" s="1">
        <f t="shared" si="31"/>
        <v>11</v>
      </c>
    </row>
    <row r="1025" spans="1:30" ht="12.75" customHeight="1" x14ac:dyDescent="0.2">
      <c r="A1025" s="2">
        <v>43789.443530092598</v>
      </c>
      <c r="B1025" s="1" t="s">
        <v>1323</v>
      </c>
      <c r="C1025" s="1" t="s">
        <v>411</v>
      </c>
      <c r="D1025" s="1" t="s">
        <v>412</v>
      </c>
      <c r="E1025" s="3">
        <v>150</v>
      </c>
      <c r="F1025" s="1" t="s">
        <v>31</v>
      </c>
      <c r="G1025" s="3">
        <v>9.1999999999999993</v>
      </c>
      <c r="H1025" s="3">
        <v>1380</v>
      </c>
      <c r="I1025" s="1" t="s">
        <v>32</v>
      </c>
      <c r="K1025" s="1" t="s">
        <v>33</v>
      </c>
      <c r="L1025" s="1" t="s">
        <v>413</v>
      </c>
      <c r="M1025" s="1" t="s">
        <v>35</v>
      </c>
      <c r="N1025" s="1" t="s">
        <v>49</v>
      </c>
      <c r="O1025" s="1" t="s">
        <v>37</v>
      </c>
      <c r="P1025" s="1" t="s">
        <v>414</v>
      </c>
      <c r="Q1025" s="1" t="s">
        <v>415</v>
      </c>
      <c r="T1025" s="1" t="s">
        <v>416</v>
      </c>
      <c r="X1025" s="1" t="s">
        <v>53</v>
      </c>
      <c r="Y1025" s="1" t="s">
        <v>84</v>
      </c>
      <c r="Z1025" s="3">
        <v>0</v>
      </c>
      <c r="AA1025" s="1" t="s">
        <v>417</v>
      </c>
      <c r="AB1025" s="1" t="s">
        <v>417</v>
      </c>
      <c r="AC1025" s="1">
        <f t="shared" si="30"/>
        <v>2019</v>
      </c>
      <c r="AD1025" s="1">
        <f t="shared" si="31"/>
        <v>11</v>
      </c>
    </row>
    <row r="1026" spans="1:30" ht="12.75" customHeight="1" x14ac:dyDescent="0.2">
      <c r="A1026" s="2">
        <v>43789.443530092598</v>
      </c>
      <c r="B1026" s="1" t="s">
        <v>1323</v>
      </c>
      <c r="C1026" s="1" t="s">
        <v>603</v>
      </c>
      <c r="D1026" s="1" t="s">
        <v>604</v>
      </c>
      <c r="E1026" s="3">
        <v>20</v>
      </c>
      <c r="F1026" s="1" t="s">
        <v>31</v>
      </c>
      <c r="G1026" s="3">
        <v>10.119999999999999</v>
      </c>
      <c r="H1026" s="3">
        <v>202.4</v>
      </c>
      <c r="I1026" s="1" t="s">
        <v>32</v>
      </c>
      <c r="K1026" s="1" t="s">
        <v>33</v>
      </c>
      <c r="L1026" s="1" t="s">
        <v>605</v>
      </c>
      <c r="M1026" s="1" t="s">
        <v>35</v>
      </c>
      <c r="N1026" s="1" t="s">
        <v>49</v>
      </c>
      <c r="O1026" s="1" t="s">
        <v>37</v>
      </c>
      <c r="P1026" s="1" t="s">
        <v>69</v>
      </c>
      <c r="Q1026" s="1" t="s">
        <v>70</v>
      </c>
      <c r="T1026" s="1" t="s">
        <v>71</v>
      </c>
      <c r="X1026" s="1" t="s">
        <v>53</v>
      </c>
      <c r="Y1026" s="1" t="s">
        <v>42</v>
      </c>
      <c r="Z1026" s="3">
        <v>0</v>
      </c>
      <c r="AC1026" s="1">
        <f t="shared" si="30"/>
        <v>2019</v>
      </c>
      <c r="AD1026" s="1">
        <f t="shared" si="31"/>
        <v>11</v>
      </c>
    </row>
    <row r="1027" spans="1:30" ht="12.75" customHeight="1" x14ac:dyDescent="0.2">
      <c r="A1027" s="2">
        <v>43789.443530092598</v>
      </c>
      <c r="B1027" s="1" t="s">
        <v>1323</v>
      </c>
      <c r="C1027" s="1" t="s">
        <v>181</v>
      </c>
      <c r="D1027" s="1" t="s">
        <v>182</v>
      </c>
      <c r="E1027" s="3">
        <v>50</v>
      </c>
      <c r="F1027" s="1" t="s">
        <v>31</v>
      </c>
      <c r="G1027" s="3">
        <v>10.16</v>
      </c>
      <c r="H1027" s="3">
        <v>508</v>
      </c>
      <c r="I1027" s="1" t="s">
        <v>32</v>
      </c>
      <c r="K1027" s="1" t="s">
        <v>33</v>
      </c>
      <c r="L1027" s="1" t="s">
        <v>183</v>
      </c>
      <c r="M1027" s="1" t="s">
        <v>35</v>
      </c>
      <c r="N1027" s="1" t="s">
        <v>49</v>
      </c>
      <c r="O1027" s="1" t="s">
        <v>37</v>
      </c>
      <c r="P1027" s="1" t="s">
        <v>185</v>
      </c>
      <c r="Q1027" s="1" t="s">
        <v>186</v>
      </c>
      <c r="T1027" s="1" t="s">
        <v>187</v>
      </c>
      <c r="X1027" s="1" t="s">
        <v>53</v>
      </c>
      <c r="Y1027" s="1" t="s">
        <v>188</v>
      </c>
      <c r="Z1027" s="3">
        <v>0</v>
      </c>
      <c r="AA1027" s="1" t="s">
        <v>189</v>
      </c>
      <c r="AB1027" s="1" t="s">
        <v>189</v>
      </c>
      <c r="AC1027" s="1">
        <f t="shared" ref="AC1027:AC1090" si="32">YEAR(A1027)</f>
        <v>2019</v>
      </c>
      <c r="AD1027" s="1">
        <f t="shared" ref="AD1027:AD1090" si="33">MONTH(A1027)</f>
        <v>11</v>
      </c>
    </row>
    <row r="1028" spans="1:30" ht="12.75" customHeight="1" x14ac:dyDescent="0.2">
      <c r="A1028" s="2">
        <v>43789.443530092598</v>
      </c>
      <c r="B1028" s="1" t="s">
        <v>1323</v>
      </c>
      <c r="C1028" s="1" t="s">
        <v>264</v>
      </c>
      <c r="D1028" s="1" t="s">
        <v>265</v>
      </c>
      <c r="E1028" s="3">
        <v>10</v>
      </c>
      <c r="F1028" s="1" t="s">
        <v>31</v>
      </c>
      <c r="G1028" s="3">
        <v>11.73</v>
      </c>
      <c r="H1028" s="3">
        <v>117.3</v>
      </c>
      <c r="I1028" s="1" t="s">
        <v>32</v>
      </c>
      <c r="K1028" s="1" t="s">
        <v>33</v>
      </c>
      <c r="L1028" s="1" t="s">
        <v>266</v>
      </c>
      <c r="M1028" s="1" t="s">
        <v>35</v>
      </c>
      <c r="N1028" s="1" t="s">
        <v>49</v>
      </c>
      <c r="O1028" s="1" t="s">
        <v>37</v>
      </c>
      <c r="P1028" s="1" t="s">
        <v>267</v>
      </c>
      <c r="Q1028" s="1" t="s">
        <v>268</v>
      </c>
      <c r="T1028" s="1" t="s">
        <v>269</v>
      </c>
      <c r="X1028" s="1" t="s">
        <v>53</v>
      </c>
      <c r="Y1028" s="1" t="s">
        <v>84</v>
      </c>
      <c r="Z1028" s="3">
        <v>0</v>
      </c>
      <c r="AC1028" s="1">
        <f t="shared" si="32"/>
        <v>2019</v>
      </c>
      <c r="AD1028" s="1">
        <f t="shared" si="33"/>
        <v>11</v>
      </c>
    </row>
    <row r="1029" spans="1:30" ht="12.75" customHeight="1" x14ac:dyDescent="0.2">
      <c r="A1029" s="2">
        <v>43789.443530092598</v>
      </c>
      <c r="B1029" s="1" t="s">
        <v>1323</v>
      </c>
      <c r="C1029" s="1" t="s">
        <v>270</v>
      </c>
      <c r="D1029" s="1" t="s">
        <v>271</v>
      </c>
      <c r="E1029" s="3">
        <v>20</v>
      </c>
      <c r="F1029" s="1" t="s">
        <v>31</v>
      </c>
      <c r="G1029" s="3">
        <v>13.31</v>
      </c>
      <c r="H1029" s="3">
        <v>266.2</v>
      </c>
      <c r="I1029" s="1" t="s">
        <v>32</v>
      </c>
      <c r="K1029" s="1" t="s">
        <v>33</v>
      </c>
      <c r="L1029" s="1" t="s">
        <v>272</v>
      </c>
      <c r="M1029" s="1" t="s">
        <v>35</v>
      </c>
      <c r="N1029" s="1" t="s">
        <v>49</v>
      </c>
      <c r="O1029" s="1" t="s">
        <v>37</v>
      </c>
      <c r="P1029" s="1" t="s">
        <v>267</v>
      </c>
      <c r="Q1029" s="1" t="s">
        <v>268</v>
      </c>
      <c r="T1029" s="1" t="s">
        <v>269</v>
      </c>
      <c r="X1029" s="1" t="s">
        <v>53</v>
      </c>
      <c r="Y1029" s="1" t="s">
        <v>84</v>
      </c>
      <c r="Z1029" s="3">
        <v>0</v>
      </c>
      <c r="AC1029" s="1">
        <f t="shared" si="32"/>
        <v>2019</v>
      </c>
      <c r="AD1029" s="1">
        <f t="shared" si="33"/>
        <v>11</v>
      </c>
    </row>
    <row r="1030" spans="1:30" ht="12.75" customHeight="1" x14ac:dyDescent="0.2">
      <c r="A1030" s="2">
        <v>43789.443530092598</v>
      </c>
      <c r="B1030" s="1" t="s">
        <v>1323</v>
      </c>
      <c r="C1030" s="1" t="s">
        <v>273</v>
      </c>
      <c r="D1030" s="1" t="s">
        <v>274</v>
      </c>
      <c r="E1030" s="3">
        <v>100</v>
      </c>
      <c r="F1030" s="1" t="s">
        <v>31</v>
      </c>
      <c r="G1030" s="3">
        <v>15.3</v>
      </c>
      <c r="H1030" s="3">
        <v>1530</v>
      </c>
      <c r="I1030" s="1" t="s">
        <v>32</v>
      </c>
      <c r="K1030" s="1" t="s">
        <v>33</v>
      </c>
      <c r="L1030" s="1" t="s">
        <v>275</v>
      </c>
      <c r="M1030" s="1" t="s">
        <v>35</v>
      </c>
      <c r="N1030" s="1" t="s">
        <v>49</v>
      </c>
      <c r="O1030" s="1" t="s">
        <v>37</v>
      </c>
      <c r="P1030" s="1" t="s">
        <v>276</v>
      </c>
      <c r="Q1030" s="1" t="s">
        <v>277</v>
      </c>
      <c r="T1030" s="1" t="s">
        <v>134</v>
      </c>
      <c r="X1030" s="1" t="s">
        <v>53</v>
      </c>
      <c r="Y1030" s="1" t="s">
        <v>84</v>
      </c>
      <c r="Z1030" s="3">
        <v>0</v>
      </c>
      <c r="AC1030" s="1">
        <f t="shared" si="32"/>
        <v>2019</v>
      </c>
      <c r="AD1030" s="1">
        <f t="shared" si="33"/>
        <v>11</v>
      </c>
    </row>
    <row r="1031" spans="1:30" ht="12.75" customHeight="1" x14ac:dyDescent="0.2">
      <c r="A1031" s="2">
        <v>43789.443530092598</v>
      </c>
      <c r="B1031" s="1" t="s">
        <v>1323</v>
      </c>
      <c r="C1031" s="1" t="s">
        <v>770</v>
      </c>
      <c r="D1031" s="1" t="s">
        <v>771</v>
      </c>
      <c r="E1031" s="3">
        <v>2</v>
      </c>
      <c r="F1031" s="1" t="s">
        <v>31</v>
      </c>
      <c r="G1031" s="3">
        <v>26.17</v>
      </c>
      <c r="H1031" s="3">
        <v>52.34</v>
      </c>
      <c r="I1031" s="1" t="s">
        <v>32</v>
      </c>
      <c r="K1031" s="1" t="s">
        <v>33</v>
      </c>
      <c r="L1031" s="1" t="s">
        <v>772</v>
      </c>
      <c r="M1031" s="1" t="s">
        <v>35</v>
      </c>
      <c r="N1031" s="1" t="s">
        <v>49</v>
      </c>
      <c r="O1031" s="1" t="s">
        <v>37</v>
      </c>
      <c r="P1031" s="1" t="s">
        <v>75</v>
      </c>
      <c r="Q1031" s="1" t="s">
        <v>76</v>
      </c>
      <c r="T1031" s="1" t="s">
        <v>126</v>
      </c>
      <c r="X1031" s="1" t="s">
        <v>53</v>
      </c>
      <c r="Y1031" s="1" t="s">
        <v>42</v>
      </c>
      <c r="Z1031" s="3">
        <v>0</v>
      </c>
      <c r="AC1031" s="1">
        <f t="shared" si="32"/>
        <v>2019</v>
      </c>
      <c r="AD1031" s="1">
        <f t="shared" si="33"/>
        <v>11</v>
      </c>
    </row>
    <row r="1032" spans="1:30" ht="12.75" customHeight="1" x14ac:dyDescent="0.2">
      <c r="A1032" s="2">
        <v>43789.443530092598</v>
      </c>
      <c r="B1032" s="1" t="s">
        <v>1323</v>
      </c>
      <c r="C1032" s="1" t="s">
        <v>424</v>
      </c>
      <c r="D1032" s="1" t="s">
        <v>425</v>
      </c>
      <c r="E1032" s="3">
        <v>50</v>
      </c>
      <c r="F1032" s="1" t="s">
        <v>31</v>
      </c>
      <c r="G1032" s="3">
        <v>30.18</v>
      </c>
      <c r="H1032" s="3">
        <v>1509</v>
      </c>
      <c r="I1032" s="1" t="s">
        <v>32</v>
      </c>
      <c r="K1032" s="1" t="s">
        <v>33</v>
      </c>
      <c r="L1032" s="1" t="s">
        <v>426</v>
      </c>
      <c r="M1032" s="1" t="s">
        <v>35</v>
      </c>
      <c r="N1032" s="1" t="s">
        <v>49</v>
      </c>
      <c r="O1032" s="1" t="s">
        <v>37</v>
      </c>
      <c r="P1032" s="1" t="s">
        <v>38</v>
      </c>
      <c r="Q1032" s="1" t="s">
        <v>39</v>
      </c>
      <c r="T1032" s="1" t="s">
        <v>83</v>
      </c>
      <c r="X1032" s="1" t="s">
        <v>53</v>
      </c>
      <c r="Y1032" s="1" t="s">
        <v>42</v>
      </c>
      <c r="Z1032" s="3">
        <v>0</v>
      </c>
      <c r="AC1032" s="1">
        <f t="shared" si="32"/>
        <v>2019</v>
      </c>
      <c r="AD1032" s="1">
        <f t="shared" si="33"/>
        <v>11</v>
      </c>
    </row>
    <row r="1033" spans="1:30" ht="12.75" customHeight="1" x14ac:dyDescent="0.2">
      <c r="A1033" s="2">
        <v>43789.443530092598</v>
      </c>
      <c r="B1033" s="1" t="s">
        <v>1323</v>
      </c>
      <c r="C1033" s="1" t="s">
        <v>846</v>
      </c>
      <c r="D1033" s="1" t="s">
        <v>847</v>
      </c>
      <c r="E1033" s="3">
        <v>5</v>
      </c>
      <c r="F1033" s="1" t="s">
        <v>31</v>
      </c>
      <c r="G1033" s="3">
        <v>30.51</v>
      </c>
      <c r="H1033" s="3">
        <v>152.55000000000001</v>
      </c>
      <c r="I1033" s="1" t="s">
        <v>32</v>
      </c>
      <c r="K1033" s="1" t="s">
        <v>33</v>
      </c>
      <c r="L1033" s="1" t="s">
        <v>848</v>
      </c>
      <c r="M1033" s="1" t="s">
        <v>35</v>
      </c>
      <c r="N1033" s="1" t="s">
        <v>49</v>
      </c>
      <c r="O1033" s="1" t="s">
        <v>37</v>
      </c>
      <c r="P1033" s="1" t="s">
        <v>50</v>
      </c>
      <c r="Q1033" s="1" t="s">
        <v>51</v>
      </c>
      <c r="T1033" s="1" t="s">
        <v>52</v>
      </c>
      <c r="X1033" s="1" t="s">
        <v>53</v>
      </c>
      <c r="Y1033" s="1" t="s">
        <v>42</v>
      </c>
      <c r="Z1033" s="3">
        <v>0</v>
      </c>
      <c r="AC1033" s="1">
        <f t="shared" si="32"/>
        <v>2019</v>
      </c>
      <c r="AD1033" s="1">
        <f t="shared" si="33"/>
        <v>11</v>
      </c>
    </row>
    <row r="1034" spans="1:30" ht="12.75" customHeight="1" x14ac:dyDescent="0.2">
      <c r="A1034" s="2">
        <v>43789.443530092598</v>
      </c>
      <c r="B1034" s="1" t="s">
        <v>1323</v>
      </c>
      <c r="C1034" s="1" t="s">
        <v>172</v>
      </c>
      <c r="D1034" s="1" t="s">
        <v>173</v>
      </c>
      <c r="E1034" s="3">
        <v>8</v>
      </c>
      <c r="F1034" s="1" t="s">
        <v>31</v>
      </c>
      <c r="G1034" s="3">
        <v>139.16999999999999</v>
      </c>
      <c r="H1034" s="3">
        <v>1113.3599999999999</v>
      </c>
      <c r="I1034" s="1" t="s">
        <v>32</v>
      </c>
      <c r="K1034" s="1" t="s">
        <v>33</v>
      </c>
      <c r="L1034" s="1" t="s">
        <v>174</v>
      </c>
      <c r="M1034" s="1" t="s">
        <v>35</v>
      </c>
      <c r="N1034" s="1" t="s">
        <v>49</v>
      </c>
      <c r="O1034" s="1" t="s">
        <v>37</v>
      </c>
      <c r="P1034" s="1" t="s">
        <v>38</v>
      </c>
      <c r="Q1034" s="1" t="s">
        <v>39</v>
      </c>
      <c r="T1034" s="1" t="s">
        <v>134</v>
      </c>
      <c r="X1034" s="1" t="s">
        <v>175</v>
      </c>
      <c r="Y1034" s="1" t="s">
        <v>42</v>
      </c>
      <c r="Z1034" s="3">
        <v>0</v>
      </c>
      <c r="AC1034" s="1">
        <f t="shared" si="32"/>
        <v>2019</v>
      </c>
      <c r="AD1034" s="1">
        <f t="shared" si="33"/>
        <v>11</v>
      </c>
    </row>
    <row r="1035" spans="1:30" ht="12.75" customHeight="1" x14ac:dyDescent="0.2">
      <c r="A1035" s="2">
        <v>43789.443530092598</v>
      </c>
      <c r="B1035" s="1" t="s">
        <v>1323</v>
      </c>
      <c r="C1035" s="1" t="s">
        <v>704</v>
      </c>
      <c r="D1035" s="1" t="s">
        <v>705</v>
      </c>
      <c r="E1035" s="3">
        <v>3</v>
      </c>
      <c r="F1035" s="1" t="s">
        <v>31</v>
      </c>
      <c r="G1035" s="3">
        <v>197.57</v>
      </c>
      <c r="H1035" s="3">
        <v>592.71</v>
      </c>
      <c r="I1035" s="1" t="s">
        <v>32</v>
      </c>
      <c r="K1035" s="1" t="s">
        <v>33</v>
      </c>
      <c r="L1035" s="1" t="s">
        <v>706</v>
      </c>
      <c r="M1035" s="1" t="s">
        <v>35</v>
      </c>
      <c r="N1035" s="1" t="s">
        <v>49</v>
      </c>
      <c r="O1035" s="1" t="s">
        <v>37</v>
      </c>
      <c r="P1035" s="1" t="s">
        <v>169</v>
      </c>
      <c r="Q1035" s="1" t="s">
        <v>170</v>
      </c>
      <c r="T1035" s="1" t="s">
        <v>106</v>
      </c>
      <c r="X1035" s="1" t="s">
        <v>53</v>
      </c>
      <c r="Y1035" s="1" t="s">
        <v>84</v>
      </c>
      <c r="Z1035" s="3">
        <v>0</v>
      </c>
      <c r="AC1035" s="1">
        <f t="shared" si="32"/>
        <v>2019</v>
      </c>
      <c r="AD1035" s="1">
        <f t="shared" si="33"/>
        <v>11</v>
      </c>
    </row>
    <row r="1036" spans="1:30" ht="12.75" customHeight="1" x14ac:dyDescent="0.2">
      <c r="A1036" s="2">
        <v>43789.443530092598</v>
      </c>
      <c r="B1036" s="1" t="s">
        <v>1323</v>
      </c>
      <c r="C1036" s="1" t="s">
        <v>642</v>
      </c>
      <c r="D1036" s="1" t="s">
        <v>643</v>
      </c>
      <c r="E1036" s="3">
        <v>3</v>
      </c>
      <c r="F1036" s="1" t="s">
        <v>31</v>
      </c>
      <c r="G1036" s="3">
        <v>573.85</v>
      </c>
      <c r="H1036" s="3">
        <v>1721.55</v>
      </c>
      <c r="I1036" s="1" t="s">
        <v>32</v>
      </c>
      <c r="K1036" s="1" t="s">
        <v>33</v>
      </c>
      <c r="L1036" s="1" t="s">
        <v>644</v>
      </c>
      <c r="M1036" s="1" t="s">
        <v>35</v>
      </c>
      <c r="N1036" s="1" t="s">
        <v>49</v>
      </c>
      <c r="O1036" s="1" t="s">
        <v>37</v>
      </c>
      <c r="P1036" s="1" t="s">
        <v>38</v>
      </c>
      <c r="Q1036" s="1" t="s">
        <v>39</v>
      </c>
      <c r="T1036" s="1" t="s">
        <v>115</v>
      </c>
      <c r="X1036" s="1" t="s">
        <v>53</v>
      </c>
      <c r="Y1036" s="1" t="s">
        <v>42</v>
      </c>
      <c r="Z1036" s="3">
        <v>0</v>
      </c>
      <c r="AC1036" s="1">
        <f t="shared" si="32"/>
        <v>2019</v>
      </c>
      <c r="AD1036" s="1">
        <f t="shared" si="33"/>
        <v>11</v>
      </c>
    </row>
    <row r="1037" spans="1:30" ht="12.75" customHeight="1" x14ac:dyDescent="0.2">
      <c r="A1037" s="2">
        <v>43789.5750597222</v>
      </c>
      <c r="B1037" s="1" t="s">
        <v>1327</v>
      </c>
      <c r="C1037" s="1" t="s">
        <v>282</v>
      </c>
      <c r="D1037" s="1" t="s">
        <v>283</v>
      </c>
      <c r="E1037" s="3">
        <v>1600</v>
      </c>
      <c r="F1037" s="1" t="s">
        <v>31</v>
      </c>
      <c r="G1037" s="3">
        <v>0.63</v>
      </c>
      <c r="H1037" s="3">
        <v>1008</v>
      </c>
      <c r="I1037" s="1" t="s">
        <v>32</v>
      </c>
      <c r="K1037" s="1" t="s">
        <v>33</v>
      </c>
      <c r="L1037" s="1" t="s">
        <v>284</v>
      </c>
      <c r="M1037" s="1" t="s">
        <v>35</v>
      </c>
      <c r="N1037" s="1" t="s">
        <v>120</v>
      </c>
      <c r="O1037" s="1" t="s">
        <v>37</v>
      </c>
      <c r="P1037" s="1" t="s">
        <v>58</v>
      </c>
      <c r="Q1037" s="1" t="s">
        <v>59</v>
      </c>
      <c r="T1037" s="1" t="s">
        <v>60</v>
      </c>
      <c r="X1037" s="1" t="s">
        <v>53</v>
      </c>
      <c r="Y1037" s="1" t="s">
        <v>61</v>
      </c>
      <c r="Z1037" s="3">
        <v>0</v>
      </c>
      <c r="AA1037" s="1" t="s">
        <v>62</v>
      </c>
      <c r="AB1037" s="1" t="s">
        <v>62</v>
      </c>
      <c r="AC1037" s="1">
        <f t="shared" si="32"/>
        <v>2019</v>
      </c>
      <c r="AD1037" s="1">
        <f t="shared" si="33"/>
        <v>11</v>
      </c>
    </row>
    <row r="1038" spans="1:30" ht="12.75" customHeight="1" x14ac:dyDescent="0.2">
      <c r="A1038" s="2">
        <v>43789.5750597222</v>
      </c>
      <c r="B1038" s="1" t="s">
        <v>1327</v>
      </c>
      <c r="C1038" s="1" t="s">
        <v>55</v>
      </c>
      <c r="D1038" s="1" t="s">
        <v>56</v>
      </c>
      <c r="E1038" s="3">
        <v>1600</v>
      </c>
      <c r="F1038" s="1" t="s">
        <v>31</v>
      </c>
      <c r="G1038" s="3">
        <v>0.63</v>
      </c>
      <c r="H1038" s="3">
        <v>1008</v>
      </c>
      <c r="I1038" s="1" t="s">
        <v>32</v>
      </c>
      <c r="K1038" s="1" t="s">
        <v>33</v>
      </c>
      <c r="L1038" s="1" t="s">
        <v>57</v>
      </c>
      <c r="M1038" s="1" t="s">
        <v>35</v>
      </c>
      <c r="N1038" s="1" t="s">
        <v>120</v>
      </c>
      <c r="O1038" s="1" t="s">
        <v>37</v>
      </c>
      <c r="P1038" s="1" t="s">
        <v>58</v>
      </c>
      <c r="Q1038" s="1" t="s">
        <v>59</v>
      </c>
      <c r="T1038" s="1" t="s">
        <v>60</v>
      </c>
      <c r="X1038" s="1" t="s">
        <v>53</v>
      </c>
      <c r="Y1038" s="1" t="s">
        <v>61</v>
      </c>
      <c r="Z1038" s="3">
        <v>0</v>
      </c>
      <c r="AA1038" s="1" t="s">
        <v>62</v>
      </c>
      <c r="AB1038" s="1" t="s">
        <v>62</v>
      </c>
      <c r="AC1038" s="1">
        <f t="shared" si="32"/>
        <v>2019</v>
      </c>
      <c r="AD1038" s="1">
        <f t="shared" si="33"/>
        <v>11</v>
      </c>
    </row>
    <row r="1039" spans="1:30" ht="12.75" customHeight="1" x14ac:dyDescent="0.2">
      <c r="A1039" s="2">
        <v>43791.331823067099</v>
      </c>
      <c r="B1039" s="1" t="s">
        <v>1328</v>
      </c>
      <c r="C1039" s="1" t="s">
        <v>418</v>
      </c>
      <c r="D1039" s="1" t="s">
        <v>419</v>
      </c>
      <c r="E1039" s="3">
        <v>10</v>
      </c>
      <c r="F1039" s="1" t="s">
        <v>31</v>
      </c>
      <c r="G1039" s="3">
        <v>21.24</v>
      </c>
      <c r="H1039" s="3">
        <v>212.4</v>
      </c>
      <c r="I1039" s="1" t="s">
        <v>32</v>
      </c>
      <c r="K1039" s="1" t="s">
        <v>33</v>
      </c>
      <c r="L1039" s="1" t="s">
        <v>420</v>
      </c>
      <c r="M1039" s="1" t="s">
        <v>35</v>
      </c>
      <c r="N1039" s="1" t="s">
        <v>120</v>
      </c>
      <c r="O1039" s="1" t="s">
        <v>37</v>
      </c>
      <c r="P1039" s="1" t="s">
        <v>421</v>
      </c>
      <c r="Q1039" s="1" t="s">
        <v>422</v>
      </c>
      <c r="T1039" s="1" t="s">
        <v>423</v>
      </c>
      <c r="X1039" s="1" t="s">
        <v>53</v>
      </c>
      <c r="Y1039" s="1" t="s">
        <v>84</v>
      </c>
      <c r="Z1039" s="3">
        <v>0</v>
      </c>
      <c r="AC1039" s="1">
        <f t="shared" si="32"/>
        <v>2019</v>
      </c>
      <c r="AD1039" s="1">
        <f t="shared" si="33"/>
        <v>11</v>
      </c>
    </row>
    <row r="1040" spans="1:30" ht="12.75" customHeight="1" x14ac:dyDescent="0.2">
      <c r="A1040" s="2">
        <v>43794.273866666699</v>
      </c>
      <c r="B1040" s="1" t="s">
        <v>1329</v>
      </c>
      <c r="C1040" s="1" t="s">
        <v>440</v>
      </c>
      <c r="D1040" s="1" t="s">
        <v>441</v>
      </c>
      <c r="E1040" s="3">
        <v>200</v>
      </c>
      <c r="F1040" s="1" t="s">
        <v>31</v>
      </c>
      <c r="G1040" s="3">
        <v>13.23</v>
      </c>
      <c r="H1040" s="3">
        <v>2645</v>
      </c>
      <c r="I1040" s="1" t="s">
        <v>32</v>
      </c>
      <c r="K1040" s="1" t="s">
        <v>33</v>
      </c>
      <c r="L1040" s="1" t="s">
        <v>442</v>
      </c>
      <c r="M1040" s="1" t="s">
        <v>35</v>
      </c>
      <c r="N1040" s="1" t="s">
        <v>195</v>
      </c>
      <c r="O1040" s="1" t="s">
        <v>37</v>
      </c>
      <c r="P1040" s="1" t="s">
        <v>50</v>
      </c>
      <c r="Q1040" s="1" t="s">
        <v>51</v>
      </c>
      <c r="T1040" s="1" t="s">
        <v>40</v>
      </c>
      <c r="X1040" s="1" t="s">
        <v>53</v>
      </c>
      <c r="Y1040" s="1" t="s">
        <v>42</v>
      </c>
      <c r="Z1040" s="3">
        <v>0</v>
      </c>
      <c r="AC1040" s="1">
        <f t="shared" si="32"/>
        <v>2019</v>
      </c>
      <c r="AD1040" s="1">
        <f t="shared" si="33"/>
        <v>11</v>
      </c>
    </row>
    <row r="1041" spans="1:30" ht="12.75" customHeight="1" x14ac:dyDescent="0.2">
      <c r="A1041" s="2">
        <v>43794.578764664402</v>
      </c>
      <c r="B1041" s="1" t="s">
        <v>1330</v>
      </c>
      <c r="C1041" s="1" t="s">
        <v>631</v>
      </c>
      <c r="D1041" s="1" t="s">
        <v>632</v>
      </c>
      <c r="E1041" s="3">
        <v>60</v>
      </c>
      <c r="F1041" s="1" t="s">
        <v>31</v>
      </c>
      <c r="G1041" s="3">
        <v>8.4700000000000006</v>
      </c>
      <c r="H1041" s="3">
        <v>508.2</v>
      </c>
      <c r="I1041" s="1" t="s">
        <v>32</v>
      </c>
      <c r="K1041" s="1" t="s">
        <v>33</v>
      </c>
      <c r="L1041" s="1" t="s">
        <v>633</v>
      </c>
      <c r="M1041" s="1" t="s">
        <v>35</v>
      </c>
      <c r="N1041" s="1" t="s">
        <v>184</v>
      </c>
      <c r="O1041" s="1" t="s">
        <v>37</v>
      </c>
      <c r="P1041" s="1" t="s">
        <v>634</v>
      </c>
      <c r="Q1041" s="1" t="s">
        <v>635</v>
      </c>
      <c r="T1041" s="1" t="s">
        <v>636</v>
      </c>
      <c r="X1041" s="1" t="s">
        <v>53</v>
      </c>
      <c r="Y1041" s="1" t="s">
        <v>84</v>
      </c>
      <c r="Z1041" s="3">
        <v>0</v>
      </c>
      <c r="AC1041" s="1">
        <f t="shared" si="32"/>
        <v>2019</v>
      </c>
      <c r="AD1041" s="1">
        <f t="shared" si="33"/>
        <v>11</v>
      </c>
    </row>
    <row r="1042" spans="1:30" ht="12.75" customHeight="1" x14ac:dyDescent="0.2">
      <c r="A1042" s="2">
        <v>43794.728892129599</v>
      </c>
      <c r="B1042" s="1" t="s">
        <v>1331</v>
      </c>
      <c r="C1042" s="1" t="s">
        <v>1332</v>
      </c>
      <c r="D1042" s="1" t="s">
        <v>1333</v>
      </c>
      <c r="E1042" s="3">
        <v>2</v>
      </c>
      <c r="F1042" s="1" t="s">
        <v>31</v>
      </c>
      <c r="G1042" s="3">
        <v>9.59</v>
      </c>
      <c r="H1042" s="3">
        <v>19.18</v>
      </c>
      <c r="I1042" s="1" t="s">
        <v>32</v>
      </c>
      <c r="K1042" s="1" t="s">
        <v>33</v>
      </c>
      <c r="L1042" s="1" t="s">
        <v>1334</v>
      </c>
      <c r="M1042" s="1" t="s">
        <v>35</v>
      </c>
      <c r="N1042" s="1" t="s">
        <v>36</v>
      </c>
      <c r="O1042" s="1" t="s">
        <v>37</v>
      </c>
      <c r="P1042" s="1" t="s">
        <v>50</v>
      </c>
      <c r="Q1042" s="1" t="s">
        <v>51</v>
      </c>
      <c r="T1042" s="1" t="s">
        <v>179</v>
      </c>
      <c r="X1042" s="1" t="s">
        <v>1335</v>
      </c>
      <c r="Y1042" s="1" t="s">
        <v>42</v>
      </c>
      <c r="Z1042" s="3">
        <v>0</v>
      </c>
      <c r="AC1042" s="1">
        <f t="shared" si="32"/>
        <v>2019</v>
      </c>
      <c r="AD1042" s="1">
        <f t="shared" si="33"/>
        <v>11</v>
      </c>
    </row>
    <row r="1043" spans="1:30" ht="12.75" customHeight="1" x14ac:dyDescent="0.2">
      <c r="A1043" s="2">
        <v>43804.556233182899</v>
      </c>
      <c r="B1043" s="1" t="s">
        <v>1336</v>
      </c>
      <c r="C1043" s="1" t="s">
        <v>1267</v>
      </c>
      <c r="D1043" s="1" t="s">
        <v>1268</v>
      </c>
      <c r="E1043" s="3">
        <v>100</v>
      </c>
      <c r="F1043" s="1" t="s">
        <v>31</v>
      </c>
      <c r="G1043" s="3">
        <v>1.55</v>
      </c>
      <c r="H1043" s="3">
        <v>155</v>
      </c>
      <c r="I1043" s="1" t="s">
        <v>32</v>
      </c>
      <c r="K1043" s="1" t="s">
        <v>33</v>
      </c>
      <c r="L1043" s="1" t="s">
        <v>1269</v>
      </c>
      <c r="M1043" s="1" t="s">
        <v>35</v>
      </c>
      <c r="N1043" s="1" t="s">
        <v>125</v>
      </c>
      <c r="O1043" s="1" t="s">
        <v>37</v>
      </c>
      <c r="P1043" s="1" t="s">
        <v>81</v>
      </c>
      <c r="Q1043" s="1" t="s">
        <v>82</v>
      </c>
      <c r="T1043" s="1" t="s">
        <v>1017</v>
      </c>
      <c r="X1043" s="1" t="s">
        <v>1270</v>
      </c>
      <c r="Y1043" s="1" t="s">
        <v>84</v>
      </c>
      <c r="Z1043" s="3">
        <v>0</v>
      </c>
      <c r="AA1043" s="1" t="s">
        <v>1271</v>
      </c>
      <c r="AB1043" s="1" t="s">
        <v>1271</v>
      </c>
      <c r="AC1043" s="1">
        <f t="shared" si="32"/>
        <v>2019</v>
      </c>
      <c r="AD1043" s="1">
        <f t="shared" si="33"/>
        <v>12</v>
      </c>
    </row>
    <row r="1044" spans="1:30" ht="12.75" customHeight="1" x14ac:dyDescent="0.2">
      <c r="A1044" s="2">
        <v>43809.490995370397</v>
      </c>
      <c r="B1044" s="1" t="s">
        <v>1337</v>
      </c>
      <c r="C1044" s="1" t="s">
        <v>78</v>
      </c>
      <c r="D1044" s="1" t="s">
        <v>79</v>
      </c>
      <c r="E1044" s="3">
        <v>200</v>
      </c>
      <c r="F1044" s="1" t="s">
        <v>31</v>
      </c>
      <c r="G1044" s="3">
        <v>1.5</v>
      </c>
      <c r="H1044" s="3">
        <v>300</v>
      </c>
      <c r="I1044" s="1" t="s">
        <v>32</v>
      </c>
      <c r="K1044" s="1" t="s">
        <v>33</v>
      </c>
      <c r="L1044" s="1" t="s">
        <v>80</v>
      </c>
      <c r="M1044" s="1" t="s">
        <v>35</v>
      </c>
      <c r="N1044" s="1" t="s">
        <v>49</v>
      </c>
      <c r="O1044" s="1" t="s">
        <v>37</v>
      </c>
      <c r="P1044" s="1" t="s">
        <v>81</v>
      </c>
      <c r="Q1044" s="1" t="s">
        <v>82</v>
      </c>
      <c r="T1044" s="1" t="s">
        <v>83</v>
      </c>
      <c r="X1044" s="1" t="s">
        <v>53</v>
      </c>
      <c r="Y1044" s="1" t="s">
        <v>84</v>
      </c>
      <c r="Z1044" s="3">
        <v>0</v>
      </c>
      <c r="AC1044" s="1">
        <f t="shared" si="32"/>
        <v>2019</v>
      </c>
      <c r="AD1044" s="1">
        <f t="shared" si="33"/>
        <v>12</v>
      </c>
    </row>
    <row r="1045" spans="1:30" ht="12.75" customHeight="1" x14ac:dyDescent="0.2">
      <c r="A1045" s="2">
        <v>43809.490995370397</v>
      </c>
      <c r="B1045" s="1" t="s">
        <v>1337</v>
      </c>
      <c r="C1045" s="1" t="s">
        <v>1250</v>
      </c>
      <c r="D1045" s="1" t="s">
        <v>1251</v>
      </c>
      <c r="E1045" s="3">
        <v>20</v>
      </c>
      <c r="F1045" s="1" t="s">
        <v>31</v>
      </c>
      <c r="G1045" s="3">
        <v>6.24</v>
      </c>
      <c r="H1045" s="3">
        <v>124.8</v>
      </c>
      <c r="I1045" s="1" t="s">
        <v>32</v>
      </c>
      <c r="K1045" s="1" t="s">
        <v>33</v>
      </c>
      <c r="L1045" s="1" t="s">
        <v>1252</v>
      </c>
      <c r="M1045" s="1" t="s">
        <v>35</v>
      </c>
      <c r="N1045" s="1" t="s">
        <v>49</v>
      </c>
      <c r="O1045" s="1" t="s">
        <v>37</v>
      </c>
      <c r="P1045" s="1" t="s">
        <v>69</v>
      </c>
      <c r="Q1045" s="1" t="s">
        <v>70</v>
      </c>
      <c r="T1045" s="1" t="s">
        <v>52</v>
      </c>
      <c r="X1045" s="1" t="s">
        <v>53</v>
      </c>
      <c r="Y1045" s="1" t="s">
        <v>42</v>
      </c>
      <c r="Z1045" s="3">
        <v>0</v>
      </c>
      <c r="AC1045" s="1">
        <f t="shared" si="32"/>
        <v>2019</v>
      </c>
      <c r="AD1045" s="1">
        <f t="shared" si="33"/>
        <v>12</v>
      </c>
    </row>
    <row r="1046" spans="1:30" ht="12.75" customHeight="1" x14ac:dyDescent="0.2">
      <c r="A1046" s="2">
        <v>43809.490995370397</v>
      </c>
      <c r="B1046" s="1" t="s">
        <v>1337</v>
      </c>
      <c r="C1046" s="1" t="s">
        <v>1307</v>
      </c>
      <c r="D1046" s="1" t="s">
        <v>1308</v>
      </c>
      <c r="E1046" s="3">
        <v>20</v>
      </c>
      <c r="F1046" s="1" t="s">
        <v>31</v>
      </c>
      <c r="G1046" s="3">
        <v>8.59</v>
      </c>
      <c r="H1046" s="3">
        <v>171.8</v>
      </c>
      <c r="I1046" s="1" t="s">
        <v>32</v>
      </c>
      <c r="K1046" s="1" t="s">
        <v>33</v>
      </c>
      <c r="L1046" s="1" t="s">
        <v>1309</v>
      </c>
      <c r="M1046" s="1" t="s">
        <v>35</v>
      </c>
      <c r="N1046" s="1" t="s">
        <v>49</v>
      </c>
      <c r="O1046" s="1" t="s">
        <v>37</v>
      </c>
      <c r="P1046" s="1" t="s">
        <v>69</v>
      </c>
      <c r="Q1046" s="1" t="s">
        <v>70</v>
      </c>
      <c r="T1046" s="1" t="s">
        <v>52</v>
      </c>
      <c r="X1046" s="1" t="s">
        <v>53</v>
      </c>
      <c r="Y1046" s="1" t="s">
        <v>42</v>
      </c>
      <c r="Z1046" s="3">
        <v>0</v>
      </c>
      <c r="AC1046" s="1">
        <f t="shared" si="32"/>
        <v>2019</v>
      </c>
      <c r="AD1046" s="1">
        <f t="shared" si="33"/>
        <v>12</v>
      </c>
    </row>
    <row r="1047" spans="1:30" ht="12.75" customHeight="1" x14ac:dyDescent="0.2">
      <c r="A1047" s="2">
        <v>43809.490995370397</v>
      </c>
      <c r="B1047" s="1" t="s">
        <v>1337</v>
      </c>
      <c r="C1047" s="1" t="s">
        <v>112</v>
      </c>
      <c r="D1047" s="1" t="s">
        <v>113</v>
      </c>
      <c r="E1047" s="3">
        <v>2</v>
      </c>
      <c r="F1047" s="1" t="s">
        <v>31</v>
      </c>
      <c r="G1047" s="3">
        <v>355.35</v>
      </c>
      <c r="H1047" s="3">
        <v>710.7</v>
      </c>
      <c r="I1047" s="1" t="s">
        <v>32</v>
      </c>
      <c r="K1047" s="1" t="s">
        <v>33</v>
      </c>
      <c r="L1047" s="1" t="s">
        <v>114</v>
      </c>
      <c r="M1047" s="1" t="s">
        <v>35</v>
      </c>
      <c r="N1047" s="1" t="s">
        <v>49</v>
      </c>
      <c r="O1047" s="1" t="s">
        <v>37</v>
      </c>
      <c r="P1047" s="1" t="s">
        <v>38</v>
      </c>
      <c r="Q1047" s="1" t="s">
        <v>39</v>
      </c>
      <c r="T1047" s="1" t="s">
        <v>115</v>
      </c>
      <c r="X1047" s="1" t="s">
        <v>53</v>
      </c>
      <c r="Y1047" s="1" t="s">
        <v>42</v>
      </c>
      <c r="Z1047" s="3">
        <v>0</v>
      </c>
      <c r="AC1047" s="1">
        <f t="shared" si="32"/>
        <v>2019</v>
      </c>
      <c r="AD1047" s="1">
        <f t="shared" si="33"/>
        <v>12</v>
      </c>
    </row>
    <row r="1048" spans="1:30" ht="12.75" customHeight="1" x14ac:dyDescent="0.2">
      <c r="A1048" s="2">
        <v>43810.311797604198</v>
      </c>
      <c r="B1048" s="1" t="s">
        <v>1338</v>
      </c>
      <c r="C1048" s="1" t="s">
        <v>396</v>
      </c>
      <c r="D1048" s="1" t="s">
        <v>397</v>
      </c>
      <c r="E1048" s="3">
        <v>1000</v>
      </c>
      <c r="F1048" s="1" t="s">
        <v>31</v>
      </c>
      <c r="G1048" s="3">
        <v>0.28000000000000003</v>
      </c>
      <c r="H1048" s="3">
        <v>280</v>
      </c>
      <c r="I1048" s="1" t="s">
        <v>32</v>
      </c>
      <c r="K1048" s="1" t="s">
        <v>33</v>
      </c>
      <c r="L1048" s="1" t="s">
        <v>398</v>
      </c>
      <c r="M1048" s="1" t="s">
        <v>35</v>
      </c>
      <c r="N1048" s="1" t="s">
        <v>120</v>
      </c>
      <c r="O1048" s="1" t="s">
        <v>37</v>
      </c>
      <c r="P1048" s="1" t="s">
        <v>69</v>
      </c>
      <c r="Q1048" s="1" t="s">
        <v>70</v>
      </c>
      <c r="T1048" s="1" t="s">
        <v>71</v>
      </c>
      <c r="X1048" s="1" t="s">
        <v>53</v>
      </c>
      <c r="Y1048" s="1" t="s">
        <v>42</v>
      </c>
      <c r="Z1048" s="3">
        <v>0</v>
      </c>
      <c r="AC1048" s="1">
        <f t="shared" si="32"/>
        <v>2019</v>
      </c>
      <c r="AD1048" s="1">
        <f t="shared" si="33"/>
        <v>12</v>
      </c>
    </row>
    <row r="1049" spans="1:30" ht="12.75" customHeight="1" x14ac:dyDescent="0.2">
      <c r="A1049" s="2">
        <v>43810.311797604198</v>
      </c>
      <c r="B1049" s="1" t="s">
        <v>1338</v>
      </c>
      <c r="C1049" s="1" t="s">
        <v>402</v>
      </c>
      <c r="D1049" s="1" t="s">
        <v>403</v>
      </c>
      <c r="E1049" s="3">
        <v>100</v>
      </c>
      <c r="F1049" s="1" t="s">
        <v>31</v>
      </c>
      <c r="G1049" s="3">
        <v>0.48</v>
      </c>
      <c r="H1049" s="3">
        <v>48</v>
      </c>
      <c r="I1049" s="1" t="s">
        <v>32</v>
      </c>
      <c r="K1049" s="1" t="s">
        <v>33</v>
      </c>
      <c r="L1049" s="1" t="s">
        <v>404</v>
      </c>
      <c r="M1049" s="1" t="s">
        <v>35</v>
      </c>
      <c r="N1049" s="1" t="s">
        <v>120</v>
      </c>
      <c r="O1049" s="1" t="s">
        <v>37</v>
      </c>
      <c r="P1049" s="1" t="s">
        <v>149</v>
      </c>
      <c r="Q1049" s="1" t="s">
        <v>150</v>
      </c>
      <c r="T1049" s="1" t="s">
        <v>134</v>
      </c>
      <c r="X1049" s="1" t="s">
        <v>53</v>
      </c>
      <c r="Y1049" s="1" t="s">
        <v>151</v>
      </c>
      <c r="Z1049" s="3">
        <v>0</v>
      </c>
      <c r="AC1049" s="1">
        <f t="shared" si="32"/>
        <v>2019</v>
      </c>
      <c r="AD1049" s="1">
        <f t="shared" si="33"/>
        <v>12</v>
      </c>
    </row>
    <row r="1050" spans="1:30" ht="12.75" customHeight="1" x14ac:dyDescent="0.2">
      <c r="A1050" s="2">
        <v>43810.311797604198</v>
      </c>
      <c r="B1050" s="1" t="s">
        <v>1338</v>
      </c>
      <c r="C1050" s="1" t="s">
        <v>273</v>
      </c>
      <c r="D1050" s="1" t="s">
        <v>274</v>
      </c>
      <c r="E1050" s="3">
        <v>100</v>
      </c>
      <c r="F1050" s="1" t="s">
        <v>31</v>
      </c>
      <c r="G1050" s="3">
        <v>15.3</v>
      </c>
      <c r="H1050" s="3">
        <v>1530</v>
      </c>
      <c r="I1050" s="1" t="s">
        <v>32</v>
      </c>
      <c r="K1050" s="1" t="s">
        <v>33</v>
      </c>
      <c r="L1050" s="1" t="s">
        <v>275</v>
      </c>
      <c r="M1050" s="1" t="s">
        <v>35</v>
      </c>
      <c r="N1050" s="1" t="s">
        <v>120</v>
      </c>
      <c r="O1050" s="1" t="s">
        <v>37</v>
      </c>
      <c r="P1050" s="1" t="s">
        <v>276</v>
      </c>
      <c r="Q1050" s="1" t="s">
        <v>277</v>
      </c>
      <c r="T1050" s="1" t="s">
        <v>134</v>
      </c>
      <c r="X1050" s="1" t="s">
        <v>53</v>
      </c>
      <c r="Y1050" s="1" t="s">
        <v>84</v>
      </c>
      <c r="Z1050" s="3">
        <v>0</v>
      </c>
      <c r="AC1050" s="1">
        <f t="shared" si="32"/>
        <v>2019</v>
      </c>
      <c r="AD1050" s="1">
        <f t="shared" si="33"/>
        <v>12</v>
      </c>
    </row>
    <row r="1051" spans="1:30" ht="12.75" customHeight="1" x14ac:dyDescent="0.2">
      <c r="A1051" s="2">
        <v>43810.313273344902</v>
      </c>
      <c r="B1051" s="1" t="s">
        <v>1339</v>
      </c>
      <c r="C1051" s="1" t="s">
        <v>66</v>
      </c>
      <c r="D1051" s="1" t="s">
        <v>67</v>
      </c>
      <c r="E1051" s="3">
        <v>500</v>
      </c>
      <c r="F1051" s="1" t="s">
        <v>31</v>
      </c>
      <c r="G1051" s="3">
        <v>0.67</v>
      </c>
      <c r="H1051" s="3">
        <v>335</v>
      </c>
      <c r="I1051" s="1" t="s">
        <v>32</v>
      </c>
      <c r="K1051" s="1" t="s">
        <v>33</v>
      </c>
      <c r="L1051" s="1" t="s">
        <v>68</v>
      </c>
      <c r="M1051" s="1" t="s">
        <v>35</v>
      </c>
      <c r="N1051" s="1" t="s">
        <v>120</v>
      </c>
      <c r="O1051" s="1" t="s">
        <v>37</v>
      </c>
      <c r="P1051" s="1" t="s">
        <v>69</v>
      </c>
      <c r="Q1051" s="1" t="s">
        <v>70</v>
      </c>
      <c r="T1051" s="1" t="s">
        <v>71</v>
      </c>
      <c r="X1051" s="1" t="s">
        <v>53</v>
      </c>
      <c r="Y1051" s="1" t="s">
        <v>42</v>
      </c>
      <c r="Z1051" s="3">
        <v>0</v>
      </c>
      <c r="AC1051" s="1">
        <f t="shared" si="32"/>
        <v>2019</v>
      </c>
      <c r="AD1051" s="1">
        <f t="shared" si="33"/>
        <v>12</v>
      </c>
    </row>
    <row r="1052" spans="1:30" ht="12.75" customHeight="1" x14ac:dyDescent="0.2">
      <c r="A1052" s="2">
        <v>43810.523206215301</v>
      </c>
      <c r="B1052" s="1" t="s">
        <v>1340</v>
      </c>
      <c r="C1052" s="1" t="s">
        <v>1341</v>
      </c>
      <c r="D1052" s="1" t="s">
        <v>1342</v>
      </c>
      <c r="E1052" s="3">
        <v>500</v>
      </c>
      <c r="F1052" s="1" t="s">
        <v>31</v>
      </c>
      <c r="G1052" s="3">
        <v>1.4</v>
      </c>
      <c r="H1052" s="3">
        <v>700</v>
      </c>
      <c r="I1052" s="1" t="s">
        <v>32</v>
      </c>
      <c r="K1052" s="1" t="s">
        <v>33</v>
      </c>
      <c r="L1052" s="1" t="s">
        <v>1343</v>
      </c>
      <c r="M1052" s="1" t="s">
        <v>35</v>
      </c>
      <c r="N1052" s="1" t="s">
        <v>195</v>
      </c>
      <c r="O1052" s="1" t="s">
        <v>37</v>
      </c>
      <c r="P1052" s="1" t="s">
        <v>149</v>
      </c>
      <c r="Q1052" s="1" t="s">
        <v>150</v>
      </c>
      <c r="T1052" s="1" t="s">
        <v>499</v>
      </c>
      <c r="X1052" s="1" t="s">
        <v>53</v>
      </c>
      <c r="Y1052" s="1" t="s">
        <v>151</v>
      </c>
      <c r="Z1052" s="3">
        <v>0</v>
      </c>
      <c r="AC1052" s="1">
        <f t="shared" si="32"/>
        <v>2019</v>
      </c>
      <c r="AD1052" s="1">
        <f t="shared" si="33"/>
        <v>12</v>
      </c>
    </row>
    <row r="1053" spans="1:30" ht="12.75" customHeight="1" x14ac:dyDescent="0.2">
      <c r="A1053" s="2">
        <v>43810.523206215301</v>
      </c>
      <c r="B1053" s="1" t="s">
        <v>1340</v>
      </c>
      <c r="C1053" s="1" t="s">
        <v>500</v>
      </c>
      <c r="D1053" s="1" t="s">
        <v>501</v>
      </c>
      <c r="E1053" s="3">
        <v>2000</v>
      </c>
      <c r="F1053" s="1" t="s">
        <v>31</v>
      </c>
      <c r="G1053" s="3">
        <v>1.6</v>
      </c>
      <c r="H1053" s="3">
        <v>3200.01</v>
      </c>
      <c r="I1053" s="1" t="s">
        <v>32</v>
      </c>
      <c r="K1053" s="1" t="s">
        <v>33</v>
      </c>
      <c r="L1053" s="1" t="s">
        <v>502</v>
      </c>
      <c r="M1053" s="1" t="s">
        <v>35</v>
      </c>
      <c r="N1053" s="1" t="s">
        <v>195</v>
      </c>
      <c r="O1053" s="1" t="s">
        <v>37</v>
      </c>
      <c r="P1053" s="1" t="s">
        <v>149</v>
      </c>
      <c r="Q1053" s="1" t="s">
        <v>150</v>
      </c>
      <c r="T1053" s="1" t="s">
        <v>499</v>
      </c>
      <c r="X1053" s="1" t="s">
        <v>53</v>
      </c>
      <c r="Y1053" s="1" t="s">
        <v>151</v>
      </c>
      <c r="Z1053" s="3">
        <v>0</v>
      </c>
      <c r="AC1053" s="1">
        <f t="shared" si="32"/>
        <v>2019</v>
      </c>
      <c r="AD1053" s="1">
        <f t="shared" si="33"/>
        <v>12</v>
      </c>
    </row>
    <row r="1054" spans="1:30" ht="12.75" customHeight="1" x14ac:dyDescent="0.2">
      <c r="A1054" s="2">
        <v>43810.523206215301</v>
      </c>
      <c r="B1054" s="1" t="s">
        <v>1340</v>
      </c>
      <c r="C1054" s="1" t="s">
        <v>1344</v>
      </c>
      <c r="D1054" s="1" t="s">
        <v>1345</v>
      </c>
      <c r="E1054" s="3">
        <v>300</v>
      </c>
      <c r="F1054" s="1" t="s">
        <v>31</v>
      </c>
      <c r="G1054" s="3">
        <v>1.6</v>
      </c>
      <c r="H1054" s="3">
        <v>479.99</v>
      </c>
      <c r="I1054" s="1" t="s">
        <v>32</v>
      </c>
      <c r="K1054" s="1" t="s">
        <v>33</v>
      </c>
      <c r="L1054" s="1" t="s">
        <v>1346</v>
      </c>
      <c r="M1054" s="1" t="s">
        <v>35</v>
      </c>
      <c r="N1054" s="1" t="s">
        <v>195</v>
      </c>
      <c r="O1054" s="1" t="s">
        <v>37</v>
      </c>
      <c r="P1054" s="1" t="s">
        <v>149</v>
      </c>
      <c r="Q1054" s="1" t="s">
        <v>150</v>
      </c>
      <c r="T1054" s="1" t="s">
        <v>499</v>
      </c>
      <c r="X1054" s="1" t="s">
        <v>53</v>
      </c>
      <c r="Y1054" s="1" t="s">
        <v>151</v>
      </c>
      <c r="Z1054" s="3">
        <v>0</v>
      </c>
      <c r="AC1054" s="1">
        <f t="shared" si="32"/>
        <v>2019</v>
      </c>
      <c r="AD1054" s="1">
        <f t="shared" si="33"/>
        <v>12</v>
      </c>
    </row>
    <row r="1055" spans="1:30" ht="12.75" customHeight="1" x14ac:dyDescent="0.2">
      <c r="A1055" s="2">
        <v>43811.276960729199</v>
      </c>
      <c r="B1055" s="1" t="s">
        <v>1347</v>
      </c>
      <c r="C1055" s="1" t="s">
        <v>291</v>
      </c>
      <c r="D1055" s="1" t="s">
        <v>292</v>
      </c>
      <c r="E1055" s="3">
        <v>100</v>
      </c>
      <c r="F1055" s="1" t="s">
        <v>31</v>
      </c>
      <c r="G1055" s="3">
        <v>1.08</v>
      </c>
      <c r="H1055" s="3">
        <v>108</v>
      </c>
      <c r="I1055" s="1" t="s">
        <v>32</v>
      </c>
      <c r="K1055" s="1" t="s">
        <v>33</v>
      </c>
      <c r="L1055" s="1" t="s">
        <v>293</v>
      </c>
      <c r="M1055" s="1" t="s">
        <v>35</v>
      </c>
      <c r="N1055" s="1" t="s">
        <v>120</v>
      </c>
      <c r="O1055" s="1" t="s">
        <v>37</v>
      </c>
      <c r="P1055" s="1" t="s">
        <v>81</v>
      </c>
      <c r="Q1055" s="1" t="s">
        <v>82</v>
      </c>
      <c r="R1055" s="1" t="s">
        <v>134</v>
      </c>
      <c r="T1055" s="1" t="s">
        <v>134</v>
      </c>
      <c r="X1055" s="1" t="s">
        <v>53</v>
      </c>
      <c r="Y1055" s="1" t="s">
        <v>84</v>
      </c>
      <c r="Z1055" s="3">
        <v>0</v>
      </c>
      <c r="AC1055" s="1">
        <f t="shared" si="32"/>
        <v>2019</v>
      </c>
      <c r="AD1055" s="1">
        <f t="shared" si="33"/>
        <v>12</v>
      </c>
    </row>
    <row r="1056" spans="1:30" ht="12.75" customHeight="1" x14ac:dyDescent="0.2">
      <c r="A1056" s="2">
        <v>43811.276960729199</v>
      </c>
      <c r="B1056" s="1" t="s">
        <v>1347</v>
      </c>
      <c r="C1056" s="1" t="s">
        <v>181</v>
      </c>
      <c r="D1056" s="1" t="s">
        <v>182</v>
      </c>
      <c r="E1056" s="3">
        <v>40</v>
      </c>
      <c r="F1056" s="1" t="s">
        <v>31</v>
      </c>
      <c r="G1056" s="3">
        <v>10.16</v>
      </c>
      <c r="H1056" s="3">
        <v>406.4</v>
      </c>
      <c r="I1056" s="1" t="s">
        <v>32</v>
      </c>
      <c r="K1056" s="1" t="s">
        <v>33</v>
      </c>
      <c r="L1056" s="1" t="s">
        <v>183</v>
      </c>
      <c r="M1056" s="1" t="s">
        <v>35</v>
      </c>
      <c r="N1056" s="1" t="s">
        <v>120</v>
      </c>
      <c r="O1056" s="1" t="s">
        <v>37</v>
      </c>
      <c r="P1056" s="1" t="s">
        <v>185</v>
      </c>
      <c r="Q1056" s="1" t="s">
        <v>186</v>
      </c>
      <c r="T1056" s="1" t="s">
        <v>187</v>
      </c>
      <c r="X1056" s="1" t="s">
        <v>53</v>
      </c>
      <c r="Y1056" s="1" t="s">
        <v>188</v>
      </c>
      <c r="Z1056" s="3">
        <v>0</v>
      </c>
      <c r="AA1056" s="1" t="s">
        <v>189</v>
      </c>
      <c r="AB1056" s="1" t="s">
        <v>189</v>
      </c>
      <c r="AC1056" s="1">
        <f t="shared" si="32"/>
        <v>2019</v>
      </c>
      <c r="AD1056" s="1">
        <f t="shared" si="33"/>
        <v>12</v>
      </c>
    </row>
    <row r="1057" spans="1:30" ht="12.75" customHeight="1" x14ac:dyDescent="0.2">
      <c r="A1057" s="2">
        <v>43811.460150462997</v>
      </c>
      <c r="B1057" s="1" t="s">
        <v>1348</v>
      </c>
      <c r="C1057" s="1" t="s">
        <v>1294</v>
      </c>
      <c r="D1057" s="1" t="s">
        <v>1295</v>
      </c>
      <c r="E1057" s="3">
        <v>100</v>
      </c>
      <c r="F1057" s="1" t="s">
        <v>31</v>
      </c>
      <c r="G1057" s="3">
        <v>0.44</v>
      </c>
      <c r="H1057" s="3">
        <v>44</v>
      </c>
      <c r="I1057" s="1" t="s">
        <v>32</v>
      </c>
      <c r="K1057" s="1" t="s">
        <v>33</v>
      </c>
      <c r="L1057" s="1" t="s">
        <v>1296</v>
      </c>
      <c r="M1057" s="1" t="s">
        <v>35</v>
      </c>
      <c r="N1057" s="1" t="s">
        <v>466</v>
      </c>
      <c r="O1057" s="1" t="s">
        <v>37</v>
      </c>
      <c r="P1057" s="1" t="s">
        <v>81</v>
      </c>
      <c r="Q1057" s="1" t="s">
        <v>82</v>
      </c>
      <c r="T1057" s="1" t="s">
        <v>636</v>
      </c>
      <c r="Y1057" s="1" t="s">
        <v>84</v>
      </c>
      <c r="Z1057" s="3">
        <v>0</v>
      </c>
      <c r="AA1057" s="1" t="s">
        <v>1227</v>
      </c>
      <c r="AB1057" s="1" t="s">
        <v>1227</v>
      </c>
      <c r="AC1057" s="1">
        <f t="shared" si="32"/>
        <v>2019</v>
      </c>
      <c r="AD1057" s="1">
        <f t="shared" si="33"/>
        <v>12</v>
      </c>
    </row>
    <row r="1058" spans="1:30" ht="12.75" customHeight="1" x14ac:dyDescent="0.2">
      <c r="A1058" s="2">
        <v>43811.460150462997</v>
      </c>
      <c r="B1058" s="1" t="s">
        <v>1348</v>
      </c>
      <c r="C1058" s="1" t="s">
        <v>1244</v>
      </c>
      <c r="D1058" s="1" t="s">
        <v>1245</v>
      </c>
      <c r="E1058" s="3">
        <v>100</v>
      </c>
      <c r="F1058" s="1" t="s">
        <v>31</v>
      </c>
      <c r="G1058" s="3">
        <v>0.57999999999999996</v>
      </c>
      <c r="H1058" s="3">
        <v>58</v>
      </c>
      <c r="I1058" s="1" t="s">
        <v>32</v>
      </c>
      <c r="K1058" s="1" t="s">
        <v>33</v>
      </c>
      <c r="L1058" s="1" t="s">
        <v>1246</v>
      </c>
      <c r="M1058" s="1" t="s">
        <v>35</v>
      </c>
      <c r="N1058" s="1" t="s">
        <v>466</v>
      </c>
      <c r="O1058" s="1" t="s">
        <v>37</v>
      </c>
      <c r="P1058" s="1" t="s">
        <v>81</v>
      </c>
      <c r="Q1058" s="1" t="s">
        <v>82</v>
      </c>
      <c r="T1058" s="1" t="s">
        <v>636</v>
      </c>
      <c r="Y1058" s="1" t="s">
        <v>84</v>
      </c>
      <c r="Z1058" s="3">
        <v>0</v>
      </c>
      <c r="AA1058" s="1" t="s">
        <v>1227</v>
      </c>
      <c r="AB1058" s="1" t="s">
        <v>1227</v>
      </c>
      <c r="AC1058" s="1">
        <f t="shared" si="32"/>
        <v>2019</v>
      </c>
      <c r="AD1058" s="1">
        <f t="shared" si="33"/>
        <v>12</v>
      </c>
    </row>
    <row r="1059" spans="1:30" ht="12.75" customHeight="1" x14ac:dyDescent="0.2">
      <c r="A1059" s="2">
        <v>43811.460150462997</v>
      </c>
      <c r="B1059" s="1" t="s">
        <v>1348</v>
      </c>
      <c r="C1059" s="1" t="s">
        <v>405</v>
      </c>
      <c r="D1059" s="1" t="s">
        <v>406</v>
      </c>
      <c r="E1059" s="3">
        <v>100</v>
      </c>
      <c r="F1059" s="1" t="s">
        <v>31</v>
      </c>
      <c r="G1059" s="3">
        <v>0.63</v>
      </c>
      <c r="H1059" s="3">
        <v>63</v>
      </c>
      <c r="I1059" s="1" t="s">
        <v>32</v>
      </c>
      <c r="K1059" s="1" t="s">
        <v>33</v>
      </c>
      <c r="L1059" s="1" t="s">
        <v>407</v>
      </c>
      <c r="M1059" s="1" t="s">
        <v>35</v>
      </c>
      <c r="N1059" s="1" t="s">
        <v>466</v>
      </c>
      <c r="O1059" s="1" t="s">
        <v>37</v>
      </c>
      <c r="P1059" s="1" t="s">
        <v>38</v>
      </c>
      <c r="Q1059" s="1" t="s">
        <v>39</v>
      </c>
      <c r="T1059" s="1" t="s">
        <v>52</v>
      </c>
      <c r="X1059" s="1" t="s">
        <v>53</v>
      </c>
      <c r="Y1059" s="1" t="s">
        <v>42</v>
      </c>
      <c r="Z1059" s="3">
        <v>0</v>
      </c>
      <c r="AC1059" s="1">
        <f t="shared" si="32"/>
        <v>2019</v>
      </c>
      <c r="AD1059" s="1">
        <f t="shared" si="33"/>
        <v>12</v>
      </c>
    </row>
    <row r="1060" spans="1:30" ht="12.75" customHeight="1" x14ac:dyDescent="0.2">
      <c r="A1060" s="2">
        <v>43811.460150462997</v>
      </c>
      <c r="B1060" s="1" t="s">
        <v>1348</v>
      </c>
      <c r="C1060" s="1" t="s">
        <v>282</v>
      </c>
      <c r="D1060" s="1" t="s">
        <v>283</v>
      </c>
      <c r="E1060" s="3">
        <v>1200</v>
      </c>
      <c r="F1060" s="1" t="s">
        <v>31</v>
      </c>
      <c r="G1060" s="3">
        <v>0.63</v>
      </c>
      <c r="H1060" s="3">
        <v>756</v>
      </c>
      <c r="I1060" s="1" t="s">
        <v>32</v>
      </c>
      <c r="K1060" s="1" t="s">
        <v>33</v>
      </c>
      <c r="L1060" s="1" t="s">
        <v>284</v>
      </c>
      <c r="M1060" s="1" t="s">
        <v>35</v>
      </c>
      <c r="N1060" s="1" t="s">
        <v>466</v>
      </c>
      <c r="O1060" s="1" t="s">
        <v>37</v>
      </c>
      <c r="P1060" s="1" t="s">
        <v>58</v>
      </c>
      <c r="Q1060" s="1" t="s">
        <v>59</v>
      </c>
      <c r="T1060" s="1" t="s">
        <v>60</v>
      </c>
      <c r="X1060" s="1" t="s">
        <v>53</v>
      </c>
      <c r="Y1060" s="1" t="s">
        <v>61</v>
      </c>
      <c r="Z1060" s="3">
        <v>0</v>
      </c>
      <c r="AA1060" s="1" t="s">
        <v>62</v>
      </c>
      <c r="AB1060" s="1" t="s">
        <v>62</v>
      </c>
      <c r="AC1060" s="1">
        <f t="shared" si="32"/>
        <v>2019</v>
      </c>
      <c r="AD1060" s="1">
        <f t="shared" si="33"/>
        <v>12</v>
      </c>
    </row>
    <row r="1061" spans="1:30" ht="12.75" customHeight="1" x14ac:dyDescent="0.2">
      <c r="A1061" s="2">
        <v>43811.460150462997</v>
      </c>
      <c r="B1061" s="1" t="s">
        <v>1348</v>
      </c>
      <c r="C1061" s="1" t="s">
        <v>55</v>
      </c>
      <c r="D1061" s="1" t="s">
        <v>56</v>
      </c>
      <c r="E1061" s="3">
        <v>2800</v>
      </c>
      <c r="F1061" s="1" t="s">
        <v>31</v>
      </c>
      <c r="G1061" s="3">
        <v>0.63</v>
      </c>
      <c r="H1061" s="3">
        <v>1764</v>
      </c>
      <c r="I1061" s="1" t="s">
        <v>32</v>
      </c>
      <c r="K1061" s="1" t="s">
        <v>33</v>
      </c>
      <c r="L1061" s="1" t="s">
        <v>57</v>
      </c>
      <c r="M1061" s="1" t="s">
        <v>35</v>
      </c>
      <c r="N1061" s="1" t="s">
        <v>466</v>
      </c>
      <c r="O1061" s="1" t="s">
        <v>37</v>
      </c>
      <c r="P1061" s="1" t="s">
        <v>58</v>
      </c>
      <c r="Q1061" s="1" t="s">
        <v>59</v>
      </c>
      <c r="T1061" s="1" t="s">
        <v>60</v>
      </c>
      <c r="X1061" s="1" t="s">
        <v>53</v>
      </c>
      <c r="Y1061" s="1" t="s">
        <v>61</v>
      </c>
      <c r="Z1061" s="3">
        <v>0</v>
      </c>
      <c r="AA1061" s="1" t="s">
        <v>62</v>
      </c>
      <c r="AB1061" s="1" t="s">
        <v>62</v>
      </c>
      <c r="AC1061" s="1">
        <f t="shared" si="32"/>
        <v>2019</v>
      </c>
      <c r="AD1061" s="1">
        <f t="shared" si="33"/>
        <v>12</v>
      </c>
    </row>
    <row r="1062" spans="1:30" ht="12.75" customHeight="1" x14ac:dyDescent="0.2">
      <c r="A1062" s="2">
        <v>43811.460150462997</v>
      </c>
      <c r="B1062" s="1" t="s">
        <v>1348</v>
      </c>
      <c r="C1062" s="1" t="s">
        <v>312</v>
      </c>
      <c r="D1062" s="1" t="s">
        <v>313</v>
      </c>
      <c r="E1062" s="3">
        <v>1200</v>
      </c>
      <c r="F1062" s="1" t="s">
        <v>31</v>
      </c>
      <c r="G1062" s="3">
        <v>0.63</v>
      </c>
      <c r="H1062" s="3">
        <v>756</v>
      </c>
      <c r="I1062" s="1" t="s">
        <v>32</v>
      </c>
      <c r="K1062" s="1" t="s">
        <v>33</v>
      </c>
      <c r="L1062" s="1" t="s">
        <v>314</v>
      </c>
      <c r="M1062" s="1" t="s">
        <v>35</v>
      </c>
      <c r="N1062" s="1" t="s">
        <v>466</v>
      </c>
      <c r="O1062" s="1" t="s">
        <v>37</v>
      </c>
      <c r="P1062" s="1" t="s">
        <v>58</v>
      </c>
      <c r="Q1062" s="1" t="s">
        <v>59</v>
      </c>
      <c r="T1062" s="1" t="s">
        <v>60</v>
      </c>
      <c r="X1062" s="1" t="s">
        <v>53</v>
      </c>
      <c r="Y1062" s="1" t="s">
        <v>61</v>
      </c>
      <c r="Z1062" s="3">
        <v>0</v>
      </c>
      <c r="AA1062" s="1" t="s">
        <v>62</v>
      </c>
      <c r="AB1062" s="1" t="s">
        <v>62</v>
      </c>
      <c r="AC1062" s="1">
        <f t="shared" si="32"/>
        <v>2019</v>
      </c>
      <c r="AD1062" s="1">
        <f t="shared" si="33"/>
        <v>12</v>
      </c>
    </row>
    <row r="1063" spans="1:30" ht="12.75" customHeight="1" x14ac:dyDescent="0.2">
      <c r="A1063" s="2">
        <v>43811.460150462997</v>
      </c>
      <c r="B1063" s="1" t="s">
        <v>1348</v>
      </c>
      <c r="C1063" s="1" t="s">
        <v>72</v>
      </c>
      <c r="D1063" s="1" t="s">
        <v>73</v>
      </c>
      <c r="E1063" s="3">
        <v>200</v>
      </c>
      <c r="F1063" s="1" t="s">
        <v>31</v>
      </c>
      <c r="G1063" s="3">
        <v>0.85</v>
      </c>
      <c r="H1063" s="3">
        <v>170</v>
      </c>
      <c r="I1063" s="1" t="s">
        <v>32</v>
      </c>
      <c r="K1063" s="1" t="s">
        <v>33</v>
      </c>
      <c r="L1063" s="1" t="s">
        <v>74</v>
      </c>
      <c r="M1063" s="1" t="s">
        <v>35</v>
      </c>
      <c r="N1063" s="1" t="s">
        <v>466</v>
      </c>
      <c r="O1063" s="1" t="s">
        <v>37</v>
      </c>
      <c r="P1063" s="1" t="s">
        <v>75</v>
      </c>
      <c r="Q1063" s="1" t="s">
        <v>76</v>
      </c>
      <c r="T1063" s="1" t="s">
        <v>40</v>
      </c>
      <c r="X1063" s="1" t="s">
        <v>77</v>
      </c>
      <c r="Y1063" s="1" t="s">
        <v>42</v>
      </c>
      <c r="Z1063" s="3">
        <v>0</v>
      </c>
      <c r="AC1063" s="1">
        <f t="shared" si="32"/>
        <v>2019</v>
      </c>
      <c r="AD1063" s="1">
        <f t="shared" si="33"/>
        <v>12</v>
      </c>
    </row>
    <row r="1064" spans="1:30" ht="12.75" customHeight="1" x14ac:dyDescent="0.2">
      <c r="A1064" s="2">
        <v>43811.460150462997</v>
      </c>
      <c r="B1064" s="1" t="s">
        <v>1348</v>
      </c>
      <c r="C1064" s="1" t="s">
        <v>516</v>
      </c>
      <c r="D1064" s="1" t="s">
        <v>517</v>
      </c>
      <c r="E1064" s="3">
        <v>100</v>
      </c>
      <c r="F1064" s="1" t="s">
        <v>31</v>
      </c>
      <c r="G1064" s="3">
        <v>1.17</v>
      </c>
      <c r="H1064" s="3">
        <v>117</v>
      </c>
      <c r="I1064" s="1" t="s">
        <v>32</v>
      </c>
      <c r="K1064" s="1" t="s">
        <v>33</v>
      </c>
      <c r="L1064" s="1" t="s">
        <v>518</v>
      </c>
      <c r="M1064" s="1" t="s">
        <v>35</v>
      </c>
      <c r="N1064" s="1" t="s">
        <v>466</v>
      </c>
      <c r="O1064" s="1" t="s">
        <v>37</v>
      </c>
      <c r="P1064" s="1" t="s">
        <v>69</v>
      </c>
      <c r="Q1064" s="1" t="s">
        <v>70</v>
      </c>
      <c r="T1064" s="1" t="s">
        <v>71</v>
      </c>
      <c r="X1064" s="1" t="s">
        <v>53</v>
      </c>
      <c r="Y1064" s="1" t="s">
        <v>42</v>
      </c>
      <c r="Z1064" s="3">
        <v>0</v>
      </c>
      <c r="AC1064" s="1">
        <f t="shared" si="32"/>
        <v>2019</v>
      </c>
      <c r="AD1064" s="1">
        <f t="shared" si="33"/>
        <v>12</v>
      </c>
    </row>
    <row r="1065" spans="1:30" ht="12.75" customHeight="1" x14ac:dyDescent="0.2">
      <c r="A1065" s="2">
        <v>43811.460150462997</v>
      </c>
      <c r="B1065" s="1" t="s">
        <v>1348</v>
      </c>
      <c r="C1065" s="1" t="s">
        <v>315</v>
      </c>
      <c r="D1065" s="1" t="s">
        <v>316</v>
      </c>
      <c r="E1065" s="3">
        <v>100</v>
      </c>
      <c r="F1065" s="1" t="s">
        <v>31</v>
      </c>
      <c r="G1065" s="3">
        <v>1.29</v>
      </c>
      <c r="H1065" s="3">
        <v>129</v>
      </c>
      <c r="I1065" s="1" t="s">
        <v>32</v>
      </c>
      <c r="K1065" s="1" t="s">
        <v>33</v>
      </c>
      <c r="L1065" s="1" t="s">
        <v>317</v>
      </c>
      <c r="M1065" s="1" t="s">
        <v>35</v>
      </c>
      <c r="N1065" s="1" t="s">
        <v>466</v>
      </c>
      <c r="O1065" s="1" t="s">
        <v>37</v>
      </c>
      <c r="P1065" s="1" t="s">
        <v>69</v>
      </c>
      <c r="Q1065" s="1" t="s">
        <v>70</v>
      </c>
      <c r="T1065" s="1" t="s">
        <v>71</v>
      </c>
      <c r="X1065" s="1" t="s">
        <v>53</v>
      </c>
      <c r="Y1065" s="1" t="s">
        <v>42</v>
      </c>
      <c r="Z1065" s="3">
        <v>0</v>
      </c>
      <c r="AC1065" s="1">
        <f t="shared" si="32"/>
        <v>2019</v>
      </c>
      <c r="AD1065" s="1">
        <f t="shared" si="33"/>
        <v>12</v>
      </c>
    </row>
    <row r="1066" spans="1:30" ht="12.75" customHeight="1" x14ac:dyDescent="0.2">
      <c r="A1066" s="2">
        <v>43811.460150462997</v>
      </c>
      <c r="B1066" s="1" t="s">
        <v>1348</v>
      </c>
      <c r="C1066" s="1" t="s">
        <v>159</v>
      </c>
      <c r="D1066" s="1" t="s">
        <v>160</v>
      </c>
      <c r="E1066" s="3">
        <v>100</v>
      </c>
      <c r="F1066" s="1" t="s">
        <v>31</v>
      </c>
      <c r="G1066" s="3">
        <v>1.51</v>
      </c>
      <c r="H1066" s="3">
        <v>151</v>
      </c>
      <c r="I1066" s="1" t="s">
        <v>32</v>
      </c>
      <c r="K1066" s="1" t="s">
        <v>33</v>
      </c>
      <c r="L1066" s="1" t="s">
        <v>161</v>
      </c>
      <c r="M1066" s="1" t="s">
        <v>35</v>
      </c>
      <c r="N1066" s="1" t="s">
        <v>466</v>
      </c>
      <c r="O1066" s="1" t="s">
        <v>37</v>
      </c>
      <c r="P1066" s="1" t="s">
        <v>69</v>
      </c>
      <c r="Q1066" s="1" t="s">
        <v>70</v>
      </c>
      <c r="T1066" s="1" t="s">
        <v>40</v>
      </c>
      <c r="X1066" s="1" t="s">
        <v>162</v>
      </c>
      <c r="Y1066" s="1" t="s">
        <v>42</v>
      </c>
      <c r="Z1066" s="3">
        <v>0</v>
      </c>
      <c r="AC1066" s="1">
        <f t="shared" si="32"/>
        <v>2019</v>
      </c>
      <c r="AD1066" s="1">
        <f t="shared" si="33"/>
        <v>12</v>
      </c>
    </row>
    <row r="1067" spans="1:30" ht="12.75" customHeight="1" x14ac:dyDescent="0.2">
      <c r="A1067" s="2">
        <v>43811.460150462997</v>
      </c>
      <c r="B1067" s="1" t="s">
        <v>1348</v>
      </c>
      <c r="C1067" s="1" t="s">
        <v>471</v>
      </c>
      <c r="D1067" s="1" t="s">
        <v>472</v>
      </c>
      <c r="E1067" s="3">
        <v>100</v>
      </c>
      <c r="F1067" s="1" t="s">
        <v>31</v>
      </c>
      <c r="G1067" s="3">
        <v>1.81</v>
      </c>
      <c r="H1067" s="3">
        <v>181</v>
      </c>
      <c r="I1067" s="1" t="s">
        <v>32</v>
      </c>
      <c r="K1067" s="1" t="s">
        <v>33</v>
      </c>
      <c r="L1067" s="1" t="s">
        <v>473</v>
      </c>
      <c r="M1067" s="1" t="s">
        <v>35</v>
      </c>
      <c r="N1067" s="1" t="s">
        <v>466</v>
      </c>
      <c r="O1067" s="1" t="s">
        <v>37</v>
      </c>
      <c r="P1067" s="1" t="s">
        <v>149</v>
      </c>
      <c r="Q1067" s="1" t="s">
        <v>150</v>
      </c>
      <c r="T1067" s="1" t="s">
        <v>90</v>
      </c>
      <c r="X1067" s="1" t="s">
        <v>53</v>
      </c>
      <c r="Y1067" s="1" t="s">
        <v>151</v>
      </c>
      <c r="Z1067" s="3">
        <v>0</v>
      </c>
      <c r="AC1067" s="1">
        <f t="shared" si="32"/>
        <v>2019</v>
      </c>
      <c r="AD1067" s="1">
        <f t="shared" si="33"/>
        <v>12</v>
      </c>
    </row>
    <row r="1068" spans="1:30" ht="12.75" customHeight="1" x14ac:dyDescent="0.2">
      <c r="A1068" s="2">
        <v>43811.460150462997</v>
      </c>
      <c r="B1068" s="1" t="s">
        <v>1348</v>
      </c>
      <c r="C1068" s="1" t="s">
        <v>227</v>
      </c>
      <c r="D1068" s="1" t="s">
        <v>228</v>
      </c>
      <c r="E1068" s="3">
        <v>20</v>
      </c>
      <c r="F1068" s="1" t="s">
        <v>31</v>
      </c>
      <c r="G1068" s="3">
        <v>1.9</v>
      </c>
      <c r="H1068" s="3">
        <v>38</v>
      </c>
      <c r="I1068" s="1" t="s">
        <v>32</v>
      </c>
      <c r="K1068" s="1" t="s">
        <v>33</v>
      </c>
      <c r="L1068" s="1" t="s">
        <v>229</v>
      </c>
      <c r="M1068" s="1" t="s">
        <v>35</v>
      </c>
      <c r="N1068" s="1" t="s">
        <v>466</v>
      </c>
      <c r="O1068" s="1" t="s">
        <v>37</v>
      </c>
      <c r="P1068" s="1" t="s">
        <v>88</v>
      </c>
      <c r="Q1068" s="1" t="s">
        <v>89</v>
      </c>
      <c r="T1068" s="1" t="s">
        <v>90</v>
      </c>
      <c r="X1068" s="1" t="s">
        <v>53</v>
      </c>
      <c r="Y1068" s="1" t="s">
        <v>84</v>
      </c>
      <c r="Z1068" s="3">
        <v>0</v>
      </c>
      <c r="AC1068" s="1">
        <f t="shared" si="32"/>
        <v>2019</v>
      </c>
      <c r="AD1068" s="1">
        <f t="shared" si="33"/>
        <v>12</v>
      </c>
    </row>
    <row r="1069" spans="1:30" ht="12.75" customHeight="1" x14ac:dyDescent="0.2">
      <c r="A1069" s="2">
        <v>43811.460150462997</v>
      </c>
      <c r="B1069" s="1" t="s">
        <v>1348</v>
      </c>
      <c r="C1069" s="1" t="s">
        <v>135</v>
      </c>
      <c r="D1069" s="1" t="s">
        <v>136</v>
      </c>
      <c r="E1069" s="3">
        <v>100</v>
      </c>
      <c r="F1069" s="1" t="s">
        <v>31</v>
      </c>
      <c r="G1069" s="3">
        <v>2.06</v>
      </c>
      <c r="H1069" s="3">
        <v>206</v>
      </c>
      <c r="I1069" s="1" t="s">
        <v>32</v>
      </c>
      <c r="K1069" s="1" t="s">
        <v>33</v>
      </c>
      <c r="L1069" s="1" t="s">
        <v>137</v>
      </c>
      <c r="M1069" s="1" t="s">
        <v>35</v>
      </c>
      <c r="N1069" s="1" t="s">
        <v>466</v>
      </c>
      <c r="O1069" s="1" t="s">
        <v>37</v>
      </c>
      <c r="P1069" s="1" t="s">
        <v>69</v>
      </c>
      <c r="Q1069" s="1" t="s">
        <v>70</v>
      </c>
      <c r="T1069" s="1" t="s">
        <v>40</v>
      </c>
      <c r="X1069" s="1" t="s">
        <v>138</v>
      </c>
      <c r="Y1069" s="1" t="s">
        <v>42</v>
      </c>
      <c r="Z1069" s="3">
        <v>0</v>
      </c>
      <c r="AC1069" s="1">
        <f t="shared" si="32"/>
        <v>2019</v>
      </c>
      <c r="AD1069" s="1">
        <f t="shared" si="33"/>
        <v>12</v>
      </c>
    </row>
    <row r="1070" spans="1:30" ht="12.75" customHeight="1" x14ac:dyDescent="0.2">
      <c r="A1070" s="2">
        <v>43811.460150462997</v>
      </c>
      <c r="B1070" s="1" t="s">
        <v>1348</v>
      </c>
      <c r="C1070" s="1" t="s">
        <v>91</v>
      </c>
      <c r="D1070" s="1" t="s">
        <v>92</v>
      </c>
      <c r="E1070" s="3">
        <v>100</v>
      </c>
      <c r="F1070" s="1" t="s">
        <v>31</v>
      </c>
      <c r="G1070" s="3">
        <v>2.16</v>
      </c>
      <c r="H1070" s="3">
        <v>216</v>
      </c>
      <c r="I1070" s="1" t="s">
        <v>32</v>
      </c>
      <c r="K1070" s="1" t="s">
        <v>33</v>
      </c>
      <c r="L1070" s="1" t="s">
        <v>93</v>
      </c>
      <c r="M1070" s="1" t="s">
        <v>35</v>
      </c>
      <c r="N1070" s="1" t="s">
        <v>466</v>
      </c>
      <c r="O1070" s="1" t="s">
        <v>37</v>
      </c>
      <c r="P1070" s="1" t="s">
        <v>88</v>
      </c>
      <c r="Q1070" s="1" t="s">
        <v>89</v>
      </c>
      <c r="T1070" s="1" t="s">
        <v>90</v>
      </c>
      <c r="X1070" s="1" t="s">
        <v>53</v>
      </c>
      <c r="Y1070" s="1" t="s">
        <v>84</v>
      </c>
      <c r="Z1070" s="3">
        <v>0</v>
      </c>
      <c r="AC1070" s="1">
        <f t="shared" si="32"/>
        <v>2019</v>
      </c>
      <c r="AD1070" s="1">
        <f t="shared" si="33"/>
        <v>12</v>
      </c>
    </row>
    <row r="1071" spans="1:30" ht="12.75" customHeight="1" x14ac:dyDescent="0.2">
      <c r="A1071" s="2">
        <v>43811.460150462997</v>
      </c>
      <c r="B1071" s="1" t="s">
        <v>1348</v>
      </c>
      <c r="C1071" s="1" t="s">
        <v>522</v>
      </c>
      <c r="D1071" s="1" t="s">
        <v>523</v>
      </c>
      <c r="E1071" s="3">
        <v>50</v>
      </c>
      <c r="F1071" s="1" t="s">
        <v>31</v>
      </c>
      <c r="G1071" s="3">
        <v>2.5099999999999998</v>
      </c>
      <c r="H1071" s="3">
        <v>125.5</v>
      </c>
      <c r="I1071" s="1" t="s">
        <v>32</v>
      </c>
      <c r="K1071" s="1" t="s">
        <v>33</v>
      </c>
      <c r="L1071" s="1" t="s">
        <v>524</v>
      </c>
      <c r="M1071" s="1" t="s">
        <v>35</v>
      </c>
      <c r="N1071" s="1" t="s">
        <v>466</v>
      </c>
      <c r="O1071" s="1" t="s">
        <v>37</v>
      </c>
      <c r="P1071" s="1" t="s">
        <v>88</v>
      </c>
      <c r="Q1071" s="1" t="s">
        <v>89</v>
      </c>
      <c r="T1071" s="1" t="s">
        <v>90</v>
      </c>
      <c r="X1071" s="1" t="s">
        <v>53</v>
      </c>
      <c r="Y1071" s="1" t="s">
        <v>84</v>
      </c>
      <c r="Z1071" s="3">
        <v>0</v>
      </c>
      <c r="AC1071" s="1">
        <f t="shared" si="32"/>
        <v>2019</v>
      </c>
      <c r="AD1071" s="1">
        <f t="shared" si="33"/>
        <v>12</v>
      </c>
    </row>
    <row r="1072" spans="1:30" ht="12.75" customHeight="1" x14ac:dyDescent="0.2">
      <c r="A1072" s="2">
        <v>43811.460150462997</v>
      </c>
      <c r="B1072" s="1" t="s">
        <v>1348</v>
      </c>
      <c r="C1072" s="1" t="s">
        <v>97</v>
      </c>
      <c r="D1072" s="1" t="s">
        <v>98</v>
      </c>
      <c r="E1072" s="3">
        <v>100</v>
      </c>
      <c r="F1072" s="1" t="s">
        <v>31</v>
      </c>
      <c r="G1072" s="3">
        <v>3.1</v>
      </c>
      <c r="H1072" s="3">
        <v>310</v>
      </c>
      <c r="I1072" s="1" t="s">
        <v>32</v>
      </c>
      <c r="K1072" s="1" t="s">
        <v>33</v>
      </c>
      <c r="L1072" s="1" t="s">
        <v>99</v>
      </c>
      <c r="M1072" s="1" t="s">
        <v>35</v>
      </c>
      <c r="N1072" s="1" t="s">
        <v>466</v>
      </c>
      <c r="O1072" s="1" t="s">
        <v>37</v>
      </c>
      <c r="P1072" s="1" t="s">
        <v>88</v>
      </c>
      <c r="Q1072" s="1" t="s">
        <v>89</v>
      </c>
      <c r="T1072" s="1" t="s">
        <v>90</v>
      </c>
      <c r="X1072" s="1" t="s">
        <v>53</v>
      </c>
      <c r="Y1072" s="1" t="s">
        <v>84</v>
      </c>
      <c r="Z1072" s="3">
        <v>0</v>
      </c>
      <c r="AC1072" s="1">
        <f t="shared" si="32"/>
        <v>2019</v>
      </c>
      <c r="AD1072" s="1">
        <f t="shared" si="33"/>
        <v>12</v>
      </c>
    </row>
    <row r="1073" spans="1:30" ht="12.75" customHeight="1" x14ac:dyDescent="0.2">
      <c r="A1073" s="2">
        <v>43811.460150462997</v>
      </c>
      <c r="B1073" s="1" t="s">
        <v>1348</v>
      </c>
      <c r="C1073" s="1" t="s">
        <v>330</v>
      </c>
      <c r="D1073" s="1" t="s">
        <v>331</v>
      </c>
      <c r="E1073" s="3">
        <v>60</v>
      </c>
      <c r="F1073" s="1" t="s">
        <v>31</v>
      </c>
      <c r="G1073" s="3">
        <v>3.97</v>
      </c>
      <c r="H1073" s="3">
        <v>238.2</v>
      </c>
      <c r="I1073" s="1" t="s">
        <v>32</v>
      </c>
      <c r="K1073" s="1" t="s">
        <v>33</v>
      </c>
      <c r="L1073" s="1" t="s">
        <v>332</v>
      </c>
      <c r="M1073" s="1" t="s">
        <v>35</v>
      </c>
      <c r="N1073" s="1" t="s">
        <v>466</v>
      </c>
      <c r="O1073" s="1" t="s">
        <v>37</v>
      </c>
      <c r="P1073" s="1" t="s">
        <v>50</v>
      </c>
      <c r="Q1073" s="1" t="s">
        <v>51</v>
      </c>
      <c r="T1073" s="1" t="s">
        <v>52</v>
      </c>
      <c r="X1073" s="1" t="s">
        <v>53</v>
      </c>
      <c r="Y1073" s="1" t="s">
        <v>42</v>
      </c>
      <c r="Z1073" s="3">
        <v>0</v>
      </c>
      <c r="AC1073" s="1">
        <f t="shared" si="32"/>
        <v>2019</v>
      </c>
      <c r="AD1073" s="1">
        <f t="shared" si="33"/>
        <v>12</v>
      </c>
    </row>
    <row r="1074" spans="1:30" ht="12.75" customHeight="1" x14ac:dyDescent="0.2">
      <c r="A1074" s="2">
        <v>43811.460150462997</v>
      </c>
      <c r="B1074" s="1" t="s">
        <v>1348</v>
      </c>
      <c r="C1074" s="1" t="s">
        <v>528</v>
      </c>
      <c r="D1074" s="1" t="s">
        <v>529</v>
      </c>
      <c r="E1074" s="3">
        <v>24</v>
      </c>
      <c r="F1074" s="1" t="s">
        <v>31</v>
      </c>
      <c r="G1074" s="3">
        <v>4.5999999999999996</v>
      </c>
      <c r="H1074" s="3">
        <v>110.4</v>
      </c>
      <c r="I1074" s="1" t="s">
        <v>32</v>
      </c>
      <c r="K1074" s="1" t="s">
        <v>33</v>
      </c>
      <c r="L1074" s="1" t="s">
        <v>530</v>
      </c>
      <c r="M1074" s="1" t="s">
        <v>35</v>
      </c>
      <c r="N1074" s="1" t="s">
        <v>466</v>
      </c>
      <c r="O1074" s="1" t="s">
        <v>37</v>
      </c>
      <c r="P1074" s="1" t="s">
        <v>69</v>
      </c>
      <c r="Q1074" s="1" t="s">
        <v>70</v>
      </c>
      <c r="T1074" s="1" t="s">
        <v>339</v>
      </c>
      <c r="X1074" s="1" t="s">
        <v>53</v>
      </c>
      <c r="Y1074" s="1" t="s">
        <v>42</v>
      </c>
      <c r="Z1074" s="3">
        <v>0</v>
      </c>
      <c r="AA1074" s="1" t="s">
        <v>171</v>
      </c>
      <c r="AB1074" s="1" t="s">
        <v>171</v>
      </c>
      <c r="AC1074" s="1">
        <f t="shared" si="32"/>
        <v>2019</v>
      </c>
      <c r="AD1074" s="1">
        <f t="shared" si="33"/>
        <v>12</v>
      </c>
    </row>
    <row r="1075" spans="1:30" ht="12.75" customHeight="1" x14ac:dyDescent="0.2">
      <c r="A1075" s="2">
        <v>43811.460150462997</v>
      </c>
      <c r="B1075" s="1" t="s">
        <v>1348</v>
      </c>
      <c r="C1075" s="1" t="s">
        <v>246</v>
      </c>
      <c r="D1075" s="1" t="s">
        <v>247</v>
      </c>
      <c r="E1075" s="3">
        <v>50</v>
      </c>
      <c r="F1075" s="1" t="s">
        <v>31</v>
      </c>
      <c r="G1075" s="3">
        <v>5.27</v>
      </c>
      <c r="H1075" s="3">
        <v>263.5</v>
      </c>
      <c r="I1075" s="1" t="s">
        <v>32</v>
      </c>
      <c r="K1075" s="1" t="s">
        <v>33</v>
      </c>
      <c r="L1075" s="1" t="s">
        <v>248</v>
      </c>
      <c r="M1075" s="1" t="s">
        <v>35</v>
      </c>
      <c r="N1075" s="1" t="s">
        <v>466</v>
      </c>
      <c r="O1075" s="1" t="s">
        <v>37</v>
      </c>
      <c r="P1075" s="1" t="s">
        <v>38</v>
      </c>
      <c r="Q1075" s="1" t="s">
        <v>39</v>
      </c>
      <c r="T1075" s="1" t="s">
        <v>249</v>
      </c>
      <c r="X1075" s="1" t="s">
        <v>250</v>
      </c>
      <c r="Y1075" s="1" t="s">
        <v>42</v>
      </c>
      <c r="Z1075" s="3">
        <v>0</v>
      </c>
      <c r="AC1075" s="1">
        <f t="shared" si="32"/>
        <v>2019</v>
      </c>
      <c r="AD1075" s="1">
        <f t="shared" si="33"/>
        <v>12</v>
      </c>
    </row>
    <row r="1076" spans="1:30" ht="12.75" customHeight="1" x14ac:dyDescent="0.2">
      <c r="A1076" s="2">
        <v>43811.460150462997</v>
      </c>
      <c r="B1076" s="1" t="s">
        <v>1348</v>
      </c>
      <c r="C1076" s="1" t="s">
        <v>1349</v>
      </c>
      <c r="D1076" s="1" t="s">
        <v>1350</v>
      </c>
      <c r="E1076" s="3">
        <v>30</v>
      </c>
      <c r="F1076" s="1" t="s">
        <v>31</v>
      </c>
      <c r="G1076" s="3">
        <v>5.81</v>
      </c>
      <c r="H1076" s="3">
        <v>174.3</v>
      </c>
      <c r="I1076" s="1" t="s">
        <v>32</v>
      </c>
      <c r="K1076" s="1" t="s">
        <v>33</v>
      </c>
      <c r="L1076" s="1" t="s">
        <v>1351</v>
      </c>
      <c r="M1076" s="1" t="s">
        <v>35</v>
      </c>
      <c r="N1076" s="1" t="s">
        <v>466</v>
      </c>
      <c r="O1076" s="1" t="s">
        <v>37</v>
      </c>
      <c r="P1076" s="1" t="s">
        <v>81</v>
      </c>
      <c r="Q1076" s="1" t="s">
        <v>82</v>
      </c>
      <c r="T1076" s="1" t="s">
        <v>359</v>
      </c>
      <c r="Y1076" s="1" t="s">
        <v>84</v>
      </c>
      <c r="Z1076" s="3">
        <v>0</v>
      </c>
      <c r="AA1076" s="1" t="s">
        <v>306</v>
      </c>
      <c r="AB1076" s="1" t="s">
        <v>306</v>
      </c>
      <c r="AC1076" s="1">
        <f t="shared" si="32"/>
        <v>2019</v>
      </c>
      <c r="AD1076" s="1">
        <f t="shared" si="33"/>
        <v>12</v>
      </c>
    </row>
    <row r="1077" spans="1:30" ht="12.75" customHeight="1" x14ac:dyDescent="0.2">
      <c r="A1077" s="2">
        <v>43811.460150462997</v>
      </c>
      <c r="B1077" s="1" t="s">
        <v>1348</v>
      </c>
      <c r="C1077" s="1" t="s">
        <v>631</v>
      </c>
      <c r="D1077" s="1" t="s">
        <v>632</v>
      </c>
      <c r="E1077" s="3">
        <v>60</v>
      </c>
      <c r="F1077" s="1" t="s">
        <v>31</v>
      </c>
      <c r="G1077" s="3">
        <v>8.4700000000000006</v>
      </c>
      <c r="H1077" s="3">
        <v>508.2</v>
      </c>
      <c r="I1077" s="1" t="s">
        <v>32</v>
      </c>
      <c r="K1077" s="1" t="s">
        <v>33</v>
      </c>
      <c r="L1077" s="1" t="s">
        <v>633</v>
      </c>
      <c r="M1077" s="1" t="s">
        <v>35</v>
      </c>
      <c r="N1077" s="1" t="s">
        <v>466</v>
      </c>
      <c r="O1077" s="1" t="s">
        <v>37</v>
      </c>
      <c r="P1077" s="1" t="s">
        <v>634</v>
      </c>
      <c r="Q1077" s="1" t="s">
        <v>635</v>
      </c>
      <c r="T1077" s="1" t="s">
        <v>636</v>
      </c>
      <c r="X1077" s="1" t="s">
        <v>53</v>
      </c>
      <c r="Y1077" s="1" t="s">
        <v>84</v>
      </c>
      <c r="Z1077" s="3">
        <v>0</v>
      </c>
      <c r="AC1077" s="1">
        <f t="shared" si="32"/>
        <v>2019</v>
      </c>
      <c r="AD1077" s="1">
        <f t="shared" si="33"/>
        <v>12</v>
      </c>
    </row>
    <row r="1078" spans="1:30" ht="12.75" customHeight="1" x14ac:dyDescent="0.2">
      <c r="A1078" s="2">
        <v>43811.460150462997</v>
      </c>
      <c r="B1078" s="1" t="s">
        <v>1348</v>
      </c>
      <c r="C1078" s="1" t="s">
        <v>411</v>
      </c>
      <c r="D1078" s="1" t="s">
        <v>412</v>
      </c>
      <c r="E1078" s="3">
        <v>250</v>
      </c>
      <c r="F1078" s="1" t="s">
        <v>31</v>
      </c>
      <c r="G1078" s="3">
        <v>9.1999999999999993</v>
      </c>
      <c r="H1078" s="3">
        <v>2300</v>
      </c>
      <c r="I1078" s="1" t="s">
        <v>32</v>
      </c>
      <c r="K1078" s="1" t="s">
        <v>33</v>
      </c>
      <c r="L1078" s="1" t="s">
        <v>413</v>
      </c>
      <c r="M1078" s="1" t="s">
        <v>35</v>
      </c>
      <c r="N1078" s="1" t="s">
        <v>466</v>
      </c>
      <c r="O1078" s="1" t="s">
        <v>37</v>
      </c>
      <c r="P1078" s="1" t="s">
        <v>414</v>
      </c>
      <c r="Q1078" s="1" t="s">
        <v>415</v>
      </c>
      <c r="T1078" s="1" t="s">
        <v>416</v>
      </c>
      <c r="X1078" s="1" t="s">
        <v>53</v>
      </c>
      <c r="Y1078" s="1" t="s">
        <v>84</v>
      </c>
      <c r="Z1078" s="3">
        <v>0</v>
      </c>
      <c r="AA1078" s="1" t="s">
        <v>417</v>
      </c>
      <c r="AB1078" s="1" t="s">
        <v>417</v>
      </c>
      <c r="AC1078" s="1">
        <f t="shared" si="32"/>
        <v>2019</v>
      </c>
      <c r="AD1078" s="1">
        <f t="shared" si="33"/>
        <v>12</v>
      </c>
    </row>
    <row r="1079" spans="1:30" ht="12.75" customHeight="1" x14ac:dyDescent="0.2">
      <c r="A1079" s="2">
        <v>43811.460150462997</v>
      </c>
      <c r="B1079" s="1" t="s">
        <v>1348</v>
      </c>
      <c r="C1079" s="1" t="s">
        <v>603</v>
      </c>
      <c r="D1079" s="1" t="s">
        <v>604</v>
      </c>
      <c r="E1079" s="3">
        <v>40</v>
      </c>
      <c r="F1079" s="1" t="s">
        <v>31</v>
      </c>
      <c r="G1079" s="3">
        <v>10.119999999999999</v>
      </c>
      <c r="H1079" s="3">
        <v>404.8</v>
      </c>
      <c r="I1079" s="1" t="s">
        <v>32</v>
      </c>
      <c r="K1079" s="1" t="s">
        <v>33</v>
      </c>
      <c r="L1079" s="1" t="s">
        <v>605</v>
      </c>
      <c r="M1079" s="1" t="s">
        <v>35</v>
      </c>
      <c r="N1079" s="1" t="s">
        <v>466</v>
      </c>
      <c r="O1079" s="1" t="s">
        <v>37</v>
      </c>
      <c r="P1079" s="1" t="s">
        <v>69</v>
      </c>
      <c r="Q1079" s="1" t="s">
        <v>70</v>
      </c>
      <c r="T1079" s="1" t="s">
        <v>71</v>
      </c>
      <c r="X1079" s="1" t="s">
        <v>53</v>
      </c>
      <c r="Y1079" s="1" t="s">
        <v>42</v>
      </c>
      <c r="Z1079" s="3">
        <v>0</v>
      </c>
      <c r="AC1079" s="1">
        <f t="shared" si="32"/>
        <v>2019</v>
      </c>
      <c r="AD1079" s="1">
        <f t="shared" si="33"/>
        <v>12</v>
      </c>
    </row>
    <row r="1080" spans="1:30" ht="12.75" customHeight="1" x14ac:dyDescent="0.2">
      <c r="A1080" s="2">
        <v>43811.460150462997</v>
      </c>
      <c r="B1080" s="1" t="s">
        <v>1348</v>
      </c>
      <c r="C1080" s="1" t="s">
        <v>264</v>
      </c>
      <c r="D1080" s="1" t="s">
        <v>265</v>
      </c>
      <c r="E1080" s="3">
        <v>15</v>
      </c>
      <c r="F1080" s="1" t="s">
        <v>31</v>
      </c>
      <c r="G1080" s="3">
        <v>11.74</v>
      </c>
      <c r="H1080" s="3">
        <v>176.1</v>
      </c>
      <c r="I1080" s="1" t="s">
        <v>32</v>
      </c>
      <c r="K1080" s="1" t="s">
        <v>33</v>
      </c>
      <c r="L1080" s="1" t="s">
        <v>266</v>
      </c>
      <c r="M1080" s="1" t="s">
        <v>35</v>
      </c>
      <c r="N1080" s="1" t="s">
        <v>466</v>
      </c>
      <c r="O1080" s="1" t="s">
        <v>37</v>
      </c>
      <c r="P1080" s="1" t="s">
        <v>267</v>
      </c>
      <c r="Q1080" s="1" t="s">
        <v>268</v>
      </c>
      <c r="T1080" s="1" t="s">
        <v>269</v>
      </c>
      <c r="X1080" s="1" t="s">
        <v>53</v>
      </c>
      <c r="Y1080" s="1" t="s">
        <v>84</v>
      </c>
      <c r="Z1080" s="3">
        <v>0</v>
      </c>
      <c r="AC1080" s="1">
        <f t="shared" si="32"/>
        <v>2019</v>
      </c>
      <c r="AD1080" s="1">
        <f t="shared" si="33"/>
        <v>12</v>
      </c>
    </row>
    <row r="1081" spans="1:30" ht="12.75" customHeight="1" x14ac:dyDescent="0.2">
      <c r="A1081" s="2">
        <v>43811.460150462997</v>
      </c>
      <c r="B1081" s="1" t="s">
        <v>1348</v>
      </c>
      <c r="C1081" s="1" t="s">
        <v>270</v>
      </c>
      <c r="D1081" s="1" t="s">
        <v>271</v>
      </c>
      <c r="E1081" s="3">
        <v>15</v>
      </c>
      <c r="F1081" s="1" t="s">
        <v>31</v>
      </c>
      <c r="G1081" s="3">
        <v>13.31</v>
      </c>
      <c r="H1081" s="3">
        <v>199.65</v>
      </c>
      <c r="I1081" s="1" t="s">
        <v>32</v>
      </c>
      <c r="K1081" s="1" t="s">
        <v>33</v>
      </c>
      <c r="L1081" s="1" t="s">
        <v>272</v>
      </c>
      <c r="M1081" s="1" t="s">
        <v>35</v>
      </c>
      <c r="N1081" s="1" t="s">
        <v>466</v>
      </c>
      <c r="O1081" s="1" t="s">
        <v>37</v>
      </c>
      <c r="P1081" s="1" t="s">
        <v>267</v>
      </c>
      <c r="Q1081" s="1" t="s">
        <v>268</v>
      </c>
      <c r="T1081" s="1" t="s">
        <v>269</v>
      </c>
      <c r="X1081" s="1" t="s">
        <v>53</v>
      </c>
      <c r="Y1081" s="1" t="s">
        <v>84</v>
      </c>
      <c r="Z1081" s="3">
        <v>0</v>
      </c>
      <c r="AC1081" s="1">
        <f t="shared" si="32"/>
        <v>2019</v>
      </c>
      <c r="AD1081" s="1">
        <f t="shared" si="33"/>
        <v>12</v>
      </c>
    </row>
    <row r="1082" spans="1:30" ht="12.75" customHeight="1" x14ac:dyDescent="0.2">
      <c r="A1082" s="2">
        <v>43811.460150462997</v>
      </c>
      <c r="B1082" s="1" t="s">
        <v>1348</v>
      </c>
      <c r="C1082" s="1" t="s">
        <v>44</v>
      </c>
      <c r="D1082" s="1" t="s">
        <v>45</v>
      </c>
      <c r="E1082" s="3">
        <v>20</v>
      </c>
      <c r="F1082" s="1" t="s">
        <v>31</v>
      </c>
      <c r="G1082" s="3">
        <v>29.88</v>
      </c>
      <c r="H1082" s="3">
        <v>597.6</v>
      </c>
      <c r="I1082" s="1" t="s">
        <v>32</v>
      </c>
      <c r="K1082" s="1" t="s">
        <v>33</v>
      </c>
      <c r="L1082" s="1" t="s">
        <v>48</v>
      </c>
      <c r="M1082" s="1" t="s">
        <v>35</v>
      </c>
      <c r="N1082" s="1" t="s">
        <v>466</v>
      </c>
      <c r="O1082" s="1" t="s">
        <v>37</v>
      </c>
      <c r="P1082" s="1" t="s">
        <v>50</v>
      </c>
      <c r="Q1082" s="1" t="s">
        <v>51</v>
      </c>
      <c r="T1082" s="1" t="s">
        <v>52</v>
      </c>
      <c r="X1082" s="1" t="s">
        <v>53</v>
      </c>
      <c r="Y1082" s="1" t="s">
        <v>42</v>
      </c>
      <c r="Z1082" s="3">
        <v>0</v>
      </c>
      <c r="AC1082" s="1">
        <f t="shared" si="32"/>
        <v>2019</v>
      </c>
      <c r="AD1082" s="1">
        <f t="shared" si="33"/>
        <v>12</v>
      </c>
    </row>
    <row r="1083" spans="1:30" ht="12.75" customHeight="1" x14ac:dyDescent="0.2">
      <c r="A1083" s="2">
        <v>43811.460150462997</v>
      </c>
      <c r="B1083" s="1" t="s">
        <v>1348</v>
      </c>
      <c r="C1083" s="1" t="s">
        <v>424</v>
      </c>
      <c r="D1083" s="1" t="s">
        <v>425</v>
      </c>
      <c r="E1083" s="3">
        <v>50</v>
      </c>
      <c r="F1083" s="1" t="s">
        <v>31</v>
      </c>
      <c r="G1083" s="3">
        <v>30.17</v>
      </c>
      <c r="H1083" s="3">
        <v>1508.5</v>
      </c>
      <c r="I1083" s="1" t="s">
        <v>32</v>
      </c>
      <c r="K1083" s="1" t="s">
        <v>33</v>
      </c>
      <c r="L1083" s="1" t="s">
        <v>426</v>
      </c>
      <c r="M1083" s="1" t="s">
        <v>35</v>
      </c>
      <c r="N1083" s="1" t="s">
        <v>466</v>
      </c>
      <c r="O1083" s="1" t="s">
        <v>37</v>
      </c>
      <c r="P1083" s="1" t="s">
        <v>38</v>
      </c>
      <c r="Q1083" s="1" t="s">
        <v>39</v>
      </c>
      <c r="T1083" s="1" t="s">
        <v>83</v>
      </c>
      <c r="X1083" s="1" t="s">
        <v>53</v>
      </c>
      <c r="Y1083" s="1" t="s">
        <v>42</v>
      </c>
      <c r="Z1083" s="3">
        <v>0</v>
      </c>
      <c r="AC1083" s="1">
        <f t="shared" si="32"/>
        <v>2019</v>
      </c>
      <c r="AD1083" s="1">
        <f t="shared" si="33"/>
        <v>12</v>
      </c>
    </row>
    <row r="1084" spans="1:30" ht="12.75" customHeight="1" x14ac:dyDescent="0.2">
      <c r="A1084" s="2">
        <v>43811.460150462997</v>
      </c>
      <c r="B1084" s="1" t="s">
        <v>1348</v>
      </c>
      <c r="C1084" s="1" t="s">
        <v>846</v>
      </c>
      <c r="D1084" s="1" t="s">
        <v>847</v>
      </c>
      <c r="E1084" s="3">
        <v>4</v>
      </c>
      <c r="F1084" s="1" t="s">
        <v>31</v>
      </c>
      <c r="G1084" s="3">
        <v>30.51</v>
      </c>
      <c r="H1084" s="3">
        <v>122.04</v>
      </c>
      <c r="I1084" s="1" t="s">
        <v>32</v>
      </c>
      <c r="K1084" s="1" t="s">
        <v>33</v>
      </c>
      <c r="L1084" s="1" t="s">
        <v>848</v>
      </c>
      <c r="M1084" s="1" t="s">
        <v>35</v>
      </c>
      <c r="N1084" s="1" t="s">
        <v>466</v>
      </c>
      <c r="O1084" s="1" t="s">
        <v>37</v>
      </c>
      <c r="P1084" s="1" t="s">
        <v>50</v>
      </c>
      <c r="Q1084" s="1" t="s">
        <v>51</v>
      </c>
      <c r="T1084" s="1" t="s">
        <v>52</v>
      </c>
      <c r="X1084" s="1" t="s">
        <v>53</v>
      </c>
      <c r="Y1084" s="1" t="s">
        <v>42</v>
      </c>
      <c r="Z1084" s="3">
        <v>0</v>
      </c>
      <c r="AC1084" s="1">
        <f t="shared" si="32"/>
        <v>2019</v>
      </c>
      <c r="AD1084" s="1">
        <f t="shared" si="33"/>
        <v>12</v>
      </c>
    </row>
    <row r="1085" spans="1:30" ht="12.75" customHeight="1" x14ac:dyDescent="0.2">
      <c r="A1085" s="2">
        <v>43811.460150462997</v>
      </c>
      <c r="B1085" s="1" t="s">
        <v>1348</v>
      </c>
      <c r="C1085" s="1" t="s">
        <v>427</v>
      </c>
      <c r="D1085" s="1" t="s">
        <v>428</v>
      </c>
      <c r="E1085" s="3">
        <v>2</v>
      </c>
      <c r="F1085" s="1" t="s">
        <v>31</v>
      </c>
      <c r="G1085" s="3">
        <v>172.5</v>
      </c>
      <c r="H1085" s="3">
        <v>345</v>
      </c>
      <c r="I1085" s="1" t="s">
        <v>32</v>
      </c>
      <c r="K1085" s="1" t="s">
        <v>33</v>
      </c>
      <c r="L1085" s="1" t="s">
        <v>429</v>
      </c>
      <c r="M1085" s="1" t="s">
        <v>35</v>
      </c>
      <c r="N1085" s="1" t="s">
        <v>466</v>
      </c>
      <c r="O1085" s="1" t="s">
        <v>37</v>
      </c>
      <c r="P1085" s="1" t="s">
        <v>414</v>
      </c>
      <c r="Q1085" s="1" t="s">
        <v>415</v>
      </c>
      <c r="T1085" s="1" t="s">
        <v>416</v>
      </c>
      <c r="X1085" s="1" t="s">
        <v>53</v>
      </c>
      <c r="Y1085" s="1" t="s">
        <v>84</v>
      </c>
      <c r="Z1085" s="3">
        <v>0</v>
      </c>
      <c r="AA1085" s="1" t="s">
        <v>417</v>
      </c>
      <c r="AB1085" s="1" t="s">
        <v>417</v>
      </c>
      <c r="AC1085" s="1">
        <f t="shared" si="32"/>
        <v>2019</v>
      </c>
      <c r="AD1085" s="1">
        <f t="shared" si="33"/>
        <v>12</v>
      </c>
    </row>
    <row r="1086" spans="1:30" ht="12.75" customHeight="1" x14ac:dyDescent="0.2">
      <c r="A1086" s="2">
        <v>43811.460150462997</v>
      </c>
      <c r="B1086" s="1" t="s">
        <v>1348</v>
      </c>
      <c r="C1086" s="1" t="s">
        <v>704</v>
      </c>
      <c r="D1086" s="1" t="s">
        <v>705</v>
      </c>
      <c r="E1086" s="3">
        <v>3</v>
      </c>
      <c r="F1086" s="1" t="s">
        <v>31</v>
      </c>
      <c r="G1086" s="3">
        <v>197.57</v>
      </c>
      <c r="H1086" s="3">
        <v>592.71</v>
      </c>
      <c r="I1086" s="1" t="s">
        <v>32</v>
      </c>
      <c r="K1086" s="1" t="s">
        <v>33</v>
      </c>
      <c r="L1086" s="1" t="s">
        <v>706</v>
      </c>
      <c r="M1086" s="1" t="s">
        <v>35</v>
      </c>
      <c r="N1086" s="1" t="s">
        <v>466</v>
      </c>
      <c r="O1086" s="1" t="s">
        <v>37</v>
      </c>
      <c r="P1086" s="1" t="s">
        <v>169</v>
      </c>
      <c r="Q1086" s="1" t="s">
        <v>170</v>
      </c>
      <c r="T1086" s="1" t="s">
        <v>106</v>
      </c>
      <c r="X1086" s="1" t="s">
        <v>53</v>
      </c>
      <c r="Y1086" s="1" t="s">
        <v>84</v>
      </c>
      <c r="Z1086" s="3">
        <v>0</v>
      </c>
      <c r="AC1086" s="1">
        <f t="shared" si="32"/>
        <v>2019</v>
      </c>
      <c r="AD1086" s="1">
        <f t="shared" si="33"/>
        <v>12</v>
      </c>
    </row>
    <row r="1087" spans="1:30" ht="12.75" customHeight="1" x14ac:dyDescent="0.2">
      <c r="A1087" s="2">
        <v>43811.460150462997</v>
      </c>
      <c r="B1087" s="1" t="s">
        <v>1348</v>
      </c>
      <c r="C1087" s="1" t="s">
        <v>172</v>
      </c>
      <c r="D1087" s="1" t="s">
        <v>173</v>
      </c>
      <c r="E1087" s="3">
        <v>8</v>
      </c>
      <c r="F1087" s="1" t="s">
        <v>31</v>
      </c>
      <c r="G1087" s="3">
        <v>207.23</v>
      </c>
      <c r="H1087" s="3">
        <v>1657.84</v>
      </c>
      <c r="I1087" s="1" t="s">
        <v>32</v>
      </c>
      <c r="K1087" s="1" t="s">
        <v>33</v>
      </c>
      <c r="L1087" s="1" t="s">
        <v>174</v>
      </c>
      <c r="M1087" s="1" t="s">
        <v>35</v>
      </c>
      <c r="N1087" s="1" t="s">
        <v>466</v>
      </c>
      <c r="O1087" s="1" t="s">
        <v>37</v>
      </c>
      <c r="P1087" s="1" t="s">
        <v>38</v>
      </c>
      <c r="Q1087" s="1" t="s">
        <v>39</v>
      </c>
      <c r="T1087" s="1" t="s">
        <v>134</v>
      </c>
      <c r="X1087" s="1" t="s">
        <v>175</v>
      </c>
      <c r="Y1087" s="1" t="s">
        <v>42</v>
      </c>
      <c r="Z1087" s="3">
        <v>0</v>
      </c>
      <c r="AC1087" s="1">
        <f t="shared" si="32"/>
        <v>2019</v>
      </c>
      <c r="AD1087" s="1">
        <f t="shared" si="33"/>
        <v>12</v>
      </c>
    </row>
    <row r="1088" spans="1:30" ht="12.75" customHeight="1" x14ac:dyDescent="0.2">
      <c r="A1088" s="2">
        <v>43811.460150462997</v>
      </c>
      <c r="B1088" s="1" t="s">
        <v>1348</v>
      </c>
      <c r="C1088" s="1" t="s">
        <v>112</v>
      </c>
      <c r="D1088" s="1" t="s">
        <v>113</v>
      </c>
      <c r="E1088" s="3">
        <v>5</v>
      </c>
      <c r="F1088" s="1" t="s">
        <v>31</v>
      </c>
      <c r="G1088" s="3">
        <v>355.35</v>
      </c>
      <c r="H1088" s="3">
        <v>1776.75</v>
      </c>
      <c r="I1088" s="1" t="s">
        <v>32</v>
      </c>
      <c r="K1088" s="1" t="s">
        <v>33</v>
      </c>
      <c r="L1088" s="1" t="s">
        <v>114</v>
      </c>
      <c r="M1088" s="1" t="s">
        <v>35</v>
      </c>
      <c r="N1088" s="1" t="s">
        <v>466</v>
      </c>
      <c r="O1088" s="1" t="s">
        <v>37</v>
      </c>
      <c r="P1088" s="1" t="s">
        <v>38</v>
      </c>
      <c r="Q1088" s="1" t="s">
        <v>39</v>
      </c>
      <c r="T1088" s="1" t="s">
        <v>115</v>
      </c>
      <c r="X1088" s="1" t="s">
        <v>53</v>
      </c>
      <c r="Y1088" s="1" t="s">
        <v>42</v>
      </c>
      <c r="Z1088" s="3">
        <v>0</v>
      </c>
      <c r="AC1088" s="1">
        <f t="shared" si="32"/>
        <v>2019</v>
      </c>
      <c r="AD1088" s="1">
        <f t="shared" si="33"/>
        <v>12</v>
      </c>
    </row>
    <row r="1089" spans="1:30" ht="12.75" customHeight="1" x14ac:dyDescent="0.2">
      <c r="A1089" s="2">
        <v>43811.460150462997</v>
      </c>
      <c r="B1089" s="1" t="s">
        <v>1348</v>
      </c>
      <c r="C1089" s="1" t="s">
        <v>642</v>
      </c>
      <c r="D1089" s="1" t="s">
        <v>643</v>
      </c>
      <c r="E1089" s="3">
        <v>4</v>
      </c>
      <c r="F1089" s="1" t="s">
        <v>31</v>
      </c>
      <c r="G1089" s="3">
        <v>573.85</v>
      </c>
      <c r="H1089" s="3">
        <v>2295.4</v>
      </c>
      <c r="I1089" s="1" t="s">
        <v>32</v>
      </c>
      <c r="K1089" s="1" t="s">
        <v>33</v>
      </c>
      <c r="L1089" s="1" t="s">
        <v>644</v>
      </c>
      <c r="M1089" s="1" t="s">
        <v>35</v>
      </c>
      <c r="N1089" s="1" t="s">
        <v>466</v>
      </c>
      <c r="O1089" s="1" t="s">
        <v>37</v>
      </c>
      <c r="P1089" s="1" t="s">
        <v>38</v>
      </c>
      <c r="Q1089" s="1" t="s">
        <v>39</v>
      </c>
      <c r="T1089" s="1" t="s">
        <v>115</v>
      </c>
      <c r="X1089" s="1" t="s">
        <v>53</v>
      </c>
      <c r="Y1089" s="1" t="s">
        <v>42</v>
      </c>
      <c r="Z1089" s="3">
        <v>0</v>
      </c>
      <c r="AC1089" s="1">
        <f t="shared" si="32"/>
        <v>2019</v>
      </c>
      <c r="AD1089" s="1">
        <f t="shared" si="33"/>
        <v>12</v>
      </c>
    </row>
    <row r="1090" spans="1:30" ht="12.75" customHeight="1" x14ac:dyDescent="0.2">
      <c r="A1090" s="2">
        <v>43817.311202349498</v>
      </c>
      <c r="B1090" s="1" t="s">
        <v>1352</v>
      </c>
      <c r="C1090" s="1" t="s">
        <v>573</v>
      </c>
      <c r="D1090" s="1" t="s">
        <v>574</v>
      </c>
      <c r="E1090" s="3">
        <v>1</v>
      </c>
      <c r="F1090" s="1" t="s">
        <v>31</v>
      </c>
      <c r="G1090" s="3">
        <v>0.4</v>
      </c>
      <c r="H1090" s="3">
        <v>0.4</v>
      </c>
      <c r="I1090" s="1" t="s">
        <v>32</v>
      </c>
      <c r="K1090" s="1" t="s">
        <v>33</v>
      </c>
      <c r="M1090" s="1" t="s">
        <v>35</v>
      </c>
      <c r="N1090" s="1" t="s">
        <v>125</v>
      </c>
      <c r="O1090" s="1" t="s">
        <v>37</v>
      </c>
      <c r="P1090" s="1" t="s">
        <v>206</v>
      </c>
      <c r="Q1090" s="1" t="s">
        <v>207</v>
      </c>
      <c r="X1090" s="1" t="s">
        <v>53</v>
      </c>
      <c r="Y1090" s="1" t="s">
        <v>208</v>
      </c>
      <c r="Z1090" s="3">
        <v>0</v>
      </c>
      <c r="AC1090" s="1">
        <f t="shared" si="32"/>
        <v>2019</v>
      </c>
      <c r="AD1090" s="1">
        <f t="shared" si="33"/>
        <v>12</v>
      </c>
    </row>
    <row r="1091" spans="1:30" ht="12.75" customHeight="1" x14ac:dyDescent="0.2">
      <c r="A1091" s="2">
        <v>43817.311202349498</v>
      </c>
      <c r="B1091" s="1" t="s">
        <v>1352</v>
      </c>
      <c r="C1091" s="1" t="s">
        <v>1187</v>
      </c>
      <c r="D1091" s="1" t="s">
        <v>1188</v>
      </c>
      <c r="E1091" s="3">
        <v>1</v>
      </c>
      <c r="F1091" s="1" t="s">
        <v>31</v>
      </c>
      <c r="G1091" s="3">
        <v>1039.2</v>
      </c>
      <c r="H1091" s="3">
        <v>1039.2</v>
      </c>
      <c r="I1091" s="1" t="s">
        <v>32</v>
      </c>
      <c r="K1091" s="1" t="s">
        <v>33</v>
      </c>
      <c r="L1091" s="1" t="s">
        <v>1189</v>
      </c>
      <c r="M1091" s="1" t="s">
        <v>35</v>
      </c>
      <c r="N1091" s="1" t="s">
        <v>125</v>
      </c>
      <c r="O1091" s="1" t="s">
        <v>37</v>
      </c>
      <c r="P1091" s="1" t="s">
        <v>169</v>
      </c>
      <c r="Q1091" s="1" t="s">
        <v>170</v>
      </c>
      <c r="T1091" s="1" t="s">
        <v>1171</v>
      </c>
      <c r="Y1091" s="1" t="s">
        <v>84</v>
      </c>
      <c r="Z1091" s="3">
        <v>0</v>
      </c>
      <c r="AA1091" s="1" t="s">
        <v>1172</v>
      </c>
      <c r="AB1091" s="1" t="s">
        <v>1172</v>
      </c>
      <c r="AC1091" s="1">
        <f t="shared" ref="AC1091:AC1092" si="34">YEAR(A1091)</f>
        <v>2019</v>
      </c>
      <c r="AD1091" s="1">
        <f t="shared" ref="AD1091:AD1092" si="35">MONTH(A1091)</f>
        <v>12</v>
      </c>
    </row>
    <row r="1092" spans="1:30" ht="12.75" customHeight="1" x14ac:dyDescent="0.2">
      <c r="A1092" s="2">
        <v>43817.311202349498</v>
      </c>
      <c r="B1092" s="1" t="s">
        <v>1352</v>
      </c>
      <c r="C1092" s="1" t="s">
        <v>1168</v>
      </c>
      <c r="D1092" s="1" t="s">
        <v>1169</v>
      </c>
      <c r="E1092" s="3">
        <v>1</v>
      </c>
      <c r="F1092" s="1" t="s">
        <v>31</v>
      </c>
      <c r="G1092" s="3">
        <v>1039.2</v>
      </c>
      <c r="H1092" s="3">
        <v>1039.2</v>
      </c>
      <c r="I1092" s="1" t="s">
        <v>32</v>
      </c>
      <c r="K1092" s="1" t="s">
        <v>33</v>
      </c>
      <c r="L1092" s="1" t="s">
        <v>1170</v>
      </c>
      <c r="M1092" s="1" t="s">
        <v>35</v>
      </c>
      <c r="N1092" s="1" t="s">
        <v>125</v>
      </c>
      <c r="O1092" s="1" t="s">
        <v>37</v>
      </c>
      <c r="P1092" s="1" t="s">
        <v>169</v>
      </c>
      <c r="Q1092" s="1" t="s">
        <v>170</v>
      </c>
      <c r="T1092" s="1" t="s">
        <v>1171</v>
      </c>
      <c r="X1092" s="1" t="s">
        <v>53</v>
      </c>
      <c r="Y1092" s="1" t="s">
        <v>84</v>
      </c>
      <c r="Z1092" s="3">
        <v>0</v>
      </c>
      <c r="AA1092" s="1" t="s">
        <v>1172</v>
      </c>
      <c r="AB1092" s="1" t="s">
        <v>1172</v>
      </c>
      <c r="AC1092" s="1">
        <f t="shared" si="34"/>
        <v>2019</v>
      </c>
      <c r="AD1092" s="1">
        <f t="shared" si="35"/>
        <v>12</v>
      </c>
    </row>
    <row r="1093" spans="1:30" ht="12.75" customHeight="1" x14ac:dyDescent="0.2">
      <c r="A1093" s="2">
        <v>43817.311202349498</v>
      </c>
      <c r="B1093" s="1" t="s">
        <v>1352</v>
      </c>
      <c r="C1093" s="1" t="s">
        <v>1173</v>
      </c>
      <c r="D1093" s="1" t="s">
        <v>1174</v>
      </c>
      <c r="E1093" s="3">
        <v>1</v>
      </c>
      <c r="F1093" s="1" t="s">
        <v>31</v>
      </c>
      <c r="G1093" s="3">
        <v>1039.2</v>
      </c>
      <c r="H1093" s="3">
        <v>1039.2</v>
      </c>
      <c r="I1093" s="1" t="s">
        <v>32</v>
      </c>
      <c r="K1093" s="1" t="s">
        <v>33</v>
      </c>
      <c r="L1093" s="1" t="s">
        <v>1175</v>
      </c>
      <c r="M1093" s="1" t="s">
        <v>35</v>
      </c>
      <c r="N1093" s="1" t="s">
        <v>125</v>
      </c>
      <c r="O1093" s="1" t="s">
        <v>37</v>
      </c>
      <c r="P1093" s="1" t="s">
        <v>169</v>
      </c>
      <c r="Q1093" s="1" t="s">
        <v>170</v>
      </c>
      <c r="T1093" s="1" t="s">
        <v>1171</v>
      </c>
      <c r="X1093" s="1" t="s">
        <v>53</v>
      </c>
      <c r="Y1093" s="1" t="s">
        <v>84</v>
      </c>
      <c r="Z1093" s="3">
        <v>0</v>
      </c>
      <c r="AA1093" s="1" t="s">
        <v>1172</v>
      </c>
      <c r="AB1093" s="1" t="s">
        <v>1172</v>
      </c>
      <c r="AC1093" s="1">
        <f>YEAR(A1093)</f>
        <v>2019</v>
      </c>
      <c r="AD1093" s="1">
        <f>MONTH(A1093)</f>
        <v>12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Sheet1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2020-03-05T10:30:43Z</cp:lastPrinted>
  <dcterms:modified xsi:type="dcterms:W3CDTF">2020-03-05T10:30:45Z</dcterms:modified>
</cp:coreProperties>
</file>