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47D4C530-A0D1-4F1D-A2B5-4224C67DDB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  <sheet name="data" sheetId="1" r:id="rId2"/>
  </sheet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2" i="1"/>
  <c r="B22" i="2"/>
  <c r="B23" i="2" l="1"/>
</calcChain>
</file>

<file path=xl/sharedStrings.xml><?xml version="1.0" encoding="utf-8"?>
<sst xmlns="http://schemas.openxmlformats.org/spreadsheetml/2006/main" count="477" uniqueCount="113">
  <si>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</si>
  <si>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</si>
  <si>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</si>
  <si>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</si>
  <si>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</si>
  <si>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</si>
  <si>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</si>
  <si>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</si>
  <si>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</si>
  <si>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</si>
  <si>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</si>
  <si>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</si>
  <si>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</si>
  <si>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</si>
  <si>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</si>
  <si>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</si>
  <si>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</si>
  <si>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</si>
  <si>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</si>
  <si>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</si>
  <si>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</si>
  <si>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</si>
  <si>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</si>
  <si>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</si>
  <si>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</si>
  <si>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Okamžik zápisu</t>
  </si>
  <si>
    <t>Název akce</t>
  </si>
  <si>
    <t>Název kalkulační jednice</t>
  </si>
  <si>
    <t>Obor</t>
  </si>
  <si>
    <t>Okruh</t>
  </si>
  <si>
    <t>Název oboru</t>
  </si>
  <si>
    <t>Název zdroje</t>
  </si>
  <si>
    <t>Název okruhu</t>
  </si>
  <si>
    <t>DP-2019-16-000001</t>
  </si>
  <si>
    <t>Dobropis přijatý</t>
  </si>
  <si>
    <t>000</t>
  </si>
  <si>
    <t>0911</t>
  </si>
  <si>
    <t>39520002</t>
  </si>
  <si>
    <t>HC</t>
  </si>
  <si>
    <t>NOVO: lůžkové oddělení 16C + 16B + 16BD</t>
  </si>
  <si>
    <t>CHEIRÓN a.s.</t>
  </si>
  <si>
    <t>350900002</t>
  </si>
  <si>
    <t>303621269,10870</t>
  </si>
  <si>
    <t>Buzková Eva</t>
  </si>
  <si>
    <t>DIS</t>
  </si>
  <si>
    <t>Hlavní činnost</t>
  </si>
  <si>
    <t>ID-2019-56-000004</t>
  </si>
  <si>
    <t>Interní doklad</t>
  </si>
  <si>
    <t>11203001</t>
  </si>
  <si>
    <t>Fakultní nemocnice Olomouc</t>
  </si>
  <si>
    <t>326427609,10870</t>
  </si>
  <si>
    <t>STRAV_KOJ</t>
  </si>
  <si>
    <t>Lexová Martina</t>
  </si>
  <si>
    <t>Import výdejek ze skladu Anete "8298/"</t>
  </si>
  <si>
    <t>Stravování - kojenci</t>
  </si>
  <si>
    <t>1011</t>
  </si>
  <si>
    <t>DK: lůžkové oddělení 28B</t>
  </si>
  <si>
    <t>ID-2019-56-000040</t>
  </si>
  <si>
    <t>329668328,10870</t>
  </si>
  <si>
    <t>ID-2019-56-000071</t>
  </si>
  <si>
    <t>333239181,10870</t>
  </si>
  <si>
    <t>ID-2019-56-000111</t>
  </si>
  <si>
    <t>337750649,10870</t>
  </si>
  <si>
    <t>ID-2019-56-000137</t>
  </si>
  <si>
    <t>340865247,10870</t>
  </si>
  <si>
    <t>ID-2019-56-000163</t>
  </si>
  <si>
    <t>343519684,10870</t>
  </si>
  <si>
    <t>ID-2019-56-000187</t>
  </si>
  <si>
    <t>346399279,10870</t>
  </si>
  <si>
    <t>ID-2019-56-000216</t>
  </si>
  <si>
    <t>350455616,10870</t>
  </si>
  <si>
    <t>ID-2019-795-000026</t>
  </si>
  <si>
    <t>Přeúčtování mléčné výživy 1/2019</t>
  </si>
  <si>
    <t>0931</t>
  </si>
  <si>
    <t>39500000</t>
  </si>
  <si>
    <t>NOVO: JIP 16A + 16D</t>
  </si>
  <si>
    <t>326149414,10870</t>
  </si>
  <si>
    <t>Davidová Miroslava</t>
  </si>
  <si>
    <t>ID-2019-795-000056</t>
  </si>
  <si>
    <t>Přeúčtování mléčné výživy 2/2019</t>
  </si>
  <si>
    <t>329108479,10870</t>
  </si>
  <si>
    <t>ID-2019-795-000084</t>
  </si>
  <si>
    <t>Přeúčtování mléčné výživy 3/2019</t>
  </si>
  <si>
    <t>332720212,10870</t>
  </si>
  <si>
    <t>ID-2019-795-000118</t>
  </si>
  <si>
    <t>Přeúčtování mléčné výživy 4/2019</t>
  </si>
  <si>
    <t>337013354,10870</t>
  </si>
  <si>
    <t>ID-2019-795-000157</t>
  </si>
  <si>
    <t>Přeúčtování mléčné výživy 5/2019</t>
  </si>
  <si>
    <t>340730608,10870</t>
  </si>
  <si>
    <t>ID-2019-795-000198</t>
  </si>
  <si>
    <t>Přeúčtování mléčné výživy 6/2019</t>
  </si>
  <si>
    <t>343265153,10870</t>
  </si>
  <si>
    <t>ID-2019-795-000229</t>
  </si>
  <si>
    <t>Přeúčtování mléčné výživy 7/2019</t>
  </si>
  <si>
    <t>346533560,10870</t>
  </si>
  <si>
    <t>ID-2019-795-000263</t>
  </si>
  <si>
    <t>Přeúčtování mléčné výživy 8/2019</t>
  </si>
  <si>
    <t>350042089,10870</t>
  </si>
  <si>
    <t>Měsíc</t>
  </si>
  <si>
    <t>Popisky řádků</t>
  </si>
  <si>
    <t>Celkový součet</t>
  </si>
  <si>
    <t>Popisky sloupců</t>
  </si>
  <si>
    <t>Součet z Částka MD</t>
  </si>
  <si>
    <t>501 16 004</t>
  </si>
  <si>
    <t>Skutečnost  1- 8 / 2019</t>
  </si>
  <si>
    <t>Dopočet     1- 12 / 2019</t>
  </si>
  <si>
    <t>Rozpočet 2018</t>
  </si>
  <si>
    <t>Skutečnost 2018</t>
  </si>
  <si>
    <t>Rozpočet 2019</t>
  </si>
  <si>
    <t>Rozpočet 2020</t>
  </si>
  <si>
    <t>Zpracoval :</t>
  </si>
  <si>
    <t>Ing. Pavla Kreuzingerová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</si>
</sst>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4" fontId="0" fillId="0" borderId="0" xfId="0" applyNumberFormat="1"/>
    <xf numFmtId="4" fontId="0" fillId="2" borderId="0" xfId="0" applyNumberFormat="1" applyFill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4" fontId="1" fillId="2" borderId="1" xfId="0" applyNumberFormat="1" applyFont="1" applyFill="1" applyBorder="1"/>
    <xf numFmtId="14" fontId="0" fillId="0" borderId="0" xfId="0" applyNumberFormat="1"/>
  </cellXfs>
  <cellStyles count="1">
    <cellStyle name="Normální" xfId="0" builtinId="0"/>
  </cellStyles>
  <dxfs count="3">
    <dxf>
      <fill>
        <patternFill>
          <bgColor theme="3" tint="0.39997558519241921"/>
        </patternFill>
      </fill>
    </dxf>
    <dxf>
      <fill>
        <patternFill patternType="solid">
          <bgColor rgb="FFFFFF00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307595949074" createdVersion="6" refreshedVersion="6" minRefreshableVersion="3" recordCount="32" xr:uid="{F33185D9-B62A-489B-BCB1-16A35F30166B}">
  <cacheSource type="worksheet">
    <worksheetSource ref="A1:AH33" sheet="data"/>
  </cacheSource>
  <cacheFields count="34">
    <cacheField name="Evidenční číslo dokladu" numFmtId="0">
      <sharedItems/>
    </cacheField>
    <cacheField name="Popis" numFmtId="0">
      <sharedItems count="10">
        <s v="Dobropis přijatý"/>
        <s v="Interní doklad"/>
        <s v="Přeúčtování mléčné výživy 1/2019"/>
        <s v="Přeúčtování mléčné výživy 2/2019"/>
        <s v="Přeúčtování mléčné výživy 3/2019"/>
        <s v="Přeúčtování mléčné výživy 4/2019"/>
        <s v="Přeúčtování mléčné výživy 5/2019"/>
        <s v="Přeúčtování mléčné výživy 6/2019"/>
        <s v="Přeúčtování mléčné výživy 7/2019"/>
        <s v="Přeúčtování mléčné výživy 8/2019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4T00:00:00" maxDate="2019-09-01T00:00:00"/>
    </cacheField>
    <cacheField name="Částka MD" numFmtId="164">
      <sharedItems containsSemiMixedTypes="0" containsString="0" containsNumber="1" minValue="-559.02" maxValue="28578.76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9-01-04T00:00:00" maxDate="2019-09-01T00:00:00"/>
    </cacheField>
    <cacheField name="Datum uplatnění zd. plnění" numFmtId="0">
      <sharedItems containsNonDate="0" containsDate="1" containsString="0" containsBlank="1" minDate="2019-01-15T00:00:00" maxDate="2019-01-16T00:00:00"/>
    </cacheField>
    <cacheField name="Variabilní symbol" numFmtId="0">
      <sharedItems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Okamžik zápisu" numFmtId="165">
      <sharedItems containsSemiMixedTypes="0" containsNonDate="0" containsDate="1" containsString="0" minDate="2019-01-30T13:57:40" maxDate="2019-09-10T09:27:22"/>
    </cacheField>
    <cacheField name="Název akce" numFmtId="0">
      <sharedItems/>
    </cacheField>
    <cacheField name="Název kalkulační jednice" numFmtId="0">
      <sharedItems containsBlank="1"/>
    </cacheField>
    <cacheField name="Obor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s v="DP-2019-16-000001"/>
    <x v="0"/>
    <s v="000"/>
    <d v="2019-01-15T00:00:00"/>
    <n v="-559.02"/>
    <m/>
    <s v="0911"/>
    <s v="39520002"/>
    <s v="HC"/>
    <s v="NOVO: lůžkové oddělení 16C + 16B + 16BD"/>
    <s v="CHEIRÓN a.s."/>
    <d v="2019-01-15T00:00:00"/>
    <d v="2019-01-15T00:00:00"/>
    <s v="350900002"/>
    <m/>
    <s v="303621269,10870"/>
    <b v="1"/>
    <m/>
    <s v="Buzková Eva"/>
    <s v="Zaúčtováno"/>
    <s v="DIS"/>
    <m/>
    <m/>
    <m/>
    <m/>
    <d v="2019-01-30T13:57:40"/>
    <s v="Hlavní činnost"/>
    <m/>
    <m/>
    <x v="0"/>
    <m/>
    <m/>
    <m/>
    <m/>
  </r>
  <r>
    <s v="ID-2019-56-000004"/>
    <x v="1"/>
    <s v="000"/>
    <d v="2019-01-04T00:00:00"/>
    <n v="163.59"/>
    <m/>
    <s v="0911"/>
    <s v="11203001"/>
    <s v="HC"/>
    <s v="NOVO: lůžkové oddělení 16C + 16B + 16BD"/>
    <s v="Fakultní nemocnice Olomouc"/>
    <d v="2019-01-04T00:00:00"/>
    <m/>
    <m/>
    <m/>
    <s v="326427609,10870"/>
    <b v="1"/>
    <s v="STRAV_KOJ"/>
    <s v="Lexová Martina"/>
    <s v="Zaúčtováno"/>
    <s v="Import výdejek ze skladu Anete &quot;8298/&quot;"/>
    <m/>
    <m/>
    <m/>
    <m/>
    <d v="2019-02-08T14:40:28"/>
    <s v="Hlavní činnost"/>
    <s v="Stravování - kojenci"/>
    <m/>
    <x v="0"/>
    <m/>
    <m/>
    <m/>
    <m/>
  </r>
  <r>
    <s v="ID-2019-56-000004"/>
    <x v="1"/>
    <s v="000"/>
    <d v="2019-01-04T00:00:00"/>
    <n v="2851.47"/>
    <m/>
    <s v="1011"/>
    <s v="11203001"/>
    <s v="HC"/>
    <s v="DK: lůžkové oddělení 28B"/>
    <s v="Fakultní nemocnice Olomouc"/>
    <d v="2019-01-04T00:00:00"/>
    <m/>
    <m/>
    <m/>
    <s v="326427609,10870"/>
    <b v="1"/>
    <s v="STRAV_KOJ"/>
    <s v="Lexová Martina"/>
    <s v="Zaúčtováno"/>
    <s v="Import výdejek ze skladu Anete &quot;8298/&quot;"/>
    <m/>
    <m/>
    <m/>
    <m/>
    <d v="2019-02-08T14:40:28"/>
    <s v="Hlavní činnost"/>
    <s v="Stravování - kojenci"/>
    <m/>
    <x v="0"/>
    <m/>
    <m/>
    <m/>
    <m/>
  </r>
  <r>
    <s v="ID-2019-56-000040"/>
    <x v="1"/>
    <s v="000"/>
    <d v="2019-02-01T00:00:00"/>
    <n v="3034.25"/>
    <m/>
    <s v="1011"/>
    <s v="11203001"/>
    <s v="HC"/>
    <s v="DK: lůžkové oddělení 28B"/>
    <s v="Fakultní nemocnice Olomouc"/>
    <d v="2019-02-01T00:00:00"/>
    <m/>
    <m/>
    <m/>
    <s v="329668328,10870"/>
    <b v="1"/>
    <s v="STRAV_KOJ"/>
    <s v="Lexová Martina"/>
    <s v="Zaúčtováno"/>
    <s v="Import výdejek ze skladu Anete &quot;8298/&quot;"/>
    <m/>
    <m/>
    <m/>
    <m/>
    <d v="2019-03-07T12:46:22"/>
    <s v="Hlavní činnost"/>
    <s v="Stravování - kojenci"/>
    <m/>
    <x v="1"/>
    <m/>
    <m/>
    <m/>
    <m/>
  </r>
  <r>
    <s v="ID-2019-56-000040"/>
    <x v="1"/>
    <s v="000"/>
    <d v="2019-02-01T00:00:00"/>
    <n v="187.84"/>
    <m/>
    <s v="0911"/>
    <s v="11203001"/>
    <s v="HC"/>
    <s v="NOVO: lůžkové oddělení 16C + 16B + 16BD"/>
    <s v="Fakultní nemocnice Olomouc"/>
    <d v="2019-02-01T00:00:00"/>
    <m/>
    <m/>
    <m/>
    <s v="329668328,10870"/>
    <b v="1"/>
    <s v="STRAV_KOJ"/>
    <s v="Lexová Martina"/>
    <s v="Zaúčtováno"/>
    <s v="Import výdejek ze skladu Anete &quot;8298/&quot;"/>
    <m/>
    <m/>
    <m/>
    <m/>
    <d v="2019-03-07T12:46:22"/>
    <s v="Hlavní činnost"/>
    <s v="Stravování - kojenci"/>
    <m/>
    <x v="1"/>
    <m/>
    <m/>
    <m/>
    <m/>
  </r>
  <r>
    <s v="ID-2019-56-000071"/>
    <x v="1"/>
    <s v="000"/>
    <d v="2019-03-04T00:00:00"/>
    <n v="317.92"/>
    <m/>
    <s v="0911"/>
    <s v="11203001"/>
    <s v="HC"/>
    <s v="NOVO: lůžkové oddělení 16C + 16B + 16BD"/>
    <s v="Fakultní nemocnice Olomouc"/>
    <d v="2019-03-04T00:00:00"/>
    <m/>
    <m/>
    <m/>
    <s v="333239181,10870"/>
    <b v="1"/>
    <s v="STRAV_KOJ"/>
    <s v="Lexová Martina"/>
    <s v="Zaúčtováno"/>
    <s v="Import výdejek ze skladu Anete &quot;8298/&quot;"/>
    <m/>
    <m/>
    <m/>
    <m/>
    <d v="2019-04-08T09:50:13"/>
    <s v="Hlavní činnost"/>
    <s v="Stravování - kojenci"/>
    <m/>
    <x v="2"/>
    <m/>
    <m/>
    <m/>
    <m/>
  </r>
  <r>
    <s v="ID-2019-56-000071"/>
    <x v="1"/>
    <s v="000"/>
    <d v="2019-03-04T00:00:00"/>
    <n v="2131.6"/>
    <m/>
    <s v="1011"/>
    <s v="11203001"/>
    <s v="HC"/>
    <s v="DK: lůžkové oddělení 28B"/>
    <s v="Fakultní nemocnice Olomouc"/>
    <d v="2019-03-04T00:00:00"/>
    <m/>
    <m/>
    <m/>
    <s v="333239181,10870"/>
    <b v="1"/>
    <s v="STRAV_KOJ"/>
    <s v="Lexová Martina"/>
    <s v="Zaúčtováno"/>
    <s v="Import výdejek ze skladu Anete &quot;8298/&quot;"/>
    <m/>
    <m/>
    <m/>
    <m/>
    <d v="2019-04-08T09:50:13"/>
    <s v="Hlavní činnost"/>
    <s v="Stravování - kojenci"/>
    <m/>
    <x v="2"/>
    <m/>
    <m/>
    <m/>
    <m/>
  </r>
  <r>
    <s v="ID-2019-56-000111"/>
    <x v="1"/>
    <s v="000"/>
    <d v="2019-04-02T00:00:00"/>
    <n v="3200.43"/>
    <m/>
    <s v="1011"/>
    <s v="11203001"/>
    <s v="HC"/>
    <s v="DK: lůžkové oddělení 28B"/>
    <s v="Fakultní nemocnice Olomouc"/>
    <d v="2019-04-02T00:00:00"/>
    <m/>
    <m/>
    <m/>
    <s v="337750649,10870"/>
    <b v="1"/>
    <s v="STRAV_KOJ"/>
    <s v="Lexová Martina"/>
    <s v="Zaúčtováno"/>
    <s v="Import výdejek ze skladu Anete &quot;8298/&quot;"/>
    <m/>
    <m/>
    <m/>
    <m/>
    <d v="2019-05-10T09:08:09"/>
    <s v="Hlavní činnost"/>
    <s v="Stravování - kojenci"/>
    <m/>
    <x v="3"/>
    <m/>
    <m/>
    <m/>
    <m/>
  </r>
  <r>
    <s v="ID-2019-56-000111"/>
    <x v="1"/>
    <s v="000"/>
    <d v="2019-04-02T00:00:00"/>
    <n v="236.29"/>
    <m/>
    <s v="0911"/>
    <s v="11203001"/>
    <s v="HC"/>
    <s v="NOVO: lůžkové oddělení 16C + 16B + 16BD"/>
    <s v="Fakultní nemocnice Olomouc"/>
    <d v="2019-04-02T00:00:00"/>
    <m/>
    <m/>
    <m/>
    <s v="337750649,10870"/>
    <b v="1"/>
    <s v="STRAV_KOJ"/>
    <s v="Lexová Martina"/>
    <s v="Zaúčtováno"/>
    <s v="Import výdejek ze skladu Anete &quot;8298/&quot;"/>
    <m/>
    <m/>
    <m/>
    <m/>
    <d v="2019-05-10T09:08:09"/>
    <s v="Hlavní činnost"/>
    <s v="Stravování - kojenci"/>
    <m/>
    <x v="3"/>
    <m/>
    <m/>
    <m/>
    <m/>
  </r>
  <r>
    <s v="ID-2019-56-000137"/>
    <x v="1"/>
    <s v="000"/>
    <d v="2019-05-02T00:00:00"/>
    <n v="472.58"/>
    <m/>
    <s v="0911"/>
    <s v="11203001"/>
    <s v="HC"/>
    <s v="NOVO: lůžkové oddělení 16C + 16B + 16BD"/>
    <s v="Fakultní nemocnice Olomouc"/>
    <d v="2019-05-02T00:00:00"/>
    <m/>
    <m/>
    <m/>
    <s v="340865247,10870"/>
    <b v="1"/>
    <s v="STRAV_KOJ"/>
    <s v="Lexová Martina"/>
    <s v="Zaúčtováno"/>
    <s v="Import výdejek ze skladu Anete &quot;8298/&quot;"/>
    <m/>
    <m/>
    <m/>
    <m/>
    <d v="2019-06-07T14:14:47"/>
    <s v="Hlavní činnost"/>
    <s v="Stravování - kojenci"/>
    <m/>
    <x v="4"/>
    <m/>
    <m/>
    <m/>
    <m/>
  </r>
  <r>
    <s v="ID-2019-56-000137"/>
    <x v="1"/>
    <s v="000"/>
    <d v="2019-05-02T00:00:00"/>
    <n v="3393.67"/>
    <m/>
    <s v="1011"/>
    <s v="11203001"/>
    <s v="HC"/>
    <s v="DK: lůžkové oddělení 28B"/>
    <s v="Fakultní nemocnice Olomouc"/>
    <d v="2019-05-02T00:00:00"/>
    <m/>
    <m/>
    <m/>
    <s v="340865247,10870"/>
    <b v="1"/>
    <s v="STRAV_KOJ"/>
    <s v="Lexová Martina"/>
    <s v="Zaúčtováno"/>
    <s v="Import výdejek ze skladu Anete &quot;8298/&quot;"/>
    <m/>
    <m/>
    <m/>
    <m/>
    <d v="2019-06-07T14:14:47"/>
    <s v="Hlavní činnost"/>
    <s v="Stravování - kojenci"/>
    <m/>
    <x v="4"/>
    <m/>
    <m/>
    <m/>
    <m/>
  </r>
  <r>
    <s v="ID-2019-56-000163"/>
    <x v="1"/>
    <s v="000"/>
    <d v="2019-06-04T00:00:00"/>
    <n v="249.43"/>
    <m/>
    <s v="0911"/>
    <s v="11203001"/>
    <s v="HC"/>
    <s v="NOVO: lůžkové oddělení 16C + 16B + 16BD"/>
    <s v="Fakultní nemocnice Olomouc"/>
    <d v="2019-06-04T00:00:00"/>
    <m/>
    <m/>
    <m/>
    <s v="343519684,10870"/>
    <b v="1"/>
    <s v="STRAV_KOJ"/>
    <s v="Lexová Martina"/>
    <s v="Zaúčtováno"/>
    <s v="Import výdejek ze skladu Anete &quot;8298/&quot;"/>
    <m/>
    <m/>
    <m/>
    <m/>
    <d v="2019-07-08T14:14:56"/>
    <s v="Hlavní činnost"/>
    <s v="Stravování - kojenci"/>
    <m/>
    <x v="5"/>
    <m/>
    <m/>
    <m/>
    <m/>
  </r>
  <r>
    <s v="ID-2019-56-000163"/>
    <x v="1"/>
    <s v="000"/>
    <d v="2019-06-04T00:00:00"/>
    <n v="3482.47"/>
    <m/>
    <s v="1011"/>
    <s v="11203001"/>
    <s v="HC"/>
    <s v="DK: lůžkové oddělení 28B"/>
    <s v="Fakultní nemocnice Olomouc"/>
    <d v="2019-06-04T00:00:00"/>
    <m/>
    <m/>
    <m/>
    <s v="343519684,10870"/>
    <b v="1"/>
    <s v="STRAV_KOJ"/>
    <s v="Lexová Martina"/>
    <s v="Zaúčtováno"/>
    <s v="Import výdejek ze skladu Anete &quot;8298/&quot;"/>
    <m/>
    <m/>
    <m/>
    <m/>
    <d v="2019-07-08T14:14:56"/>
    <s v="Hlavní činnost"/>
    <s v="Stravování - kojenci"/>
    <m/>
    <x v="5"/>
    <m/>
    <m/>
    <m/>
    <m/>
  </r>
  <r>
    <s v="ID-2019-56-000187"/>
    <x v="1"/>
    <s v="000"/>
    <d v="2019-07-02T00:00:00"/>
    <n v="504.48"/>
    <m/>
    <s v="0911"/>
    <s v="11203001"/>
    <s v="HC"/>
    <s v="NOVO: lůžkové oddělení 16C + 16B + 16BD"/>
    <s v="Fakultní nemocnice Olomouc"/>
    <d v="2019-07-02T00:00:00"/>
    <m/>
    <m/>
    <m/>
    <s v="346399279,10870"/>
    <b v="1"/>
    <s v="STRAV_KOJ"/>
    <s v="Lexová Martina"/>
    <s v="Zaúčtováno"/>
    <s v="Import výdejek ze skladu Anete &quot;8298/&quot;"/>
    <m/>
    <m/>
    <m/>
    <m/>
    <d v="2019-08-06T13:51:33"/>
    <s v="Hlavní činnost"/>
    <s v="Stravování - kojenci"/>
    <m/>
    <x v="6"/>
    <m/>
    <m/>
    <m/>
    <m/>
  </r>
  <r>
    <s v="ID-2019-56-000187"/>
    <x v="1"/>
    <s v="000"/>
    <d v="2019-07-02T00:00:00"/>
    <n v="3400.76"/>
    <m/>
    <s v="1011"/>
    <s v="11203001"/>
    <s v="HC"/>
    <s v="DK: lůžkové oddělení 28B"/>
    <s v="Fakultní nemocnice Olomouc"/>
    <d v="2019-07-02T00:00:00"/>
    <m/>
    <m/>
    <m/>
    <s v="346399279,10870"/>
    <b v="1"/>
    <s v="STRAV_KOJ"/>
    <s v="Lexová Martina"/>
    <s v="Zaúčtováno"/>
    <s v="Import výdejek ze skladu Anete &quot;8298/&quot;"/>
    <m/>
    <m/>
    <m/>
    <m/>
    <d v="2019-08-06T13:51:33"/>
    <s v="Hlavní činnost"/>
    <s v="Stravování - kojenci"/>
    <m/>
    <x v="6"/>
    <m/>
    <m/>
    <m/>
    <m/>
  </r>
  <r>
    <s v="ID-2019-56-000216"/>
    <x v="1"/>
    <s v="000"/>
    <d v="2019-08-01T00:00:00"/>
    <n v="588.55999999999995"/>
    <m/>
    <s v="0911"/>
    <s v="11203001"/>
    <s v="HC"/>
    <s v="NOVO: lůžkové oddělení 16C + 16B + 16BD"/>
    <s v="Fakultní nemocnice Olomouc"/>
    <d v="2019-08-01T00:00:00"/>
    <m/>
    <m/>
    <m/>
    <s v="350455616,10870"/>
    <b v="1"/>
    <s v="STRAV_KOJ"/>
    <s v="Lexová Martina"/>
    <s v="Zaúčtováno"/>
    <s v="Import výdejek ze skladu Anete &quot;8298/&quot;"/>
    <m/>
    <m/>
    <m/>
    <m/>
    <d v="2019-09-10T09:27:22"/>
    <s v="Hlavní činnost"/>
    <s v="Stravování - kojenci"/>
    <m/>
    <x v="7"/>
    <m/>
    <m/>
    <m/>
    <m/>
  </r>
  <r>
    <s v="ID-2019-56-000216"/>
    <x v="1"/>
    <s v="000"/>
    <d v="2019-08-01T00:00:00"/>
    <n v="3219.86"/>
    <m/>
    <s v="1011"/>
    <s v="11203001"/>
    <s v="HC"/>
    <s v="DK: lůžkové oddělení 28B"/>
    <s v="Fakultní nemocnice Olomouc"/>
    <d v="2019-08-01T00:00:00"/>
    <m/>
    <m/>
    <m/>
    <s v="350455616,10870"/>
    <b v="1"/>
    <s v="STRAV_KOJ"/>
    <s v="Lexová Martina"/>
    <s v="Zaúčtováno"/>
    <s v="Import výdejek ze skladu Anete &quot;8298/&quot;"/>
    <m/>
    <m/>
    <m/>
    <m/>
    <d v="2019-09-10T09:27:22"/>
    <s v="Hlavní činnost"/>
    <s v="Stravování - kojenci"/>
    <m/>
    <x v="7"/>
    <m/>
    <m/>
    <m/>
    <m/>
  </r>
  <r>
    <s v="ID-2019-795-000026"/>
    <x v="2"/>
    <s v="000"/>
    <d v="2019-01-31T00:00:00"/>
    <n v="7668.66"/>
    <m/>
    <s v="0931"/>
    <s v="39500000"/>
    <s v="HC"/>
    <s v="NOVO: JIP 16A + 16D"/>
    <m/>
    <d v="2019-01-31T00:00:00"/>
    <m/>
    <m/>
    <m/>
    <s v="326149414,10870"/>
    <b v="1"/>
    <m/>
    <s v="Davidová Miroslava"/>
    <s v="Zaúčtováno"/>
    <m/>
    <m/>
    <m/>
    <m/>
    <m/>
    <d v="2019-02-08T06:22:50"/>
    <s v="Hlavní činnost"/>
    <m/>
    <m/>
    <x v="0"/>
    <m/>
    <m/>
    <m/>
    <m/>
  </r>
  <r>
    <s v="ID-2019-795-000026"/>
    <x v="2"/>
    <s v="000"/>
    <d v="2019-01-31T00:00:00"/>
    <n v="2346.61"/>
    <m/>
    <s v="1011"/>
    <s v="39500000"/>
    <s v="HC"/>
    <s v="DK: lůžkové oddělení 28B"/>
    <m/>
    <d v="2019-01-31T00:00:00"/>
    <m/>
    <m/>
    <m/>
    <s v="326149414,10870"/>
    <b v="1"/>
    <m/>
    <s v="Davidová Miroslava"/>
    <s v="Zaúčtováno"/>
    <m/>
    <m/>
    <m/>
    <m/>
    <m/>
    <d v="2019-02-08T06:22:50"/>
    <s v="Hlavní činnost"/>
    <m/>
    <m/>
    <x v="0"/>
    <m/>
    <m/>
    <m/>
    <m/>
  </r>
  <r>
    <s v="ID-2019-795-000056"/>
    <x v="3"/>
    <s v="000"/>
    <d v="2019-02-28T00:00:00"/>
    <n v="14401.56"/>
    <m/>
    <s v="0931"/>
    <s v="39500000"/>
    <s v="HC"/>
    <s v="NOVO: JIP 16A + 16D"/>
    <m/>
    <d v="2019-02-28T00:00:00"/>
    <m/>
    <m/>
    <m/>
    <s v="329108479,10870"/>
    <b v="1"/>
    <m/>
    <s v="Buzková Eva"/>
    <s v="Zaúčtováno"/>
    <m/>
    <m/>
    <m/>
    <m/>
    <m/>
    <d v="2019-03-11T14:06:13"/>
    <s v="Hlavní činnost"/>
    <m/>
    <m/>
    <x v="1"/>
    <m/>
    <m/>
    <m/>
    <m/>
  </r>
  <r>
    <s v="ID-2019-795-000056"/>
    <x v="3"/>
    <s v="000"/>
    <d v="2019-02-28T00:00:00"/>
    <n v="3932.64"/>
    <m/>
    <s v="1011"/>
    <s v="39500000"/>
    <s v="HC"/>
    <s v="DK: lůžkové oddělení 28B"/>
    <m/>
    <d v="2019-02-28T00:00:00"/>
    <m/>
    <m/>
    <m/>
    <s v="329108479,10870"/>
    <b v="1"/>
    <m/>
    <s v="Buzková Eva"/>
    <s v="Zaúčtováno"/>
    <m/>
    <m/>
    <m/>
    <m/>
    <m/>
    <d v="2019-03-11T14:06:13"/>
    <s v="Hlavní činnost"/>
    <m/>
    <m/>
    <x v="1"/>
    <m/>
    <m/>
    <m/>
    <m/>
  </r>
  <r>
    <s v="ID-2019-795-000084"/>
    <x v="4"/>
    <s v="000"/>
    <d v="2019-03-29T00:00:00"/>
    <n v="5194.8999999999996"/>
    <m/>
    <s v="0931"/>
    <s v="39500000"/>
    <s v="HC"/>
    <s v="NOVO: JIP 16A + 16D"/>
    <m/>
    <d v="2019-03-29T00:00:00"/>
    <m/>
    <m/>
    <m/>
    <s v="332720212,10870"/>
    <b v="1"/>
    <m/>
    <s v="Davidová Miroslava"/>
    <s v="Zaúčtováno"/>
    <m/>
    <m/>
    <m/>
    <m/>
    <m/>
    <d v="2019-04-08T07:43:57"/>
    <s v="Hlavní činnost"/>
    <m/>
    <m/>
    <x v="2"/>
    <m/>
    <m/>
    <m/>
    <m/>
  </r>
  <r>
    <s v="ID-2019-795-000084"/>
    <x v="4"/>
    <s v="000"/>
    <d v="2019-03-29T00:00:00"/>
    <n v="1268.76"/>
    <m/>
    <s v="1011"/>
    <s v="39500000"/>
    <s v="HC"/>
    <s v="DK: lůžkové oddělení 28B"/>
    <m/>
    <d v="2019-03-29T00:00:00"/>
    <m/>
    <m/>
    <m/>
    <s v="332720212,10870"/>
    <b v="1"/>
    <m/>
    <s v="Davidová Miroslava"/>
    <s v="Zaúčtováno"/>
    <m/>
    <m/>
    <m/>
    <m/>
    <m/>
    <d v="2019-04-08T07:43:58"/>
    <s v="Hlavní činnost"/>
    <m/>
    <m/>
    <x v="2"/>
    <m/>
    <m/>
    <m/>
    <m/>
  </r>
  <r>
    <s v="ID-2019-795-000118"/>
    <x v="5"/>
    <s v="000"/>
    <d v="2019-04-30T00:00:00"/>
    <n v="1872.33"/>
    <m/>
    <s v="1011"/>
    <s v="39500000"/>
    <s v="HC"/>
    <s v="DK: lůžkové oddělení 28B"/>
    <m/>
    <d v="2019-04-30T00:00:00"/>
    <m/>
    <m/>
    <m/>
    <s v="337013354,10870"/>
    <b v="1"/>
    <m/>
    <s v="Buzková Eva"/>
    <s v="Zaúčtováno"/>
    <m/>
    <m/>
    <m/>
    <m/>
    <m/>
    <d v="2019-05-10T06:53:34"/>
    <s v="Hlavní činnost"/>
    <m/>
    <m/>
    <x v="3"/>
    <m/>
    <m/>
    <m/>
    <m/>
  </r>
  <r>
    <s v="ID-2019-795-000118"/>
    <x v="5"/>
    <s v="000"/>
    <d v="2019-04-30T00:00:00"/>
    <n v="10212.36"/>
    <m/>
    <s v="0931"/>
    <s v="39500000"/>
    <s v="HC"/>
    <s v="NOVO: JIP 16A + 16D"/>
    <m/>
    <d v="2019-04-30T00:00:00"/>
    <m/>
    <m/>
    <m/>
    <s v="337013354,10870"/>
    <b v="1"/>
    <m/>
    <s v="Buzková Eva"/>
    <s v="Zaúčtováno"/>
    <m/>
    <m/>
    <m/>
    <m/>
    <m/>
    <d v="2019-05-10T06:53:34"/>
    <s v="Hlavní činnost"/>
    <m/>
    <m/>
    <x v="3"/>
    <m/>
    <m/>
    <m/>
    <m/>
  </r>
  <r>
    <s v="ID-2019-795-000157"/>
    <x v="6"/>
    <s v="000"/>
    <d v="2019-05-31T00:00:00"/>
    <n v="1806.94"/>
    <m/>
    <s v="1011"/>
    <s v="39500000"/>
    <s v="HC"/>
    <s v="DK: lůžkové oddělení 28B"/>
    <m/>
    <d v="2019-05-31T00:00:00"/>
    <m/>
    <m/>
    <m/>
    <s v="340730608,10870"/>
    <b v="1"/>
    <m/>
    <s v="Buzková Eva"/>
    <s v="Zaúčtováno"/>
    <m/>
    <m/>
    <m/>
    <m/>
    <m/>
    <d v="2019-06-07T13:37:19"/>
    <s v="Hlavní činnost"/>
    <m/>
    <m/>
    <x v="4"/>
    <m/>
    <m/>
    <m/>
    <m/>
  </r>
  <r>
    <s v="ID-2019-795-000157"/>
    <x v="6"/>
    <s v="000"/>
    <d v="2019-05-31T00:00:00"/>
    <n v="28578.76"/>
    <m/>
    <s v="0931"/>
    <s v="39500000"/>
    <s v="HC"/>
    <s v="NOVO: JIP 16A + 16D"/>
    <m/>
    <d v="2019-05-31T00:00:00"/>
    <m/>
    <m/>
    <m/>
    <s v="340730608,10870"/>
    <b v="1"/>
    <m/>
    <s v="Buzková Eva"/>
    <s v="Zaúčtováno"/>
    <m/>
    <m/>
    <m/>
    <m/>
    <m/>
    <d v="2019-06-07T13:37:18"/>
    <s v="Hlavní činnost"/>
    <m/>
    <m/>
    <x v="4"/>
    <m/>
    <m/>
    <m/>
    <m/>
  </r>
  <r>
    <s v="ID-2019-795-000198"/>
    <x v="7"/>
    <s v="000"/>
    <d v="2019-06-30T00:00:00"/>
    <n v="3037.66"/>
    <m/>
    <s v="1011"/>
    <s v="39500000"/>
    <s v="HC"/>
    <s v="DK: lůžkové oddělení 28B"/>
    <m/>
    <d v="2019-06-30T00:00:00"/>
    <m/>
    <m/>
    <m/>
    <s v="343265153,10870"/>
    <b v="1"/>
    <m/>
    <s v="Davidová Miroslava"/>
    <s v="Zaúčtováno"/>
    <m/>
    <m/>
    <m/>
    <m/>
    <m/>
    <d v="2019-07-08T11:56:07"/>
    <s v="Hlavní činnost"/>
    <m/>
    <m/>
    <x v="5"/>
    <m/>
    <m/>
    <m/>
    <m/>
  </r>
  <r>
    <s v="ID-2019-795-000229"/>
    <x v="8"/>
    <s v="000"/>
    <d v="2019-07-31T00:00:00"/>
    <n v="7506.5"/>
    <m/>
    <s v="0931"/>
    <s v="39500000"/>
    <s v="HC"/>
    <s v="NOVO: JIP 16A + 16D"/>
    <m/>
    <d v="2019-07-31T00:00:00"/>
    <m/>
    <m/>
    <m/>
    <s v="346533560,10870"/>
    <b v="1"/>
    <m/>
    <s v="Davidová Miroslava"/>
    <s v="Zaúčtováno"/>
    <m/>
    <m/>
    <m/>
    <m/>
    <m/>
    <d v="2019-08-08T09:19:02"/>
    <s v="Hlavní činnost"/>
    <m/>
    <m/>
    <x v="6"/>
    <m/>
    <m/>
    <m/>
    <m/>
  </r>
  <r>
    <s v="ID-2019-795-000229"/>
    <x v="8"/>
    <s v="000"/>
    <d v="2019-07-31T00:00:00"/>
    <n v="3247.13"/>
    <m/>
    <s v="1011"/>
    <s v="39500000"/>
    <s v="HC"/>
    <s v="DK: lůžkové oddělení 28B"/>
    <m/>
    <d v="2019-07-31T00:00:00"/>
    <m/>
    <m/>
    <m/>
    <s v="346533560,10870"/>
    <b v="1"/>
    <m/>
    <s v="Davidová Miroslava"/>
    <s v="Zaúčtováno"/>
    <m/>
    <m/>
    <m/>
    <m/>
    <m/>
    <d v="2019-08-08T09:19:02"/>
    <s v="Hlavní činnost"/>
    <m/>
    <m/>
    <x v="6"/>
    <m/>
    <m/>
    <m/>
    <m/>
  </r>
  <r>
    <s v="ID-2019-795-000263"/>
    <x v="9"/>
    <s v="000"/>
    <d v="2019-08-31T00:00:00"/>
    <n v="14980.63"/>
    <m/>
    <s v="0931"/>
    <s v="39500000"/>
    <s v="HC"/>
    <s v="NOVO: JIP 16A + 16D"/>
    <m/>
    <d v="2019-08-31T00:00:00"/>
    <m/>
    <m/>
    <m/>
    <s v="350042089,10870"/>
    <b v="1"/>
    <m/>
    <s v="Davidová Miroslava"/>
    <s v="Zaúčtováno"/>
    <m/>
    <m/>
    <m/>
    <m/>
    <m/>
    <d v="2019-09-09T11:38:18"/>
    <s v="Hlavní činnost"/>
    <m/>
    <m/>
    <x v="7"/>
    <m/>
    <m/>
    <m/>
    <m/>
  </r>
  <r>
    <s v="ID-2019-795-000263"/>
    <x v="9"/>
    <s v="000"/>
    <d v="2019-08-31T00:00:00"/>
    <n v="2227.3000000000002"/>
    <m/>
    <s v="1011"/>
    <s v="39500000"/>
    <s v="HC"/>
    <s v="DK: lůžkové oddělení 28B"/>
    <m/>
    <d v="2019-08-31T00:00:00"/>
    <m/>
    <m/>
    <m/>
    <s v="350042089,10870"/>
    <b v="1"/>
    <m/>
    <s v="Davidová Miroslava"/>
    <s v="Zaúčtováno"/>
    <m/>
    <m/>
    <m/>
    <m/>
    <m/>
    <d v="2019-09-09T11:38:18"/>
    <s v="Hlavní činnost"/>
    <m/>
    <m/>
    <x v="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95E976-81D4-43A4-A016-53E53B9820FB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15" firstHeaderRow="1" firstDataRow="2" firstDataCol="1"/>
  <pivotFields count="34"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9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MD" fld="4" baseField="0" baseItem="0" numFmtId="4"/>
  </dataFields>
  <formats count="3">
    <format dxfId="2">
      <pivotArea outline="0" collapsedLevelsAreSubtotals="1" fieldPosition="0"/>
    </format>
    <format dxfId="1">
      <pivotArea grandRow="1" grandCol="1"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4B06-9AE2-482C-B890-D66FB4897815}">
  <dimension ref="A1:J30"/>
  <sheetViews>
    <sheetView tabSelected="1" workbookViewId="0">
      <selection activeCell="B26" sqref="B26"/>
    </sheetView>
  </sheetViews>
  <sheetFormatPr defaultRowHeight="12.75" x14ac:dyDescent="0.2"/>
  <cols>
    <col min="1" max="1" width="29.28515625" bestFit="1" customWidth="1"/>
    <col min="2" max="2" width="18" bestFit="1" customWidth="1"/>
    <col min="3" max="3" width="9" bestFit="1" customWidth="1"/>
    <col min="4" max="4" width="8" bestFit="1" customWidth="1"/>
    <col min="5" max="6" width="9" bestFit="1" customWidth="1"/>
    <col min="7" max="7" width="8" bestFit="1" customWidth="1"/>
    <col min="8" max="9" width="9" bestFit="1" customWidth="1"/>
    <col min="10" max="10" width="14.7109375" bestFit="1" customWidth="1"/>
  </cols>
  <sheetData>
    <row r="1" spans="1:10" x14ac:dyDescent="0.2">
      <c r="A1" s="7" t="s">
        <v>104</v>
      </c>
    </row>
    <row r="3" spans="1:10" x14ac:dyDescent="0.2">
      <c r="A3" s="5" t="s">
        <v>103</v>
      </c>
      <c r="B3" s="5" t="s">
        <v>102</v>
      </c>
    </row>
    <row r="4" spans="1:10" x14ac:dyDescent="0.2">
      <c r="A4" s="5" t="s">
        <v>100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 t="s">
        <v>101</v>
      </c>
    </row>
    <row r="5" spans="1:10" x14ac:dyDescent="0.2">
      <c r="A5" s="6" t="s">
        <v>34</v>
      </c>
      <c r="B5" s="8">
        <v>-559.02</v>
      </c>
      <c r="C5" s="8"/>
      <c r="D5" s="8"/>
      <c r="E5" s="8"/>
      <c r="F5" s="8"/>
      <c r="G5" s="8"/>
      <c r="H5" s="8"/>
      <c r="I5" s="8"/>
      <c r="J5" s="8">
        <v>-559.02</v>
      </c>
    </row>
    <row r="6" spans="1:10" x14ac:dyDescent="0.2">
      <c r="A6" s="6" t="s">
        <v>47</v>
      </c>
      <c r="B6" s="8">
        <v>3015.06</v>
      </c>
      <c r="C6" s="8">
        <v>3222.09</v>
      </c>
      <c r="D6" s="8">
        <v>2449.52</v>
      </c>
      <c r="E6" s="8">
        <v>3436.72</v>
      </c>
      <c r="F6" s="8">
        <v>3866.25</v>
      </c>
      <c r="G6" s="8">
        <v>3731.8999999999996</v>
      </c>
      <c r="H6" s="8">
        <v>3905.2400000000002</v>
      </c>
      <c r="I6" s="8">
        <v>3808.42</v>
      </c>
      <c r="J6" s="8">
        <v>27435.200000000004</v>
      </c>
    </row>
    <row r="7" spans="1:10" x14ac:dyDescent="0.2">
      <c r="A7" s="6" t="s">
        <v>72</v>
      </c>
      <c r="B7" s="8">
        <v>10015.27</v>
      </c>
      <c r="C7" s="8"/>
      <c r="D7" s="8"/>
      <c r="E7" s="8"/>
      <c r="F7" s="8"/>
      <c r="G7" s="8"/>
      <c r="H7" s="8"/>
      <c r="I7" s="8"/>
      <c r="J7" s="8">
        <v>10015.27</v>
      </c>
    </row>
    <row r="8" spans="1:10" x14ac:dyDescent="0.2">
      <c r="A8" s="6" t="s">
        <v>79</v>
      </c>
      <c r="B8" s="8"/>
      <c r="C8" s="8">
        <v>18334.2</v>
      </c>
      <c r="D8" s="8"/>
      <c r="E8" s="8"/>
      <c r="F8" s="8"/>
      <c r="G8" s="8"/>
      <c r="H8" s="8"/>
      <c r="I8" s="8"/>
      <c r="J8" s="8">
        <v>18334.2</v>
      </c>
    </row>
    <row r="9" spans="1:10" x14ac:dyDescent="0.2">
      <c r="A9" s="6" t="s">
        <v>82</v>
      </c>
      <c r="B9" s="8"/>
      <c r="C9" s="8"/>
      <c r="D9" s="8">
        <v>6463.66</v>
      </c>
      <c r="E9" s="8"/>
      <c r="F9" s="8"/>
      <c r="G9" s="8"/>
      <c r="H9" s="8"/>
      <c r="I9" s="8"/>
      <c r="J9" s="8">
        <v>6463.66</v>
      </c>
    </row>
    <row r="10" spans="1:10" x14ac:dyDescent="0.2">
      <c r="A10" s="6" t="s">
        <v>85</v>
      </c>
      <c r="B10" s="8"/>
      <c r="C10" s="8"/>
      <c r="D10" s="8"/>
      <c r="E10" s="8">
        <v>12084.69</v>
      </c>
      <c r="F10" s="8"/>
      <c r="G10" s="8"/>
      <c r="H10" s="8"/>
      <c r="I10" s="8"/>
      <c r="J10" s="8">
        <v>12084.69</v>
      </c>
    </row>
    <row r="11" spans="1:10" x14ac:dyDescent="0.2">
      <c r="A11" s="6" t="s">
        <v>88</v>
      </c>
      <c r="B11" s="8"/>
      <c r="C11" s="8"/>
      <c r="D11" s="8"/>
      <c r="E11" s="8"/>
      <c r="F11" s="8">
        <v>30385.699999999997</v>
      </c>
      <c r="G11" s="8"/>
      <c r="H11" s="8"/>
      <c r="I11" s="8"/>
      <c r="J11" s="8">
        <v>30385.699999999997</v>
      </c>
    </row>
    <row r="12" spans="1:10" x14ac:dyDescent="0.2">
      <c r="A12" s="6" t="s">
        <v>91</v>
      </c>
      <c r="B12" s="8"/>
      <c r="C12" s="8"/>
      <c r="D12" s="8"/>
      <c r="E12" s="8"/>
      <c r="F12" s="8"/>
      <c r="G12" s="8">
        <v>3037.66</v>
      </c>
      <c r="H12" s="8"/>
      <c r="I12" s="8"/>
      <c r="J12" s="8">
        <v>3037.66</v>
      </c>
    </row>
    <row r="13" spans="1:10" x14ac:dyDescent="0.2">
      <c r="A13" s="6" t="s">
        <v>94</v>
      </c>
      <c r="B13" s="8"/>
      <c r="C13" s="8"/>
      <c r="D13" s="8"/>
      <c r="E13" s="8"/>
      <c r="F13" s="8"/>
      <c r="G13" s="8"/>
      <c r="H13" s="8">
        <v>10753.630000000001</v>
      </c>
      <c r="I13" s="8"/>
      <c r="J13" s="8">
        <v>10753.630000000001</v>
      </c>
    </row>
    <row r="14" spans="1:10" x14ac:dyDescent="0.2">
      <c r="A14" s="6" t="s">
        <v>97</v>
      </c>
      <c r="B14" s="8"/>
      <c r="C14" s="8"/>
      <c r="D14" s="8"/>
      <c r="E14" s="8"/>
      <c r="F14" s="8"/>
      <c r="G14" s="8"/>
      <c r="H14" s="8"/>
      <c r="I14" s="8">
        <v>17207.93</v>
      </c>
      <c r="J14" s="8">
        <v>17207.93</v>
      </c>
    </row>
    <row r="15" spans="1:10" x14ac:dyDescent="0.2">
      <c r="A15" s="6" t="s">
        <v>101</v>
      </c>
      <c r="B15" s="8">
        <v>12471.310000000001</v>
      </c>
      <c r="C15" s="8">
        <v>21556.29</v>
      </c>
      <c r="D15" s="8">
        <v>8913.18</v>
      </c>
      <c r="E15" s="8">
        <v>15521.41</v>
      </c>
      <c r="F15" s="8">
        <v>34251.949999999997</v>
      </c>
      <c r="G15" s="8">
        <v>6769.5599999999995</v>
      </c>
      <c r="H15" s="8">
        <v>14658.87</v>
      </c>
      <c r="I15" s="8">
        <v>21016.35</v>
      </c>
      <c r="J15" s="9">
        <v>135158.92000000001</v>
      </c>
    </row>
    <row r="18" spans="1:2" x14ac:dyDescent="0.2">
      <c r="A18" s="10" t="s">
        <v>107</v>
      </c>
      <c r="B18" s="11">
        <v>300000</v>
      </c>
    </row>
    <row r="19" spans="1:2" x14ac:dyDescent="0.2">
      <c r="A19" s="10" t="s">
        <v>108</v>
      </c>
      <c r="B19" s="11">
        <v>219000</v>
      </c>
    </row>
    <row r="20" spans="1:2" x14ac:dyDescent="0.2">
      <c r="A20" s="12"/>
      <c r="B20" s="11"/>
    </row>
    <row r="21" spans="1:2" x14ac:dyDescent="0.2">
      <c r="A21" s="12" t="s">
        <v>109</v>
      </c>
      <c r="B21" s="11">
        <v>250000</v>
      </c>
    </row>
    <row r="22" spans="1:2" x14ac:dyDescent="0.2">
      <c r="A22" s="13" t="s">
        <v>105</v>
      </c>
      <c r="B22" s="11">
        <f>GETPIVOTDATA("Částka MD",$A$3)</f>
        <v>135158.92000000001</v>
      </c>
    </row>
    <row r="23" spans="1:2" x14ac:dyDescent="0.2">
      <c r="A23" s="13" t="s">
        <v>106</v>
      </c>
      <c r="B23" s="11">
        <f>+(B22/8)*12</f>
        <v>202738.38</v>
      </c>
    </row>
    <row r="24" spans="1:2" x14ac:dyDescent="0.2">
      <c r="A24" s="12"/>
      <c r="B24" s="11"/>
    </row>
    <row r="25" spans="1:2" x14ac:dyDescent="0.2">
      <c r="A25" s="14" t="s">
        <v>110</v>
      </c>
      <c r="B25" s="15">
        <v>220000</v>
      </c>
    </row>
    <row r="26" spans="1:2" x14ac:dyDescent="0.2">
      <c r="B26" s="8"/>
    </row>
    <row r="28" spans="1:2" x14ac:dyDescent="0.2">
      <c r="A28" t="s">
        <v>111</v>
      </c>
    </row>
    <row r="29" spans="1:2" x14ac:dyDescent="0.2">
      <c r="A29" t="s">
        <v>112</v>
      </c>
    </row>
    <row r="30" spans="1:2" x14ac:dyDescent="0.2">
      <c r="A30" s="16">
        <v>43727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workbookViewId="0">
      <selection activeCell="C39" sqref="C39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99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43480</v>
      </c>
      <c r="E2" s="3">
        <v>-559.02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43480</v>
      </c>
      <c r="M2" s="2">
        <v>43480</v>
      </c>
      <c r="N2" s="1" t="s">
        <v>41</v>
      </c>
      <c r="P2" s="1" t="s">
        <v>42</v>
      </c>
      <c r="Q2" s="1" t="b">
        <v>1</v>
      </c>
      <c r="S2" s="1" t="s">
        <v>43</v>
      </c>
      <c r="T2" s="1" t="s">
        <v>19</v>
      </c>
      <c r="U2" s="1" t="s">
        <v>44</v>
      </c>
      <c r="Z2" s="4">
        <v>43495.581710104198</v>
      </c>
      <c r="AA2" s="1" t="s">
        <v>45</v>
      </c>
      <c r="AD2" s="1">
        <f>MONTH(L2)</f>
        <v>1</v>
      </c>
    </row>
    <row r="3" spans="1:34" ht="12.75" customHeight="1" x14ac:dyDescent="0.2">
      <c r="A3" s="1" t="s">
        <v>46</v>
      </c>
      <c r="B3" s="1" t="s">
        <v>47</v>
      </c>
      <c r="C3" s="1" t="s">
        <v>35</v>
      </c>
      <c r="D3" s="2">
        <v>43469</v>
      </c>
      <c r="E3" s="3">
        <v>163.59</v>
      </c>
      <c r="G3" s="1" t="s">
        <v>36</v>
      </c>
      <c r="H3" s="1" t="s">
        <v>48</v>
      </c>
      <c r="I3" s="1" t="s">
        <v>38</v>
      </c>
      <c r="J3" s="1" t="s">
        <v>39</v>
      </c>
      <c r="K3" s="1" t="s">
        <v>49</v>
      </c>
      <c r="L3" s="4">
        <v>43469</v>
      </c>
      <c r="P3" s="1" t="s">
        <v>50</v>
      </c>
      <c r="Q3" s="1" t="b">
        <v>1</v>
      </c>
      <c r="R3" s="1" t="s">
        <v>51</v>
      </c>
      <c r="S3" s="1" t="s">
        <v>52</v>
      </c>
      <c r="T3" s="1" t="s">
        <v>19</v>
      </c>
      <c r="U3" s="1" t="s">
        <v>53</v>
      </c>
      <c r="Z3" s="4">
        <v>43504.611433912003</v>
      </c>
      <c r="AA3" s="1" t="s">
        <v>45</v>
      </c>
      <c r="AB3" s="1" t="s">
        <v>54</v>
      </c>
      <c r="AD3" s="1">
        <f t="shared" ref="AD3:AD33" si="0">MONTH(L3)</f>
        <v>1</v>
      </c>
    </row>
    <row r="4" spans="1:34" ht="12.75" customHeight="1" x14ac:dyDescent="0.2">
      <c r="A4" s="1" t="s">
        <v>46</v>
      </c>
      <c r="B4" s="1" t="s">
        <v>47</v>
      </c>
      <c r="C4" s="1" t="s">
        <v>35</v>
      </c>
      <c r="D4" s="2">
        <v>43469</v>
      </c>
      <c r="E4" s="3">
        <v>2851.47</v>
      </c>
      <c r="G4" s="1" t="s">
        <v>55</v>
      </c>
      <c r="H4" s="1" t="s">
        <v>48</v>
      </c>
      <c r="I4" s="1" t="s">
        <v>38</v>
      </c>
      <c r="J4" s="1" t="s">
        <v>56</v>
      </c>
      <c r="K4" s="1" t="s">
        <v>49</v>
      </c>
      <c r="L4" s="4">
        <v>43469</v>
      </c>
      <c r="P4" s="1" t="s">
        <v>50</v>
      </c>
      <c r="Q4" s="1" t="b">
        <v>1</v>
      </c>
      <c r="R4" s="1" t="s">
        <v>51</v>
      </c>
      <c r="S4" s="1" t="s">
        <v>52</v>
      </c>
      <c r="T4" s="1" t="s">
        <v>19</v>
      </c>
      <c r="U4" s="1" t="s">
        <v>53</v>
      </c>
      <c r="Z4" s="4">
        <v>43504.611434838</v>
      </c>
      <c r="AA4" s="1" t="s">
        <v>45</v>
      </c>
      <c r="AB4" s="1" t="s">
        <v>54</v>
      </c>
      <c r="AD4" s="1">
        <f t="shared" si="0"/>
        <v>1</v>
      </c>
    </row>
    <row r="5" spans="1:34" ht="12.75" customHeight="1" x14ac:dyDescent="0.2">
      <c r="A5" s="1" t="s">
        <v>57</v>
      </c>
      <c r="B5" s="1" t="s">
        <v>47</v>
      </c>
      <c r="C5" s="1" t="s">
        <v>35</v>
      </c>
      <c r="D5" s="2">
        <v>43497</v>
      </c>
      <c r="E5" s="3">
        <v>3034.25</v>
      </c>
      <c r="G5" s="1" t="s">
        <v>55</v>
      </c>
      <c r="H5" s="1" t="s">
        <v>48</v>
      </c>
      <c r="I5" s="1" t="s">
        <v>38</v>
      </c>
      <c r="J5" s="1" t="s">
        <v>56</v>
      </c>
      <c r="K5" s="1" t="s">
        <v>49</v>
      </c>
      <c r="L5" s="4">
        <v>43497</v>
      </c>
      <c r="P5" s="1" t="s">
        <v>58</v>
      </c>
      <c r="Q5" s="1" t="b">
        <v>1</v>
      </c>
      <c r="R5" s="1" t="s">
        <v>51</v>
      </c>
      <c r="S5" s="1" t="s">
        <v>52</v>
      </c>
      <c r="T5" s="1" t="s">
        <v>19</v>
      </c>
      <c r="U5" s="1" t="s">
        <v>53</v>
      </c>
      <c r="Z5" s="4">
        <v>43531.532196412001</v>
      </c>
      <c r="AA5" s="1" t="s">
        <v>45</v>
      </c>
      <c r="AB5" s="1" t="s">
        <v>54</v>
      </c>
      <c r="AD5" s="1">
        <f t="shared" si="0"/>
        <v>2</v>
      </c>
    </row>
    <row r="6" spans="1:34" ht="12.75" customHeight="1" x14ac:dyDescent="0.2">
      <c r="A6" s="1" t="s">
        <v>57</v>
      </c>
      <c r="B6" s="1" t="s">
        <v>47</v>
      </c>
      <c r="C6" s="1" t="s">
        <v>35</v>
      </c>
      <c r="D6" s="2">
        <v>43497</v>
      </c>
      <c r="E6" s="3">
        <v>187.84</v>
      </c>
      <c r="G6" s="1" t="s">
        <v>36</v>
      </c>
      <c r="H6" s="1" t="s">
        <v>48</v>
      </c>
      <c r="I6" s="1" t="s">
        <v>38</v>
      </c>
      <c r="J6" s="1" t="s">
        <v>39</v>
      </c>
      <c r="K6" s="1" t="s">
        <v>49</v>
      </c>
      <c r="L6" s="4">
        <v>43497</v>
      </c>
      <c r="P6" s="1" t="s">
        <v>58</v>
      </c>
      <c r="Q6" s="1" t="b">
        <v>1</v>
      </c>
      <c r="R6" s="1" t="s">
        <v>51</v>
      </c>
      <c r="S6" s="1" t="s">
        <v>52</v>
      </c>
      <c r="T6" s="1" t="s">
        <v>19</v>
      </c>
      <c r="U6" s="1" t="s">
        <v>53</v>
      </c>
      <c r="Z6" s="4">
        <v>43531.532195138898</v>
      </c>
      <c r="AA6" s="1" t="s">
        <v>45</v>
      </c>
      <c r="AB6" s="1" t="s">
        <v>54</v>
      </c>
      <c r="AD6" s="1">
        <f t="shared" si="0"/>
        <v>2</v>
      </c>
    </row>
    <row r="7" spans="1:34" ht="12.75" customHeight="1" x14ac:dyDescent="0.2">
      <c r="A7" s="1" t="s">
        <v>59</v>
      </c>
      <c r="B7" s="1" t="s">
        <v>47</v>
      </c>
      <c r="C7" s="1" t="s">
        <v>35</v>
      </c>
      <c r="D7" s="2">
        <v>43528</v>
      </c>
      <c r="E7" s="3">
        <v>317.92</v>
      </c>
      <c r="G7" s="1" t="s">
        <v>36</v>
      </c>
      <c r="H7" s="1" t="s">
        <v>48</v>
      </c>
      <c r="I7" s="1" t="s">
        <v>38</v>
      </c>
      <c r="J7" s="1" t="s">
        <v>39</v>
      </c>
      <c r="K7" s="1" t="s">
        <v>49</v>
      </c>
      <c r="L7" s="4">
        <v>43528</v>
      </c>
      <c r="P7" s="1" t="s">
        <v>60</v>
      </c>
      <c r="Q7" s="1" t="b">
        <v>1</v>
      </c>
      <c r="R7" s="1" t="s">
        <v>51</v>
      </c>
      <c r="S7" s="1" t="s">
        <v>52</v>
      </c>
      <c r="T7" s="1" t="s">
        <v>19</v>
      </c>
      <c r="U7" s="1" t="s">
        <v>53</v>
      </c>
      <c r="Z7" s="4">
        <v>43563.409869062503</v>
      </c>
      <c r="AA7" s="1" t="s">
        <v>45</v>
      </c>
      <c r="AB7" s="1" t="s">
        <v>54</v>
      </c>
      <c r="AD7" s="1">
        <f t="shared" si="0"/>
        <v>3</v>
      </c>
    </row>
    <row r="8" spans="1:34" ht="12.75" customHeight="1" x14ac:dyDescent="0.2">
      <c r="A8" s="1" t="s">
        <v>59</v>
      </c>
      <c r="B8" s="1" t="s">
        <v>47</v>
      </c>
      <c r="C8" s="1" t="s">
        <v>35</v>
      </c>
      <c r="D8" s="2">
        <v>43528</v>
      </c>
      <c r="E8" s="3">
        <v>2131.6</v>
      </c>
      <c r="G8" s="1" t="s">
        <v>55</v>
      </c>
      <c r="H8" s="1" t="s">
        <v>48</v>
      </c>
      <c r="I8" s="1" t="s">
        <v>38</v>
      </c>
      <c r="J8" s="1" t="s">
        <v>56</v>
      </c>
      <c r="K8" s="1" t="s">
        <v>49</v>
      </c>
      <c r="L8" s="4">
        <v>43528</v>
      </c>
      <c r="P8" s="1" t="s">
        <v>60</v>
      </c>
      <c r="Q8" s="1" t="b">
        <v>1</v>
      </c>
      <c r="R8" s="1" t="s">
        <v>51</v>
      </c>
      <c r="S8" s="1" t="s">
        <v>52</v>
      </c>
      <c r="T8" s="1" t="s">
        <v>19</v>
      </c>
      <c r="U8" s="1" t="s">
        <v>53</v>
      </c>
      <c r="Z8" s="4">
        <v>43563.409870682903</v>
      </c>
      <c r="AA8" s="1" t="s">
        <v>45</v>
      </c>
      <c r="AB8" s="1" t="s">
        <v>54</v>
      </c>
      <c r="AD8" s="1">
        <f t="shared" si="0"/>
        <v>3</v>
      </c>
    </row>
    <row r="9" spans="1:34" ht="12.75" customHeight="1" x14ac:dyDescent="0.2">
      <c r="A9" s="1" t="s">
        <v>61</v>
      </c>
      <c r="B9" s="1" t="s">
        <v>47</v>
      </c>
      <c r="C9" s="1" t="s">
        <v>35</v>
      </c>
      <c r="D9" s="2">
        <v>43557</v>
      </c>
      <c r="E9" s="3">
        <v>3200.43</v>
      </c>
      <c r="G9" s="1" t="s">
        <v>55</v>
      </c>
      <c r="H9" s="1" t="s">
        <v>48</v>
      </c>
      <c r="I9" s="1" t="s">
        <v>38</v>
      </c>
      <c r="J9" s="1" t="s">
        <v>56</v>
      </c>
      <c r="K9" s="1" t="s">
        <v>49</v>
      </c>
      <c r="L9" s="4">
        <v>43557</v>
      </c>
      <c r="P9" s="1" t="s">
        <v>62</v>
      </c>
      <c r="Q9" s="1" t="b">
        <v>1</v>
      </c>
      <c r="R9" s="1" t="s">
        <v>51</v>
      </c>
      <c r="S9" s="1" t="s">
        <v>52</v>
      </c>
      <c r="T9" s="1" t="s">
        <v>19</v>
      </c>
      <c r="U9" s="1" t="s">
        <v>53</v>
      </c>
      <c r="Z9" s="4">
        <v>43595.380665196797</v>
      </c>
      <c r="AA9" s="1" t="s">
        <v>45</v>
      </c>
      <c r="AB9" s="1" t="s">
        <v>54</v>
      </c>
      <c r="AD9" s="1">
        <f t="shared" si="0"/>
        <v>4</v>
      </c>
    </row>
    <row r="10" spans="1:34" ht="12.75" customHeight="1" x14ac:dyDescent="0.2">
      <c r="A10" s="1" t="s">
        <v>61</v>
      </c>
      <c r="B10" s="1" t="s">
        <v>47</v>
      </c>
      <c r="C10" s="1" t="s">
        <v>35</v>
      </c>
      <c r="D10" s="2">
        <v>43557</v>
      </c>
      <c r="E10" s="3">
        <v>236.29</v>
      </c>
      <c r="G10" s="1" t="s">
        <v>36</v>
      </c>
      <c r="H10" s="1" t="s">
        <v>48</v>
      </c>
      <c r="I10" s="1" t="s">
        <v>38</v>
      </c>
      <c r="J10" s="1" t="s">
        <v>39</v>
      </c>
      <c r="K10" s="1" t="s">
        <v>49</v>
      </c>
      <c r="L10" s="4">
        <v>43557</v>
      </c>
      <c r="P10" s="1" t="s">
        <v>62</v>
      </c>
      <c r="Q10" s="1" t="b">
        <v>1</v>
      </c>
      <c r="R10" s="1" t="s">
        <v>51</v>
      </c>
      <c r="S10" s="1" t="s">
        <v>52</v>
      </c>
      <c r="T10" s="1" t="s">
        <v>19</v>
      </c>
      <c r="U10" s="1" t="s">
        <v>53</v>
      </c>
      <c r="Z10" s="4">
        <v>43595.3806623032</v>
      </c>
      <c r="AA10" s="1" t="s">
        <v>45</v>
      </c>
      <c r="AB10" s="1" t="s">
        <v>54</v>
      </c>
      <c r="AD10" s="1">
        <f t="shared" si="0"/>
        <v>4</v>
      </c>
    </row>
    <row r="11" spans="1:34" ht="12.75" customHeight="1" x14ac:dyDescent="0.2">
      <c r="A11" s="1" t="s">
        <v>63</v>
      </c>
      <c r="B11" s="1" t="s">
        <v>47</v>
      </c>
      <c r="C11" s="1" t="s">
        <v>35</v>
      </c>
      <c r="D11" s="2">
        <v>43587</v>
      </c>
      <c r="E11" s="3">
        <v>472.58</v>
      </c>
      <c r="G11" s="1" t="s">
        <v>36</v>
      </c>
      <c r="H11" s="1" t="s">
        <v>48</v>
      </c>
      <c r="I11" s="1" t="s">
        <v>38</v>
      </c>
      <c r="J11" s="1" t="s">
        <v>39</v>
      </c>
      <c r="K11" s="1" t="s">
        <v>49</v>
      </c>
      <c r="L11" s="4">
        <v>43587</v>
      </c>
      <c r="P11" s="1" t="s">
        <v>64</v>
      </c>
      <c r="Q11" s="1" t="b">
        <v>1</v>
      </c>
      <c r="R11" s="1" t="s">
        <v>51</v>
      </c>
      <c r="S11" s="1" t="s">
        <v>52</v>
      </c>
      <c r="T11" s="1" t="s">
        <v>19</v>
      </c>
      <c r="U11" s="1" t="s">
        <v>53</v>
      </c>
      <c r="Z11" s="4">
        <v>43623.593599768501</v>
      </c>
      <c r="AA11" s="1" t="s">
        <v>45</v>
      </c>
      <c r="AB11" s="1" t="s">
        <v>54</v>
      </c>
      <c r="AD11" s="1">
        <f t="shared" si="0"/>
        <v>5</v>
      </c>
    </row>
    <row r="12" spans="1:34" ht="12.75" customHeight="1" x14ac:dyDescent="0.2">
      <c r="A12" s="1" t="s">
        <v>63</v>
      </c>
      <c r="B12" s="1" t="s">
        <v>47</v>
      </c>
      <c r="C12" s="1" t="s">
        <v>35</v>
      </c>
      <c r="D12" s="2">
        <v>43587</v>
      </c>
      <c r="E12" s="3">
        <v>3393.67</v>
      </c>
      <c r="G12" s="1" t="s">
        <v>55</v>
      </c>
      <c r="H12" s="1" t="s">
        <v>48</v>
      </c>
      <c r="I12" s="1" t="s">
        <v>38</v>
      </c>
      <c r="J12" s="1" t="s">
        <v>56</v>
      </c>
      <c r="K12" s="1" t="s">
        <v>49</v>
      </c>
      <c r="L12" s="4">
        <v>43587</v>
      </c>
      <c r="P12" s="1" t="s">
        <v>64</v>
      </c>
      <c r="Q12" s="1" t="b">
        <v>1</v>
      </c>
      <c r="R12" s="1" t="s">
        <v>51</v>
      </c>
      <c r="S12" s="1" t="s">
        <v>52</v>
      </c>
      <c r="T12" s="1" t="s">
        <v>19</v>
      </c>
      <c r="U12" s="1" t="s">
        <v>53</v>
      </c>
      <c r="Z12" s="4">
        <v>43623.593600659697</v>
      </c>
      <c r="AA12" s="1" t="s">
        <v>45</v>
      </c>
      <c r="AB12" s="1" t="s">
        <v>54</v>
      </c>
      <c r="AD12" s="1">
        <f t="shared" si="0"/>
        <v>5</v>
      </c>
    </row>
    <row r="13" spans="1:34" ht="12.75" customHeight="1" x14ac:dyDescent="0.2">
      <c r="A13" s="1" t="s">
        <v>65</v>
      </c>
      <c r="B13" s="1" t="s">
        <v>47</v>
      </c>
      <c r="C13" s="1" t="s">
        <v>35</v>
      </c>
      <c r="D13" s="2">
        <v>43620</v>
      </c>
      <c r="E13" s="3">
        <v>249.43</v>
      </c>
      <c r="G13" s="1" t="s">
        <v>36</v>
      </c>
      <c r="H13" s="1" t="s">
        <v>48</v>
      </c>
      <c r="I13" s="1" t="s">
        <v>38</v>
      </c>
      <c r="J13" s="1" t="s">
        <v>39</v>
      </c>
      <c r="K13" s="1" t="s">
        <v>49</v>
      </c>
      <c r="L13" s="4">
        <v>43620</v>
      </c>
      <c r="P13" s="1" t="s">
        <v>66</v>
      </c>
      <c r="Q13" s="1" t="b">
        <v>1</v>
      </c>
      <c r="R13" s="1" t="s">
        <v>51</v>
      </c>
      <c r="S13" s="1" t="s">
        <v>52</v>
      </c>
      <c r="T13" s="1" t="s">
        <v>19</v>
      </c>
      <c r="U13" s="1" t="s">
        <v>53</v>
      </c>
      <c r="Z13" s="4">
        <v>43654.593702199098</v>
      </c>
      <c r="AA13" s="1" t="s">
        <v>45</v>
      </c>
      <c r="AB13" s="1" t="s">
        <v>54</v>
      </c>
      <c r="AD13" s="1">
        <f t="shared" si="0"/>
        <v>6</v>
      </c>
    </row>
    <row r="14" spans="1:34" ht="12.75" customHeight="1" x14ac:dyDescent="0.2">
      <c r="A14" s="1" t="s">
        <v>65</v>
      </c>
      <c r="B14" s="1" t="s">
        <v>47</v>
      </c>
      <c r="C14" s="1" t="s">
        <v>35</v>
      </c>
      <c r="D14" s="2">
        <v>43620</v>
      </c>
      <c r="E14" s="3">
        <v>3482.47</v>
      </c>
      <c r="G14" s="1" t="s">
        <v>55</v>
      </c>
      <c r="H14" s="1" t="s">
        <v>48</v>
      </c>
      <c r="I14" s="1" t="s">
        <v>38</v>
      </c>
      <c r="J14" s="1" t="s">
        <v>56</v>
      </c>
      <c r="K14" s="1" t="s">
        <v>49</v>
      </c>
      <c r="L14" s="4">
        <v>43620</v>
      </c>
      <c r="P14" s="1" t="s">
        <v>66</v>
      </c>
      <c r="Q14" s="1" t="b">
        <v>1</v>
      </c>
      <c r="R14" s="1" t="s">
        <v>51</v>
      </c>
      <c r="S14" s="1" t="s">
        <v>52</v>
      </c>
      <c r="T14" s="1" t="s">
        <v>19</v>
      </c>
      <c r="U14" s="1" t="s">
        <v>53</v>
      </c>
      <c r="Z14" s="4">
        <v>43654.593703819402</v>
      </c>
      <c r="AA14" s="1" t="s">
        <v>45</v>
      </c>
      <c r="AB14" s="1" t="s">
        <v>54</v>
      </c>
      <c r="AD14" s="1">
        <f t="shared" si="0"/>
        <v>6</v>
      </c>
    </row>
    <row r="15" spans="1:34" ht="12.75" customHeight="1" x14ac:dyDescent="0.2">
      <c r="A15" s="1" t="s">
        <v>67</v>
      </c>
      <c r="B15" s="1" t="s">
        <v>47</v>
      </c>
      <c r="C15" s="1" t="s">
        <v>35</v>
      </c>
      <c r="D15" s="2">
        <v>43648</v>
      </c>
      <c r="E15" s="3">
        <v>504.48</v>
      </c>
      <c r="G15" s="1" t="s">
        <v>36</v>
      </c>
      <c r="H15" s="1" t="s">
        <v>48</v>
      </c>
      <c r="I15" s="1" t="s">
        <v>38</v>
      </c>
      <c r="J15" s="1" t="s">
        <v>39</v>
      </c>
      <c r="K15" s="1" t="s">
        <v>49</v>
      </c>
      <c r="L15" s="4">
        <v>43648</v>
      </c>
      <c r="P15" s="1" t="s">
        <v>68</v>
      </c>
      <c r="Q15" s="1" t="b">
        <v>1</v>
      </c>
      <c r="R15" s="1" t="s">
        <v>51</v>
      </c>
      <c r="S15" s="1" t="s">
        <v>52</v>
      </c>
      <c r="T15" s="1" t="s">
        <v>19</v>
      </c>
      <c r="U15" s="1" t="s">
        <v>53</v>
      </c>
      <c r="Z15" s="4">
        <v>43683.5774620023</v>
      </c>
      <c r="AA15" s="1" t="s">
        <v>45</v>
      </c>
      <c r="AB15" s="1" t="s">
        <v>54</v>
      </c>
      <c r="AD15" s="1">
        <f t="shared" si="0"/>
        <v>7</v>
      </c>
    </row>
    <row r="16" spans="1:34" ht="12.75" customHeight="1" x14ac:dyDescent="0.2">
      <c r="A16" s="1" t="s">
        <v>67</v>
      </c>
      <c r="B16" s="1" t="s">
        <v>47</v>
      </c>
      <c r="C16" s="1" t="s">
        <v>35</v>
      </c>
      <c r="D16" s="2">
        <v>43648</v>
      </c>
      <c r="E16" s="3">
        <v>3400.76</v>
      </c>
      <c r="G16" s="1" t="s">
        <v>55</v>
      </c>
      <c r="H16" s="1" t="s">
        <v>48</v>
      </c>
      <c r="I16" s="1" t="s">
        <v>38</v>
      </c>
      <c r="J16" s="1" t="s">
        <v>56</v>
      </c>
      <c r="K16" s="1" t="s">
        <v>49</v>
      </c>
      <c r="L16" s="4">
        <v>43648</v>
      </c>
      <c r="P16" s="1" t="s">
        <v>68</v>
      </c>
      <c r="Q16" s="1" t="b">
        <v>1</v>
      </c>
      <c r="R16" s="1" t="s">
        <v>51</v>
      </c>
      <c r="S16" s="1" t="s">
        <v>52</v>
      </c>
      <c r="T16" s="1" t="s">
        <v>19</v>
      </c>
      <c r="U16" s="1" t="s">
        <v>53</v>
      </c>
      <c r="Z16" s="4">
        <v>43683.577463078698</v>
      </c>
      <c r="AA16" s="1" t="s">
        <v>45</v>
      </c>
      <c r="AB16" s="1" t="s">
        <v>54</v>
      </c>
      <c r="AD16" s="1">
        <f t="shared" si="0"/>
        <v>7</v>
      </c>
    </row>
    <row r="17" spans="1:30" ht="12.75" customHeight="1" x14ac:dyDescent="0.2">
      <c r="A17" s="1" t="s">
        <v>69</v>
      </c>
      <c r="B17" s="1" t="s">
        <v>47</v>
      </c>
      <c r="C17" s="1" t="s">
        <v>35</v>
      </c>
      <c r="D17" s="2">
        <v>43678</v>
      </c>
      <c r="E17" s="3">
        <v>588.55999999999995</v>
      </c>
      <c r="G17" s="1" t="s">
        <v>36</v>
      </c>
      <c r="H17" s="1" t="s">
        <v>48</v>
      </c>
      <c r="I17" s="1" t="s">
        <v>38</v>
      </c>
      <c r="J17" s="1" t="s">
        <v>39</v>
      </c>
      <c r="K17" s="1" t="s">
        <v>49</v>
      </c>
      <c r="L17" s="4">
        <v>43678</v>
      </c>
      <c r="P17" s="1" t="s">
        <v>70</v>
      </c>
      <c r="Q17" s="1" t="b">
        <v>1</v>
      </c>
      <c r="R17" s="1" t="s">
        <v>51</v>
      </c>
      <c r="S17" s="1" t="s">
        <v>52</v>
      </c>
      <c r="T17" s="1" t="s">
        <v>19</v>
      </c>
      <c r="U17" s="1" t="s">
        <v>53</v>
      </c>
      <c r="Z17" s="4">
        <v>43718.394004479203</v>
      </c>
      <c r="AA17" s="1" t="s">
        <v>45</v>
      </c>
      <c r="AB17" s="1" t="s">
        <v>54</v>
      </c>
      <c r="AD17" s="1">
        <f t="shared" si="0"/>
        <v>8</v>
      </c>
    </row>
    <row r="18" spans="1:30" ht="12.75" customHeight="1" x14ac:dyDescent="0.2">
      <c r="A18" s="1" t="s">
        <v>69</v>
      </c>
      <c r="B18" s="1" t="s">
        <v>47</v>
      </c>
      <c r="C18" s="1" t="s">
        <v>35</v>
      </c>
      <c r="D18" s="2">
        <v>43678</v>
      </c>
      <c r="E18" s="3">
        <v>3219.86</v>
      </c>
      <c r="G18" s="1" t="s">
        <v>55</v>
      </c>
      <c r="H18" s="1" t="s">
        <v>48</v>
      </c>
      <c r="I18" s="1" t="s">
        <v>38</v>
      </c>
      <c r="J18" s="1" t="s">
        <v>56</v>
      </c>
      <c r="K18" s="1" t="s">
        <v>49</v>
      </c>
      <c r="L18" s="4">
        <v>43678</v>
      </c>
      <c r="P18" s="1" t="s">
        <v>70</v>
      </c>
      <c r="Q18" s="1" t="b">
        <v>1</v>
      </c>
      <c r="R18" s="1" t="s">
        <v>51</v>
      </c>
      <c r="S18" s="1" t="s">
        <v>52</v>
      </c>
      <c r="T18" s="1" t="s">
        <v>19</v>
      </c>
      <c r="U18" s="1" t="s">
        <v>53</v>
      </c>
      <c r="Z18" s="4">
        <v>43718.394007025498</v>
      </c>
      <c r="AA18" s="1" t="s">
        <v>45</v>
      </c>
      <c r="AB18" s="1" t="s">
        <v>54</v>
      </c>
      <c r="AD18" s="1">
        <f t="shared" si="0"/>
        <v>8</v>
      </c>
    </row>
    <row r="19" spans="1:30" ht="12.75" customHeight="1" x14ac:dyDescent="0.2">
      <c r="A19" s="1" t="s">
        <v>71</v>
      </c>
      <c r="B19" s="1" t="s">
        <v>72</v>
      </c>
      <c r="C19" s="1" t="s">
        <v>35</v>
      </c>
      <c r="D19" s="2">
        <v>43496</v>
      </c>
      <c r="E19" s="3">
        <v>7668.66</v>
      </c>
      <c r="G19" s="1" t="s">
        <v>73</v>
      </c>
      <c r="H19" s="1" t="s">
        <v>74</v>
      </c>
      <c r="I19" s="1" t="s">
        <v>38</v>
      </c>
      <c r="J19" s="1" t="s">
        <v>75</v>
      </c>
      <c r="L19" s="4">
        <v>43496</v>
      </c>
      <c r="P19" s="1" t="s">
        <v>76</v>
      </c>
      <c r="Q19" s="1" t="b">
        <v>1</v>
      </c>
      <c r="S19" s="1" t="s">
        <v>77</v>
      </c>
      <c r="T19" s="1" t="s">
        <v>19</v>
      </c>
      <c r="Z19" s="4">
        <v>43504.265855787002</v>
      </c>
      <c r="AA19" s="1" t="s">
        <v>45</v>
      </c>
      <c r="AD19" s="1">
        <f t="shared" si="0"/>
        <v>1</v>
      </c>
    </row>
    <row r="20" spans="1:30" ht="12.75" customHeight="1" x14ac:dyDescent="0.2">
      <c r="A20" s="1" t="s">
        <v>71</v>
      </c>
      <c r="B20" s="1" t="s">
        <v>72</v>
      </c>
      <c r="C20" s="1" t="s">
        <v>35</v>
      </c>
      <c r="D20" s="2">
        <v>43496</v>
      </c>
      <c r="E20" s="3">
        <v>2346.61</v>
      </c>
      <c r="G20" s="1" t="s">
        <v>55</v>
      </c>
      <c r="H20" s="1" t="s">
        <v>74</v>
      </c>
      <c r="I20" s="1" t="s">
        <v>38</v>
      </c>
      <c r="J20" s="1" t="s">
        <v>56</v>
      </c>
      <c r="L20" s="4">
        <v>43496</v>
      </c>
      <c r="P20" s="1" t="s">
        <v>76</v>
      </c>
      <c r="Q20" s="1" t="b">
        <v>1</v>
      </c>
      <c r="S20" s="1" t="s">
        <v>77</v>
      </c>
      <c r="T20" s="1" t="s">
        <v>19</v>
      </c>
      <c r="Z20" s="4">
        <v>43504.265857210601</v>
      </c>
      <c r="AA20" s="1" t="s">
        <v>45</v>
      </c>
      <c r="AD20" s="1">
        <f t="shared" si="0"/>
        <v>1</v>
      </c>
    </row>
    <row r="21" spans="1:30" ht="12.75" customHeight="1" x14ac:dyDescent="0.2">
      <c r="A21" s="1" t="s">
        <v>78</v>
      </c>
      <c r="B21" s="1" t="s">
        <v>79</v>
      </c>
      <c r="C21" s="1" t="s">
        <v>35</v>
      </c>
      <c r="D21" s="2">
        <v>43524</v>
      </c>
      <c r="E21" s="3">
        <v>14401.56</v>
      </c>
      <c r="G21" s="1" t="s">
        <v>73</v>
      </c>
      <c r="H21" s="1" t="s">
        <v>74</v>
      </c>
      <c r="I21" s="1" t="s">
        <v>38</v>
      </c>
      <c r="J21" s="1" t="s">
        <v>75</v>
      </c>
      <c r="L21" s="4">
        <v>43524</v>
      </c>
      <c r="P21" s="1" t="s">
        <v>80</v>
      </c>
      <c r="Q21" s="1" t="b">
        <v>1</v>
      </c>
      <c r="S21" s="1" t="s">
        <v>43</v>
      </c>
      <c r="T21" s="1" t="s">
        <v>19</v>
      </c>
      <c r="Z21" s="4">
        <v>43535.587654166702</v>
      </c>
      <c r="AA21" s="1" t="s">
        <v>45</v>
      </c>
      <c r="AD21" s="1">
        <f t="shared" si="0"/>
        <v>2</v>
      </c>
    </row>
    <row r="22" spans="1:30" ht="12.75" customHeight="1" x14ac:dyDescent="0.2">
      <c r="A22" s="1" t="s">
        <v>78</v>
      </c>
      <c r="B22" s="1" t="s">
        <v>79</v>
      </c>
      <c r="C22" s="1" t="s">
        <v>35</v>
      </c>
      <c r="D22" s="2">
        <v>43524</v>
      </c>
      <c r="E22" s="3">
        <v>3932.64</v>
      </c>
      <c r="G22" s="1" t="s">
        <v>55</v>
      </c>
      <c r="H22" s="1" t="s">
        <v>74</v>
      </c>
      <c r="I22" s="1" t="s">
        <v>38</v>
      </c>
      <c r="J22" s="1" t="s">
        <v>56</v>
      </c>
      <c r="L22" s="4">
        <v>43524</v>
      </c>
      <c r="P22" s="1" t="s">
        <v>80</v>
      </c>
      <c r="Q22" s="1" t="b">
        <v>1</v>
      </c>
      <c r="S22" s="1" t="s">
        <v>43</v>
      </c>
      <c r="T22" s="1" t="s">
        <v>19</v>
      </c>
      <c r="Z22" s="4">
        <v>43535.587655787</v>
      </c>
      <c r="AA22" s="1" t="s">
        <v>45</v>
      </c>
      <c r="AD22" s="1">
        <f t="shared" si="0"/>
        <v>2</v>
      </c>
    </row>
    <row r="23" spans="1:30" ht="12.75" customHeight="1" x14ac:dyDescent="0.2">
      <c r="A23" s="1" t="s">
        <v>81</v>
      </c>
      <c r="B23" s="1" t="s">
        <v>82</v>
      </c>
      <c r="C23" s="1" t="s">
        <v>35</v>
      </c>
      <c r="D23" s="2">
        <v>43553</v>
      </c>
      <c r="E23" s="3">
        <v>5194.8999999999996</v>
      </c>
      <c r="G23" s="1" t="s">
        <v>73</v>
      </c>
      <c r="H23" s="1" t="s">
        <v>74</v>
      </c>
      <c r="I23" s="1" t="s">
        <v>38</v>
      </c>
      <c r="J23" s="1" t="s">
        <v>75</v>
      </c>
      <c r="L23" s="4">
        <v>43553</v>
      </c>
      <c r="P23" s="1" t="s">
        <v>83</v>
      </c>
      <c r="Q23" s="1" t="b">
        <v>1</v>
      </c>
      <c r="S23" s="1" t="s">
        <v>77</v>
      </c>
      <c r="T23" s="1" t="s">
        <v>19</v>
      </c>
      <c r="Z23" s="4">
        <v>43563.322191817097</v>
      </c>
      <c r="AA23" s="1" t="s">
        <v>45</v>
      </c>
      <c r="AD23" s="1">
        <f t="shared" si="0"/>
        <v>3</v>
      </c>
    </row>
    <row r="24" spans="1:30" ht="12.75" customHeight="1" x14ac:dyDescent="0.2">
      <c r="A24" s="1" t="s">
        <v>81</v>
      </c>
      <c r="B24" s="1" t="s">
        <v>82</v>
      </c>
      <c r="C24" s="1" t="s">
        <v>35</v>
      </c>
      <c r="D24" s="2">
        <v>43553</v>
      </c>
      <c r="E24" s="3">
        <v>1268.76</v>
      </c>
      <c r="G24" s="1" t="s">
        <v>55</v>
      </c>
      <c r="H24" s="1" t="s">
        <v>74</v>
      </c>
      <c r="I24" s="1" t="s">
        <v>38</v>
      </c>
      <c r="J24" s="1" t="s">
        <v>56</v>
      </c>
      <c r="L24" s="4">
        <v>43553</v>
      </c>
      <c r="P24" s="1" t="s">
        <v>83</v>
      </c>
      <c r="Q24" s="1" t="b">
        <v>1</v>
      </c>
      <c r="S24" s="1" t="s">
        <v>77</v>
      </c>
      <c r="T24" s="1" t="s">
        <v>19</v>
      </c>
      <c r="Z24" s="4">
        <v>43563.322193634303</v>
      </c>
      <c r="AA24" s="1" t="s">
        <v>45</v>
      </c>
      <c r="AD24" s="1">
        <f t="shared" si="0"/>
        <v>3</v>
      </c>
    </row>
    <row r="25" spans="1:30" ht="12.75" customHeight="1" x14ac:dyDescent="0.2">
      <c r="A25" s="1" t="s">
        <v>84</v>
      </c>
      <c r="B25" s="1" t="s">
        <v>85</v>
      </c>
      <c r="C25" s="1" t="s">
        <v>35</v>
      </c>
      <c r="D25" s="2">
        <v>43585</v>
      </c>
      <c r="E25" s="3">
        <v>1872.33</v>
      </c>
      <c r="G25" s="1" t="s">
        <v>55</v>
      </c>
      <c r="H25" s="1" t="s">
        <v>74</v>
      </c>
      <c r="I25" s="1" t="s">
        <v>38</v>
      </c>
      <c r="J25" s="1" t="s">
        <v>56</v>
      </c>
      <c r="L25" s="4">
        <v>43585</v>
      </c>
      <c r="P25" s="1" t="s">
        <v>86</v>
      </c>
      <c r="Q25" s="1" t="b">
        <v>1</v>
      </c>
      <c r="S25" s="1" t="s">
        <v>43</v>
      </c>
      <c r="T25" s="1" t="s">
        <v>19</v>
      </c>
      <c r="Z25" s="4">
        <v>43595.287204201399</v>
      </c>
      <c r="AA25" s="1" t="s">
        <v>45</v>
      </c>
      <c r="AD25" s="1">
        <f t="shared" si="0"/>
        <v>4</v>
      </c>
    </row>
    <row r="26" spans="1:30" ht="12.75" customHeight="1" x14ac:dyDescent="0.2">
      <c r="A26" s="1" t="s">
        <v>84</v>
      </c>
      <c r="B26" s="1" t="s">
        <v>85</v>
      </c>
      <c r="C26" s="1" t="s">
        <v>35</v>
      </c>
      <c r="D26" s="2">
        <v>43585</v>
      </c>
      <c r="E26" s="3">
        <v>10212.36</v>
      </c>
      <c r="G26" s="1" t="s">
        <v>73</v>
      </c>
      <c r="H26" s="1" t="s">
        <v>74</v>
      </c>
      <c r="I26" s="1" t="s">
        <v>38</v>
      </c>
      <c r="J26" s="1" t="s">
        <v>75</v>
      </c>
      <c r="L26" s="4">
        <v>43585</v>
      </c>
      <c r="P26" s="1" t="s">
        <v>86</v>
      </c>
      <c r="Q26" s="1" t="b">
        <v>1</v>
      </c>
      <c r="S26" s="1" t="s">
        <v>43</v>
      </c>
      <c r="T26" s="1" t="s">
        <v>19</v>
      </c>
      <c r="Z26" s="4">
        <v>43595.287202395797</v>
      </c>
      <c r="AA26" s="1" t="s">
        <v>45</v>
      </c>
      <c r="AD26" s="1">
        <f t="shared" si="0"/>
        <v>4</v>
      </c>
    </row>
    <row r="27" spans="1:30" ht="12.75" customHeight="1" x14ac:dyDescent="0.2">
      <c r="A27" s="1" t="s">
        <v>87</v>
      </c>
      <c r="B27" s="1" t="s">
        <v>88</v>
      </c>
      <c r="C27" s="1" t="s">
        <v>35</v>
      </c>
      <c r="D27" s="2">
        <v>43616</v>
      </c>
      <c r="E27" s="3">
        <v>1806.94</v>
      </c>
      <c r="G27" s="1" t="s">
        <v>55</v>
      </c>
      <c r="H27" s="1" t="s">
        <v>74</v>
      </c>
      <c r="I27" s="1" t="s">
        <v>38</v>
      </c>
      <c r="J27" s="1" t="s">
        <v>56</v>
      </c>
      <c r="L27" s="4">
        <v>43616</v>
      </c>
      <c r="P27" s="1" t="s">
        <v>89</v>
      </c>
      <c r="Q27" s="1" t="b">
        <v>1</v>
      </c>
      <c r="S27" s="1" t="s">
        <v>43</v>
      </c>
      <c r="T27" s="1" t="s">
        <v>19</v>
      </c>
      <c r="Z27" s="4">
        <v>43623.567578738403</v>
      </c>
      <c r="AA27" s="1" t="s">
        <v>45</v>
      </c>
      <c r="AD27" s="1">
        <f t="shared" si="0"/>
        <v>5</v>
      </c>
    </row>
    <row r="28" spans="1:30" ht="12.75" customHeight="1" x14ac:dyDescent="0.2">
      <c r="A28" s="1" t="s">
        <v>87</v>
      </c>
      <c r="B28" s="1" t="s">
        <v>88</v>
      </c>
      <c r="C28" s="1" t="s">
        <v>35</v>
      </c>
      <c r="D28" s="2">
        <v>43616</v>
      </c>
      <c r="E28" s="3">
        <v>28578.76</v>
      </c>
      <c r="G28" s="1" t="s">
        <v>73</v>
      </c>
      <c r="H28" s="1" t="s">
        <v>74</v>
      </c>
      <c r="I28" s="1" t="s">
        <v>38</v>
      </c>
      <c r="J28" s="1" t="s">
        <v>75</v>
      </c>
      <c r="L28" s="4">
        <v>43616</v>
      </c>
      <c r="P28" s="1" t="s">
        <v>89</v>
      </c>
      <c r="Q28" s="1" t="b">
        <v>1</v>
      </c>
      <c r="S28" s="1" t="s">
        <v>43</v>
      </c>
      <c r="T28" s="1" t="s">
        <v>19</v>
      </c>
      <c r="Z28" s="4">
        <v>43623.567573692097</v>
      </c>
      <c r="AA28" s="1" t="s">
        <v>45</v>
      </c>
      <c r="AD28" s="1">
        <f t="shared" si="0"/>
        <v>5</v>
      </c>
    </row>
    <row r="29" spans="1:30" ht="12.75" customHeight="1" x14ac:dyDescent="0.2">
      <c r="A29" s="1" t="s">
        <v>90</v>
      </c>
      <c r="B29" s="1" t="s">
        <v>91</v>
      </c>
      <c r="C29" s="1" t="s">
        <v>35</v>
      </c>
      <c r="D29" s="2">
        <v>43646</v>
      </c>
      <c r="E29" s="3">
        <v>3037.66</v>
      </c>
      <c r="G29" s="1" t="s">
        <v>55</v>
      </c>
      <c r="H29" s="1" t="s">
        <v>74</v>
      </c>
      <c r="I29" s="1" t="s">
        <v>38</v>
      </c>
      <c r="J29" s="1" t="s">
        <v>56</v>
      </c>
      <c r="L29" s="4">
        <v>43646</v>
      </c>
      <c r="P29" s="1" t="s">
        <v>92</v>
      </c>
      <c r="Q29" s="1" t="b">
        <v>1</v>
      </c>
      <c r="S29" s="1" t="s">
        <v>77</v>
      </c>
      <c r="T29" s="1" t="s">
        <v>19</v>
      </c>
      <c r="Z29" s="4">
        <v>43654.497301469899</v>
      </c>
      <c r="AA29" s="1" t="s">
        <v>45</v>
      </c>
      <c r="AD29" s="1">
        <f t="shared" si="0"/>
        <v>6</v>
      </c>
    </row>
    <row r="30" spans="1:30" ht="12.75" customHeight="1" x14ac:dyDescent="0.2">
      <c r="A30" s="1" t="s">
        <v>93</v>
      </c>
      <c r="B30" s="1" t="s">
        <v>94</v>
      </c>
      <c r="C30" s="1" t="s">
        <v>35</v>
      </c>
      <c r="D30" s="2">
        <v>43677</v>
      </c>
      <c r="E30" s="3">
        <v>7506.5</v>
      </c>
      <c r="G30" s="1" t="s">
        <v>73</v>
      </c>
      <c r="H30" s="1" t="s">
        <v>74</v>
      </c>
      <c r="I30" s="1" t="s">
        <v>38</v>
      </c>
      <c r="J30" s="1" t="s">
        <v>75</v>
      </c>
      <c r="L30" s="4">
        <v>43677</v>
      </c>
      <c r="P30" s="1" t="s">
        <v>95</v>
      </c>
      <c r="Q30" s="1" t="b">
        <v>1</v>
      </c>
      <c r="S30" s="1" t="s">
        <v>77</v>
      </c>
      <c r="T30" s="1" t="s">
        <v>19</v>
      </c>
      <c r="Z30" s="4">
        <v>43685.3882210995</v>
      </c>
      <c r="AA30" s="1" t="s">
        <v>45</v>
      </c>
      <c r="AD30" s="1">
        <f t="shared" si="0"/>
        <v>7</v>
      </c>
    </row>
    <row r="31" spans="1:30" ht="12.75" customHeight="1" x14ac:dyDescent="0.2">
      <c r="A31" s="1" t="s">
        <v>93</v>
      </c>
      <c r="B31" s="1" t="s">
        <v>94</v>
      </c>
      <c r="C31" s="1" t="s">
        <v>35</v>
      </c>
      <c r="D31" s="2">
        <v>43677</v>
      </c>
      <c r="E31" s="3">
        <v>3247.13</v>
      </c>
      <c r="G31" s="1" t="s">
        <v>55</v>
      </c>
      <c r="H31" s="1" t="s">
        <v>74</v>
      </c>
      <c r="I31" s="1" t="s">
        <v>38</v>
      </c>
      <c r="J31" s="1" t="s">
        <v>56</v>
      </c>
      <c r="L31" s="4">
        <v>43677</v>
      </c>
      <c r="P31" s="1" t="s">
        <v>95</v>
      </c>
      <c r="Q31" s="1" t="b">
        <v>1</v>
      </c>
      <c r="S31" s="1" t="s">
        <v>77</v>
      </c>
      <c r="T31" s="1" t="s">
        <v>19</v>
      </c>
      <c r="Z31" s="4">
        <v>43685.388223067101</v>
      </c>
      <c r="AA31" s="1" t="s">
        <v>45</v>
      </c>
      <c r="AD31" s="1">
        <f t="shared" si="0"/>
        <v>7</v>
      </c>
    </row>
    <row r="32" spans="1:30" ht="12.75" customHeight="1" x14ac:dyDescent="0.2">
      <c r="A32" s="1" t="s">
        <v>96</v>
      </c>
      <c r="B32" s="1" t="s">
        <v>97</v>
      </c>
      <c r="C32" s="1" t="s">
        <v>35</v>
      </c>
      <c r="D32" s="2">
        <v>43708</v>
      </c>
      <c r="E32" s="3">
        <v>14980.63</v>
      </c>
      <c r="G32" s="1" t="s">
        <v>73</v>
      </c>
      <c r="H32" s="1" t="s">
        <v>74</v>
      </c>
      <c r="I32" s="1" t="s">
        <v>38</v>
      </c>
      <c r="J32" s="1" t="s">
        <v>75</v>
      </c>
      <c r="L32" s="4">
        <v>43708</v>
      </c>
      <c r="P32" s="1" t="s">
        <v>98</v>
      </c>
      <c r="Q32" s="1" t="b">
        <v>1</v>
      </c>
      <c r="S32" s="1" t="s">
        <v>77</v>
      </c>
      <c r="T32" s="1" t="s">
        <v>19</v>
      </c>
      <c r="Z32" s="4">
        <v>43717.484934108797</v>
      </c>
      <c r="AA32" s="1" t="s">
        <v>45</v>
      </c>
      <c r="AD32" s="1">
        <f t="shared" si="0"/>
        <v>8</v>
      </c>
    </row>
    <row r="33" spans="1:30" ht="12.75" customHeight="1" x14ac:dyDescent="0.2">
      <c r="A33" s="1" t="s">
        <v>96</v>
      </c>
      <c r="B33" s="1" t="s">
        <v>97</v>
      </c>
      <c r="C33" s="1" t="s">
        <v>35</v>
      </c>
      <c r="D33" s="2">
        <v>43708</v>
      </c>
      <c r="E33" s="3">
        <v>2227.3000000000002</v>
      </c>
      <c r="G33" s="1" t="s">
        <v>55</v>
      </c>
      <c r="H33" s="1" t="s">
        <v>74</v>
      </c>
      <c r="I33" s="1" t="s">
        <v>38</v>
      </c>
      <c r="J33" s="1" t="s">
        <v>56</v>
      </c>
      <c r="L33" s="4">
        <v>43708</v>
      </c>
      <c r="P33" s="1" t="s">
        <v>98</v>
      </c>
      <c r="Q33" s="1" t="b">
        <v>1</v>
      </c>
      <c r="S33" s="1" t="s">
        <v>77</v>
      </c>
      <c r="T33" s="1" t="s">
        <v>19</v>
      </c>
      <c r="Z33" s="4">
        <v>43717.484935914399</v>
      </c>
      <c r="AA33" s="1" t="s">
        <v>45</v>
      </c>
      <c r="AD33" s="1">
        <f t="shared" si="0"/>
        <v>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2019-10-10T12:00:28Z</dcterms:modified>
</cp:coreProperties>
</file>