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9FE6058C-CBA1-4E3E-997A-19AF55D45A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12 02 001 R2020" sheetId="4" r:id="rId1"/>
  </sheets>
  <externalReferences>
    <externalReference r:id="rId2"/>
  </externalReferenc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4" l="1"/>
  <c r="B24" i="4" l="1"/>
  <c r="I6" i="4" l="1"/>
  <c r="I5" i="4"/>
  <c r="H16" i="4"/>
  <c r="H6" i="4"/>
  <c r="H5" i="4" s="1"/>
  <c r="M6" i="4"/>
  <c r="M16" i="4"/>
  <c r="M5" i="4" s="1"/>
  <c r="L16" i="4"/>
  <c r="D24" i="4"/>
  <c r="C6" i="4" l="1"/>
  <c r="D6" i="4"/>
  <c r="E6" i="4"/>
  <c r="F6" i="4"/>
  <c r="G6" i="4"/>
  <c r="J6" i="4"/>
  <c r="K6" i="4"/>
  <c r="B6" i="4"/>
  <c r="C16" i="4"/>
  <c r="D16" i="4"/>
  <c r="E16" i="4"/>
  <c r="F16" i="4"/>
  <c r="G16" i="4"/>
  <c r="J16" i="4"/>
  <c r="K16" i="4"/>
  <c r="B16" i="4"/>
  <c r="K5" i="4" l="1"/>
  <c r="B5" i="4"/>
  <c r="F5" i="4"/>
  <c r="G5" i="4"/>
  <c r="C5" i="4"/>
  <c r="E5" i="4"/>
  <c r="J5" i="4"/>
  <c r="D5" i="4"/>
  <c r="D25" i="4" l="1"/>
  <c r="L15" i="4" s="1"/>
  <c r="L6" i="4" s="1"/>
  <c r="L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65216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dopočet na účtu 501 16 003 Dárci krve POTRAVINY</t>
        </r>
      </text>
    </comment>
  </commentList>
</comments>
</file>

<file path=xl/sharedStrings.xml><?xml version="1.0" encoding="utf-8"?>
<sst xmlns="http://schemas.openxmlformats.org/spreadsheetml/2006/main" count="37" uniqueCount="30">
  <si>
    <t>Rozpočet</t>
  </si>
  <si>
    <t>Skutečnost</t>
  </si>
  <si>
    <t>Jízdné se proplácí jen čestným dárcům, kteří mají bydliště mimo Olomouc a vysloví žádost o proplacení.</t>
  </si>
  <si>
    <t>Odhad rozpočtu</t>
  </si>
  <si>
    <t>počet  čestných dárců</t>
  </si>
  <si>
    <t>2015</t>
  </si>
  <si>
    <t>2016</t>
  </si>
  <si>
    <t>2017</t>
  </si>
  <si>
    <t>FNOL</t>
  </si>
  <si>
    <t xml:space="preserve">  K35    TO: Transfuzní oddělení</t>
  </si>
  <si>
    <t xml:space="preserve">    3501    TO: vedení klinického pracoviště</t>
  </si>
  <si>
    <t xml:space="preserve">    3503    TO: TO - krizová připravenost</t>
  </si>
  <si>
    <t xml:space="preserve">    3521    TO: ambulance - hematologická poradna</t>
  </si>
  <si>
    <t xml:space="preserve">    3522    TO: odběrné místo Jesenícká nemocnice</t>
  </si>
  <si>
    <t xml:space="preserve">    3541    TO: laboratoř - SVLS</t>
  </si>
  <si>
    <t xml:space="preserve">    3544    TO: pochůzková služba</t>
  </si>
  <si>
    <t xml:space="preserve">    3581    TO: klinická hodnocení</t>
  </si>
  <si>
    <t xml:space="preserve">    3587    TO: rezidenti 2013 - ošetřovatelská péče</t>
  </si>
  <si>
    <t xml:space="preserve">    3590    TO: výroba</t>
  </si>
  <si>
    <t>Skutečnost 01-08</t>
  </si>
  <si>
    <t xml:space="preserve">  K89    PomStř: pomocná střediska</t>
  </si>
  <si>
    <t xml:space="preserve">    8981    PomStř: úsek klinických studií</t>
  </si>
  <si>
    <t xml:space="preserve">    8988    PomStř: pomocné středisko</t>
  </si>
  <si>
    <t xml:space="preserve">    8999    PomStř: rozdíly zdravotních pojišťoven</t>
  </si>
  <si>
    <t>Odhad 01-12</t>
  </si>
  <si>
    <t>dopočet 01-12/2018</t>
  </si>
  <si>
    <t>Cestovné      v Kč</t>
  </si>
  <si>
    <t>účet 512 02 001 - Cestovné pacientů</t>
  </si>
  <si>
    <t>01-08/2019</t>
  </si>
  <si>
    <t>Zpracoval: Ing. H. Silná, OEC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</si>
</sst>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454545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1"/>
      <color rgb="FF45454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/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horizontal="right" vertical="top"/>
    </xf>
    <xf numFmtId="3" fontId="9" fillId="4" borderId="2" xfId="0" applyNumberFormat="1" applyFont="1" applyFill="1" applyBorder="1" applyAlignment="1">
      <alignment horizontal="right" vertical="top"/>
    </xf>
    <xf numFmtId="3" fontId="9" fillId="4" borderId="3" xfId="0" applyNumberFormat="1" applyFont="1" applyFill="1" applyBorder="1" applyAlignment="1">
      <alignment horizontal="right" vertical="top"/>
    </xf>
    <xf numFmtId="3" fontId="9" fillId="5" borderId="6" xfId="0" applyNumberFormat="1" applyFont="1" applyFill="1" applyBorder="1" applyAlignment="1">
      <alignment horizontal="right" vertical="top"/>
    </xf>
    <xf numFmtId="0" fontId="6" fillId="6" borderId="3" xfId="0" applyFont="1" applyFill="1" applyBorder="1" applyAlignment="1">
      <alignment vertical="center"/>
    </xf>
    <xf numFmtId="3" fontId="9" fillId="6" borderId="1" xfId="0" applyNumberFormat="1" applyFont="1" applyFill="1" applyBorder="1" applyAlignment="1">
      <alignment horizontal="right" vertical="top"/>
    </xf>
    <xf numFmtId="3" fontId="9" fillId="6" borderId="2" xfId="0" applyNumberFormat="1" applyFont="1" applyFill="1" applyBorder="1" applyAlignment="1">
      <alignment horizontal="right" vertical="top"/>
    </xf>
    <xf numFmtId="3" fontId="9" fillId="6" borderId="3" xfId="0" applyNumberFormat="1" applyFont="1" applyFill="1" applyBorder="1" applyAlignment="1">
      <alignment horizontal="right" vertical="top"/>
    </xf>
    <xf numFmtId="3" fontId="9" fillId="7" borderId="6" xfId="0" applyNumberFormat="1" applyFont="1" applyFill="1" applyBorder="1" applyAlignment="1">
      <alignment horizontal="right" vertical="top"/>
    </xf>
    <xf numFmtId="0" fontId="6" fillId="8" borderId="3" xfId="0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top"/>
    </xf>
    <xf numFmtId="3" fontId="7" fillId="0" borderId="2" xfId="0" applyNumberFormat="1" applyFont="1" applyBorder="1" applyAlignment="1">
      <alignment horizontal="right" vertical="top"/>
    </xf>
    <xf numFmtId="3" fontId="7" fillId="0" borderId="3" xfId="0" applyNumberFormat="1" applyFont="1" applyBorder="1" applyAlignment="1">
      <alignment horizontal="right" vertical="top"/>
    </xf>
    <xf numFmtId="3" fontId="7" fillId="0" borderId="6" xfId="0" applyNumberFormat="1" applyFont="1" applyBorder="1" applyAlignment="1">
      <alignment horizontal="right" vertical="top"/>
    </xf>
    <xf numFmtId="3" fontId="9" fillId="9" borderId="6" xfId="0" applyNumberFormat="1" applyFont="1" applyFill="1" applyBorder="1" applyAlignment="1">
      <alignment horizontal="right" vertical="top"/>
    </xf>
    <xf numFmtId="49" fontId="10" fillId="0" borderId="3" xfId="0" applyNumberFormat="1" applyFont="1" applyFill="1" applyBorder="1" applyAlignment="1">
      <alignment horizontal="left"/>
    </xf>
    <xf numFmtId="3" fontId="10" fillId="0" borderId="3" xfId="0" applyNumberFormat="1" applyFont="1" applyFill="1" applyBorder="1" applyAlignment="1">
      <alignment horizontal="right"/>
    </xf>
    <xf numFmtId="3" fontId="10" fillId="0" borderId="3" xfId="0" applyNumberFormat="1" applyFont="1" applyFill="1" applyBorder="1" applyAlignment="1">
      <alignment horizontal="left"/>
    </xf>
    <xf numFmtId="3" fontId="11" fillId="8" borderId="3" xfId="0" applyNumberFormat="1" applyFont="1" applyFill="1" applyBorder="1" applyAlignment="1">
      <alignment horizontal="right"/>
    </xf>
    <xf numFmtId="0" fontId="12" fillId="0" borderId="0" xfId="0" applyFont="1" applyAlignment="1"/>
    <xf numFmtId="14" fontId="3" fillId="0" borderId="0" xfId="0" applyNumberFormat="1" applyFont="1" applyAlignment="1">
      <alignment horizontal="center"/>
    </xf>
    <xf numFmtId="3" fontId="9" fillId="4" borderId="9" xfId="0" applyNumberFormat="1" applyFont="1" applyFill="1" applyBorder="1" applyAlignment="1">
      <alignment horizontal="right" vertical="top"/>
    </xf>
    <xf numFmtId="3" fontId="9" fillId="6" borderId="9" xfId="0" applyNumberFormat="1" applyFont="1" applyFill="1" applyBorder="1" applyAlignment="1">
      <alignment horizontal="right" vertical="top"/>
    </xf>
    <xf numFmtId="3" fontId="7" fillId="0" borderId="9" xfId="0" applyNumberFormat="1" applyFont="1" applyBorder="1" applyAlignment="1">
      <alignment horizontal="righ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3" fontId="7" fillId="0" borderId="13" xfId="0" applyNumberFormat="1" applyFont="1" applyBorder="1" applyAlignment="1">
      <alignment horizontal="right" vertical="top"/>
    </xf>
    <xf numFmtId="3" fontId="9" fillId="6" borderId="8" xfId="0" applyNumberFormat="1" applyFont="1" applyFill="1" applyBorder="1" applyAlignment="1">
      <alignment horizontal="right" vertical="top"/>
    </xf>
    <xf numFmtId="3" fontId="9" fillId="6" borderId="14" xfId="0" applyNumberFormat="1" applyFont="1" applyFill="1" applyBorder="1" applyAlignment="1">
      <alignment horizontal="right" vertical="top"/>
    </xf>
    <xf numFmtId="3" fontId="9" fillId="6" borderId="15" xfId="0" applyNumberFormat="1" applyFont="1" applyFill="1" applyBorder="1" applyAlignment="1">
      <alignment horizontal="right" vertical="top"/>
    </xf>
    <xf numFmtId="3" fontId="7" fillId="0" borderId="10" xfId="0" applyNumberFormat="1" applyFont="1" applyBorder="1" applyAlignment="1">
      <alignment horizontal="right" vertical="top"/>
    </xf>
    <xf numFmtId="3" fontId="7" fillId="0" borderId="17" xfId="0" applyNumberFormat="1" applyFont="1" applyBorder="1" applyAlignment="1">
      <alignment horizontal="right" vertical="top"/>
    </xf>
    <xf numFmtId="3" fontId="7" fillId="0" borderId="16" xfId="0" applyNumberFormat="1" applyFont="1" applyBorder="1" applyAlignment="1">
      <alignment horizontal="right" vertical="top"/>
    </xf>
    <xf numFmtId="3" fontId="10" fillId="0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/>
    </xf>
    <xf numFmtId="0" fontId="5" fillId="2" borderId="3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01%2016%20003%20-%20D&#225;rci%20krve%20POTRAVI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1 16 003 - R2020"/>
      <sheetName val="Počet dárců"/>
    </sheetNames>
    <sheetDataSet>
      <sheetData sheetId="0">
        <row r="21">
          <cell r="C21">
            <v>26663.995946630635</v>
          </cell>
        </row>
      </sheetData>
      <sheetData sheetId="1">
        <row r="49">
          <cell r="B49">
            <v>2372</v>
          </cell>
        </row>
        <row r="50">
          <cell r="B50">
            <v>2178</v>
          </cell>
        </row>
        <row r="51">
          <cell r="B51">
            <v>2342</v>
          </cell>
        </row>
        <row r="52">
          <cell r="B52">
            <v>2143</v>
          </cell>
        </row>
        <row r="53">
          <cell r="B53">
            <v>2384</v>
          </cell>
        </row>
        <row r="54">
          <cell r="B54">
            <v>2252</v>
          </cell>
        </row>
        <row r="55">
          <cell r="B55">
            <v>1987</v>
          </cell>
        </row>
        <row r="56">
          <cell r="B56">
            <v>2121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workbookViewId="0">
      <selection activeCell="A29" sqref="A29"/>
    </sheetView>
  </sheetViews>
  <sheetFormatPr defaultRowHeight="12.75" customHeight="1" x14ac:dyDescent="0.2"/>
  <cols>
    <col min="1" max="1" width="42.140625" style="3" bestFit="1" customWidth="1"/>
    <col min="2" max="2" width="10.85546875" style="3" customWidth="1"/>
    <col min="3" max="3" width="10.7109375" style="3" bestFit="1" customWidth="1"/>
    <col min="4" max="4" width="9.140625" style="3"/>
    <col min="5" max="5" width="10.7109375" style="3" bestFit="1" customWidth="1"/>
    <col min="6" max="6" width="9.140625" style="3"/>
    <col min="7" max="7" width="10.7109375" style="3" bestFit="1" customWidth="1"/>
    <col min="8" max="9" width="10.7109375" style="5" customWidth="1"/>
    <col min="10" max="10" width="9.140625" style="3"/>
    <col min="11" max="11" width="15.85546875" style="3" customWidth="1"/>
    <col min="12" max="12" width="12" style="3" bestFit="1" customWidth="1"/>
    <col min="13" max="13" width="14.5703125" style="3" customWidth="1"/>
    <col min="14" max="16384" width="9.140625" style="3"/>
  </cols>
  <sheetData>
    <row r="1" spans="1:13" ht="21" customHeight="1" x14ac:dyDescent="0.35">
      <c r="A1" s="31" t="s">
        <v>27</v>
      </c>
    </row>
    <row r="3" spans="1:13" s="1" customFormat="1" ht="16.5" customHeight="1" x14ac:dyDescent="0.25">
      <c r="A3" s="7"/>
      <c r="B3" s="47" t="s">
        <v>5</v>
      </c>
      <c r="C3" s="48"/>
      <c r="D3" s="52" t="s">
        <v>6</v>
      </c>
      <c r="E3" s="53"/>
      <c r="F3" s="47" t="s">
        <v>7</v>
      </c>
      <c r="G3" s="48"/>
      <c r="H3" s="54">
        <v>2018</v>
      </c>
      <c r="I3" s="55"/>
      <c r="J3" s="49">
        <v>2019</v>
      </c>
      <c r="K3" s="50"/>
      <c r="L3" s="50"/>
      <c r="M3" s="51">
        <v>2020</v>
      </c>
    </row>
    <row r="4" spans="1:13" s="1" customFormat="1" ht="16.5" customHeight="1" x14ac:dyDescent="0.25">
      <c r="A4" s="7"/>
      <c r="B4" s="8" t="s">
        <v>0</v>
      </c>
      <c r="C4" s="9" t="s">
        <v>1</v>
      </c>
      <c r="D4" s="10" t="s">
        <v>0</v>
      </c>
      <c r="E4" s="10" t="s">
        <v>1</v>
      </c>
      <c r="F4" s="8" t="s">
        <v>0</v>
      </c>
      <c r="G4" s="9" t="s">
        <v>1</v>
      </c>
      <c r="H4" s="8" t="s">
        <v>0</v>
      </c>
      <c r="I4" s="9" t="s">
        <v>1</v>
      </c>
      <c r="J4" s="10" t="s">
        <v>0</v>
      </c>
      <c r="K4" s="10" t="s">
        <v>19</v>
      </c>
      <c r="L4" s="10" t="s">
        <v>24</v>
      </c>
      <c r="M4" s="51"/>
    </row>
    <row r="5" spans="1:13" s="2" customFormat="1" ht="15" x14ac:dyDescent="0.2">
      <c r="A5" s="11" t="s">
        <v>8</v>
      </c>
      <c r="B5" s="12">
        <f>SUM(B6,B16)</f>
        <v>709.99997763672002</v>
      </c>
      <c r="C5" s="13">
        <f t="shared" ref="C5:L5" si="0">SUM(C6,C16)</f>
        <v>666.27200000000005</v>
      </c>
      <c r="D5" s="14">
        <f t="shared" si="0"/>
        <v>739.99986282165901</v>
      </c>
      <c r="E5" s="14">
        <f t="shared" si="0"/>
        <v>665.82000000000096</v>
      </c>
      <c r="F5" s="12">
        <f t="shared" si="0"/>
        <v>645</v>
      </c>
      <c r="G5" s="13">
        <f t="shared" si="0"/>
        <v>681.98900000000003</v>
      </c>
      <c r="H5" s="14">
        <f>SUM(H6,H16)</f>
        <v>670</v>
      </c>
      <c r="I5" s="14">
        <f>SUM(I6,I16)</f>
        <v>675.84000000000106</v>
      </c>
      <c r="J5" s="33">
        <f>SUM(J6,J16)</f>
        <v>670</v>
      </c>
      <c r="K5" s="33">
        <f t="shared" si="0"/>
        <v>431.07499999999999</v>
      </c>
      <c r="L5" s="14">
        <f t="shared" si="0"/>
        <v>646.50329336260756</v>
      </c>
      <c r="M5" s="15">
        <f>SUM(M6,M16)</f>
        <v>670</v>
      </c>
    </row>
    <row r="6" spans="1:13" s="2" customFormat="1" ht="15" x14ac:dyDescent="0.2">
      <c r="A6" s="16" t="s">
        <v>9</v>
      </c>
      <c r="B6" s="17">
        <f>SUM(B7:B15)</f>
        <v>709.99997763672002</v>
      </c>
      <c r="C6" s="18">
        <f t="shared" ref="C6:L6" si="1">SUM(C7:C15)</f>
        <v>666.27200000000005</v>
      </c>
      <c r="D6" s="19">
        <f t="shared" si="1"/>
        <v>0</v>
      </c>
      <c r="E6" s="19">
        <f t="shared" si="1"/>
        <v>665.82000000000096</v>
      </c>
      <c r="F6" s="17">
        <f t="shared" si="1"/>
        <v>645</v>
      </c>
      <c r="G6" s="18">
        <f t="shared" si="1"/>
        <v>681.98900000000003</v>
      </c>
      <c r="H6" s="19">
        <f>SUM(H7:H15)</f>
        <v>670</v>
      </c>
      <c r="I6" s="19">
        <f>SUM(I7:I15)</f>
        <v>675.84000000000106</v>
      </c>
      <c r="J6" s="34">
        <f>SUM(J7:J15)</f>
        <v>670</v>
      </c>
      <c r="K6" s="34">
        <f t="shared" si="1"/>
        <v>431.07499999999999</v>
      </c>
      <c r="L6" s="19">
        <f t="shared" si="1"/>
        <v>646.50329336260756</v>
      </c>
      <c r="M6" s="20">
        <f>SUM(M7:M15)</f>
        <v>670</v>
      </c>
    </row>
    <row r="7" spans="1:13" s="2" customFormat="1" ht="15" x14ac:dyDescent="0.2">
      <c r="A7" s="21" t="s">
        <v>10</v>
      </c>
      <c r="B7" s="22">
        <v>0</v>
      </c>
      <c r="C7" s="23">
        <v>0</v>
      </c>
      <c r="D7" s="24">
        <v>0</v>
      </c>
      <c r="E7" s="24">
        <v>0</v>
      </c>
      <c r="F7" s="22">
        <v>0</v>
      </c>
      <c r="G7" s="23">
        <v>0</v>
      </c>
      <c r="H7" s="24">
        <v>0</v>
      </c>
      <c r="I7" s="35"/>
      <c r="J7" s="35">
        <v>0</v>
      </c>
      <c r="K7" s="35">
        <v>0</v>
      </c>
      <c r="L7" s="24">
        <v>0</v>
      </c>
      <c r="M7" s="25">
        <v>0</v>
      </c>
    </row>
    <row r="8" spans="1:13" s="2" customFormat="1" ht="15" x14ac:dyDescent="0.2">
      <c r="A8" s="21" t="s">
        <v>11</v>
      </c>
      <c r="B8" s="22">
        <v>0</v>
      </c>
      <c r="C8" s="23">
        <v>0</v>
      </c>
      <c r="D8" s="24">
        <v>0</v>
      </c>
      <c r="E8" s="24">
        <v>0</v>
      </c>
      <c r="F8" s="22">
        <v>0</v>
      </c>
      <c r="G8" s="23">
        <v>0</v>
      </c>
      <c r="H8" s="24">
        <v>0</v>
      </c>
      <c r="I8" s="35"/>
      <c r="J8" s="35">
        <v>0</v>
      </c>
      <c r="K8" s="35">
        <v>0</v>
      </c>
      <c r="L8" s="24">
        <v>0</v>
      </c>
      <c r="M8" s="25">
        <v>0</v>
      </c>
    </row>
    <row r="9" spans="1:13" s="2" customFormat="1" ht="15" x14ac:dyDescent="0.2">
      <c r="A9" s="21" t="s">
        <v>12</v>
      </c>
      <c r="B9" s="22">
        <v>0</v>
      </c>
      <c r="C9" s="23">
        <v>0</v>
      </c>
      <c r="D9" s="24">
        <v>0</v>
      </c>
      <c r="E9" s="24">
        <v>0</v>
      </c>
      <c r="F9" s="22">
        <v>0</v>
      </c>
      <c r="G9" s="23">
        <v>0</v>
      </c>
      <c r="H9" s="24">
        <v>0</v>
      </c>
      <c r="I9" s="35"/>
      <c r="J9" s="35">
        <v>0</v>
      </c>
      <c r="K9" s="35">
        <v>0</v>
      </c>
      <c r="L9" s="24">
        <v>0</v>
      </c>
      <c r="M9" s="25">
        <v>0</v>
      </c>
    </row>
    <row r="10" spans="1:13" s="2" customFormat="1" ht="15" x14ac:dyDescent="0.2">
      <c r="A10" s="21" t="s">
        <v>13</v>
      </c>
      <c r="B10" s="22">
        <v>0</v>
      </c>
      <c r="C10" s="23">
        <v>0</v>
      </c>
      <c r="D10" s="24">
        <v>0</v>
      </c>
      <c r="E10" s="24">
        <v>0</v>
      </c>
      <c r="F10" s="22">
        <v>0</v>
      </c>
      <c r="G10" s="23">
        <v>0</v>
      </c>
      <c r="H10" s="24">
        <v>0</v>
      </c>
      <c r="I10" s="35"/>
      <c r="J10" s="35">
        <v>0</v>
      </c>
      <c r="K10" s="35">
        <v>0</v>
      </c>
      <c r="L10" s="24">
        <v>0</v>
      </c>
      <c r="M10" s="25">
        <v>0</v>
      </c>
    </row>
    <row r="11" spans="1:13" s="2" customFormat="1" ht="15" x14ac:dyDescent="0.2">
      <c r="A11" s="21" t="s">
        <v>14</v>
      </c>
      <c r="B11" s="22">
        <v>0</v>
      </c>
      <c r="C11" s="23">
        <v>0</v>
      </c>
      <c r="D11" s="24">
        <v>0</v>
      </c>
      <c r="E11" s="24">
        <v>0</v>
      </c>
      <c r="F11" s="22">
        <v>0</v>
      </c>
      <c r="G11" s="23">
        <v>0</v>
      </c>
      <c r="H11" s="24">
        <v>0</v>
      </c>
      <c r="I11" s="35"/>
      <c r="J11" s="35">
        <v>0</v>
      </c>
      <c r="K11" s="35">
        <v>0</v>
      </c>
      <c r="L11" s="24">
        <v>0</v>
      </c>
      <c r="M11" s="25">
        <v>0</v>
      </c>
    </row>
    <row r="12" spans="1:13" s="2" customFormat="1" ht="15" x14ac:dyDescent="0.2">
      <c r="A12" s="21" t="s">
        <v>15</v>
      </c>
      <c r="B12" s="22">
        <v>0</v>
      </c>
      <c r="C12" s="23">
        <v>0</v>
      </c>
      <c r="D12" s="24">
        <v>0</v>
      </c>
      <c r="E12" s="24">
        <v>0</v>
      </c>
      <c r="F12" s="22">
        <v>0</v>
      </c>
      <c r="G12" s="23">
        <v>0</v>
      </c>
      <c r="H12" s="24">
        <v>0</v>
      </c>
      <c r="I12" s="35"/>
      <c r="J12" s="35">
        <v>0</v>
      </c>
      <c r="K12" s="35">
        <v>0</v>
      </c>
      <c r="L12" s="24">
        <v>0</v>
      </c>
      <c r="M12" s="25">
        <v>0</v>
      </c>
    </row>
    <row r="13" spans="1:13" s="2" customFormat="1" ht="15" x14ac:dyDescent="0.2">
      <c r="A13" s="21" t="s">
        <v>16</v>
      </c>
      <c r="B13" s="22">
        <v>0</v>
      </c>
      <c r="C13" s="23">
        <v>0</v>
      </c>
      <c r="D13" s="24">
        <v>0</v>
      </c>
      <c r="E13" s="24">
        <v>0</v>
      </c>
      <c r="F13" s="22">
        <v>0</v>
      </c>
      <c r="G13" s="23">
        <v>0</v>
      </c>
      <c r="H13" s="24">
        <v>0</v>
      </c>
      <c r="I13" s="35"/>
      <c r="J13" s="35">
        <v>0</v>
      </c>
      <c r="K13" s="35">
        <v>0</v>
      </c>
      <c r="L13" s="24">
        <v>0</v>
      </c>
      <c r="M13" s="25">
        <v>0</v>
      </c>
    </row>
    <row r="14" spans="1:13" s="2" customFormat="1" ht="15" x14ac:dyDescent="0.2">
      <c r="A14" s="21" t="s">
        <v>17</v>
      </c>
      <c r="B14" s="22">
        <v>0</v>
      </c>
      <c r="C14" s="23">
        <v>0</v>
      </c>
      <c r="D14" s="24">
        <v>0</v>
      </c>
      <c r="E14" s="24">
        <v>0</v>
      </c>
      <c r="F14" s="22">
        <v>0</v>
      </c>
      <c r="G14" s="36">
        <v>0</v>
      </c>
      <c r="H14" s="37">
        <v>0</v>
      </c>
      <c r="I14" s="38"/>
      <c r="J14" s="38">
        <v>0</v>
      </c>
      <c r="K14" s="38">
        <v>0</v>
      </c>
      <c r="L14" s="24">
        <v>0</v>
      </c>
      <c r="M14" s="25">
        <v>0</v>
      </c>
    </row>
    <row r="15" spans="1:13" s="2" customFormat="1" ht="15" x14ac:dyDescent="0.2">
      <c r="A15" s="21" t="s">
        <v>18</v>
      </c>
      <c r="B15" s="22">
        <v>709.99997763672002</v>
      </c>
      <c r="C15" s="23">
        <v>666.27200000000005</v>
      </c>
      <c r="D15" s="24">
        <v>0</v>
      </c>
      <c r="E15" s="24">
        <v>665.82000000000096</v>
      </c>
      <c r="F15" s="22">
        <v>645</v>
      </c>
      <c r="G15" s="42">
        <v>681.98900000000003</v>
      </c>
      <c r="H15" s="42">
        <v>670</v>
      </c>
      <c r="I15" s="43">
        <v>675.84000000000106</v>
      </c>
      <c r="J15" s="44">
        <v>670</v>
      </c>
      <c r="K15" s="44">
        <v>431.07499999999999</v>
      </c>
      <c r="L15" s="24">
        <f>D25/1000</f>
        <v>646.50329336260756</v>
      </c>
      <c r="M15" s="26">
        <v>670</v>
      </c>
    </row>
    <row r="16" spans="1:13" s="2" customFormat="1" ht="15" x14ac:dyDescent="0.2">
      <c r="A16" s="16" t="s">
        <v>20</v>
      </c>
      <c r="B16" s="17">
        <f>SUM(B17:B19)</f>
        <v>0</v>
      </c>
      <c r="C16" s="18">
        <f t="shared" ref="C16:L16" si="2">SUM(C17:C19)</f>
        <v>0</v>
      </c>
      <c r="D16" s="19">
        <f t="shared" si="2"/>
        <v>739.99986282165901</v>
      </c>
      <c r="E16" s="19">
        <f t="shared" si="2"/>
        <v>0</v>
      </c>
      <c r="F16" s="17">
        <f t="shared" si="2"/>
        <v>0</v>
      </c>
      <c r="G16" s="39">
        <f t="shared" si="2"/>
        <v>0</v>
      </c>
      <c r="H16" s="40">
        <f>SUM(H17:H19)</f>
        <v>0</v>
      </c>
      <c r="I16" s="41"/>
      <c r="J16" s="41">
        <f>SUM(J17:J19)</f>
        <v>0</v>
      </c>
      <c r="K16" s="41">
        <f t="shared" si="2"/>
        <v>0</v>
      </c>
      <c r="L16" s="19">
        <f t="shared" si="2"/>
        <v>0</v>
      </c>
      <c r="M16" s="20">
        <f>SUM(M17:M19)</f>
        <v>0</v>
      </c>
    </row>
    <row r="17" spans="1:13" s="4" customFormat="1" ht="15" x14ac:dyDescent="0.2">
      <c r="A17" s="21" t="s">
        <v>21</v>
      </c>
      <c r="B17" s="22">
        <v>0</v>
      </c>
      <c r="C17" s="23">
        <v>0</v>
      </c>
      <c r="D17" s="24">
        <v>0</v>
      </c>
      <c r="E17" s="24">
        <v>0</v>
      </c>
      <c r="F17" s="22">
        <v>0</v>
      </c>
      <c r="G17" s="23">
        <v>0</v>
      </c>
      <c r="H17" s="24">
        <v>0</v>
      </c>
      <c r="I17" s="35"/>
      <c r="J17" s="35">
        <v>0</v>
      </c>
      <c r="K17" s="35">
        <v>0</v>
      </c>
      <c r="L17" s="24">
        <v>0</v>
      </c>
      <c r="M17" s="25">
        <v>0</v>
      </c>
    </row>
    <row r="18" spans="1:13" ht="15" x14ac:dyDescent="0.2">
      <c r="A18" s="21" t="s">
        <v>22</v>
      </c>
      <c r="B18" s="22">
        <v>0</v>
      </c>
      <c r="C18" s="23">
        <v>0</v>
      </c>
      <c r="D18" s="24">
        <v>739.99986282165901</v>
      </c>
      <c r="E18" s="24">
        <v>0</v>
      </c>
      <c r="F18" s="22">
        <v>0</v>
      </c>
      <c r="G18" s="23">
        <v>0</v>
      </c>
      <c r="H18" s="24">
        <v>0</v>
      </c>
      <c r="I18" s="35"/>
      <c r="J18" s="35">
        <v>0</v>
      </c>
      <c r="K18" s="35">
        <v>0</v>
      </c>
      <c r="L18" s="24">
        <v>0</v>
      </c>
      <c r="M18" s="25">
        <v>0</v>
      </c>
    </row>
    <row r="19" spans="1:13" s="5" customFormat="1" ht="15" x14ac:dyDescent="0.2">
      <c r="A19" s="21" t="s">
        <v>23</v>
      </c>
      <c r="B19" s="22">
        <v>0</v>
      </c>
      <c r="C19" s="23">
        <v>0</v>
      </c>
      <c r="D19" s="24">
        <v>0</v>
      </c>
      <c r="E19" s="24">
        <v>0</v>
      </c>
      <c r="F19" s="22">
        <v>0</v>
      </c>
      <c r="G19" s="23">
        <v>0</v>
      </c>
      <c r="H19" s="24">
        <v>0</v>
      </c>
      <c r="I19" s="35"/>
      <c r="J19" s="35">
        <v>0</v>
      </c>
      <c r="K19" s="35">
        <v>0</v>
      </c>
      <c r="L19" s="24">
        <v>0</v>
      </c>
      <c r="M19" s="25">
        <v>0</v>
      </c>
    </row>
    <row r="20" spans="1:13" ht="15" x14ac:dyDescent="0.25">
      <c r="A20" s="7" t="s">
        <v>2</v>
      </c>
      <c r="B20" s="7"/>
      <c r="C20" s="7"/>
      <c r="D20" s="7"/>
      <c r="E20" s="7"/>
      <c r="F20" s="7"/>
      <c r="G20" s="7"/>
      <c r="H20" s="7"/>
      <c r="I20" s="7"/>
      <c r="J20" s="6"/>
      <c r="K20" s="6"/>
      <c r="L20" s="6"/>
      <c r="M20" s="6"/>
    </row>
    <row r="21" spans="1:13" ht="15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13" ht="15" x14ac:dyDescent="0.25">
      <c r="A22" s="46" t="s">
        <v>3</v>
      </c>
      <c r="B22" s="46" t="s">
        <v>4</v>
      </c>
      <c r="C22" s="46"/>
      <c r="D22" s="46" t="s">
        <v>26</v>
      </c>
      <c r="E22" s="7"/>
      <c r="F22" s="7"/>
      <c r="G22" s="7"/>
      <c r="H22" s="7"/>
      <c r="I22" s="7"/>
    </row>
    <row r="23" spans="1:13" ht="15" x14ac:dyDescent="0.25">
      <c r="A23" s="46"/>
      <c r="B23" s="46"/>
      <c r="C23" s="46"/>
      <c r="D23" s="46"/>
      <c r="E23" s="7"/>
      <c r="F23" s="7"/>
      <c r="G23" s="7"/>
      <c r="H23" s="7"/>
      <c r="I23" s="7"/>
    </row>
    <row r="24" spans="1:13" ht="15" x14ac:dyDescent="0.25">
      <c r="A24" s="27" t="s">
        <v>28</v>
      </c>
      <c r="B24" s="45">
        <f>SUM('[1]Počet dárců'!$B$49:$B$56)</f>
        <v>17779</v>
      </c>
      <c r="C24" s="45"/>
      <c r="D24" s="28">
        <f>K15*1000</f>
        <v>431075</v>
      </c>
      <c r="E24" s="7"/>
      <c r="F24" s="7"/>
      <c r="G24" s="7"/>
      <c r="H24" s="7"/>
      <c r="I24" s="7"/>
    </row>
    <row r="25" spans="1:13" ht="15" x14ac:dyDescent="0.25">
      <c r="A25" s="29" t="s">
        <v>25</v>
      </c>
      <c r="B25" s="45">
        <f>'[1]501 16 003 - R2020'!$C$21</f>
        <v>26663.995946630635</v>
      </c>
      <c r="C25" s="45"/>
      <c r="D25" s="30">
        <f>D24/B24*B25</f>
        <v>646503.2933626076</v>
      </c>
      <c r="E25" s="7"/>
      <c r="F25" s="7"/>
      <c r="G25" s="7"/>
      <c r="H25" s="7"/>
      <c r="I25" s="7"/>
    </row>
    <row r="26" spans="1:13" ht="15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13" ht="15" x14ac:dyDescent="0.25">
      <c r="A27" s="7"/>
      <c r="B27" s="7"/>
      <c r="C27" s="7"/>
      <c r="D27" s="7"/>
      <c r="E27" s="7"/>
      <c r="F27" s="7"/>
      <c r="G27" s="7"/>
      <c r="H27" s="7"/>
      <c r="I27" s="7"/>
    </row>
    <row r="28" spans="1:13" ht="15" x14ac:dyDescent="0.25">
      <c r="A28" s="7"/>
      <c r="B28" s="7"/>
      <c r="C28" s="7"/>
      <c r="D28" s="7"/>
      <c r="E28" s="7"/>
      <c r="F28" s="7"/>
      <c r="G28" s="7"/>
      <c r="H28" s="7"/>
      <c r="I28" s="7"/>
    </row>
    <row r="29" spans="1:13" ht="12.75" customHeight="1" x14ac:dyDescent="0.25">
      <c r="A29" s="56" t="s">
        <v>29</v>
      </c>
      <c r="B29" s="7"/>
      <c r="C29" s="7"/>
      <c r="D29" s="7"/>
      <c r="E29" s="7"/>
      <c r="F29" s="7"/>
      <c r="G29" s="7"/>
      <c r="H29" s="7"/>
      <c r="I29" s="7"/>
    </row>
    <row r="30" spans="1:13" ht="12.75" customHeight="1" x14ac:dyDescent="0.25">
      <c r="A30" s="32">
        <v>43746</v>
      </c>
      <c r="B30" s="7"/>
      <c r="C30" s="7"/>
      <c r="D30" s="7"/>
      <c r="E30" s="7"/>
      <c r="F30" s="7"/>
      <c r="G30" s="7"/>
      <c r="H30" s="7"/>
      <c r="I30" s="7"/>
    </row>
    <row r="31" spans="1:13" ht="12.75" customHeight="1" x14ac:dyDescent="0.25">
      <c r="A31" s="7"/>
      <c r="B31" s="7"/>
      <c r="C31" s="7"/>
      <c r="D31" s="7"/>
      <c r="E31" s="7"/>
      <c r="F31" s="7"/>
      <c r="G31" s="7"/>
      <c r="H31" s="7"/>
      <c r="I31" s="7"/>
    </row>
    <row r="32" spans="1:13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</row>
    <row r="33" spans="1:9" ht="12.75" customHeight="1" x14ac:dyDescent="0.25">
      <c r="A33" s="7"/>
      <c r="B33" s="7"/>
      <c r="C33" s="7"/>
      <c r="D33" s="7"/>
      <c r="E33" s="7"/>
      <c r="F33" s="7"/>
      <c r="G33" s="7"/>
      <c r="H33" s="7"/>
      <c r="I33" s="7"/>
    </row>
    <row r="34" spans="1:9" ht="12.75" customHeight="1" x14ac:dyDescent="0.25">
      <c r="A34" s="7"/>
      <c r="B34" s="7"/>
      <c r="C34" s="7"/>
      <c r="D34" s="7"/>
      <c r="E34" s="7"/>
      <c r="F34" s="7"/>
      <c r="G34" s="7"/>
      <c r="H34" s="7"/>
      <c r="I34" s="7"/>
    </row>
  </sheetData>
  <mergeCells count="11">
    <mergeCell ref="M3:M4"/>
    <mergeCell ref="B3:C3"/>
    <mergeCell ref="D3:E3"/>
    <mergeCell ref="A22:A23"/>
    <mergeCell ref="D22:D23"/>
    <mergeCell ref="H3:I3"/>
    <mergeCell ref="B25:C25"/>
    <mergeCell ref="B24:C24"/>
    <mergeCell ref="B22:C23"/>
    <mergeCell ref="F3:G3"/>
    <mergeCell ref="J3:L3"/>
  </mergeCells>
  <pageMargins left="0.25" right="0.25" top="0.75" bottom="0.75" header="0.3" footer="0.3"/>
  <pageSetup paperSize="9" scale="96" fitToHeight="0" orientation="landscape" verticalDpi="0" r:id="rId1"/>
  <headerFooter>
    <oddFooter>&amp;L&amp;8Zpracovala: Ing. Zuzana Omelková
14. 9. 2017&amp;R&amp;8Tisk: 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512 02 001 R2020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Zdeňka</dc:creator>
  <cp:lastModifiedBy>Uživatel systému Windows</cp:lastModifiedBy>
  <cp:lastPrinted>2017-09-19T10:17:24Z</cp:lastPrinted>
  <dcterms:created xsi:type="dcterms:W3CDTF">2015-09-24T07:23:59Z</dcterms:created>
  <dcterms:modified xsi:type="dcterms:W3CDTF">2019-10-08T06:45:58Z</dcterms:modified>
</cp:coreProperties>
</file>