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3AF4C008-4873-42D0-B6FC-B8F6522AC0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calcPr calcId="18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" i="1"/>
  <c r="B28" i="2"/>
  <c r="B29" i="2" l="1"/>
</calcChain>
</file>

<file path=xl/sharedStrings.xml><?xml version="1.0" encoding="utf-8"?>
<sst xmlns="http://schemas.openxmlformats.org/spreadsheetml/2006/main" count="370" uniqueCount="168">
  <si>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</si>
  <si>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</si>
  <si>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</si>
  <si>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</si>
  <si>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</si>
  <si>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</si>
  <si>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</si>
  <si>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</si>
  <si>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</si>
  <si>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</si>
  <si>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</si>
  <si>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</si>
  <si>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</si>
  <si>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</si>
  <si>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</si>
  <si>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</si>
  <si>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</si>
  <si>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</si>
  <si>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</si>
  <si>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</si>
  <si>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</si>
  <si>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</si>
  <si>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</si>
  <si>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</si>
  <si>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</si>
  <si>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</si>
  <si>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</si>
  <si>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</si>
  <si>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</si>
  <si>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</si>
  <si>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</si>
  <si>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</si>
  <si>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</si>
  <si>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FP-2019-10-000631</t>
  </si>
  <si>
    <t>převozy zesnulých /patologie/</t>
  </si>
  <si>
    <t>000</t>
  </si>
  <si>
    <t>3741</t>
  </si>
  <si>
    <t>39520002</t>
  </si>
  <si>
    <t>HC</t>
  </si>
  <si>
    <t>PATOL: laboratoř</t>
  </si>
  <si>
    <t>Pohřební služba MISERICORDIA s.r.o.</t>
  </si>
  <si>
    <t>19140016</t>
  </si>
  <si>
    <t>326453643,10870</t>
  </si>
  <si>
    <t>Buzková Eva</t>
  </si>
  <si>
    <t>OPS</t>
  </si>
  <si>
    <t>Hlavní činnost</t>
  </si>
  <si>
    <t>FP-2019-10-001002</t>
  </si>
  <si>
    <t>stěhování těžkých břemen</t>
  </si>
  <si>
    <t>3341</t>
  </si>
  <si>
    <t>OKB: centrální laboratoř</t>
  </si>
  <si>
    <t>Ladislav Látal</t>
  </si>
  <si>
    <t>182019</t>
  </si>
  <si>
    <t>328688216,10870</t>
  </si>
  <si>
    <t>VSMT</t>
  </si>
  <si>
    <t>FP-2019-10-001079</t>
  </si>
  <si>
    <t>převozy zesnulých /soudní lékařství</t>
  </si>
  <si>
    <t>19140039</t>
  </si>
  <si>
    <t>328979660,10870</t>
  </si>
  <si>
    <t>Jakšová Jana</t>
  </si>
  <si>
    <t>DOPRAV</t>
  </si>
  <si>
    <t>FP-2019-10-001093</t>
  </si>
  <si>
    <t>převozy zesnulých a amputátů 2/2019 /patologie/</t>
  </si>
  <si>
    <t>19140040</t>
  </si>
  <si>
    <t>329038126,10870</t>
  </si>
  <si>
    <t>FP-2019-10-001240</t>
  </si>
  <si>
    <t>přeprava vzorků 2/2018</t>
  </si>
  <si>
    <t>3590</t>
  </si>
  <si>
    <t>TO: výroba</t>
  </si>
  <si>
    <t>Převozová služba DELTA, s.r.o.</t>
  </si>
  <si>
    <t>19250026</t>
  </si>
  <si>
    <t>329954780,10870</t>
  </si>
  <si>
    <t>DOPR</t>
  </si>
  <si>
    <t>FP-2019-10-001829</t>
  </si>
  <si>
    <t>převozy zesnulých a amputátů 3/2019 /patologie/</t>
  </si>
  <si>
    <t>19140065</t>
  </si>
  <si>
    <t>333048207,10870</t>
  </si>
  <si>
    <t>FP-2019-10-002011</t>
  </si>
  <si>
    <t>převoz pacienta klinika anesteziologie, resustitace a klinické medicíny</t>
  </si>
  <si>
    <t>0732</t>
  </si>
  <si>
    <t>KARIM: NIP, DIOP</t>
  </si>
  <si>
    <t>19250040</t>
  </si>
  <si>
    <t>334225952,10870</t>
  </si>
  <si>
    <t>NLP   OFI</t>
  </si>
  <si>
    <t>FP-2019-10-002037</t>
  </si>
  <si>
    <t>9084</t>
  </si>
  <si>
    <t>UIT: Oddělení centrální spisovny</t>
  </si>
  <si>
    <t>352019</t>
  </si>
  <si>
    <t>334433507,10870</t>
  </si>
  <si>
    <t>FP-2019-10-002053</t>
  </si>
  <si>
    <t>přeprava vzorků , RNDr. Radek Vrtěl GRANT 8555</t>
  </si>
  <si>
    <t>8555</t>
  </si>
  <si>
    <t>GRAN_8555</t>
  </si>
  <si>
    <t>Grant: Doc. RNDr. Radek Vrtěl, Ph.D. - GENETIKA</t>
  </si>
  <si>
    <t>DHL Express (Czech Republic) s.r.o.</t>
  </si>
  <si>
    <t>2343540</t>
  </si>
  <si>
    <t>334510933,10870</t>
  </si>
  <si>
    <t>Hrbáčová Irena</t>
  </si>
  <si>
    <t>OPP</t>
  </si>
  <si>
    <t>Doc. RNDr. Radek Vrtěl, PhD. - GENETIKA</t>
  </si>
  <si>
    <t>FP-2019-10-002217</t>
  </si>
  <si>
    <t>2346966</t>
  </si>
  <si>
    <t>336178502,10870</t>
  </si>
  <si>
    <t>FP-2019-10-002439</t>
  </si>
  <si>
    <t>19140082</t>
  </si>
  <si>
    <t>337066343,10870</t>
  </si>
  <si>
    <t>FP-2019-10-002475</t>
  </si>
  <si>
    <t>převozy zesnulých a amputátů 4/2019 /patologie/</t>
  </si>
  <si>
    <t>19140083</t>
  </si>
  <si>
    <t>337198747,10870</t>
  </si>
  <si>
    <t>FP-2019-10-002621</t>
  </si>
  <si>
    <t>2357354</t>
  </si>
  <si>
    <t>338611950,10870</t>
  </si>
  <si>
    <t>FP-2019-10-002626</t>
  </si>
  <si>
    <t>přeprava transfúzních přípravků Ol FN-Uherskohradišťská nemocnice OKB</t>
  </si>
  <si>
    <t>19250049</t>
  </si>
  <si>
    <t>338653277,10870</t>
  </si>
  <si>
    <t>FP-2019-10-002659</t>
  </si>
  <si>
    <t>oprava dokladu FP-2019-10-002217    přeprava vzorků , RNDr. Radek Vrtěl GRANT 8555</t>
  </si>
  <si>
    <t>338741448,10870</t>
  </si>
  <si>
    <t>FP-2019-10-003109</t>
  </si>
  <si>
    <t>převozy zesnulých a amputátů 5/2019 /patologie/</t>
  </si>
  <si>
    <t>19140105</t>
  </si>
  <si>
    <t>340304755,10870</t>
  </si>
  <si>
    <t>FP-2019-10-003145</t>
  </si>
  <si>
    <t>3841</t>
  </si>
  <si>
    <t>SOUD: soudní lékařství - laboratoř</t>
  </si>
  <si>
    <t>19140106</t>
  </si>
  <si>
    <t>340404574,10870</t>
  </si>
  <si>
    <t>FP-2019-10-003158</t>
  </si>
  <si>
    <t>19250082</t>
  </si>
  <si>
    <t>340456526,10870</t>
  </si>
  <si>
    <t>FP-2019-10-004022</t>
  </si>
  <si>
    <t>přeprava vzorků- příplatek za vyžádaný kontakt před odbavením zásilky,  genetika  p. Vrbická</t>
  </si>
  <si>
    <t>8121</t>
  </si>
  <si>
    <t>Klinická hodnocení: Onkologická klinika</t>
  </si>
  <si>
    <t>1103091071</t>
  </si>
  <si>
    <t>344877573,10870</t>
  </si>
  <si>
    <t>PODATEL</t>
  </si>
  <si>
    <t>FP-2019-10-004680</t>
  </si>
  <si>
    <t>převozy zesnulých a amputátů 7/2019 /patologie/</t>
  </si>
  <si>
    <t>19140154</t>
  </si>
  <si>
    <t>348803633,10870</t>
  </si>
  <si>
    <t>FP-2019-10-004681</t>
  </si>
  <si>
    <t>převozy zesnulých /soudní lékařství 7/2019</t>
  </si>
  <si>
    <t>19140155</t>
  </si>
  <si>
    <t>348803899,10870</t>
  </si>
  <si>
    <t>PV-2019-1-001198</t>
  </si>
  <si>
    <t>proplacení částky za přepravu krevních vzorků</t>
  </si>
  <si>
    <t>0311</t>
  </si>
  <si>
    <t>26101000</t>
  </si>
  <si>
    <t>3IK: lůžkové oddělení 39A + 39R</t>
  </si>
  <si>
    <t>Zubalová Eva</t>
  </si>
  <si>
    <t>339097770,10870</t>
  </si>
  <si>
    <t>Reifová Milada</t>
  </si>
  <si>
    <t>č.OP: 207297542</t>
  </si>
  <si>
    <t>Měsíc</t>
  </si>
  <si>
    <t>Popisky sloupců</t>
  </si>
  <si>
    <t>Celkový součet</t>
  </si>
  <si>
    <t>Popisky řádků</t>
  </si>
  <si>
    <t>Součet z Částka MD</t>
  </si>
  <si>
    <t>Rozpočet 2018</t>
  </si>
  <si>
    <t>Skutečnost 2018</t>
  </si>
  <si>
    <t>Rozpočet 2019</t>
  </si>
  <si>
    <t>Skutečnost  1- 8 / 2019</t>
  </si>
  <si>
    <t>Dopočet     1- 12 / 2019</t>
  </si>
  <si>
    <t>Rozpočet 2020</t>
  </si>
  <si>
    <t>518 01 000</t>
  </si>
  <si>
    <t>Zpracoval :   Ing. Pavla Kreuzingerová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</si>
</sst>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4" fontId="0" fillId="3" borderId="0" xfId="0" applyNumberFormat="1" applyFill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2" fillId="0" borderId="0" xfId="0" applyFont="1"/>
    <xf numFmtId="0" fontId="3" fillId="0" borderId="0" xfId="0" applyFont="1"/>
    <xf numFmtId="14" fontId="0" fillId="0" borderId="0" xfId="0" applyNumberFormat="1"/>
  </cellXfs>
  <cellStyles count="1">
    <cellStyle name="Normální" xfId="0" builtinId="0"/>
  </cellStyles>
  <dxfs count="2">
    <dxf>
      <fill>
        <patternFill patternType="solid">
          <bgColor theme="3" tint="0.59999389629810485"/>
        </patternFill>
      </fill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7.413794328706" createdVersion="6" refreshedVersion="6" minRefreshableVersion="3" recordCount="22" xr:uid="{2FC996CB-428E-4D64-B32C-CF01C6875331}">
  <cacheSource type="worksheet">
    <worksheetSource ref="A1:AH23" sheet="Sheet1"/>
  </cacheSource>
  <cacheFields count="34">
    <cacheField name="Evidenční číslo dokladu" numFmtId="0">
      <sharedItems/>
    </cacheField>
    <cacheField name="Popis" numFmtId="0">
      <sharedItems count="16">
        <s v="převozy zesnulých /patologie/"/>
        <s v="stěhování těžkých břemen"/>
        <s v="převozy zesnulých /soudní lékařství"/>
        <s v="převozy zesnulých a amputátů 2/2019 /patologie/"/>
        <s v="přeprava vzorků 2/2018"/>
        <s v="převozy zesnulých a amputátů 3/2019 /patologie/"/>
        <s v="převoz pacienta klinika anesteziologie, resustitace a klinické medicíny"/>
        <s v="přeprava vzorků , RNDr. Radek Vrtěl GRANT 8555"/>
        <s v="převozy zesnulých a amputátů 4/2019 /patologie/"/>
        <s v="přeprava transfúzních přípravků Ol FN-Uherskohradišťská nemocnice OKB"/>
        <s v="oprava dokladu FP-2019-10-002217    přeprava vzorků , RNDr. Radek Vrtěl GRANT 8555"/>
        <s v="převozy zesnulých a amputátů 5/2019 /patologie/"/>
        <s v="přeprava vzorků- příplatek za vyžádaný kontakt před odbavením zásilky,  genetika  p. Vrbická"/>
        <s v="převozy zesnulých a amputátů 7/2019 /patologie/"/>
        <s v="převozy zesnulých /soudní lékařství 7/2019"/>
        <s v="proplacení částky za přepravu krevních vzorků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2-19T00:00:00" maxDate="2019-08-27T00:00:00"/>
    </cacheField>
    <cacheField name="Částka MD" numFmtId="164">
      <sharedItems containsSemiMixedTypes="0" containsString="0" containsNumber="1" minValue="-0.01" maxValue="56925"/>
    </cacheField>
    <cacheField name="Částka DAL" numFmtId="0">
      <sharedItems containsNonDate="0" containsString="0" containsBlank="1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/>
    </cacheField>
    <cacheField name="Datum dokladu" numFmtId="165">
      <sharedItems containsSemiMixedTypes="0" containsNonDate="0" containsDate="1" containsString="0" minDate="2019-02-08T00:00:00" maxDate="2019-08-27T00:00:00"/>
    </cacheField>
    <cacheField name="Datum uplatnění zd. plnění" numFmtId="14">
      <sharedItems containsSemiMixedTypes="0" containsNonDate="0" containsDate="1" containsString="0" minDate="2019-02-08T00:00:00" maxDate="2019-08-27T00:00:00"/>
    </cacheField>
    <cacheField name="Variabilní symbol" numFmtId="0">
      <sharedItems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2" maxValue="8" count="7">
        <n v="2"/>
        <n v="3"/>
        <n v="4"/>
        <n v="5"/>
        <n v="6"/>
        <n v="7"/>
        <n v="8"/>
      </sharedItems>
    </cacheField>
    <cacheField name="Okamžik zápisu" numFmtId="165">
      <sharedItems containsSemiMixedTypes="0" containsNonDate="0" containsDate="1" containsString="0" minDate="2019-02-21T06:46:36" maxDate="2019-08-28T11:54:07"/>
    </cacheField>
    <cacheField name="Název akce" numFmtId="0">
      <sharedItems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FP-2019-10-000631"/>
    <x v="0"/>
    <s v="000"/>
    <d v="2019-02-19T00:00:00"/>
    <n v="56925"/>
    <m/>
    <s v="3741"/>
    <s v="39520002"/>
    <s v="HC"/>
    <s v="PATOL: laboratoř"/>
    <s v="Pohřební služba MISERICORDIA s.r.o."/>
    <d v="2019-02-08T00:00:00"/>
    <d v="2019-02-08T00:00:00"/>
    <s v="19140016"/>
    <m/>
    <s v="326453643,10870"/>
    <b v="1"/>
    <m/>
    <s v="Buzková Eva"/>
    <s v="Zaúčtováno"/>
    <s v="OPS"/>
    <m/>
    <m/>
    <m/>
    <x v="0"/>
    <d v="2019-02-21T06:46:36"/>
    <s v="Hlavní činnost"/>
    <m/>
    <m/>
    <m/>
    <m/>
    <m/>
    <m/>
    <m/>
  </r>
  <r>
    <s v="FP-2019-10-001002"/>
    <x v="1"/>
    <s v="000"/>
    <d v="2019-02-28T00:00:00"/>
    <n v="8289"/>
    <m/>
    <s v="3341"/>
    <s v="39520002"/>
    <s v="HC"/>
    <s v="OKB: centrální laboratoř"/>
    <s v="Ladislav Látal"/>
    <d v="2019-02-28T00:00:00"/>
    <d v="2019-02-28T00:00:00"/>
    <s v="182019"/>
    <m/>
    <s v="328688216,10870"/>
    <b v="1"/>
    <m/>
    <s v="Buzková Eva"/>
    <s v="Zaúčtováno"/>
    <s v="VSMT"/>
    <m/>
    <m/>
    <m/>
    <x v="0"/>
    <d v="2019-03-08T13:40:11"/>
    <s v="Hlavní činnost"/>
    <m/>
    <m/>
    <m/>
    <m/>
    <m/>
    <m/>
    <m/>
  </r>
  <r>
    <s v="FP-2019-10-001079"/>
    <x v="2"/>
    <s v="000"/>
    <d v="2019-02-28T00:00:00"/>
    <n v="2300"/>
    <m/>
    <s v="3741"/>
    <s v="39520002"/>
    <s v="HC"/>
    <s v="PATOL: laboratoř"/>
    <s v="Pohřební služba MISERICORDIA s.r.o."/>
    <d v="2019-03-04T00:00:00"/>
    <d v="2019-03-04T00:00:00"/>
    <s v="19140039"/>
    <m/>
    <s v="328979660,10870"/>
    <b v="1"/>
    <m/>
    <s v="Jakšová Jana"/>
    <s v="Zaúčtováno"/>
    <s v="DOPRAV"/>
    <m/>
    <m/>
    <m/>
    <x v="1"/>
    <d v="2019-03-13T11:52:41"/>
    <s v="Hlavní činnost"/>
    <m/>
    <m/>
    <m/>
    <m/>
    <m/>
    <m/>
    <m/>
  </r>
  <r>
    <s v="FP-2019-10-001093"/>
    <x v="3"/>
    <s v="000"/>
    <d v="2019-02-28T00:00:00"/>
    <n v="47725"/>
    <m/>
    <s v="3741"/>
    <s v="39520002"/>
    <s v="HC"/>
    <s v="PATOL: laboratoř"/>
    <s v="Pohřební služba MISERICORDIA s.r.o."/>
    <d v="2019-03-04T00:00:00"/>
    <d v="2019-03-04T00:00:00"/>
    <s v="19140040"/>
    <m/>
    <s v="329038126,10870"/>
    <b v="1"/>
    <m/>
    <s v="Buzková Eva"/>
    <s v="Zaúčtováno"/>
    <s v="DOPRAV"/>
    <m/>
    <m/>
    <m/>
    <x v="1"/>
    <d v="2019-03-08T13:40:15"/>
    <s v="Hlavní činnost"/>
    <m/>
    <m/>
    <m/>
    <m/>
    <m/>
    <m/>
    <m/>
  </r>
  <r>
    <s v="FP-2019-10-001240"/>
    <x v="4"/>
    <s v="000"/>
    <d v="2019-03-20T00:00:00"/>
    <n v="6067"/>
    <m/>
    <s v="3590"/>
    <s v="39520002"/>
    <s v="HC"/>
    <s v="TO: výroba"/>
    <s v="Převozová služba DELTA, s.r.o."/>
    <d v="2019-03-08T00:00:00"/>
    <d v="2019-03-08T00:00:00"/>
    <s v="19250026"/>
    <m/>
    <s v="329954780,10870"/>
    <b v="1"/>
    <m/>
    <s v="Jakšová Jana"/>
    <s v="Zaúčtováno"/>
    <s v="DOPR"/>
    <m/>
    <m/>
    <m/>
    <x v="1"/>
    <d v="2019-03-20T10:52:14"/>
    <s v="Hlavní činnost"/>
    <m/>
    <m/>
    <m/>
    <m/>
    <m/>
    <m/>
    <m/>
  </r>
  <r>
    <s v="FP-2019-10-001829"/>
    <x v="5"/>
    <s v="000"/>
    <d v="2019-03-31T00:00:00"/>
    <n v="46000"/>
    <m/>
    <s v="3741"/>
    <s v="39520002"/>
    <s v="HC"/>
    <s v="PATOL: laboratoř"/>
    <s v="Pohřební služba MISERICORDIA s.r.o."/>
    <d v="2019-04-04T00:00:00"/>
    <d v="2019-04-04T00:00:00"/>
    <s v="19140065"/>
    <m/>
    <s v="333048207,10870"/>
    <b v="1"/>
    <m/>
    <s v="Buzková Eva"/>
    <s v="Zaúčtováno"/>
    <s v="DOPRAV"/>
    <m/>
    <m/>
    <m/>
    <x v="2"/>
    <d v="2019-04-11T08:20:51"/>
    <s v="Hlavní činnost"/>
    <m/>
    <m/>
    <m/>
    <m/>
    <m/>
    <m/>
    <m/>
  </r>
  <r>
    <s v="FP-2019-10-002011"/>
    <x v="6"/>
    <s v="000"/>
    <d v="2019-04-21T00:00:00"/>
    <n v="1603.32"/>
    <m/>
    <s v="0732"/>
    <s v="39520002"/>
    <s v="HC"/>
    <s v="KARIM: NIP, DIOP"/>
    <s v="Převozová služba DELTA, s.r.o."/>
    <d v="2019-04-12T00:00:00"/>
    <d v="2019-04-12T00:00:00"/>
    <s v="19250040"/>
    <m/>
    <s v="334225952,10870"/>
    <b v="1"/>
    <m/>
    <s v="Buzková Eva"/>
    <s v="Zaúčtováno"/>
    <s v="NLP   OFI"/>
    <m/>
    <m/>
    <m/>
    <x v="2"/>
    <d v="2019-04-25T13:48:24"/>
    <s v="Hlavní činnost"/>
    <m/>
    <m/>
    <m/>
    <m/>
    <m/>
    <m/>
    <m/>
  </r>
  <r>
    <s v="FP-2019-10-002037"/>
    <x v="1"/>
    <s v="000"/>
    <d v="2019-04-15T00:00:00"/>
    <n v="4235"/>
    <m/>
    <s v="9084"/>
    <s v="39520002"/>
    <s v="HC"/>
    <s v="UIT: Oddělení centrální spisovny"/>
    <s v="Ladislav Látal"/>
    <d v="2019-04-15T00:00:00"/>
    <d v="2019-04-15T00:00:00"/>
    <s v="352019"/>
    <m/>
    <s v="334433507,10870"/>
    <b v="1"/>
    <m/>
    <s v="Buzková Eva"/>
    <s v="Zaúčtováno"/>
    <s v="VSMT"/>
    <m/>
    <m/>
    <m/>
    <x v="2"/>
    <d v="2019-04-29T07:48:09"/>
    <s v="Hlavní činnost"/>
    <m/>
    <m/>
    <m/>
    <m/>
    <m/>
    <m/>
    <m/>
  </r>
  <r>
    <s v="FP-2019-10-002053"/>
    <x v="7"/>
    <s v="000"/>
    <d v="2019-04-16T00:00:00"/>
    <n v="3304.32"/>
    <m/>
    <s v="8555"/>
    <s v="39520002"/>
    <s v="GRAN_8555"/>
    <s v="Grant: Doc. RNDr. Radek Vrtěl, Ph.D. - GENETIKA"/>
    <s v="DHL Express (Czech Republic) s.r.o."/>
    <d v="2019-04-16T00:00:00"/>
    <d v="2019-04-16T00:00:00"/>
    <s v="2343540"/>
    <m/>
    <s v="334510933,10870"/>
    <b v="1"/>
    <m/>
    <s v="Hrbáčová Irena"/>
    <s v="Zaúčtováno"/>
    <s v="OPP"/>
    <m/>
    <m/>
    <m/>
    <x v="2"/>
    <d v="2019-04-26T07:54:59"/>
    <s v="Doc. RNDr. Radek Vrtěl, PhD. - GENETIKA"/>
    <m/>
    <m/>
    <m/>
    <m/>
    <m/>
    <m/>
    <m/>
  </r>
  <r>
    <s v="FP-2019-10-002217"/>
    <x v="7"/>
    <s v="000"/>
    <d v="2019-04-24T00:00:00"/>
    <n v="2103.5500000000002"/>
    <m/>
    <s v="8555"/>
    <s v="39520002"/>
    <s v="GRAN_8555"/>
    <s v="Grant: Doc. RNDr. Radek Vrtěl, Ph.D. - GENETIKA"/>
    <s v="DHL Express (Czech Republic) s.r.o."/>
    <d v="2019-04-24T00:00:00"/>
    <d v="2019-04-24T00:00:00"/>
    <s v="2346966"/>
    <m/>
    <s v="336178502,10870"/>
    <b v="1"/>
    <m/>
    <s v="Hrbáčová Irena"/>
    <s v="Zaúčtováno"/>
    <s v="OPP"/>
    <m/>
    <m/>
    <m/>
    <x v="2"/>
    <d v="2019-04-30T12:04:50"/>
    <s v="Doc. RNDr. Radek Vrtěl, PhD. - GENETIKA"/>
    <m/>
    <m/>
    <m/>
    <m/>
    <m/>
    <m/>
    <m/>
  </r>
  <r>
    <s v="FP-2019-10-002439"/>
    <x v="2"/>
    <s v="000"/>
    <d v="2019-04-30T00:00:00"/>
    <n v="1150"/>
    <m/>
    <s v="3741"/>
    <s v="39520002"/>
    <s v="HC"/>
    <s v="PATOL: laboratoř"/>
    <s v="Pohřební služba MISERICORDIA s.r.o."/>
    <d v="2019-05-06T00:00:00"/>
    <d v="2019-05-06T00:00:00"/>
    <s v="19140082"/>
    <m/>
    <s v="337066343,10870"/>
    <b v="1"/>
    <m/>
    <s v="Jakšová Jana"/>
    <s v="Zaúčtováno"/>
    <s v="DOPRAV"/>
    <m/>
    <m/>
    <m/>
    <x v="3"/>
    <d v="2019-05-14T10:27:37"/>
    <s v="Hlavní činnost"/>
    <m/>
    <m/>
    <m/>
    <m/>
    <m/>
    <m/>
    <m/>
  </r>
  <r>
    <s v="FP-2019-10-002475"/>
    <x v="8"/>
    <s v="000"/>
    <d v="2019-04-30T00:00:00"/>
    <n v="44850"/>
    <m/>
    <s v="3741"/>
    <s v="39520002"/>
    <s v="HC"/>
    <s v="PATOL: laboratoř"/>
    <s v="Pohřební služba MISERICORDIA s.r.o."/>
    <d v="2019-05-06T00:00:00"/>
    <d v="2019-05-06T00:00:00"/>
    <s v="19140083"/>
    <m/>
    <s v="337198747,10870"/>
    <b v="1"/>
    <m/>
    <s v="Jakšová Jana"/>
    <s v="Zaúčtováno"/>
    <s v="DOPRAV"/>
    <m/>
    <m/>
    <m/>
    <x v="3"/>
    <d v="2019-05-10T13:58:52"/>
    <s v="Hlavní činnost"/>
    <m/>
    <m/>
    <m/>
    <m/>
    <m/>
    <m/>
    <m/>
  </r>
  <r>
    <s v="FP-2019-10-002621"/>
    <x v="7"/>
    <s v="000"/>
    <d v="2019-05-15T00:00:00"/>
    <n v="1994.64"/>
    <m/>
    <s v="8555"/>
    <s v="39520002"/>
    <s v="GRAN_8555"/>
    <s v="Grant: Doc. RNDr. Radek Vrtěl, Ph.D. - GENETIKA"/>
    <s v="DHL Express (Czech Republic) s.r.o."/>
    <d v="2019-05-15T00:00:00"/>
    <d v="2019-05-15T00:00:00"/>
    <s v="2357354"/>
    <m/>
    <s v="338611950,10870"/>
    <b v="1"/>
    <m/>
    <s v="Hrbáčová Irena"/>
    <s v="Zaúčtováno"/>
    <s v="OPP"/>
    <m/>
    <m/>
    <m/>
    <x v="3"/>
    <d v="2019-05-20T14:30:51"/>
    <s v="Doc. RNDr. Radek Vrtěl, PhD. - GENETIKA"/>
    <m/>
    <m/>
    <m/>
    <m/>
    <m/>
    <m/>
    <m/>
  </r>
  <r>
    <s v="FP-2019-10-002626"/>
    <x v="9"/>
    <s v="000"/>
    <d v="2019-05-15T00:00:00"/>
    <n v="2827"/>
    <m/>
    <s v="3341"/>
    <s v="39520002"/>
    <s v="HC"/>
    <s v="OKB: centrální laboratoř"/>
    <s v="Převozová služba DELTA, s.r.o."/>
    <d v="2019-05-15T00:00:00"/>
    <d v="2019-05-15T00:00:00"/>
    <s v="19250049"/>
    <m/>
    <s v="338653277,10870"/>
    <b v="1"/>
    <m/>
    <s v="Buzková Eva"/>
    <s v="Zaúčtováno"/>
    <s v="NLP   OFI"/>
    <m/>
    <m/>
    <m/>
    <x v="3"/>
    <d v="2019-05-28T11:37:54"/>
    <s v="Hlavní činnost"/>
    <m/>
    <m/>
    <m/>
    <m/>
    <m/>
    <m/>
    <m/>
  </r>
  <r>
    <s v="FP-2019-10-002659"/>
    <x v="10"/>
    <s v="000"/>
    <d v="2019-05-16T00:00:00"/>
    <n v="-0.01"/>
    <m/>
    <s v="8555"/>
    <s v="39520002"/>
    <s v="GRAN_8555"/>
    <s v="Grant: Doc. RNDr. Radek Vrtěl, Ph.D. - GENETIKA"/>
    <s v="DHL Express (Czech Republic) s.r.o."/>
    <d v="2019-05-16T00:00:00"/>
    <d v="2019-05-16T00:00:00"/>
    <s v="2346966"/>
    <m/>
    <s v="338741448,10870"/>
    <b v="1"/>
    <m/>
    <s v="Hrbáčová Irena"/>
    <s v="Zaúčtováno"/>
    <s v="OPP"/>
    <m/>
    <m/>
    <m/>
    <x v="3"/>
    <d v="2019-05-16T12:41:27"/>
    <s v="Doc. RNDr. Radek Vrtěl, PhD. - GENETIKA"/>
    <m/>
    <m/>
    <m/>
    <m/>
    <m/>
    <m/>
    <m/>
  </r>
  <r>
    <s v="FP-2019-10-003109"/>
    <x v="11"/>
    <s v="000"/>
    <d v="2019-05-31T00:00:00"/>
    <n v="40825"/>
    <m/>
    <s v="3741"/>
    <s v="39520002"/>
    <s v="HC"/>
    <s v="PATOL: laboratoř"/>
    <s v="Pohřební služba MISERICORDIA s.r.o."/>
    <d v="2019-06-05T00:00:00"/>
    <d v="2019-06-05T00:00:00"/>
    <s v="19140105"/>
    <m/>
    <s v="340304755,10870"/>
    <b v="1"/>
    <m/>
    <s v="Jakšová Jana"/>
    <s v="Zaúčtováno"/>
    <s v="DOPRAV"/>
    <m/>
    <m/>
    <m/>
    <x v="4"/>
    <d v="2019-06-10T06:30:15"/>
    <s v="Hlavní činnost"/>
    <m/>
    <m/>
    <m/>
    <m/>
    <m/>
    <m/>
    <m/>
  </r>
  <r>
    <s v="FP-2019-10-003145"/>
    <x v="2"/>
    <s v="000"/>
    <d v="2019-05-31T00:00:00"/>
    <n v="1150"/>
    <m/>
    <s v="3841"/>
    <s v="39520002"/>
    <s v="HC"/>
    <s v="SOUD: soudní lékařství - laboratoř"/>
    <s v="Pohřební služba MISERICORDIA s.r.o."/>
    <d v="2019-06-06T00:00:00"/>
    <d v="2019-06-06T00:00:00"/>
    <s v="19140106"/>
    <m/>
    <s v="340404574,10870"/>
    <b v="1"/>
    <m/>
    <s v="Buzková Eva"/>
    <s v="Zaúčtováno"/>
    <s v="DOPRAV"/>
    <m/>
    <m/>
    <m/>
    <x v="4"/>
    <d v="2019-06-10T14:19:05"/>
    <s v="Hlavní činnost"/>
    <m/>
    <m/>
    <m/>
    <m/>
    <m/>
    <m/>
    <m/>
  </r>
  <r>
    <s v="FP-2019-10-003158"/>
    <x v="9"/>
    <s v="000"/>
    <d v="2019-05-31T00:00:00"/>
    <n v="2757"/>
    <m/>
    <s v="3341"/>
    <s v="39520002"/>
    <s v="HC"/>
    <s v="OKB: centrální laboratoř"/>
    <s v="Převozová služba DELTA, s.r.o."/>
    <d v="2019-06-06T00:00:00"/>
    <d v="2019-06-06T00:00:00"/>
    <s v="19250082"/>
    <m/>
    <s v="340456526,10870"/>
    <b v="1"/>
    <m/>
    <s v="Buzková Eva"/>
    <s v="Zaúčtováno"/>
    <s v="NLP   OFI"/>
    <m/>
    <m/>
    <m/>
    <x v="4"/>
    <d v="2019-06-11T07:31:12"/>
    <s v="Hlavní činnost"/>
    <m/>
    <m/>
    <m/>
    <m/>
    <m/>
    <m/>
    <m/>
  </r>
  <r>
    <s v="FP-2019-10-004022"/>
    <x v="12"/>
    <s v="000"/>
    <d v="2019-07-17T00:00:00"/>
    <n v="300"/>
    <m/>
    <s v="8121"/>
    <s v="39520002"/>
    <s v="HC"/>
    <s v="Klinická hodnocení: Onkologická klinika"/>
    <s v="DHL Express (Czech Republic) s.r.o."/>
    <d v="2019-07-17T00:00:00"/>
    <d v="2019-07-17T00:00:00"/>
    <s v="1103091071"/>
    <m/>
    <s v="344877573,10870"/>
    <b v="1"/>
    <m/>
    <s v="Buzková Eva"/>
    <s v="Zaúčtováno"/>
    <s v="PODATEL"/>
    <m/>
    <m/>
    <m/>
    <x v="5"/>
    <d v="2019-08-05T13:09:13"/>
    <s v="Hlavní činnost"/>
    <m/>
    <m/>
    <m/>
    <m/>
    <m/>
    <m/>
    <m/>
  </r>
  <r>
    <s v="FP-2019-10-004680"/>
    <x v="13"/>
    <s v="000"/>
    <d v="2019-08-26T00:00:00"/>
    <n v="42550"/>
    <m/>
    <s v="3841"/>
    <s v="39520002"/>
    <s v="HC"/>
    <s v="SOUD: soudní lékařství - laboratoř"/>
    <s v="Pohřební služba MISERICORDIA s.r.o."/>
    <d v="2019-08-26T00:00:00"/>
    <d v="2019-08-26T00:00:00"/>
    <s v="19140154"/>
    <m/>
    <s v="348803633,10870"/>
    <b v="1"/>
    <m/>
    <s v="Buzková Eva"/>
    <s v="Zaúčtováno"/>
    <s v="DOPRAV"/>
    <m/>
    <m/>
    <m/>
    <x v="6"/>
    <d v="2019-08-28T11:54:07"/>
    <s v="Hlavní činnost"/>
    <m/>
    <m/>
    <m/>
    <m/>
    <m/>
    <m/>
    <m/>
  </r>
  <r>
    <s v="FP-2019-10-004681"/>
    <x v="14"/>
    <s v="000"/>
    <d v="2019-08-26T00:00:00"/>
    <n v="1725"/>
    <m/>
    <s v="3841"/>
    <s v="39520002"/>
    <s v="HC"/>
    <s v="SOUD: soudní lékařství - laboratoř"/>
    <s v="Pohřební služba MISERICORDIA s.r.o."/>
    <d v="2019-08-26T00:00:00"/>
    <d v="2019-08-26T00:00:00"/>
    <s v="19140155"/>
    <m/>
    <s v="348803899,10870"/>
    <b v="1"/>
    <m/>
    <s v="Buzková Eva"/>
    <s v="Zaúčtováno"/>
    <s v="DOPRAV"/>
    <m/>
    <m/>
    <m/>
    <x v="6"/>
    <d v="2019-08-28T11:54:07"/>
    <s v="Hlavní činnost"/>
    <m/>
    <m/>
    <m/>
    <m/>
    <m/>
    <m/>
    <m/>
  </r>
  <r>
    <s v="PV-2019-1-001198"/>
    <x v="15"/>
    <s v="000"/>
    <d v="2019-05-21T00:00:00"/>
    <n v="1062"/>
    <m/>
    <s v="0311"/>
    <s v="26101000"/>
    <s v="HC"/>
    <s v="3IK: lůžkové oddělení 39A + 39R"/>
    <s v="Zubalová Eva"/>
    <d v="2019-05-21T11:00:29"/>
    <d v="2019-05-21T00:00:00"/>
    <m/>
    <m/>
    <s v="339097770,10870"/>
    <b v="1"/>
    <m/>
    <s v="Reifová Milada"/>
    <s v="Zaúčtováno"/>
    <s v="č.OP: 207297542"/>
    <m/>
    <m/>
    <m/>
    <x v="3"/>
    <d v="2019-05-22T11:58:29"/>
    <s v="Hlavní činnost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B716D2-2549-492D-B24C-D43336F594A1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I21" firstHeaderRow="1" firstDataRow="2" firstDataCol="1"/>
  <pivotFields count="34">
    <pivotField showAll="0"/>
    <pivotField axis="axisRow" showAll="0">
      <items count="17">
        <item x="10"/>
        <item x="15"/>
        <item x="9"/>
        <item x="7"/>
        <item x="4"/>
        <item x="12"/>
        <item x="6"/>
        <item x="0"/>
        <item x="2"/>
        <item x="14"/>
        <item x="3"/>
        <item x="5"/>
        <item x="8"/>
        <item x="11"/>
        <item x="13"/>
        <item x="1"/>
        <item t="default"/>
      </items>
    </pivotField>
    <pivotField showAll="0"/>
    <pivotField numFmtId="14" showAll="0"/>
    <pivotField dataField="1" numFmtId="164" showAll="0"/>
    <pivotField showAll="0"/>
    <pivotField showAll="0"/>
    <pivotField showAll="0"/>
    <pivotField showAll="0"/>
    <pivotField showAll="0"/>
    <pivotField showAll="0"/>
    <pivotField numFmtId="165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2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učet z Částka MD" fld="4" baseField="0" baseItem="0" numFmtId="4"/>
  </dataFields>
  <formats count="2">
    <format dxfId="1">
      <pivotArea outline="0" collapsedLevelsAreSubtotals="1" fieldPosition="0"/>
    </format>
    <format dxfId="0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3691-8B86-4E56-8BA7-B88366A62EC1}">
  <dimension ref="A1:I34"/>
  <sheetViews>
    <sheetView tabSelected="1" workbookViewId="0">
      <selection activeCell="A35" sqref="A35"/>
    </sheetView>
  </sheetViews>
  <sheetFormatPr defaultRowHeight="12.75" x14ac:dyDescent="0.2"/>
  <cols>
    <col min="1" max="1" width="80" bestFit="1" customWidth="1"/>
    <col min="2" max="2" width="18.28515625" bestFit="1" customWidth="1"/>
    <col min="3" max="3" width="9.140625" bestFit="1" customWidth="1"/>
    <col min="4" max="5" width="9.28515625" bestFit="1" customWidth="1"/>
    <col min="6" max="6" width="9.140625" bestFit="1" customWidth="1"/>
    <col min="7" max="7" width="6.7109375" bestFit="1" customWidth="1"/>
    <col min="8" max="8" width="9.140625" bestFit="1" customWidth="1"/>
    <col min="9" max="9" width="15" bestFit="1" customWidth="1"/>
  </cols>
  <sheetData>
    <row r="1" spans="1:9" ht="15.75" x14ac:dyDescent="0.25">
      <c r="A1" s="18" t="s">
        <v>166</v>
      </c>
    </row>
    <row r="3" spans="1:9" x14ac:dyDescent="0.2">
      <c r="A3" s="5" t="s">
        <v>159</v>
      </c>
      <c r="B3" s="5" t="s">
        <v>156</v>
      </c>
    </row>
    <row r="4" spans="1:9" x14ac:dyDescent="0.2">
      <c r="A4" s="5" t="s">
        <v>158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 t="s">
        <v>157</v>
      </c>
    </row>
    <row r="5" spans="1:9" x14ac:dyDescent="0.2">
      <c r="A5" s="6" t="s">
        <v>117</v>
      </c>
      <c r="B5" s="7"/>
      <c r="C5" s="7"/>
      <c r="D5" s="7"/>
      <c r="E5" s="7">
        <v>-0.01</v>
      </c>
      <c r="F5" s="7"/>
      <c r="G5" s="7"/>
      <c r="H5" s="7"/>
      <c r="I5" s="7">
        <v>-0.01</v>
      </c>
    </row>
    <row r="6" spans="1:9" x14ac:dyDescent="0.2">
      <c r="A6" s="6" t="s">
        <v>147</v>
      </c>
      <c r="B6" s="7"/>
      <c r="C6" s="7"/>
      <c r="D6" s="7"/>
      <c r="E6" s="7">
        <v>1062</v>
      </c>
      <c r="F6" s="7"/>
      <c r="G6" s="7"/>
      <c r="H6" s="7"/>
      <c r="I6" s="7">
        <v>1062</v>
      </c>
    </row>
    <row r="7" spans="1:9" x14ac:dyDescent="0.2">
      <c r="A7" s="6" t="s">
        <v>113</v>
      </c>
      <c r="B7" s="7"/>
      <c r="C7" s="7"/>
      <c r="D7" s="7"/>
      <c r="E7" s="7">
        <v>2827</v>
      </c>
      <c r="F7" s="7">
        <v>2757</v>
      </c>
      <c r="G7" s="7"/>
      <c r="H7" s="7"/>
      <c r="I7" s="7">
        <v>5584</v>
      </c>
    </row>
    <row r="8" spans="1:9" x14ac:dyDescent="0.2">
      <c r="A8" s="6" t="s">
        <v>89</v>
      </c>
      <c r="B8" s="7"/>
      <c r="C8" s="7"/>
      <c r="D8" s="7">
        <v>5407.8700000000008</v>
      </c>
      <c r="E8" s="7">
        <v>1994.64</v>
      </c>
      <c r="F8" s="7"/>
      <c r="G8" s="7"/>
      <c r="H8" s="7"/>
      <c r="I8" s="7">
        <v>7402.5100000000011</v>
      </c>
    </row>
    <row r="9" spans="1:9" x14ac:dyDescent="0.2">
      <c r="A9" s="6" t="s">
        <v>65</v>
      </c>
      <c r="B9" s="7"/>
      <c r="C9" s="7">
        <v>6067</v>
      </c>
      <c r="D9" s="7"/>
      <c r="E9" s="7"/>
      <c r="F9" s="7"/>
      <c r="G9" s="7"/>
      <c r="H9" s="7"/>
      <c r="I9" s="7">
        <v>6067</v>
      </c>
    </row>
    <row r="10" spans="1:9" x14ac:dyDescent="0.2">
      <c r="A10" s="6" t="s">
        <v>132</v>
      </c>
      <c r="B10" s="7"/>
      <c r="C10" s="7"/>
      <c r="D10" s="7"/>
      <c r="E10" s="7"/>
      <c r="F10" s="7"/>
      <c r="G10" s="7">
        <v>300</v>
      </c>
      <c r="H10" s="7"/>
      <c r="I10" s="7">
        <v>300</v>
      </c>
    </row>
    <row r="11" spans="1:9" x14ac:dyDescent="0.2">
      <c r="A11" s="6" t="s">
        <v>77</v>
      </c>
      <c r="B11" s="7"/>
      <c r="C11" s="7"/>
      <c r="D11" s="7">
        <v>1603.32</v>
      </c>
      <c r="E11" s="7"/>
      <c r="F11" s="7"/>
      <c r="G11" s="7"/>
      <c r="H11" s="7"/>
      <c r="I11" s="7">
        <v>1603.32</v>
      </c>
    </row>
    <row r="12" spans="1:9" x14ac:dyDescent="0.2">
      <c r="A12" s="6" t="s">
        <v>34</v>
      </c>
      <c r="B12" s="7">
        <v>56925</v>
      </c>
      <c r="C12" s="7"/>
      <c r="D12" s="7"/>
      <c r="E12" s="7"/>
      <c r="F12" s="7"/>
      <c r="G12" s="7"/>
      <c r="H12" s="7"/>
      <c r="I12" s="7">
        <v>56925</v>
      </c>
    </row>
    <row r="13" spans="1:9" x14ac:dyDescent="0.2">
      <c r="A13" s="6" t="s">
        <v>55</v>
      </c>
      <c r="B13" s="7"/>
      <c r="C13" s="7">
        <v>2300</v>
      </c>
      <c r="D13" s="7"/>
      <c r="E13" s="7">
        <v>1150</v>
      </c>
      <c r="F13" s="7">
        <v>1150</v>
      </c>
      <c r="G13" s="7"/>
      <c r="H13" s="7"/>
      <c r="I13" s="7">
        <v>4600</v>
      </c>
    </row>
    <row r="14" spans="1:9" x14ac:dyDescent="0.2">
      <c r="A14" s="6" t="s">
        <v>143</v>
      </c>
      <c r="B14" s="7"/>
      <c r="C14" s="7"/>
      <c r="D14" s="7"/>
      <c r="E14" s="7"/>
      <c r="F14" s="7"/>
      <c r="G14" s="7"/>
      <c r="H14" s="7">
        <v>1725</v>
      </c>
      <c r="I14" s="7">
        <v>1725</v>
      </c>
    </row>
    <row r="15" spans="1:9" x14ac:dyDescent="0.2">
      <c r="A15" s="6" t="s">
        <v>61</v>
      </c>
      <c r="B15" s="7"/>
      <c r="C15" s="7">
        <v>47725</v>
      </c>
      <c r="D15" s="7"/>
      <c r="E15" s="7"/>
      <c r="F15" s="7"/>
      <c r="G15" s="7"/>
      <c r="H15" s="7"/>
      <c r="I15" s="7">
        <v>47725</v>
      </c>
    </row>
    <row r="16" spans="1:9" x14ac:dyDescent="0.2">
      <c r="A16" s="6" t="s">
        <v>73</v>
      </c>
      <c r="B16" s="7"/>
      <c r="C16" s="7"/>
      <c r="D16" s="7">
        <v>46000</v>
      </c>
      <c r="E16" s="7"/>
      <c r="F16" s="7"/>
      <c r="G16" s="7"/>
      <c r="H16" s="7"/>
      <c r="I16" s="7">
        <v>46000</v>
      </c>
    </row>
    <row r="17" spans="1:9" x14ac:dyDescent="0.2">
      <c r="A17" s="6" t="s">
        <v>106</v>
      </c>
      <c r="B17" s="7"/>
      <c r="C17" s="7"/>
      <c r="D17" s="7"/>
      <c r="E17" s="7">
        <v>44850</v>
      </c>
      <c r="F17" s="7"/>
      <c r="G17" s="7"/>
      <c r="H17" s="7"/>
      <c r="I17" s="7">
        <v>44850</v>
      </c>
    </row>
    <row r="18" spans="1:9" x14ac:dyDescent="0.2">
      <c r="A18" s="6" t="s">
        <v>120</v>
      </c>
      <c r="B18" s="7"/>
      <c r="C18" s="7"/>
      <c r="D18" s="7"/>
      <c r="E18" s="7"/>
      <c r="F18" s="7">
        <v>40825</v>
      </c>
      <c r="G18" s="7"/>
      <c r="H18" s="7"/>
      <c r="I18" s="7">
        <v>40825</v>
      </c>
    </row>
    <row r="19" spans="1:9" x14ac:dyDescent="0.2">
      <c r="A19" s="6" t="s">
        <v>139</v>
      </c>
      <c r="B19" s="7"/>
      <c r="C19" s="7"/>
      <c r="D19" s="7"/>
      <c r="E19" s="7"/>
      <c r="F19" s="7"/>
      <c r="G19" s="7"/>
      <c r="H19" s="7">
        <v>42550</v>
      </c>
      <c r="I19" s="7">
        <v>42550</v>
      </c>
    </row>
    <row r="20" spans="1:9" x14ac:dyDescent="0.2">
      <c r="A20" s="6" t="s">
        <v>47</v>
      </c>
      <c r="B20" s="7">
        <v>8289</v>
      </c>
      <c r="C20" s="7"/>
      <c r="D20" s="7">
        <v>4235</v>
      </c>
      <c r="E20" s="7"/>
      <c r="F20" s="7"/>
      <c r="G20" s="7"/>
      <c r="H20" s="7"/>
      <c r="I20" s="7">
        <v>12524</v>
      </c>
    </row>
    <row r="21" spans="1:9" x14ac:dyDescent="0.2">
      <c r="A21" s="6" t="s">
        <v>157</v>
      </c>
      <c r="B21" s="7">
        <v>65214</v>
      </c>
      <c r="C21" s="7">
        <v>56092</v>
      </c>
      <c r="D21" s="7">
        <v>57246.19</v>
      </c>
      <c r="E21" s="7">
        <v>51883.63</v>
      </c>
      <c r="F21" s="7">
        <v>44732</v>
      </c>
      <c r="G21" s="7">
        <v>300</v>
      </c>
      <c r="H21" s="7">
        <v>44275</v>
      </c>
      <c r="I21" s="14">
        <v>319742.82</v>
      </c>
    </row>
    <row r="24" spans="1:9" s="17" customFormat="1" x14ac:dyDescent="0.2">
      <c r="A24" s="15" t="s">
        <v>160</v>
      </c>
      <c r="B24" s="16">
        <v>350000</v>
      </c>
    </row>
    <row r="25" spans="1:9" x14ac:dyDescent="0.2">
      <c r="A25" s="8" t="s">
        <v>161</v>
      </c>
      <c r="B25" s="9">
        <v>585000</v>
      </c>
    </row>
    <row r="26" spans="1:9" x14ac:dyDescent="0.2">
      <c r="A26" s="10"/>
      <c r="B26" s="9"/>
    </row>
    <row r="27" spans="1:9" s="17" customFormat="1" x14ac:dyDescent="0.2">
      <c r="A27" s="12" t="s">
        <v>162</v>
      </c>
      <c r="B27" s="16">
        <v>550000</v>
      </c>
    </row>
    <row r="28" spans="1:9" x14ac:dyDescent="0.2">
      <c r="A28" s="11" t="s">
        <v>163</v>
      </c>
      <c r="B28" s="9">
        <f>GETPIVOTDATA("Částka MD",$A$3)</f>
        <v>319742.82</v>
      </c>
    </row>
    <row r="29" spans="1:9" x14ac:dyDescent="0.2">
      <c r="A29" s="11" t="s">
        <v>164</v>
      </c>
      <c r="B29" s="9">
        <f>+(B28/8)*12</f>
        <v>479614.23</v>
      </c>
    </row>
    <row r="30" spans="1:9" x14ac:dyDescent="0.2">
      <c r="A30" s="10"/>
      <c r="B30" s="9"/>
    </row>
    <row r="31" spans="1:9" x14ac:dyDescent="0.2">
      <c r="A31" s="12" t="s">
        <v>165</v>
      </c>
      <c r="B31" s="13">
        <v>500000</v>
      </c>
    </row>
    <row r="33" spans="1:1" x14ac:dyDescent="0.2">
      <c r="A33" t="s">
        <v>167</v>
      </c>
    </row>
    <row r="34" spans="1:1" x14ac:dyDescent="0.2">
      <c r="A34" s="19">
        <v>43727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"/>
  <sheetViews>
    <sheetView workbookViewId="0">
      <selection activeCell="K10" sqref="A1:AH23"/>
    </sheetView>
  </sheetViews>
  <sheetFormatPr defaultColWidth="11.42578125" defaultRowHeight="12.75" customHeight="1" x14ac:dyDescent="0.2"/>
  <cols>
    <col min="1" max="10" width="11.42578125" style="1" customWidth="1"/>
    <col min="11" max="11" width="48.85546875" style="1" customWidth="1"/>
    <col min="12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155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ht="12.75" customHeight="1" x14ac:dyDescent="0.2">
      <c r="A2" s="1" t="s">
        <v>33</v>
      </c>
      <c r="B2" s="1" t="s">
        <v>34</v>
      </c>
      <c r="C2" s="1" t="s">
        <v>35</v>
      </c>
      <c r="D2" s="2">
        <v>43515</v>
      </c>
      <c r="E2" s="3">
        <v>56925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4">
        <v>43504</v>
      </c>
      <c r="M2" s="2">
        <v>43504</v>
      </c>
      <c r="N2" s="1" t="s">
        <v>41</v>
      </c>
      <c r="P2" s="1" t="s">
        <v>42</v>
      </c>
      <c r="Q2" s="1" t="b">
        <v>1</v>
      </c>
      <c r="S2" s="1" t="s">
        <v>43</v>
      </c>
      <c r="T2" s="1" t="s">
        <v>19</v>
      </c>
      <c r="U2" s="1" t="s">
        <v>44</v>
      </c>
      <c r="Y2" s="1">
        <f>MONTH(L2)</f>
        <v>2</v>
      </c>
      <c r="Z2" s="4">
        <v>43517.282355439798</v>
      </c>
      <c r="AA2" s="1" t="s">
        <v>45</v>
      </c>
    </row>
    <row r="3" spans="1:34" ht="12.75" customHeight="1" x14ac:dyDescent="0.2">
      <c r="A3" s="1" t="s">
        <v>46</v>
      </c>
      <c r="B3" s="1" t="s">
        <v>47</v>
      </c>
      <c r="C3" s="1" t="s">
        <v>35</v>
      </c>
      <c r="D3" s="2">
        <v>43524</v>
      </c>
      <c r="E3" s="3">
        <v>8289</v>
      </c>
      <c r="G3" s="1" t="s">
        <v>48</v>
      </c>
      <c r="H3" s="1" t="s">
        <v>37</v>
      </c>
      <c r="I3" s="1" t="s">
        <v>38</v>
      </c>
      <c r="J3" s="1" t="s">
        <v>49</v>
      </c>
      <c r="K3" s="1" t="s">
        <v>50</v>
      </c>
      <c r="L3" s="4">
        <v>43524</v>
      </c>
      <c r="M3" s="2">
        <v>43524</v>
      </c>
      <c r="N3" s="1" t="s">
        <v>51</v>
      </c>
      <c r="P3" s="1" t="s">
        <v>52</v>
      </c>
      <c r="Q3" s="1" t="b">
        <v>1</v>
      </c>
      <c r="S3" s="1" t="s">
        <v>43</v>
      </c>
      <c r="T3" s="1" t="s">
        <v>19</v>
      </c>
      <c r="U3" s="1" t="s">
        <v>53</v>
      </c>
      <c r="Y3" s="1">
        <f t="shared" ref="Y3:Y23" si="0">MONTH(L3)</f>
        <v>2</v>
      </c>
      <c r="Z3" s="4">
        <v>43532.569567210601</v>
      </c>
      <c r="AA3" s="1" t="s">
        <v>45</v>
      </c>
    </row>
    <row r="4" spans="1:34" ht="12.75" customHeight="1" x14ac:dyDescent="0.2">
      <c r="A4" s="1" t="s">
        <v>54</v>
      </c>
      <c r="B4" s="1" t="s">
        <v>55</v>
      </c>
      <c r="C4" s="1" t="s">
        <v>35</v>
      </c>
      <c r="D4" s="2">
        <v>43524</v>
      </c>
      <c r="E4" s="3">
        <v>2300</v>
      </c>
      <c r="G4" s="1" t="s">
        <v>36</v>
      </c>
      <c r="H4" s="1" t="s">
        <v>37</v>
      </c>
      <c r="I4" s="1" t="s">
        <v>38</v>
      </c>
      <c r="J4" s="1" t="s">
        <v>39</v>
      </c>
      <c r="K4" s="1" t="s">
        <v>40</v>
      </c>
      <c r="L4" s="4">
        <v>43528</v>
      </c>
      <c r="M4" s="2">
        <v>43528</v>
      </c>
      <c r="N4" s="1" t="s">
        <v>56</v>
      </c>
      <c r="P4" s="1" t="s">
        <v>57</v>
      </c>
      <c r="Q4" s="1" t="b">
        <v>1</v>
      </c>
      <c r="S4" s="1" t="s">
        <v>58</v>
      </c>
      <c r="T4" s="1" t="s">
        <v>19</v>
      </c>
      <c r="U4" s="1" t="s">
        <v>59</v>
      </c>
      <c r="Y4" s="1">
        <f t="shared" si="0"/>
        <v>3</v>
      </c>
      <c r="Z4" s="4">
        <v>43537.494920914403</v>
      </c>
      <c r="AA4" s="1" t="s">
        <v>45</v>
      </c>
    </row>
    <row r="5" spans="1:34" ht="12.75" customHeight="1" x14ac:dyDescent="0.2">
      <c r="A5" s="1" t="s">
        <v>60</v>
      </c>
      <c r="B5" s="1" t="s">
        <v>61</v>
      </c>
      <c r="C5" s="1" t="s">
        <v>35</v>
      </c>
      <c r="D5" s="2">
        <v>43524</v>
      </c>
      <c r="E5" s="3">
        <v>47725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40</v>
      </c>
      <c r="L5" s="4">
        <v>43528</v>
      </c>
      <c r="M5" s="2">
        <v>43528</v>
      </c>
      <c r="N5" s="1" t="s">
        <v>62</v>
      </c>
      <c r="P5" s="1" t="s">
        <v>63</v>
      </c>
      <c r="Q5" s="1" t="b">
        <v>1</v>
      </c>
      <c r="S5" s="1" t="s">
        <v>43</v>
      </c>
      <c r="T5" s="1" t="s">
        <v>19</v>
      </c>
      <c r="U5" s="1" t="s">
        <v>59</v>
      </c>
      <c r="Y5" s="1">
        <f t="shared" si="0"/>
        <v>3</v>
      </c>
      <c r="Z5" s="4">
        <v>43532.569613657397</v>
      </c>
      <c r="AA5" s="1" t="s">
        <v>45</v>
      </c>
    </row>
    <row r="6" spans="1:34" ht="12.75" customHeight="1" x14ac:dyDescent="0.2">
      <c r="A6" s="1" t="s">
        <v>64</v>
      </c>
      <c r="B6" s="1" t="s">
        <v>65</v>
      </c>
      <c r="C6" s="1" t="s">
        <v>35</v>
      </c>
      <c r="D6" s="2">
        <v>43544</v>
      </c>
      <c r="E6" s="3">
        <v>6067</v>
      </c>
      <c r="G6" s="1" t="s">
        <v>66</v>
      </c>
      <c r="H6" s="1" t="s">
        <v>37</v>
      </c>
      <c r="I6" s="1" t="s">
        <v>38</v>
      </c>
      <c r="J6" s="1" t="s">
        <v>67</v>
      </c>
      <c r="K6" s="1" t="s">
        <v>68</v>
      </c>
      <c r="L6" s="4">
        <v>43532</v>
      </c>
      <c r="M6" s="2">
        <v>43532</v>
      </c>
      <c r="N6" s="1" t="s">
        <v>69</v>
      </c>
      <c r="P6" s="1" t="s">
        <v>70</v>
      </c>
      <c r="Q6" s="1" t="b">
        <v>1</v>
      </c>
      <c r="S6" s="1" t="s">
        <v>58</v>
      </c>
      <c r="T6" s="1" t="s">
        <v>19</v>
      </c>
      <c r="U6" s="1" t="s">
        <v>71</v>
      </c>
      <c r="Y6" s="1">
        <f t="shared" si="0"/>
        <v>3</v>
      </c>
      <c r="Z6" s="4">
        <v>43544.452938194401</v>
      </c>
      <c r="AA6" s="1" t="s">
        <v>45</v>
      </c>
    </row>
    <row r="7" spans="1:34" ht="12.75" customHeight="1" x14ac:dyDescent="0.2">
      <c r="A7" s="1" t="s">
        <v>72</v>
      </c>
      <c r="B7" s="1" t="s">
        <v>73</v>
      </c>
      <c r="C7" s="1" t="s">
        <v>35</v>
      </c>
      <c r="D7" s="2">
        <v>43555</v>
      </c>
      <c r="E7" s="3">
        <v>46000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4">
        <v>43559</v>
      </c>
      <c r="M7" s="2">
        <v>43559</v>
      </c>
      <c r="N7" s="1" t="s">
        <v>74</v>
      </c>
      <c r="P7" s="1" t="s">
        <v>75</v>
      </c>
      <c r="Q7" s="1" t="b">
        <v>1</v>
      </c>
      <c r="S7" s="1" t="s">
        <v>43</v>
      </c>
      <c r="T7" s="1" t="s">
        <v>19</v>
      </c>
      <c r="U7" s="1" t="s">
        <v>59</v>
      </c>
      <c r="Y7" s="1">
        <f t="shared" si="0"/>
        <v>4</v>
      </c>
      <c r="Z7" s="4">
        <v>43566.347810844898</v>
      </c>
      <c r="AA7" s="1" t="s">
        <v>45</v>
      </c>
    </row>
    <row r="8" spans="1:34" ht="12.75" customHeight="1" x14ac:dyDescent="0.2">
      <c r="A8" s="1" t="s">
        <v>76</v>
      </c>
      <c r="B8" s="1" t="s">
        <v>77</v>
      </c>
      <c r="C8" s="1" t="s">
        <v>35</v>
      </c>
      <c r="D8" s="2">
        <v>43576</v>
      </c>
      <c r="E8" s="3">
        <v>1603.32</v>
      </c>
      <c r="G8" s="1" t="s">
        <v>78</v>
      </c>
      <c r="H8" s="1" t="s">
        <v>37</v>
      </c>
      <c r="I8" s="1" t="s">
        <v>38</v>
      </c>
      <c r="J8" s="1" t="s">
        <v>79</v>
      </c>
      <c r="K8" s="1" t="s">
        <v>68</v>
      </c>
      <c r="L8" s="4">
        <v>43567</v>
      </c>
      <c r="M8" s="2">
        <v>43567</v>
      </c>
      <c r="N8" s="1" t="s">
        <v>80</v>
      </c>
      <c r="P8" s="1" t="s">
        <v>81</v>
      </c>
      <c r="Q8" s="1" t="b">
        <v>1</v>
      </c>
      <c r="S8" s="1" t="s">
        <v>43</v>
      </c>
      <c r="T8" s="1" t="s">
        <v>19</v>
      </c>
      <c r="U8" s="1" t="s">
        <v>82</v>
      </c>
      <c r="Y8" s="1">
        <f t="shared" si="0"/>
        <v>4</v>
      </c>
      <c r="Z8" s="4">
        <v>43580.575279398101</v>
      </c>
      <c r="AA8" s="1" t="s">
        <v>45</v>
      </c>
    </row>
    <row r="9" spans="1:34" ht="12.75" customHeight="1" x14ac:dyDescent="0.2">
      <c r="A9" s="1" t="s">
        <v>83</v>
      </c>
      <c r="B9" s="1" t="s">
        <v>47</v>
      </c>
      <c r="C9" s="1" t="s">
        <v>35</v>
      </c>
      <c r="D9" s="2">
        <v>43570</v>
      </c>
      <c r="E9" s="3">
        <v>4235</v>
      </c>
      <c r="G9" s="1" t="s">
        <v>84</v>
      </c>
      <c r="H9" s="1" t="s">
        <v>37</v>
      </c>
      <c r="I9" s="1" t="s">
        <v>38</v>
      </c>
      <c r="J9" s="1" t="s">
        <v>85</v>
      </c>
      <c r="K9" s="1" t="s">
        <v>50</v>
      </c>
      <c r="L9" s="4">
        <v>43570</v>
      </c>
      <c r="M9" s="2">
        <v>43570</v>
      </c>
      <c r="N9" s="1" t="s">
        <v>86</v>
      </c>
      <c r="P9" s="1" t="s">
        <v>87</v>
      </c>
      <c r="Q9" s="1" t="b">
        <v>1</v>
      </c>
      <c r="S9" s="1" t="s">
        <v>43</v>
      </c>
      <c r="T9" s="1" t="s">
        <v>19</v>
      </c>
      <c r="U9" s="1" t="s">
        <v>53</v>
      </c>
      <c r="Y9" s="1">
        <f t="shared" si="0"/>
        <v>4</v>
      </c>
      <c r="Z9" s="4">
        <v>43584.325104710602</v>
      </c>
      <c r="AA9" s="1" t="s">
        <v>45</v>
      </c>
    </row>
    <row r="10" spans="1:34" ht="12.75" customHeight="1" x14ac:dyDescent="0.2">
      <c r="A10" s="1" t="s">
        <v>88</v>
      </c>
      <c r="B10" s="1" t="s">
        <v>89</v>
      </c>
      <c r="C10" s="1" t="s">
        <v>35</v>
      </c>
      <c r="D10" s="2">
        <v>43571</v>
      </c>
      <c r="E10" s="3">
        <v>3304.32</v>
      </c>
      <c r="G10" s="1" t="s">
        <v>90</v>
      </c>
      <c r="H10" s="1" t="s">
        <v>37</v>
      </c>
      <c r="I10" s="1" t="s">
        <v>91</v>
      </c>
      <c r="J10" s="1" t="s">
        <v>92</v>
      </c>
      <c r="K10" s="1" t="s">
        <v>93</v>
      </c>
      <c r="L10" s="4">
        <v>43571</v>
      </c>
      <c r="M10" s="2">
        <v>43571</v>
      </c>
      <c r="N10" s="1" t="s">
        <v>94</v>
      </c>
      <c r="P10" s="1" t="s">
        <v>95</v>
      </c>
      <c r="Q10" s="1" t="b">
        <v>1</v>
      </c>
      <c r="S10" s="1" t="s">
        <v>96</v>
      </c>
      <c r="T10" s="1" t="s">
        <v>19</v>
      </c>
      <c r="U10" s="1" t="s">
        <v>97</v>
      </c>
      <c r="Y10" s="1">
        <f t="shared" si="0"/>
        <v>4</v>
      </c>
      <c r="Z10" s="4">
        <v>43581.329852777802</v>
      </c>
      <c r="AA10" s="1" t="s">
        <v>98</v>
      </c>
    </row>
    <row r="11" spans="1:34" ht="12.75" customHeight="1" x14ac:dyDescent="0.2">
      <c r="A11" s="1" t="s">
        <v>99</v>
      </c>
      <c r="B11" s="1" t="s">
        <v>89</v>
      </c>
      <c r="C11" s="1" t="s">
        <v>35</v>
      </c>
      <c r="D11" s="2">
        <v>43579</v>
      </c>
      <c r="E11" s="3">
        <v>2103.5500000000002</v>
      </c>
      <c r="G11" s="1" t="s">
        <v>90</v>
      </c>
      <c r="H11" s="1" t="s">
        <v>37</v>
      </c>
      <c r="I11" s="1" t="s">
        <v>91</v>
      </c>
      <c r="J11" s="1" t="s">
        <v>92</v>
      </c>
      <c r="K11" s="1" t="s">
        <v>93</v>
      </c>
      <c r="L11" s="4">
        <v>43579</v>
      </c>
      <c r="M11" s="2">
        <v>43579</v>
      </c>
      <c r="N11" s="1" t="s">
        <v>100</v>
      </c>
      <c r="P11" s="1" t="s">
        <v>101</v>
      </c>
      <c r="Q11" s="1" t="b">
        <v>1</v>
      </c>
      <c r="S11" s="1" t="s">
        <v>96</v>
      </c>
      <c r="T11" s="1" t="s">
        <v>19</v>
      </c>
      <c r="U11" s="1" t="s">
        <v>97</v>
      </c>
      <c r="Y11" s="1">
        <f t="shared" si="0"/>
        <v>4</v>
      </c>
      <c r="Z11" s="4">
        <v>43585.503361574098</v>
      </c>
      <c r="AA11" s="1" t="s">
        <v>98</v>
      </c>
    </row>
    <row r="12" spans="1:34" ht="12.75" customHeight="1" x14ac:dyDescent="0.2">
      <c r="A12" s="1" t="s">
        <v>102</v>
      </c>
      <c r="B12" s="1" t="s">
        <v>55</v>
      </c>
      <c r="C12" s="1" t="s">
        <v>35</v>
      </c>
      <c r="D12" s="2">
        <v>43585</v>
      </c>
      <c r="E12" s="3">
        <v>1150</v>
      </c>
      <c r="G12" s="1" t="s">
        <v>36</v>
      </c>
      <c r="H12" s="1" t="s">
        <v>37</v>
      </c>
      <c r="I12" s="1" t="s">
        <v>38</v>
      </c>
      <c r="J12" s="1" t="s">
        <v>39</v>
      </c>
      <c r="K12" s="1" t="s">
        <v>40</v>
      </c>
      <c r="L12" s="4">
        <v>43591</v>
      </c>
      <c r="M12" s="2">
        <v>43591</v>
      </c>
      <c r="N12" s="1" t="s">
        <v>103</v>
      </c>
      <c r="P12" s="1" t="s">
        <v>104</v>
      </c>
      <c r="Q12" s="1" t="b">
        <v>1</v>
      </c>
      <c r="S12" s="1" t="s">
        <v>58</v>
      </c>
      <c r="T12" s="1" t="s">
        <v>19</v>
      </c>
      <c r="U12" s="1" t="s">
        <v>59</v>
      </c>
      <c r="Y12" s="1">
        <f t="shared" si="0"/>
        <v>5</v>
      </c>
      <c r="Z12" s="4">
        <v>43599.4358413542</v>
      </c>
      <c r="AA12" s="1" t="s">
        <v>45</v>
      </c>
    </row>
    <row r="13" spans="1:34" ht="12.75" customHeight="1" x14ac:dyDescent="0.2">
      <c r="A13" s="1" t="s">
        <v>105</v>
      </c>
      <c r="B13" s="1" t="s">
        <v>106</v>
      </c>
      <c r="C13" s="1" t="s">
        <v>35</v>
      </c>
      <c r="D13" s="2">
        <v>43585</v>
      </c>
      <c r="E13" s="3">
        <v>44850</v>
      </c>
      <c r="G13" s="1" t="s">
        <v>36</v>
      </c>
      <c r="H13" s="1" t="s">
        <v>37</v>
      </c>
      <c r="I13" s="1" t="s">
        <v>38</v>
      </c>
      <c r="J13" s="1" t="s">
        <v>39</v>
      </c>
      <c r="K13" s="1" t="s">
        <v>40</v>
      </c>
      <c r="L13" s="4">
        <v>43591</v>
      </c>
      <c r="M13" s="2">
        <v>43591</v>
      </c>
      <c r="N13" s="1" t="s">
        <v>107</v>
      </c>
      <c r="P13" s="1" t="s">
        <v>108</v>
      </c>
      <c r="Q13" s="1" t="b">
        <v>1</v>
      </c>
      <c r="S13" s="1" t="s">
        <v>58</v>
      </c>
      <c r="T13" s="1" t="s">
        <v>19</v>
      </c>
      <c r="U13" s="1" t="s">
        <v>59</v>
      </c>
      <c r="Y13" s="1">
        <f t="shared" si="0"/>
        <v>5</v>
      </c>
      <c r="Z13" s="4">
        <v>43595.5825408565</v>
      </c>
      <c r="AA13" s="1" t="s">
        <v>45</v>
      </c>
    </row>
    <row r="14" spans="1:34" ht="12.75" customHeight="1" x14ac:dyDescent="0.2">
      <c r="A14" s="1" t="s">
        <v>109</v>
      </c>
      <c r="B14" s="1" t="s">
        <v>89</v>
      </c>
      <c r="C14" s="1" t="s">
        <v>35</v>
      </c>
      <c r="D14" s="2">
        <v>43600</v>
      </c>
      <c r="E14" s="3">
        <v>1994.64</v>
      </c>
      <c r="G14" s="1" t="s">
        <v>90</v>
      </c>
      <c r="H14" s="1" t="s">
        <v>37</v>
      </c>
      <c r="I14" s="1" t="s">
        <v>91</v>
      </c>
      <c r="J14" s="1" t="s">
        <v>92</v>
      </c>
      <c r="K14" s="1" t="s">
        <v>93</v>
      </c>
      <c r="L14" s="4">
        <v>43600</v>
      </c>
      <c r="M14" s="2">
        <v>43600</v>
      </c>
      <c r="N14" s="1" t="s">
        <v>110</v>
      </c>
      <c r="P14" s="1" t="s">
        <v>111</v>
      </c>
      <c r="Q14" s="1" t="b">
        <v>1</v>
      </c>
      <c r="S14" s="1" t="s">
        <v>96</v>
      </c>
      <c r="T14" s="1" t="s">
        <v>19</v>
      </c>
      <c r="U14" s="1" t="s">
        <v>97</v>
      </c>
      <c r="Y14" s="1">
        <f t="shared" si="0"/>
        <v>5</v>
      </c>
      <c r="Z14" s="4">
        <v>43605.604752164298</v>
      </c>
      <c r="AA14" s="1" t="s">
        <v>98</v>
      </c>
    </row>
    <row r="15" spans="1:34" ht="12.75" customHeight="1" x14ac:dyDescent="0.2">
      <c r="A15" s="1" t="s">
        <v>112</v>
      </c>
      <c r="B15" s="1" t="s">
        <v>113</v>
      </c>
      <c r="C15" s="1" t="s">
        <v>35</v>
      </c>
      <c r="D15" s="2">
        <v>43600</v>
      </c>
      <c r="E15" s="3">
        <v>2827</v>
      </c>
      <c r="G15" s="1" t="s">
        <v>48</v>
      </c>
      <c r="H15" s="1" t="s">
        <v>37</v>
      </c>
      <c r="I15" s="1" t="s">
        <v>38</v>
      </c>
      <c r="J15" s="1" t="s">
        <v>49</v>
      </c>
      <c r="K15" s="1" t="s">
        <v>68</v>
      </c>
      <c r="L15" s="4">
        <v>43600</v>
      </c>
      <c r="M15" s="2">
        <v>43600</v>
      </c>
      <c r="N15" s="1" t="s">
        <v>114</v>
      </c>
      <c r="P15" s="1" t="s">
        <v>115</v>
      </c>
      <c r="Q15" s="1" t="b">
        <v>1</v>
      </c>
      <c r="S15" s="1" t="s">
        <v>43</v>
      </c>
      <c r="T15" s="1" t="s">
        <v>19</v>
      </c>
      <c r="U15" s="1" t="s">
        <v>82</v>
      </c>
      <c r="Y15" s="1">
        <f t="shared" si="0"/>
        <v>5</v>
      </c>
      <c r="Z15" s="4">
        <v>43613.484652083302</v>
      </c>
      <c r="AA15" s="1" t="s">
        <v>45</v>
      </c>
    </row>
    <row r="16" spans="1:34" ht="12.75" customHeight="1" x14ac:dyDescent="0.2">
      <c r="A16" s="1" t="s">
        <v>116</v>
      </c>
      <c r="B16" s="1" t="s">
        <v>117</v>
      </c>
      <c r="C16" s="1" t="s">
        <v>35</v>
      </c>
      <c r="D16" s="2">
        <v>43601</v>
      </c>
      <c r="E16" s="3">
        <v>-0.01</v>
      </c>
      <c r="G16" s="1" t="s">
        <v>90</v>
      </c>
      <c r="H16" s="1" t="s">
        <v>37</v>
      </c>
      <c r="I16" s="1" t="s">
        <v>91</v>
      </c>
      <c r="J16" s="1" t="s">
        <v>92</v>
      </c>
      <c r="K16" s="1" t="s">
        <v>93</v>
      </c>
      <c r="L16" s="4">
        <v>43601</v>
      </c>
      <c r="M16" s="2">
        <v>43601</v>
      </c>
      <c r="N16" s="1" t="s">
        <v>100</v>
      </c>
      <c r="P16" s="1" t="s">
        <v>118</v>
      </c>
      <c r="Q16" s="1" t="b">
        <v>1</v>
      </c>
      <c r="S16" s="1" t="s">
        <v>96</v>
      </c>
      <c r="T16" s="1" t="s">
        <v>19</v>
      </c>
      <c r="U16" s="1" t="s">
        <v>97</v>
      </c>
      <c r="Y16" s="1">
        <f t="shared" si="0"/>
        <v>5</v>
      </c>
      <c r="Z16" s="4">
        <v>43601.5287896644</v>
      </c>
      <c r="AA16" s="1" t="s">
        <v>98</v>
      </c>
    </row>
    <row r="17" spans="1:27" ht="12.75" customHeight="1" x14ac:dyDescent="0.2">
      <c r="A17" s="1" t="s">
        <v>119</v>
      </c>
      <c r="B17" s="1" t="s">
        <v>120</v>
      </c>
      <c r="C17" s="1" t="s">
        <v>35</v>
      </c>
      <c r="D17" s="2">
        <v>43616</v>
      </c>
      <c r="E17" s="3">
        <v>40825</v>
      </c>
      <c r="G17" s="1" t="s">
        <v>36</v>
      </c>
      <c r="H17" s="1" t="s">
        <v>37</v>
      </c>
      <c r="I17" s="1" t="s">
        <v>38</v>
      </c>
      <c r="J17" s="1" t="s">
        <v>39</v>
      </c>
      <c r="K17" s="1" t="s">
        <v>40</v>
      </c>
      <c r="L17" s="4">
        <v>43621</v>
      </c>
      <c r="M17" s="2">
        <v>43621</v>
      </c>
      <c r="N17" s="1" t="s">
        <v>121</v>
      </c>
      <c r="P17" s="1" t="s">
        <v>122</v>
      </c>
      <c r="Q17" s="1" t="b">
        <v>1</v>
      </c>
      <c r="S17" s="1" t="s">
        <v>58</v>
      </c>
      <c r="T17" s="1" t="s">
        <v>19</v>
      </c>
      <c r="U17" s="1" t="s">
        <v>59</v>
      </c>
      <c r="Y17" s="1">
        <f t="shared" si="0"/>
        <v>6</v>
      </c>
      <c r="Z17" s="4">
        <v>43626.271008993099</v>
      </c>
      <c r="AA17" s="1" t="s">
        <v>45</v>
      </c>
    </row>
    <row r="18" spans="1:27" ht="12.75" customHeight="1" x14ac:dyDescent="0.2">
      <c r="A18" s="1" t="s">
        <v>123</v>
      </c>
      <c r="B18" s="1" t="s">
        <v>55</v>
      </c>
      <c r="C18" s="1" t="s">
        <v>35</v>
      </c>
      <c r="D18" s="2">
        <v>43616</v>
      </c>
      <c r="E18" s="3">
        <v>1150</v>
      </c>
      <c r="G18" s="1" t="s">
        <v>124</v>
      </c>
      <c r="H18" s="1" t="s">
        <v>37</v>
      </c>
      <c r="I18" s="1" t="s">
        <v>38</v>
      </c>
      <c r="J18" s="1" t="s">
        <v>125</v>
      </c>
      <c r="K18" s="1" t="s">
        <v>40</v>
      </c>
      <c r="L18" s="4">
        <v>43622</v>
      </c>
      <c r="M18" s="2">
        <v>43622</v>
      </c>
      <c r="N18" s="1" t="s">
        <v>126</v>
      </c>
      <c r="P18" s="1" t="s">
        <v>127</v>
      </c>
      <c r="Q18" s="1" t="b">
        <v>1</v>
      </c>
      <c r="S18" s="1" t="s">
        <v>43</v>
      </c>
      <c r="T18" s="1" t="s">
        <v>19</v>
      </c>
      <c r="U18" s="1" t="s">
        <v>59</v>
      </c>
      <c r="Y18" s="1">
        <f t="shared" si="0"/>
        <v>6</v>
      </c>
      <c r="Z18" s="4">
        <v>43626.596580902798</v>
      </c>
      <c r="AA18" s="1" t="s">
        <v>45</v>
      </c>
    </row>
    <row r="19" spans="1:27" ht="12.75" customHeight="1" x14ac:dyDescent="0.2">
      <c r="A19" s="1" t="s">
        <v>128</v>
      </c>
      <c r="B19" s="1" t="s">
        <v>113</v>
      </c>
      <c r="C19" s="1" t="s">
        <v>35</v>
      </c>
      <c r="D19" s="2">
        <v>43616</v>
      </c>
      <c r="E19" s="3">
        <v>2757</v>
      </c>
      <c r="G19" s="1" t="s">
        <v>48</v>
      </c>
      <c r="H19" s="1" t="s">
        <v>37</v>
      </c>
      <c r="I19" s="1" t="s">
        <v>38</v>
      </c>
      <c r="J19" s="1" t="s">
        <v>49</v>
      </c>
      <c r="K19" s="1" t="s">
        <v>68</v>
      </c>
      <c r="L19" s="4">
        <v>43622</v>
      </c>
      <c r="M19" s="2">
        <v>43622</v>
      </c>
      <c r="N19" s="1" t="s">
        <v>129</v>
      </c>
      <c r="P19" s="1" t="s">
        <v>130</v>
      </c>
      <c r="Q19" s="1" t="b">
        <v>1</v>
      </c>
      <c r="S19" s="1" t="s">
        <v>43</v>
      </c>
      <c r="T19" s="1" t="s">
        <v>19</v>
      </c>
      <c r="U19" s="1" t="s">
        <v>82</v>
      </c>
      <c r="Y19" s="1">
        <f t="shared" si="0"/>
        <v>6</v>
      </c>
      <c r="Z19" s="4">
        <v>43627.313328900498</v>
      </c>
      <c r="AA19" s="1" t="s">
        <v>45</v>
      </c>
    </row>
    <row r="20" spans="1:27" ht="12.75" customHeight="1" x14ac:dyDescent="0.2">
      <c r="A20" s="1" t="s">
        <v>131</v>
      </c>
      <c r="B20" s="1" t="s">
        <v>132</v>
      </c>
      <c r="C20" s="1" t="s">
        <v>35</v>
      </c>
      <c r="D20" s="2">
        <v>43663</v>
      </c>
      <c r="E20" s="3">
        <v>300</v>
      </c>
      <c r="G20" s="1" t="s">
        <v>133</v>
      </c>
      <c r="H20" s="1" t="s">
        <v>37</v>
      </c>
      <c r="I20" s="1" t="s">
        <v>38</v>
      </c>
      <c r="J20" s="1" t="s">
        <v>134</v>
      </c>
      <c r="K20" s="1" t="s">
        <v>93</v>
      </c>
      <c r="L20" s="4">
        <v>43663</v>
      </c>
      <c r="M20" s="2">
        <v>43663</v>
      </c>
      <c r="N20" s="1" t="s">
        <v>135</v>
      </c>
      <c r="P20" s="1" t="s">
        <v>136</v>
      </c>
      <c r="Q20" s="1" t="b">
        <v>1</v>
      </c>
      <c r="S20" s="1" t="s">
        <v>43</v>
      </c>
      <c r="T20" s="1" t="s">
        <v>19</v>
      </c>
      <c r="U20" s="1" t="s">
        <v>137</v>
      </c>
      <c r="Y20" s="1">
        <f t="shared" si="0"/>
        <v>7</v>
      </c>
      <c r="Z20" s="4">
        <v>43682.548070104203</v>
      </c>
      <c r="AA20" s="1" t="s">
        <v>45</v>
      </c>
    </row>
    <row r="21" spans="1:27" ht="12.75" customHeight="1" x14ac:dyDescent="0.2">
      <c r="A21" s="1" t="s">
        <v>138</v>
      </c>
      <c r="B21" s="1" t="s">
        <v>139</v>
      </c>
      <c r="C21" s="1" t="s">
        <v>35</v>
      </c>
      <c r="D21" s="2">
        <v>43703</v>
      </c>
      <c r="E21" s="3">
        <v>42550</v>
      </c>
      <c r="G21" s="1" t="s">
        <v>124</v>
      </c>
      <c r="H21" s="1" t="s">
        <v>37</v>
      </c>
      <c r="I21" s="1" t="s">
        <v>38</v>
      </c>
      <c r="J21" s="1" t="s">
        <v>125</v>
      </c>
      <c r="K21" s="1" t="s">
        <v>40</v>
      </c>
      <c r="L21" s="4">
        <v>43703</v>
      </c>
      <c r="M21" s="2">
        <v>43703</v>
      </c>
      <c r="N21" s="1" t="s">
        <v>140</v>
      </c>
      <c r="P21" s="1" t="s">
        <v>141</v>
      </c>
      <c r="Q21" s="1" t="b">
        <v>1</v>
      </c>
      <c r="S21" s="1" t="s">
        <v>43</v>
      </c>
      <c r="T21" s="1" t="s">
        <v>19</v>
      </c>
      <c r="U21" s="1" t="s">
        <v>59</v>
      </c>
      <c r="Y21" s="1">
        <f t="shared" si="0"/>
        <v>8</v>
      </c>
      <c r="Z21" s="4">
        <v>43705.495911030099</v>
      </c>
      <c r="AA21" s="1" t="s">
        <v>45</v>
      </c>
    </row>
    <row r="22" spans="1:27" ht="12.75" customHeight="1" x14ac:dyDescent="0.2">
      <c r="A22" s="1" t="s">
        <v>142</v>
      </c>
      <c r="B22" s="1" t="s">
        <v>143</v>
      </c>
      <c r="C22" s="1" t="s">
        <v>35</v>
      </c>
      <c r="D22" s="2">
        <v>43703</v>
      </c>
      <c r="E22" s="3">
        <v>1725</v>
      </c>
      <c r="G22" s="1" t="s">
        <v>124</v>
      </c>
      <c r="H22" s="1" t="s">
        <v>37</v>
      </c>
      <c r="I22" s="1" t="s">
        <v>38</v>
      </c>
      <c r="J22" s="1" t="s">
        <v>125</v>
      </c>
      <c r="K22" s="1" t="s">
        <v>40</v>
      </c>
      <c r="L22" s="4">
        <v>43703</v>
      </c>
      <c r="M22" s="2">
        <v>43703</v>
      </c>
      <c r="N22" s="1" t="s">
        <v>144</v>
      </c>
      <c r="P22" s="1" t="s">
        <v>145</v>
      </c>
      <c r="Q22" s="1" t="b">
        <v>1</v>
      </c>
      <c r="S22" s="1" t="s">
        <v>43</v>
      </c>
      <c r="T22" s="1" t="s">
        <v>19</v>
      </c>
      <c r="U22" s="1" t="s">
        <v>59</v>
      </c>
      <c r="Y22" s="1">
        <f t="shared" si="0"/>
        <v>8</v>
      </c>
      <c r="Z22" s="4">
        <v>43705.495915011597</v>
      </c>
      <c r="AA22" s="1" t="s">
        <v>45</v>
      </c>
    </row>
    <row r="23" spans="1:27" ht="12.75" customHeight="1" x14ac:dyDescent="0.2">
      <c r="A23" s="1" t="s">
        <v>146</v>
      </c>
      <c r="B23" s="1" t="s">
        <v>147</v>
      </c>
      <c r="C23" s="1" t="s">
        <v>35</v>
      </c>
      <c r="D23" s="2">
        <v>43606</v>
      </c>
      <c r="E23" s="3">
        <v>1062</v>
      </c>
      <c r="G23" s="1" t="s">
        <v>148</v>
      </c>
      <c r="H23" s="1" t="s">
        <v>149</v>
      </c>
      <c r="I23" s="1" t="s">
        <v>38</v>
      </c>
      <c r="J23" s="1" t="s">
        <v>150</v>
      </c>
      <c r="K23" s="1" t="s">
        <v>151</v>
      </c>
      <c r="L23" s="4">
        <v>43606.458663854202</v>
      </c>
      <c r="M23" s="2">
        <v>43606</v>
      </c>
      <c r="P23" s="1" t="s">
        <v>152</v>
      </c>
      <c r="Q23" s="1" t="b">
        <v>1</v>
      </c>
      <c r="S23" s="1" t="s">
        <v>153</v>
      </c>
      <c r="T23" s="1" t="s">
        <v>19</v>
      </c>
      <c r="U23" s="1" t="s">
        <v>154</v>
      </c>
      <c r="Y23" s="1">
        <f t="shared" si="0"/>
        <v>5</v>
      </c>
      <c r="Z23" s="4">
        <v>43607.498949039298</v>
      </c>
      <c r="AA23" s="1" t="s">
        <v>45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2019-11-07T07:00:24Z</dcterms:modified>
</cp:coreProperties>
</file>