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49718080-DEFC-4C71-8529-99DFD89955AD}" xr6:coauthVersionLast="45" xr6:coauthVersionMax="45" xr10:uidLastSave="{00000000-0000-0000-0000-000000000000}"/>
  <bookViews>
    <workbookView xWindow="0" yWindow="0" windowWidth="28800" windowHeight="15600" xr2:uid="{00000000-000D-0000-FFFF-FFFF00000000}"/>
  </bookViews>
  <sheets>
    <sheet name="List1" sheetId="2" r:id="rId1"/>
    <sheet name="Sheet1" sheetId="1" r:id="rId2"/>
  </sheets>
  <calcPr calcId="18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2" l="1"/>
  <c r="Y3" i="1" l="1"/>
  <c r="Y4" i="1"/>
  <c r="Y2" i="1"/>
  <c r="B15" i="2"/>
  <c r="B16" i="2" l="1"/>
</calcChain>
</file>

<file path=xl/sharedStrings.xml><?xml version="1.0" encoding="utf-8"?>
<sst xmlns="http://schemas.openxmlformats.org/spreadsheetml/2006/main" count="90" uniqueCount="67">
  <si>
    <t>Evidenční číslo dokladu</t>
  </si>
  <si>
    <t>Popis</t>
  </si>
  <si>
    <t>Index DPH</t>
  </si>
  <si>
    <t>Datum zaúčtování</t>
  </si>
  <si>
    <t>Částka MD</t>
  </si>
  <si>
    <t>Částka DAL</t>
  </si>
  <si>
    <t>Hospodářské středisko</t>
  </si>
  <si>
    <t>Protiúčet</t>
  </si>
  <si>
    <t>Akce</t>
  </si>
  <si>
    <t>Název hospodářského střediska</t>
  </si>
  <si>
    <t>Obchodní partner</t>
  </si>
  <si>
    <t>Datum dokladu</t>
  </si>
  <si>
    <t>Datum uplatnění zd. plnění</t>
  </si>
  <si>
    <t>Variabilní symbol</t>
  </si>
  <si>
    <t>Účetní skupina zboží</t>
  </si>
  <si>
    <t>Párovací skupina</t>
  </si>
  <si>
    <t>Audit</t>
  </si>
  <si>
    <t>Kalkulační jednice</t>
  </si>
  <si>
    <t>Zaúčtoval</t>
  </si>
  <si>
    <t>Zaúčtováno</t>
  </si>
  <si>
    <t>Poznámka k dokladu</t>
  </si>
  <si>
    <t>Poznámka k položce</t>
  </si>
  <si>
    <t>Účetní kurz</t>
  </si>
  <si>
    <t>Cena na dokladu v cizí měně</t>
  </si>
  <si>
    <t>Okamžik zápisu</t>
  </si>
  <si>
    <t>Název akce</t>
  </si>
  <si>
    <t>Název kalkulační jednice</t>
  </si>
  <si>
    <t>Obor</t>
  </si>
  <si>
    <t>Zdroj</t>
  </si>
  <si>
    <t>Okruh</t>
  </si>
  <si>
    <t>Název oboru</t>
  </si>
  <si>
    <t>Název zdroje</t>
  </si>
  <si>
    <t>Název okruhu</t>
  </si>
  <si>
    <t>ID-2019-01-000011</t>
  </si>
  <si>
    <t>Časové rozlišení FP-2018-10-006654 - pojištění majetku 1.1. - 31.3.2019</t>
  </si>
  <si>
    <t>000</t>
  </si>
  <si>
    <t>9001</t>
  </si>
  <si>
    <t>38100000</t>
  </si>
  <si>
    <t>HC</t>
  </si>
  <si>
    <t>URE: Úsek ředitele</t>
  </si>
  <si>
    <t>SATUM CZECH s.r.o.</t>
  </si>
  <si>
    <t>313965100,10870</t>
  </si>
  <si>
    <t>Buzková Eva</t>
  </si>
  <si>
    <t>FP-2018-10-006654</t>
  </si>
  <si>
    <t>Hlavní činnost</t>
  </si>
  <si>
    <t>ID-2019-01-000073</t>
  </si>
  <si>
    <t>Časové rozlišení FP-2018-10-000927 - pojištění majetku 1.4. - 30.6.2019</t>
  </si>
  <si>
    <t>328819718,10870</t>
  </si>
  <si>
    <t>FP-2019-10-000927</t>
  </si>
  <si>
    <t>ID-2019-01-000419</t>
  </si>
  <si>
    <t>Časové rozlišení FP-2019-10-002928 - pojištění majetku 1.7. - 30.9.2019</t>
  </si>
  <si>
    <t>340149839,10870</t>
  </si>
  <si>
    <t>FP-2019-10-002928</t>
  </si>
  <si>
    <t>Měsíc</t>
  </si>
  <si>
    <t>Popisky řádků</t>
  </si>
  <si>
    <t>Celkový součet</t>
  </si>
  <si>
    <t>Popisky sloupců</t>
  </si>
  <si>
    <t>Součet z Částka MD</t>
  </si>
  <si>
    <t>Rozpočet 2018</t>
  </si>
  <si>
    <t>Skutečnost 2018</t>
  </si>
  <si>
    <t>Rozpočet 2019</t>
  </si>
  <si>
    <t>Dopočet     1- 12 / 2019</t>
  </si>
  <si>
    <t>Rozpočet 2020</t>
  </si>
  <si>
    <t>549 11 001</t>
  </si>
  <si>
    <t>Skutečnost  1- 9 / 2019</t>
  </si>
  <si>
    <t>Pozn: Mgr. Sabina Procházková</t>
  </si>
  <si>
    <r>
      <t xml:space="preserve">dle průzkumu trhu od makléře zasílám cenovou predikci pojištění FNOL s účinností od 1.7.2020.  Takto bychom kalkulovali i pro potřeby stanovení předpokládané ceny nové veřejné zakázky – čili takto se předpokládají ceny pojistného.  Predikce vychází z našeho škodního průběhu, který je bohužel dlouhodobě nepříznivý.  </t>
    </r>
    <r>
      <rPr>
        <b/>
        <i/>
        <sz val="10"/>
        <color rgb="FF000000"/>
        <rFont val="Arial"/>
        <family val="2"/>
        <charset val="238"/>
      </rPr>
      <t xml:space="preserve">Naše predikce při současném škodním průběhu a stávajícím rozsahu krytí:  Majetek –  nově 3,2 mil. Kč ročně   </t>
    </r>
    <r>
      <rPr>
        <i/>
        <sz val="10"/>
        <color rgb="FF000000"/>
        <rFont val="Arial"/>
        <family val="2"/>
        <charset val="238"/>
      </rPr>
      <t xml:space="preserve">/ stávající 2.282.512  Kč Profesní odpovědnost za škodu – nově  9 mil. Kč  ročně  / stávající 5,9 mil. Kč Jde jen o kvalifikovaný odhad.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</si>
</sst>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"/>
    <numFmt numFmtId="165" formatCode="dd/mm/yyyy\ h:mm:ss"/>
  </numFmts>
  <fonts count="6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/>
    <xf numFmtId="0" fontId="2" fillId="0" borderId="0" xfId="0" applyFont="1"/>
    <xf numFmtId="0" fontId="3" fillId="0" borderId="0" xfId="0" applyFont="1"/>
    <xf numFmtId="0" fontId="0" fillId="0" borderId="0" xfId="0" applyAlignment="1"/>
    <xf numFmtId="0" fontId="4" fillId="0" borderId="0" xfId="0" applyFont="1" applyAlignment="1">
      <alignment horizontal="center" wrapText="1"/>
    </xf>
  </cellXfs>
  <cellStyles count="1">
    <cellStyle name="Normální" xfId="0" builtinId="0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27.42871886574" createdVersion="6" refreshedVersion="6" minRefreshableVersion="3" recordCount="3" xr:uid="{E31AD60E-E1D6-45A3-8C60-4F3A3F104A9B}">
  <cacheSource type="worksheet">
    <worksheetSource ref="A1:AH4" sheet="Sheet1"/>
  </cacheSource>
  <cacheFields count="34">
    <cacheField name="Evidenční číslo dokladu" numFmtId="0">
      <sharedItems/>
    </cacheField>
    <cacheField name="Popis" numFmtId="0">
      <sharedItems count="3">
        <s v="Časové rozlišení FP-2018-10-006654 - pojištění majetku 1.1. - 31.3.2019"/>
        <s v="Časové rozlišení FP-2018-10-000927 - pojištění majetku 1.4. - 30.6.2019"/>
        <s v="Časové rozlišení FP-2019-10-002928 - pojištění majetku 1.7. - 30.9.2019"/>
      </sharedItems>
    </cacheField>
    <cacheField name="Index DPH" numFmtId="0">
      <sharedItems/>
    </cacheField>
    <cacheField name="Datum zaúčtování" numFmtId="14">
      <sharedItems containsSemiMixedTypes="0" containsNonDate="0" containsDate="1" containsString="0" minDate="2019-01-09T00:00:00" maxDate="2019-07-02T00:00:00"/>
    </cacheField>
    <cacheField name="Částka MD" numFmtId="164">
      <sharedItems containsSemiMixedTypes="0" containsString="0" containsNumber="1" containsInteger="1" minValue="570628" maxValue="570628"/>
    </cacheField>
    <cacheField name="Částka DAL" numFmtId="0">
      <sharedItems containsNonDate="0" containsString="0" containsBlank="1"/>
    </cacheField>
    <cacheField name="Hospodářské středisko" numFmtId="0">
      <sharedItems/>
    </cacheField>
    <cacheField name="Protiúčet" numFmtId="0">
      <sharedItems/>
    </cacheField>
    <cacheField name="Akce" numFmtId="0">
      <sharedItems/>
    </cacheField>
    <cacheField name="Název hospodářského střediska" numFmtId="0">
      <sharedItems/>
    </cacheField>
    <cacheField name="Obchodní partner" numFmtId="0">
      <sharedItems/>
    </cacheField>
    <cacheField name="Datum dokladu" numFmtId="165">
      <sharedItems containsSemiMixedTypes="0" containsNonDate="0" containsDate="1" containsString="0" minDate="2019-01-09T00:00:00" maxDate="2019-07-02T00:00:00"/>
    </cacheField>
    <cacheField name="Datum uplatnění zd. plnění" numFmtId="0">
      <sharedItems containsNonDate="0" containsString="0" containsBlank="1"/>
    </cacheField>
    <cacheField name="Variabilní symbol" numFmtId="0">
      <sharedItems containsNonDate="0" containsString="0" containsBlank="1"/>
    </cacheField>
    <cacheField name="Účetní skupina zboží" numFmtId="0">
      <sharedItems containsNonDate="0" containsString="0" containsBlank="1"/>
    </cacheField>
    <cacheField name="Párovací skupina" numFmtId="0">
      <sharedItems/>
    </cacheField>
    <cacheField name="Audit" numFmtId="0">
      <sharedItems/>
    </cacheField>
    <cacheField name="Kalkulační jednice" numFmtId="0">
      <sharedItems containsNonDate="0" containsString="0" containsBlank="1"/>
    </cacheField>
    <cacheField name="Zaúčtoval" numFmtId="0">
      <sharedItems/>
    </cacheField>
    <cacheField name="Zaúčtováno" numFmtId="0">
      <sharedItems/>
    </cacheField>
    <cacheField name="Poznámka k dokladu" numFmtId="0">
      <sharedItems/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síc" numFmtId="0">
      <sharedItems containsSemiMixedTypes="0" containsString="0" containsNumber="1" containsInteger="1" minValue="1" maxValue="7" count="3">
        <n v="1"/>
        <n v="4"/>
        <n v="7"/>
      </sharedItems>
    </cacheField>
    <cacheField name="Okamžik zápisu" numFmtId="165">
      <sharedItems containsSemiMixedTypes="0" containsNonDate="0" containsDate="1" containsString="0" minDate="2019-01-11T08:14:37" maxDate="2019-07-02T06:42:56"/>
    </cacheField>
    <cacheField name="Název akce" numFmtId="0">
      <sharedItems/>
    </cacheField>
    <cacheField name="Název kalkulační jednice" numFmtId="0">
      <sharedItems containsNonDate="0" containsString="0" containsBlank="1"/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zdroje" numFmtId="0">
      <sharedItems containsNonDate="0" containsString="0" containsBlank="1"/>
    </cacheField>
    <cacheField name="Název okruhu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s v="ID-2019-01-000011"/>
    <x v="0"/>
    <s v="000"/>
    <d v="2019-01-09T00:00:00"/>
    <n v="570628"/>
    <m/>
    <s v="9001"/>
    <s v="38100000"/>
    <s v="HC"/>
    <s v="URE: Úsek ředitele"/>
    <s v="SATUM CZECH s.r.o."/>
    <d v="2019-01-09T00:00:00"/>
    <m/>
    <m/>
    <m/>
    <s v="313965100,10870"/>
    <b v="1"/>
    <m/>
    <s v="Buzková Eva"/>
    <s v="Zaúčtováno"/>
    <s v="FP-2018-10-006654"/>
    <m/>
    <m/>
    <m/>
    <x v="0"/>
    <d v="2019-01-11T08:14:37"/>
    <s v="Hlavní činnost"/>
    <m/>
    <m/>
    <m/>
    <m/>
    <m/>
    <m/>
    <m/>
  </r>
  <r>
    <s v="ID-2019-01-000073"/>
    <x v="1"/>
    <s v="000"/>
    <d v="2019-04-01T00:00:00"/>
    <n v="570628"/>
    <m/>
    <s v="9001"/>
    <s v="38100000"/>
    <s v="HC"/>
    <s v="URE: Úsek ředitele"/>
    <s v="SATUM CZECH s.r.o."/>
    <d v="2019-04-01T00:00:00"/>
    <m/>
    <m/>
    <m/>
    <s v="328819718,10870"/>
    <b v="1"/>
    <m/>
    <s v="Buzková Eva"/>
    <s v="Zaúčtováno"/>
    <s v="FP-2019-10-000927"/>
    <m/>
    <m/>
    <m/>
    <x v="1"/>
    <d v="2019-03-11T06:30:07"/>
    <s v="Hlavní činnost"/>
    <m/>
    <m/>
    <m/>
    <m/>
    <m/>
    <m/>
    <m/>
  </r>
  <r>
    <s v="ID-2019-01-000419"/>
    <x v="2"/>
    <s v="000"/>
    <d v="2019-07-01T00:00:00"/>
    <n v="570628"/>
    <m/>
    <s v="9001"/>
    <s v="38100000"/>
    <s v="HC"/>
    <s v="URE: Úsek ředitele"/>
    <s v="SATUM CZECH s.r.o."/>
    <d v="2019-07-01T00:00:00"/>
    <m/>
    <m/>
    <m/>
    <s v="340149839,10870"/>
    <b v="1"/>
    <m/>
    <s v="Buzková Eva"/>
    <s v="Zaúčtováno"/>
    <s v="FP-2019-10-002928"/>
    <m/>
    <m/>
    <m/>
    <x v="2"/>
    <d v="2019-07-02T06:42:56"/>
    <s v="Hlavní činnost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CDF61E-8BCD-42EF-AC87-CF9D4BC7B9DF}" name="Kontingenční tabulka5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E8" firstHeaderRow="1" firstDataRow="2" firstDataCol="1"/>
  <pivotFields count="34">
    <pivotField showAll="0"/>
    <pivotField axis="axisRow" showAll="0">
      <items count="4">
        <item x="1"/>
        <item x="0"/>
        <item x="2"/>
        <item t="default"/>
      </items>
    </pivotField>
    <pivotField showAll="0"/>
    <pivotField numFmtId="14" showAll="0"/>
    <pivotField dataField="1" numFmtId="164"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24"/>
  </colFields>
  <colItems count="4">
    <i>
      <x/>
    </i>
    <i>
      <x v="1"/>
    </i>
    <i>
      <x v="2"/>
    </i>
    <i t="grand">
      <x/>
    </i>
  </colItems>
  <dataFields count="1">
    <dataField name="Součet z Částka MD" fld="4" baseField="0" baseItem="0" numFmtId="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9BB5F-EC86-4113-B5D7-441B2B807721}">
  <dimension ref="A1:E29"/>
  <sheetViews>
    <sheetView tabSelected="1" workbookViewId="0">
      <selection activeCell="N25" sqref="N25"/>
    </sheetView>
  </sheetViews>
  <sheetFormatPr defaultRowHeight="12.75" x14ac:dyDescent="0.2"/>
  <cols>
    <col min="1" max="1" width="62.140625" bestFit="1" customWidth="1"/>
    <col min="2" max="2" width="18.28515625" bestFit="1" customWidth="1"/>
    <col min="3" max="4" width="10.140625" bestFit="1" customWidth="1"/>
    <col min="5" max="5" width="15" bestFit="1" customWidth="1"/>
  </cols>
  <sheetData>
    <row r="1" spans="1:5" ht="15.75" x14ac:dyDescent="0.25">
      <c r="A1" s="18" t="s">
        <v>63</v>
      </c>
    </row>
    <row r="3" spans="1:5" x14ac:dyDescent="0.2">
      <c r="A3" s="6" t="s">
        <v>57</v>
      </c>
      <c r="B3" s="6" t="s">
        <v>56</v>
      </c>
    </row>
    <row r="4" spans="1:5" x14ac:dyDescent="0.2">
      <c r="A4" s="6" t="s">
        <v>54</v>
      </c>
      <c r="B4">
        <v>1</v>
      </c>
      <c r="C4">
        <v>4</v>
      </c>
      <c r="D4">
        <v>7</v>
      </c>
      <c r="E4" t="s">
        <v>55</v>
      </c>
    </row>
    <row r="5" spans="1:5" x14ac:dyDescent="0.2">
      <c r="A5" s="7" t="s">
        <v>46</v>
      </c>
      <c r="B5" s="8"/>
      <c r="C5" s="8">
        <v>570628</v>
      </c>
      <c r="D5" s="8"/>
      <c r="E5" s="8">
        <v>570628</v>
      </c>
    </row>
    <row r="6" spans="1:5" x14ac:dyDescent="0.2">
      <c r="A6" s="7" t="s">
        <v>34</v>
      </c>
      <c r="B6" s="8">
        <v>570628</v>
      </c>
      <c r="C6" s="8"/>
      <c r="D6" s="8"/>
      <c r="E6" s="8">
        <v>570628</v>
      </c>
    </row>
    <row r="7" spans="1:5" x14ac:dyDescent="0.2">
      <c r="A7" s="7" t="s">
        <v>50</v>
      </c>
      <c r="B7" s="8"/>
      <c r="C7" s="8"/>
      <c r="D7" s="8">
        <v>570628</v>
      </c>
      <c r="E7" s="8">
        <v>570628</v>
      </c>
    </row>
    <row r="8" spans="1:5" x14ac:dyDescent="0.2">
      <c r="A8" s="7" t="s">
        <v>55</v>
      </c>
      <c r="B8" s="8">
        <v>570628</v>
      </c>
      <c r="C8" s="8">
        <v>570628</v>
      </c>
      <c r="D8" s="8">
        <v>570628</v>
      </c>
      <c r="E8" s="8">
        <v>1711884</v>
      </c>
    </row>
    <row r="11" spans="1:5" s="17" customFormat="1" x14ac:dyDescent="0.2">
      <c r="A11" s="15" t="s">
        <v>58</v>
      </c>
      <c r="B11" s="16">
        <v>2283000</v>
      </c>
    </row>
    <row r="12" spans="1:5" x14ac:dyDescent="0.2">
      <c r="A12" s="9" t="s">
        <v>59</v>
      </c>
      <c r="B12" s="10">
        <v>2283000</v>
      </c>
    </row>
    <row r="13" spans="1:5" x14ac:dyDescent="0.2">
      <c r="A13" s="11"/>
      <c r="B13" s="10"/>
    </row>
    <row r="14" spans="1:5" s="17" customFormat="1" x14ac:dyDescent="0.2">
      <c r="A14" s="13" t="s">
        <v>60</v>
      </c>
      <c r="B14" s="16">
        <v>2283000</v>
      </c>
    </row>
    <row r="15" spans="1:5" x14ac:dyDescent="0.2">
      <c r="A15" s="12" t="s">
        <v>64</v>
      </c>
      <c r="B15" s="10">
        <f>GETPIVOTDATA("Částka MD",$A$3)</f>
        <v>1711884</v>
      </c>
    </row>
    <row r="16" spans="1:5" x14ac:dyDescent="0.2">
      <c r="A16" s="12" t="s">
        <v>61</v>
      </c>
      <c r="B16" s="10">
        <f>+(B15/9)*12</f>
        <v>2282512</v>
      </c>
    </row>
    <row r="17" spans="1:2" x14ac:dyDescent="0.2">
      <c r="A17" s="11"/>
      <c r="B17" s="10"/>
    </row>
    <row r="18" spans="1:2" x14ac:dyDescent="0.2">
      <c r="A18" s="13" t="s">
        <v>62</v>
      </c>
      <c r="B18" s="14">
        <f>+B16/2+3200000/2</f>
        <v>2741256</v>
      </c>
    </row>
    <row r="20" spans="1:2" x14ac:dyDescent="0.2">
      <c r="A20" s="17" t="s">
        <v>65</v>
      </c>
    </row>
    <row r="22" spans="1:2" x14ac:dyDescent="0.2">
      <c r="A22" s="20" t="s">
        <v>66</v>
      </c>
      <c r="B22" s="20"/>
    </row>
    <row r="23" spans="1:2" x14ac:dyDescent="0.2">
      <c r="A23" s="20"/>
      <c r="B23" s="20"/>
    </row>
    <row r="24" spans="1:2" x14ac:dyDescent="0.2">
      <c r="A24" s="20"/>
      <c r="B24" s="20"/>
    </row>
    <row r="25" spans="1:2" x14ac:dyDescent="0.2">
      <c r="A25" s="20"/>
      <c r="B25" s="20"/>
    </row>
    <row r="26" spans="1:2" x14ac:dyDescent="0.2">
      <c r="A26" s="20"/>
      <c r="B26" s="20"/>
    </row>
    <row r="27" spans="1:2" x14ac:dyDescent="0.2">
      <c r="A27" s="20"/>
      <c r="B27" s="20"/>
    </row>
    <row r="28" spans="1:2" x14ac:dyDescent="0.2">
      <c r="A28" s="20"/>
      <c r="B28" s="20"/>
    </row>
    <row r="29" spans="1:2" x14ac:dyDescent="0.2">
      <c r="A29" s="19"/>
      <c r="B29" s="19"/>
    </row>
  </sheetData>
  <mergeCells count="1">
    <mergeCell ref="A22:B2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"/>
  <sheetViews>
    <sheetView workbookViewId="0">
      <selection activeCell="J2" sqref="A1:AH4"/>
    </sheetView>
  </sheetViews>
  <sheetFormatPr defaultColWidth="11.42578125" defaultRowHeight="12.75" customHeight="1" x14ac:dyDescent="0.2"/>
  <cols>
    <col min="1" max="11" width="11.42578125" style="1" customWidth="1"/>
    <col min="12" max="12" width="17.42578125" style="1" customWidth="1"/>
    <col min="13" max="34" width="11.42578125" style="1" customWidth="1"/>
    <col min="35" max="16384" width="11.42578125" style="1"/>
  </cols>
  <sheetData>
    <row r="1" spans="1:34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5" t="s">
        <v>53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</row>
    <row r="2" spans="1:34" ht="12.75" customHeight="1" x14ac:dyDescent="0.2">
      <c r="A2" s="1" t="s">
        <v>33</v>
      </c>
      <c r="B2" s="1" t="s">
        <v>34</v>
      </c>
      <c r="C2" s="1" t="s">
        <v>35</v>
      </c>
      <c r="D2" s="2">
        <v>43474</v>
      </c>
      <c r="E2" s="3">
        <v>570628</v>
      </c>
      <c r="G2" s="1" t="s">
        <v>36</v>
      </c>
      <c r="H2" s="1" t="s">
        <v>37</v>
      </c>
      <c r="I2" s="1" t="s">
        <v>38</v>
      </c>
      <c r="J2" s="1" t="s">
        <v>39</v>
      </c>
      <c r="K2" s="1" t="s">
        <v>40</v>
      </c>
      <c r="L2" s="4">
        <v>43474</v>
      </c>
      <c r="P2" s="1" t="s">
        <v>41</v>
      </c>
      <c r="Q2" s="1" t="b">
        <v>1</v>
      </c>
      <c r="S2" s="1" t="s">
        <v>42</v>
      </c>
      <c r="T2" s="1" t="s">
        <v>19</v>
      </c>
      <c r="U2" s="1" t="s">
        <v>43</v>
      </c>
      <c r="Y2" s="1">
        <f>MONTH(L2)</f>
        <v>1</v>
      </c>
      <c r="Z2" s="4">
        <v>43476.343487118102</v>
      </c>
      <c r="AA2" s="1" t="s">
        <v>44</v>
      </c>
    </row>
    <row r="3" spans="1:34" ht="12.75" customHeight="1" x14ac:dyDescent="0.2">
      <c r="A3" s="1" t="s">
        <v>45</v>
      </c>
      <c r="B3" s="1" t="s">
        <v>46</v>
      </c>
      <c r="C3" s="1" t="s">
        <v>35</v>
      </c>
      <c r="D3" s="2">
        <v>43556</v>
      </c>
      <c r="E3" s="3">
        <v>570628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4">
        <v>43556</v>
      </c>
      <c r="P3" s="1" t="s">
        <v>47</v>
      </c>
      <c r="Q3" s="1" t="b">
        <v>1</v>
      </c>
      <c r="S3" s="1" t="s">
        <v>42</v>
      </c>
      <c r="T3" s="1" t="s">
        <v>19</v>
      </c>
      <c r="U3" s="1" t="s">
        <v>48</v>
      </c>
      <c r="Y3" s="1">
        <f t="shared" ref="Y3:Y4" si="0">MONTH(L3)</f>
        <v>4</v>
      </c>
      <c r="Z3" s="4">
        <v>43535.2709132292</v>
      </c>
      <c r="AA3" s="1" t="s">
        <v>44</v>
      </c>
    </row>
    <row r="4" spans="1:34" ht="12.75" customHeight="1" x14ac:dyDescent="0.2">
      <c r="A4" s="1" t="s">
        <v>49</v>
      </c>
      <c r="B4" s="1" t="s">
        <v>50</v>
      </c>
      <c r="C4" s="1" t="s">
        <v>35</v>
      </c>
      <c r="D4" s="2">
        <v>43647</v>
      </c>
      <c r="E4" s="3">
        <v>570628</v>
      </c>
      <c r="G4" s="1" t="s">
        <v>36</v>
      </c>
      <c r="H4" s="1" t="s">
        <v>37</v>
      </c>
      <c r="I4" s="1" t="s">
        <v>38</v>
      </c>
      <c r="J4" s="1" t="s">
        <v>39</v>
      </c>
      <c r="K4" s="1" t="s">
        <v>40</v>
      </c>
      <c r="L4" s="4">
        <v>43647</v>
      </c>
      <c r="P4" s="1" t="s">
        <v>51</v>
      </c>
      <c r="Q4" s="1" t="b">
        <v>1</v>
      </c>
      <c r="S4" s="1" t="s">
        <v>42</v>
      </c>
      <c r="T4" s="1" t="s">
        <v>19</v>
      </c>
      <c r="U4" s="1" t="s">
        <v>52</v>
      </c>
      <c r="Y4" s="1">
        <f t="shared" si="0"/>
        <v>7</v>
      </c>
      <c r="Z4" s="4">
        <v>43648.279818055598</v>
      </c>
      <c r="AA4" s="1" t="s">
        <v>44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2019-11-12T14:36:56Z</dcterms:modified>
</cp:coreProperties>
</file>