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DD6D3DBF-C9A8-4DCD-BFE2-7A979B79ED1A}" xr6:coauthVersionLast="45" xr6:coauthVersionMax="45" xr10:uidLastSave="{00000000-0000-0000-0000-000000000000}"/>
  <bookViews>
    <workbookView xWindow="0" yWindow="375" windowWidth="28785" windowHeight="15615" xr2:uid="{00000000-000D-0000-FFFF-FFFF00000000}"/>
  </bookViews>
  <sheets>
    <sheet name="List1" sheetId="2" r:id="rId1"/>
    <sheet name="Sheet1" sheetId="1" r:id="rId2"/>
  </sheets>
  <calcPr calcId="18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Y3" i="1" l="1"/>
  <c r="Y4" i="1"/>
  <c r="Y2" i="1"/>
  <c r="B15" i="2"/>
  <c r="B16" i="2" l="1"/>
</calcChain>
</file>

<file path=xl/sharedStrings.xml><?xml version="1.0" encoding="utf-8"?>
<sst xmlns="http://schemas.openxmlformats.org/spreadsheetml/2006/main" count="90" uniqueCount="67">
  <si>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</si>
  <si>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</si>
  <si>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</si>
  <si>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</si>
  <si>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</si>
  <si>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</si>
  <si>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</si>
  <si>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</si>
  <si>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</si>
  <si>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</si>
  <si>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</si>
  <si>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</si>
  <si>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</si>
  <si>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</si>
  <si>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</si>
  <si>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</si>
  <si>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</si>
  <si>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</si>
  <si>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</si>
  <si>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</si>
  <si>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</si>
  <si>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</si>
  <si>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</si>
  <si>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</si>
  <si>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</si>
  <si>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</si>
  <si>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</si>
  <si>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</si>
  <si>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</si>
  <si>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</si>
  <si>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</si>
  <si>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</si>
  <si>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</si>
  <si>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ID-2019-01-000013</t>
  </si>
  <si>
    <t>Časové rozlišení FP-2018-10-006655 - pojištění odpovědnosti 1.1. - 31.3.2019</t>
  </si>
  <si>
    <t>000</t>
  </si>
  <si>
    <t>9001</t>
  </si>
  <si>
    <t>38100000</t>
  </si>
  <si>
    <t>HC</t>
  </si>
  <si>
    <t>URE: Úsek ředitele</t>
  </si>
  <si>
    <t>SATUM CZECH s.r.o.</t>
  </si>
  <si>
    <t>313966032,10870</t>
  </si>
  <si>
    <t>Buzková Eva</t>
  </si>
  <si>
    <t>FP-2018-10-006655</t>
  </si>
  <si>
    <t>Hlavní činnost</t>
  </si>
  <si>
    <t>ID-2019-01-000074</t>
  </si>
  <si>
    <t>Časové rozlišení FP-2019-10-000928 - pojištění odpovědnosti 1.4. - 30.6.2019</t>
  </si>
  <si>
    <t>328928731,10870</t>
  </si>
  <si>
    <t>FP-2019-10-000928</t>
  </si>
  <si>
    <t>ID-2019-01-000418</t>
  </si>
  <si>
    <t>Časové rozlišení FP-2019-10-002928 - pojištění odpovědnosti 1.7. - 30.9.2019</t>
  </si>
  <si>
    <t>340149565,10870</t>
  </si>
  <si>
    <t>FP-2019-10-002928</t>
  </si>
  <si>
    <t>Měsíc</t>
  </si>
  <si>
    <t>Popisky sloupců</t>
  </si>
  <si>
    <t>Celkový součet</t>
  </si>
  <si>
    <t>Popisky řádků</t>
  </si>
  <si>
    <t>Součet z Částka MD</t>
  </si>
  <si>
    <t>549 11 002</t>
  </si>
  <si>
    <t>Rozpočet 2018</t>
  </si>
  <si>
    <t>Skutečnost 2018</t>
  </si>
  <si>
    <t>Rozpočet 2019</t>
  </si>
  <si>
    <t>Dopočet     1- 12 / 2019</t>
  </si>
  <si>
    <t>Rozpočet 2020</t>
  </si>
  <si>
    <t>Skutečnost  1- 9 / 2019</t>
  </si>
  <si>
    <t>Pozn : Mgr. Sabina Procházková</t>
  </si>
  <si>
    <r>
      <t xml:space="preserve">dle průzkumu trhu od makléře zasílám cenovou predikci pojištění FNOL s účinností od 1.7.2020.  Takto bychom kalkulovali i pro potřeby stanovení předpokládané ceny nové veřejné zakázky – čili takto se předpokládají ceny pojistného.  Predikce vychází z našeho škodního průběhu, který je bohužel dlouhodobě nepříznivý.  Naše predikce při současném škodním průběhu a stávajícím rozsahu krytí:  Majetek –  nově 3,2 mil. Kč ročně   / stávající 2.282.512  Kč </t>
    </r>
    <r>
      <rPr>
        <b/>
        <i/>
        <sz val="10"/>
        <color rgb="FF000000"/>
        <rFont val="Arial"/>
        <family val="2"/>
        <charset val="238"/>
      </rPr>
      <t xml:space="preserve">Profesní odpovědnost za škodu – nově  9 mil. Kč  ročně  / stávající 5,9 mil. Kč Jde jen o kvalifikovaný odhad.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</si>
</sst>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6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31415740743" createdVersion="6" refreshedVersion="6" minRefreshableVersion="3" recordCount="3" xr:uid="{0E571C98-3B98-42B4-BCAB-60466F520E45}">
  <cacheSource type="worksheet">
    <worksheetSource ref="A1:AH4" sheet="Sheet1"/>
  </cacheSource>
  <cacheFields count="34">
    <cacheField name="Evidenční číslo dokladu" numFmtId="0">
      <sharedItems/>
    </cacheField>
    <cacheField name="Popis" numFmtId="0">
      <sharedItems count="3">
        <s v="Časové rozlišení FP-2018-10-006655 - pojištění odpovědnosti 1.1. - 31.3.2019"/>
        <s v="Časové rozlišení FP-2019-10-000928 - pojištění odpovědnosti 1.4. - 30.6.2019"/>
        <s v="Časové rozlišení FP-2019-10-002928 - pojištění odpovědnosti 1.7. - 30.9.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9T00:00:00" maxDate="2019-07-02T00:00:00"/>
    </cacheField>
    <cacheField name="Částka MD" numFmtId="164">
      <sharedItems containsSemiMixedTypes="0" containsString="0" containsNumber="1" containsInteger="1" minValue="1475000" maxValue="1475000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09T00:00:00" maxDate="2019-07-02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7" count="3">
        <n v="1"/>
        <n v="4"/>
        <n v="7"/>
      </sharedItems>
    </cacheField>
    <cacheField name="Okamžik zápisu" numFmtId="165">
      <sharedItems containsSemiMixedTypes="0" containsNonDate="0" containsDate="1" containsString="0" minDate="2019-01-11T08:14:39" maxDate="2019-07-02T06:42:56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ID-2019-01-000013"/>
    <x v="0"/>
    <s v="000"/>
    <d v="2019-01-09T00:00:00"/>
    <n v="1475000"/>
    <m/>
    <s v="9001"/>
    <s v="38100000"/>
    <s v="HC"/>
    <s v="URE: Úsek ředitele"/>
    <s v="SATUM CZECH s.r.o."/>
    <d v="2019-01-09T00:00:00"/>
    <m/>
    <m/>
    <m/>
    <s v="313966032,10870"/>
    <b v="1"/>
    <m/>
    <s v="Buzková Eva"/>
    <s v="Zaúčtováno"/>
    <s v="FP-2018-10-006655"/>
    <m/>
    <m/>
    <m/>
    <x v="0"/>
    <d v="2019-01-11T08:14:39"/>
    <s v="Hlavní činnost"/>
    <m/>
    <m/>
    <m/>
    <m/>
    <m/>
    <m/>
    <m/>
  </r>
  <r>
    <s v="ID-2019-01-000074"/>
    <x v="1"/>
    <s v="000"/>
    <d v="2019-04-01T00:00:00"/>
    <n v="1475000"/>
    <m/>
    <s v="9001"/>
    <s v="38100000"/>
    <s v="HC"/>
    <s v="URE: Úsek ředitele"/>
    <s v="SATUM CZECH s.r.o."/>
    <d v="2019-04-01T00:00:00"/>
    <m/>
    <m/>
    <m/>
    <s v="328928731,10870"/>
    <b v="1"/>
    <m/>
    <s v="Buzková Eva"/>
    <s v="Zaúčtováno"/>
    <s v="FP-2019-10-000928"/>
    <m/>
    <m/>
    <m/>
    <x v="1"/>
    <d v="2019-03-11T06:30:07"/>
    <s v="Hlavní činnost"/>
    <m/>
    <m/>
    <m/>
    <m/>
    <m/>
    <m/>
    <m/>
  </r>
  <r>
    <s v="ID-2019-01-000418"/>
    <x v="2"/>
    <s v="000"/>
    <d v="2019-07-01T00:00:00"/>
    <n v="1475000"/>
    <m/>
    <s v="9001"/>
    <s v="38100000"/>
    <s v="HC"/>
    <s v="URE: Úsek ředitele"/>
    <s v="SATUM CZECH s.r.o."/>
    <d v="2019-07-01T00:00:00"/>
    <m/>
    <m/>
    <m/>
    <s v="340149565,10870"/>
    <b v="1"/>
    <m/>
    <s v="Buzková Eva"/>
    <s v="Zaúčtováno"/>
    <s v="FP-2019-10-002928"/>
    <m/>
    <m/>
    <m/>
    <x v="2"/>
    <d v="2019-07-02T06:42:56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8D6B1-73E6-4FF1-BDE8-FFD2C35A14B4}" name="Kontingenční tabulka6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34">
    <pivotField showAll="0"/>
    <pivotField axis="axisRow" showAll="0">
      <items count="4">
        <item x="0"/>
        <item x="1"/>
        <item x="2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4"/>
  </colFields>
  <colItems count="4">
    <i>
      <x/>
    </i>
    <i>
      <x v="1"/>
    </i>
    <i>
      <x v="2"/>
    </i>
    <i t="grand">
      <x/>
    </i>
  </colItems>
  <dataFields count="1">
    <dataField name="Součet z Částka MD" fld="4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C6D0-E168-4AF8-B06A-04061F726D59}">
  <dimension ref="A1:E26"/>
  <sheetViews>
    <sheetView tabSelected="1" workbookViewId="0">
      <selection activeCell="O15" sqref="O15"/>
    </sheetView>
  </sheetViews>
  <sheetFormatPr defaultRowHeight="12.75" x14ac:dyDescent="0.2"/>
  <cols>
    <col min="1" max="1" width="66.42578125" bestFit="1" customWidth="1"/>
    <col min="2" max="2" width="18.140625" bestFit="1" customWidth="1"/>
    <col min="3" max="4" width="11.7109375" bestFit="1" customWidth="1"/>
    <col min="5" max="5" width="14.85546875" bestFit="1" customWidth="1"/>
  </cols>
  <sheetData>
    <row r="1" spans="1:5" ht="15.75" x14ac:dyDescent="0.25">
      <c r="A1" s="10" t="s">
        <v>58</v>
      </c>
    </row>
    <row r="3" spans="1:5" x14ac:dyDescent="0.2">
      <c r="A3" s="6" t="s">
        <v>57</v>
      </c>
      <c r="B3" s="6" t="s">
        <v>54</v>
      </c>
    </row>
    <row r="4" spans="1:5" x14ac:dyDescent="0.2">
      <c r="A4" s="6" t="s">
        <v>56</v>
      </c>
      <c r="B4">
        <v>1</v>
      </c>
      <c r="C4">
        <v>4</v>
      </c>
      <c r="D4">
        <v>7</v>
      </c>
      <c r="E4" t="s">
        <v>55</v>
      </c>
    </row>
    <row r="5" spans="1:5" x14ac:dyDescent="0.2">
      <c r="A5" s="7" t="s">
        <v>34</v>
      </c>
      <c r="B5" s="8">
        <v>1475000</v>
      </c>
      <c r="C5" s="8"/>
      <c r="D5" s="8"/>
      <c r="E5" s="8">
        <v>1475000</v>
      </c>
    </row>
    <row r="6" spans="1:5" x14ac:dyDescent="0.2">
      <c r="A6" s="7" t="s">
        <v>46</v>
      </c>
      <c r="B6" s="8"/>
      <c r="C6" s="8">
        <v>1475000</v>
      </c>
      <c r="D6" s="8"/>
      <c r="E6" s="8">
        <v>1475000</v>
      </c>
    </row>
    <row r="7" spans="1:5" x14ac:dyDescent="0.2">
      <c r="A7" s="7" t="s">
        <v>50</v>
      </c>
      <c r="B7" s="8"/>
      <c r="C7" s="8"/>
      <c r="D7" s="8">
        <v>1475000</v>
      </c>
      <c r="E7" s="8">
        <v>1475000</v>
      </c>
    </row>
    <row r="8" spans="1:5" x14ac:dyDescent="0.2">
      <c r="A8" s="7" t="s">
        <v>55</v>
      </c>
      <c r="B8" s="8">
        <v>1475000</v>
      </c>
      <c r="C8" s="8">
        <v>1475000</v>
      </c>
      <c r="D8" s="8">
        <v>1475000</v>
      </c>
      <c r="E8" s="8">
        <v>4425000</v>
      </c>
    </row>
    <row r="11" spans="1:5" s="9" customFormat="1" x14ac:dyDescent="0.2">
      <c r="A11" s="18" t="s">
        <v>59</v>
      </c>
      <c r="B11" s="17">
        <v>5900000</v>
      </c>
    </row>
    <row r="12" spans="1:5" x14ac:dyDescent="0.2">
      <c r="A12" s="11" t="s">
        <v>60</v>
      </c>
      <c r="B12" s="12">
        <v>5900000</v>
      </c>
    </row>
    <row r="13" spans="1:5" x14ac:dyDescent="0.2">
      <c r="A13" s="13"/>
      <c r="B13" s="12"/>
    </row>
    <row r="14" spans="1:5" s="9" customFormat="1" x14ac:dyDescent="0.2">
      <c r="A14" s="15" t="s">
        <v>61</v>
      </c>
      <c r="B14" s="17">
        <v>5900000</v>
      </c>
    </row>
    <row r="15" spans="1:5" x14ac:dyDescent="0.2">
      <c r="A15" s="14" t="s">
        <v>64</v>
      </c>
      <c r="B15" s="12">
        <f>GETPIVOTDATA("Částka MD",$A$3)</f>
        <v>4425000</v>
      </c>
    </row>
    <row r="16" spans="1:5" x14ac:dyDescent="0.2">
      <c r="A16" s="14" t="s">
        <v>62</v>
      </c>
      <c r="B16" s="12">
        <f>+(B15/9)*12</f>
        <v>5900000</v>
      </c>
    </row>
    <row r="17" spans="1:2" x14ac:dyDescent="0.2">
      <c r="A17" s="13"/>
      <c r="B17" s="12"/>
    </row>
    <row r="18" spans="1:2" x14ac:dyDescent="0.2">
      <c r="A18" s="15" t="s">
        <v>63</v>
      </c>
      <c r="B18" s="16">
        <f>+B16/2+9000000/2</f>
        <v>7450000</v>
      </c>
    </row>
    <row r="20" spans="1:2" x14ac:dyDescent="0.2">
      <c r="A20" s="9" t="s">
        <v>65</v>
      </c>
    </row>
    <row r="21" spans="1:2" x14ac:dyDescent="0.2">
      <c r="A21" s="19" t="s">
        <v>66</v>
      </c>
      <c r="B21" s="19"/>
    </row>
    <row r="22" spans="1:2" x14ac:dyDescent="0.2">
      <c r="A22" s="19"/>
      <c r="B22" s="19"/>
    </row>
    <row r="23" spans="1:2" x14ac:dyDescent="0.2">
      <c r="A23" s="19"/>
      <c r="B23" s="19"/>
    </row>
    <row r="24" spans="1:2" x14ac:dyDescent="0.2">
      <c r="A24" s="19"/>
      <c r="B24" s="19"/>
    </row>
    <row r="25" spans="1:2" x14ac:dyDescent="0.2">
      <c r="A25" s="19"/>
      <c r="B25" s="19"/>
    </row>
    <row r="26" spans="1:2" x14ac:dyDescent="0.2">
      <c r="A26" s="19"/>
      <c r="B26" s="19"/>
    </row>
  </sheetData>
  <mergeCells count="1">
    <mergeCell ref="A21:B26"/>
  </mergeCell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"/>
  <sheetViews>
    <sheetView workbookViewId="0">
      <selection activeCell="K3" sqref="A1:AH4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53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43474</v>
      </c>
      <c r="E2" s="3">
        <v>1475000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43474</v>
      </c>
      <c r="P2" s="1" t="s">
        <v>41</v>
      </c>
      <c r="Q2" s="1" t="b">
        <v>1</v>
      </c>
      <c r="S2" s="1" t="s">
        <v>42</v>
      </c>
      <c r="T2" s="1" t="s">
        <v>19</v>
      </c>
      <c r="U2" s="1" t="s">
        <v>43</v>
      </c>
      <c r="Y2" s="1">
        <f>MONTH(L2)</f>
        <v>1</v>
      </c>
      <c r="Z2" s="4">
        <v>43476.343507523103</v>
      </c>
      <c r="AA2" s="1" t="s">
        <v>44</v>
      </c>
    </row>
    <row r="3" spans="1:34" ht="12.75" customHeight="1" x14ac:dyDescent="0.2">
      <c r="A3" s="1" t="s">
        <v>45</v>
      </c>
      <c r="B3" s="1" t="s">
        <v>46</v>
      </c>
      <c r="C3" s="1" t="s">
        <v>35</v>
      </c>
      <c r="D3" s="2">
        <v>43556</v>
      </c>
      <c r="E3" s="3">
        <v>1475000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4">
        <v>43556</v>
      </c>
      <c r="P3" s="1" t="s">
        <v>47</v>
      </c>
      <c r="Q3" s="1" t="b">
        <v>1</v>
      </c>
      <c r="S3" s="1" t="s">
        <v>42</v>
      </c>
      <c r="T3" s="1" t="s">
        <v>19</v>
      </c>
      <c r="U3" s="1" t="s">
        <v>48</v>
      </c>
      <c r="Y3" s="1">
        <f t="shared" ref="Y3:Y4" si="0">MONTH(L3)</f>
        <v>4</v>
      </c>
      <c r="Z3" s="4">
        <v>43535.270914317101</v>
      </c>
      <c r="AA3" s="1" t="s">
        <v>44</v>
      </c>
    </row>
    <row r="4" spans="1:34" ht="12.75" customHeight="1" x14ac:dyDescent="0.2">
      <c r="A4" s="1" t="s">
        <v>49</v>
      </c>
      <c r="B4" s="1" t="s">
        <v>50</v>
      </c>
      <c r="C4" s="1" t="s">
        <v>35</v>
      </c>
      <c r="D4" s="2">
        <v>43647</v>
      </c>
      <c r="E4" s="3">
        <v>1475000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4">
        <v>43647</v>
      </c>
      <c r="P4" s="1" t="s">
        <v>51</v>
      </c>
      <c r="Q4" s="1" t="b">
        <v>1</v>
      </c>
      <c r="S4" s="1" t="s">
        <v>42</v>
      </c>
      <c r="T4" s="1" t="s">
        <v>19</v>
      </c>
      <c r="U4" s="1" t="s">
        <v>52</v>
      </c>
      <c r="Y4" s="1">
        <f t="shared" si="0"/>
        <v>7</v>
      </c>
      <c r="Z4" s="4">
        <v>43648.2798169792</v>
      </c>
      <c r="AA4" s="1" t="s">
        <v>44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2019-11-12T14:36:49Z</dcterms:modified>
</cp:coreProperties>
</file>