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zpočet\Rozpočet 2020\Rozpočet FNOL 2020\OEC\"/>
    </mc:Choice>
  </mc:AlternateContent>
  <xr:revisionPtr revIDLastSave="0" documentId="13_ncr:1_{00F0B918-7FD4-4A79-94A8-8DC653DF93D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2" r:id="rId1"/>
    <sheet name="Sheet1" sheetId="1" r:id="rId2"/>
  </sheets>
  <calcPr calcId="191029"/>
  <pivotCaches>
    <pivotCache cacheId="25" r:id="rId3"/>
  </pivotCache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3" i="2" l="1"/>
  <c r="I22" i="2"/>
  <c r="B32" i="2"/>
  <c r="B31" i="2"/>
  <c r="B29" i="2"/>
  <c r="B28" i="2"/>
  <c r="B26" i="2"/>
  <c r="B25" i="2"/>
  <c r="B23" i="2"/>
  <c r="B22" i="2"/>
</calcChain>
</file>

<file path=xl/sharedStrings.xml><?xml version="1.0" encoding="utf-8"?>
<sst xmlns="http://schemas.openxmlformats.org/spreadsheetml/2006/main" count="669" uniqueCount="147">
  <si>
    <t>Hospodářské středisko</t>
  </si>
  <si>
    <t>Evidenční číslo dokladu</t>
  </si>
  <si>
    <t>Datum zaúčtování</t>
  </si>
  <si>
    <t>Částka MD</t>
  </si>
  <si>
    <t>Částka DAL</t>
  </si>
  <si>
    <t>Protiúčet</t>
  </si>
  <si>
    <t>Obchodní partner</t>
  </si>
  <si>
    <t>Popis</t>
  </si>
  <si>
    <t>Poznámka k dokladu</t>
  </si>
  <si>
    <t>9920</t>
  </si>
  <si>
    <t>FV-2019-40-000044</t>
  </si>
  <si>
    <t>31105025</t>
  </si>
  <si>
    <t>Inženýrské konstrukce a stavby s.r.o.</t>
  </si>
  <si>
    <t>Faktura vydaná</t>
  </si>
  <si>
    <t>část plech.haly + pozemku</t>
  </si>
  <si>
    <t>FV-2019-40-000029</t>
  </si>
  <si>
    <t>DAST Olomouc, spol. s r.o.</t>
  </si>
  <si>
    <t>část haly + pozemku.</t>
  </si>
  <si>
    <t>9910</t>
  </si>
  <si>
    <t>FV-2019-40-000057</t>
  </si>
  <si>
    <t>Messer Technogas s.r.o.</t>
  </si>
  <si>
    <t>9901</t>
  </si>
  <si>
    <t>FV-2019-40-000063</t>
  </si>
  <si>
    <t>Igor Lhotský</t>
  </si>
  <si>
    <t>Pronájem pozemku-stánek zdrav.výživa</t>
  </si>
  <si>
    <t>FV-2019-40-000087</t>
  </si>
  <si>
    <t>Aleš Vidrman</t>
  </si>
  <si>
    <t>FV-2019-40-000019</t>
  </si>
  <si>
    <t>BEVALKO, spol. s r.o.</t>
  </si>
  <si>
    <t>Nájem 3 garáží + pozemku.</t>
  </si>
  <si>
    <t>FV-2019-40-000043</t>
  </si>
  <si>
    <t>Ing. Zbyněk Skoupil</t>
  </si>
  <si>
    <t>část plechové haly + pozemku</t>
  </si>
  <si>
    <t>FV-2019-40-000047</t>
  </si>
  <si>
    <t>Robert Kadlčík</t>
  </si>
  <si>
    <t>část pozemku pro umístění stánku</t>
  </si>
  <si>
    <t>FV-2019-40-000034</t>
  </si>
  <si>
    <t>Ekogas Olomouc, spol. s r.o.</t>
  </si>
  <si>
    <t>parkování + výkup a sklad. druhot.surovin.</t>
  </si>
  <si>
    <t>FV-2019-40-000041</t>
  </si>
  <si>
    <t>HORSEM TRANS s.r.o.</t>
  </si>
  <si>
    <t>pronájem NP a části pozemku</t>
  </si>
  <si>
    <t>FV-2019-40-000049</t>
  </si>
  <si>
    <t>Karel Bryks</t>
  </si>
  <si>
    <t>NP + pozemek, cukrárna Sněhurka</t>
  </si>
  <si>
    <t>9930</t>
  </si>
  <si>
    <t>FV-2019-40-000054</t>
  </si>
  <si>
    <t>Mateřská škola 1. olomoucká sportovní s.r.o.</t>
  </si>
  <si>
    <t>NP + pozemek, MŠ</t>
  </si>
  <si>
    <t>FV-2019-40-000188</t>
  </si>
  <si>
    <t>FV-2019-40-000154</t>
  </si>
  <si>
    <t>FV-2019-40-000176</t>
  </si>
  <si>
    <t>FV-2019-40-000183</t>
  </si>
  <si>
    <t>FV-2019-40-000217</t>
  </si>
  <si>
    <t>FV-2019-40-000164</t>
  </si>
  <si>
    <t>část haly + poemku.</t>
  </si>
  <si>
    <t>FV-2019-40-000195</t>
  </si>
  <si>
    <t>FV-2019-40-000169</t>
  </si>
  <si>
    <t>FV-2019-40-000178</t>
  </si>
  <si>
    <t>FV-2019-40-000181</t>
  </si>
  <si>
    <t>FV-2019-40-000314</t>
  </si>
  <si>
    <t>FV-2019-40-000300</t>
  </si>
  <si>
    <t>FV-2019-40-000323</t>
  </si>
  <si>
    <t>FV-2019-40-000333</t>
  </si>
  <si>
    <t>FV-2019-40-000321</t>
  </si>
  <si>
    <t>FV-2019-40-000310</t>
  </si>
  <si>
    <t>FV-2019-40-000340</t>
  </si>
  <si>
    <t>FV-2019-40-000362</t>
  </si>
  <si>
    <t>FV-2019-40-000326</t>
  </si>
  <si>
    <t>FV-2019-40-000452</t>
  </si>
  <si>
    <t>FV-2019-40-000441</t>
  </si>
  <si>
    <t>FV-2019-40-000463</t>
  </si>
  <si>
    <t>FV-2019-40-000496</t>
  </si>
  <si>
    <t>FV-2019-40-000465</t>
  </si>
  <si>
    <t>3 garáže RZG + část pozemku p.č.201/4</t>
  </si>
  <si>
    <t>FV-2019-40-000445</t>
  </si>
  <si>
    <t>FV-2019-40-000455</t>
  </si>
  <si>
    <t>FV-2019-40-000471</t>
  </si>
  <si>
    <t>FV-2019-40-000588</t>
  </si>
  <si>
    <t>FV-2019-40-000581</t>
  </si>
  <si>
    <t>FV-2019-40-000602</t>
  </si>
  <si>
    <t>FV-2019-40-000577</t>
  </si>
  <si>
    <t>FV-2019-40-000608</t>
  </si>
  <si>
    <t>FV-2019-40-000591</t>
  </si>
  <si>
    <t>FV-2019-40-000600</t>
  </si>
  <si>
    <t>FV-2019-40-000631</t>
  </si>
  <si>
    <t>FV-2019-40-000640</t>
  </si>
  <si>
    <t>SOLAGRO, s.r.o.</t>
  </si>
  <si>
    <t>dohoda - pronájem části pozemku;  nájemné od: 03.06-31.07.2019</t>
  </si>
  <si>
    <t>Umístění prodejního stánku pro sezonní prodej jahod a meruněk</t>
  </si>
  <si>
    <t>FV-2019-40-000762</t>
  </si>
  <si>
    <t>FV-2019-40-000719</t>
  </si>
  <si>
    <t>FV-2019-40-000712</t>
  </si>
  <si>
    <t>FV-2019-40-000708</t>
  </si>
  <si>
    <t>FV-2019-40-000733</t>
  </si>
  <si>
    <t>FV-2019-40-000739</t>
  </si>
  <si>
    <t>FV-2019-40-000731</t>
  </si>
  <si>
    <t>FV-2019-40-000722</t>
  </si>
  <si>
    <t>FV-2019-40-000773</t>
  </si>
  <si>
    <t>doúčtování nájemného za období 1.-5. února 2019 - Nájem NP je osvobozen od DPH dle § 56a zákona o DPH</t>
  </si>
  <si>
    <t>FV-2019-40-000853</t>
  </si>
  <si>
    <t>FV-2019-40-000864</t>
  </si>
  <si>
    <t>FV-2019-40-000843</t>
  </si>
  <si>
    <t>FV-2019-40-000862</t>
  </si>
  <si>
    <t>FV-2019-40-000895</t>
  </si>
  <si>
    <t>FV-2019-40-000850</t>
  </si>
  <si>
    <t>FV-2019-40-000841</t>
  </si>
  <si>
    <t>FV-2019-40-000870</t>
  </si>
  <si>
    <t>FV-2019-40-000987</t>
  </si>
  <si>
    <t>FV-2019-40-000996</t>
  </si>
  <si>
    <t>FV-2019-40-000973</t>
  </si>
  <si>
    <t>FV-2019-40-000989</t>
  </si>
  <si>
    <t>FV-2019-40-000961</t>
  </si>
  <si>
    <t>FV-2019-40-001029</t>
  </si>
  <si>
    <t>FV-2019-40-000972</t>
  </si>
  <si>
    <t>FV-2019-40-001007</t>
  </si>
  <si>
    <t>FV-2019-40-001107</t>
  </si>
  <si>
    <t>FV-2019-40-001130</t>
  </si>
  <si>
    <t>FV-2019-40-001163</t>
  </si>
  <si>
    <t>FV-2019-40-001123</t>
  </si>
  <si>
    <t>FV-2019-40-001141</t>
  </si>
  <si>
    <t>FV-2019-40-001121</t>
  </si>
  <si>
    <t>FV-2019-40-001106</t>
  </si>
  <si>
    <t>FV-2019-40-001095</t>
  </si>
  <si>
    <t>Popisky řádků</t>
  </si>
  <si>
    <t>Celkový součet</t>
  </si>
  <si>
    <t>Součet z Částka DAL</t>
  </si>
  <si>
    <t>Popisky sloupců</t>
  </si>
  <si>
    <t>I</t>
  </si>
  <si>
    <t>II</t>
  </si>
  <si>
    <t>III</t>
  </si>
  <si>
    <t>IV</t>
  </si>
  <si>
    <t>V</t>
  </si>
  <si>
    <t>VI</t>
  </si>
  <si>
    <t>VII</t>
  </si>
  <si>
    <t>VIII</t>
  </si>
  <si>
    <t>Rozpočet 2016</t>
  </si>
  <si>
    <t>Skutečnost 2016</t>
  </si>
  <si>
    <t>Rozpočet 2017</t>
  </si>
  <si>
    <t>Skutečnost 2017</t>
  </si>
  <si>
    <t>Rozpočet 2018</t>
  </si>
  <si>
    <t>Skutečnost 2018</t>
  </si>
  <si>
    <t>Rozpočet 2019</t>
  </si>
  <si>
    <t>Skutečnost  1- 8 / 2019</t>
  </si>
  <si>
    <t>Dopočet     1- 12 / 2019</t>
  </si>
  <si>
    <t>Rozpočet 2020</t>
  </si>
  <si>
    <t>603 25 425 nájem pozemků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</si>
</sst>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\-0.00"/>
    <numFmt numFmtId="165" formatCode="_-* #,##0\ [$Kč-405]_-;\-* #,##0\ [$Kč-405]_-;_-* &quot;-&quot;??\ [$Kč-405]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color rgb="FF454545"/>
      <name val="Arial"/>
      <family val="2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ont="1" applyFill="1" applyAlignment="1">
      <alignment vertical="top"/>
    </xf>
    <xf numFmtId="14" fontId="0" fillId="0" borderId="0" xfId="0" applyNumberFormat="1" applyFont="1" applyFill="1" applyAlignment="1">
      <alignment horizontal="right" vertical="top"/>
    </xf>
    <xf numFmtId="164" fontId="0" fillId="0" borderId="0" xfId="0" applyNumberFormat="1" applyFont="1" applyFill="1" applyAlignment="1">
      <alignment horizontal="right" vertical="top"/>
    </xf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/>
    <xf numFmtId="165" fontId="0" fillId="0" borderId="0" xfId="0" applyNumberFormat="1"/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2" fillId="0" borderId="1" xfId="0" applyFont="1" applyBorder="1"/>
    <xf numFmtId="0" fontId="1" fillId="0" borderId="1" xfId="0" applyFont="1" applyBorder="1"/>
    <xf numFmtId="3" fontId="3" fillId="0" borderId="2" xfId="0" applyNumberFormat="1" applyFont="1" applyBorder="1" applyAlignment="1">
      <alignment horizontal="right" vertical="top"/>
    </xf>
    <xf numFmtId="165" fontId="4" fillId="0" borderId="2" xfId="0" applyNumberFormat="1" applyFont="1" applyBorder="1" applyAlignment="1">
      <alignment horizontal="right" vertical="top"/>
    </xf>
    <xf numFmtId="165" fontId="4" fillId="0" borderId="0" xfId="0" applyNumberFormat="1" applyFont="1"/>
    <xf numFmtId="165" fontId="5" fillId="0" borderId="0" xfId="0" applyNumberFormat="1" applyFont="1"/>
    <xf numFmtId="0" fontId="2" fillId="0" borderId="0" xfId="0" applyFont="1"/>
    <xf numFmtId="165" fontId="6" fillId="2" borderId="0" xfId="0" applyNumberFormat="1" applyFont="1" applyFill="1"/>
    <xf numFmtId="0" fontId="7" fillId="0" borderId="0" xfId="0" applyFont="1"/>
  </cellXfs>
  <cellStyles count="1">
    <cellStyle name="Normální" xfId="0" builtinId="0"/>
  </cellStyles>
  <dxfs count="1">
    <dxf>
      <numFmt numFmtId="165" formatCode="_-* #,##0\ [$Kč-405]_-;\-* #,##0\ [$Kč-405]_-;_-* &quot;-&quot;??\ [$Kč-405]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3747.445569560186" createdVersion="6" refreshedVersion="6" minRefreshableVersion="3" recordCount="81" xr:uid="{4B6007C5-9367-4EC6-826B-EE245F95CEA5}">
  <cacheSource type="worksheet">
    <worksheetSource ref="A1:I82" sheet="Sheet1"/>
  </cacheSource>
  <cacheFields count="9">
    <cacheField name="Hospodářské středisko" numFmtId="0">
      <sharedItems/>
    </cacheField>
    <cacheField name="Evidenční číslo dokladu" numFmtId="0">
      <sharedItems/>
    </cacheField>
    <cacheField name="Datum zaúčtování" numFmtId="14">
      <sharedItems containsSemiMixedTypes="0" containsNonDate="0" containsDate="1" containsString="0" minDate="2019-01-16T00:00:00" maxDate="2019-09-17T00:00:00" count="11">
        <d v="2019-01-16T00:00:00"/>
        <d v="2019-02-15T00:00:00"/>
        <d v="2019-03-21T00:00:00"/>
        <d v="2019-04-15T00:00:00"/>
        <d v="2019-05-14T00:00:00"/>
        <d v="2019-05-31T00:00:00"/>
        <d v="2019-06-18T00:00:00"/>
        <d v="2019-06-28T00:00:00"/>
        <d v="2019-07-17T00:00:00"/>
        <d v="2019-08-15T00:00:00"/>
        <d v="2019-09-16T00:00:00"/>
      </sharedItems>
      <fieldGroup base="2">
        <rangePr groupBy="months" startDate="2019-01-16T00:00:00" endDate="2019-09-17T00:00:00"/>
        <groupItems count="14">
          <s v="&lt;16.01.2019"/>
          <s v="I"/>
          <s v="II"/>
          <s v="III"/>
          <s v="IV"/>
          <s v="V"/>
          <s v="VI"/>
          <s v="VII"/>
          <s v="VIII"/>
          <s v="IX"/>
          <s v="X"/>
          <s v="XI"/>
          <s v="XII"/>
          <s v="&gt;17.09.2019"/>
        </groupItems>
      </fieldGroup>
    </cacheField>
    <cacheField name="Částka MD" numFmtId="0">
      <sharedItems containsNonDate="0" containsString="0" containsBlank="1"/>
    </cacheField>
    <cacheField name="Částka DAL" numFmtId="164">
      <sharedItems containsSemiMixedTypes="0" containsString="0" containsNumber="1" minValue="226.75" maxValue="9200"/>
    </cacheField>
    <cacheField name="Protiúčet" numFmtId="0">
      <sharedItems/>
    </cacheField>
    <cacheField name="Obchodní partner" numFmtId="0">
      <sharedItems count="13">
        <s v="Inženýrské konstrukce a stavby s.r.o."/>
        <s v="DAST Olomouc, spol. s r.o."/>
        <s v="Messer Technogas s.r.o."/>
        <s v="Igor Lhotský"/>
        <s v="Aleš Vidrman"/>
        <s v="BEVALKO, spol. s r.o."/>
        <s v="Ing. Zbyněk Skoupil"/>
        <s v="Robert Kadlčík"/>
        <s v="Ekogas Olomouc, spol. s r.o."/>
        <s v="HORSEM TRANS s.r.o."/>
        <s v="Karel Bryks"/>
        <s v="Mateřská škola 1. olomoucká sportovní s.r.o."/>
        <s v="SOLAGRO, s.r.o."/>
      </sharedItems>
    </cacheField>
    <cacheField name="Popis" numFmtId="0">
      <sharedItems/>
    </cacheField>
    <cacheField name="Poznámka k dokladu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1">
  <r>
    <s v="9920"/>
    <s v="FV-2019-40-000044"/>
    <x v="0"/>
    <m/>
    <n v="2267.5100000000002"/>
    <s v="31105025"/>
    <x v="0"/>
    <s v="Faktura vydaná"/>
    <s v="část plech.haly + pozemku"/>
  </r>
  <r>
    <s v="9920"/>
    <s v="FV-2019-40-000029"/>
    <x v="0"/>
    <m/>
    <n v="226.75"/>
    <s v="31105025"/>
    <x v="1"/>
    <s v="Faktura vydaná"/>
    <s v="část haly + pozemku."/>
  </r>
  <r>
    <s v="9910"/>
    <s v="FV-2019-40-000057"/>
    <x v="0"/>
    <m/>
    <n v="7442.79"/>
    <s v="31105025"/>
    <x v="2"/>
    <s v="Faktura vydaná"/>
    <m/>
  </r>
  <r>
    <s v="9901"/>
    <s v="FV-2019-40-000063"/>
    <x v="0"/>
    <m/>
    <n v="4096.49"/>
    <s v="31105025"/>
    <x v="3"/>
    <s v="Faktura vydaná"/>
    <s v="Pronájem pozemku-stánek zdrav.výživa"/>
  </r>
  <r>
    <s v="9920"/>
    <s v="FV-2019-40-000087"/>
    <x v="0"/>
    <m/>
    <n v="523.24"/>
    <s v="31105025"/>
    <x v="4"/>
    <s v="Faktura vydaná"/>
    <m/>
  </r>
  <r>
    <s v="9910"/>
    <s v="FV-2019-40-000019"/>
    <x v="0"/>
    <m/>
    <n v="879.33"/>
    <s v="31105025"/>
    <x v="5"/>
    <s v="Faktura vydaná"/>
    <s v="Nájem 3 garáží + pozemku."/>
  </r>
  <r>
    <s v="9920"/>
    <s v="FV-2019-40-000043"/>
    <x v="0"/>
    <m/>
    <n v="255.25"/>
    <s v="31105025"/>
    <x v="6"/>
    <s v="Faktura vydaná"/>
    <s v="část plechové haly + pozemku"/>
  </r>
  <r>
    <s v="9901"/>
    <s v="FV-2019-40-000047"/>
    <x v="0"/>
    <m/>
    <n v="2098.13"/>
    <s v="31105025"/>
    <x v="7"/>
    <s v="Faktura vydaná"/>
    <s v="část pozemku pro umístění stánku"/>
  </r>
  <r>
    <s v="9920"/>
    <s v="FV-2019-40-000034"/>
    <x v="0"/>
    <m/>
    <n v="3139.4"/>
    <s v="31105025"/>
    <x v="8"/>
    <s v="Faktura vydaná"/>
    <s v="parkování + výkup a sklad. druhot.surovin."/>
  </r>
  <r>
    <s v="9910"/>
    <s v="FV-2019-40-000041"/>
    <x v="0"/>
    <m/>
    <n v="2867.32"/>
    <s v="31105025"/>
    <x v="9"/>
    <s v="Faktura vydaná"/>
    <s v="pronájem NP a části pozemku"/>
  </r>
  <r>
    <s v="9901"/>
    <s v="FV-2019-40-000049"/>
    <x v="0"/>
    <m/>
    <n v="1865.43"/>
    <s v="31105025"/>
    <x v="10"/>
    <s v="Faktura vydaná"/>
    <s v="NP + pozemek, cukrárna Sněhurka"/>
  </r>
  <r>
    <s v="9930"/>
    <s v="FV-2019-40-000054"/>
    <x v="0"/>
    <m/>
    <n v="7657.5"/>
    <s v="31105025"/>
    <x v="11"/>
    <s v="Faktura vydaná"/>
    <s v="NP + pozemek, MŠ"/>
  </r>
  <r>
    <s v="9930"/>
    <s v="FV-2019-40-000188"/>
    <x v="1"/>
    <m/>
    <n v="7657.5"/>
    <s v="31105025"/>
    <x v="11"/>
    <s v="Faktura vydaná"/>
    <s v="NP + pozemek, MŠ"/>
  </r>
  <r>
    <s v="9910"/>
    <s v="FV-2019-40-000154"/>
    <x v="1"/>
    <m/>
    <n v="879.33"/>
    <s v="31105025"/>
    <x v="5"/>
    <s v="Faktura vydaná"/>
    <s v="Nájem 3 garáží + pozemku."/>
  </r>
  <r>
    <s v="9910"/>
    <s v="FV-2019-40-000176"/>
    <x v="1"/>
    <m/>
    <n v="2867.32"/>
    <s v="31105025"/>
    <x v="9"/>
    <s v="Faktura vydaná"/>
    <s v="pronájem NP a části pozemku"/>
  </r>
  <r>
    <s v="9901"/>
    <s v="FV-2019-40-000183"/>
    <x v="1"/>
    <m/>
    <n v="1865.43"/>
    <s v="31105025"/>
    <x v="10"/>
    <s v="Faktura vydaná"/>
    <s v="NP + pozemek, cukrárna Sněhurka"/>
  </r>
  <r>
    <s v="9920"/>
    <s v="FV-2019-40-000217"/>
    <x v="1"/>
    <m/>
    <n v="523.24"/>
    <s v="31105025"/>
    <x v="4"/>
    <s v="Faktura vydaná"/>
    <m/>
  </r>
  <r>
    <s v="9920"/>
    <s v="FV-2019-40-000164"/>
    <x v="1"/>
    <m/>
    <n v="226.75"/>
    <s v="31105025"/>
    <x v="1"/>
    <s v="Faktura vydaná"/>
    <s v="část haly + poemku."/>
  </r>
  <r>
    <s v="9901"/>
    <s v="FV-2019-40-000195"/>
    <x v="1"/>
    <m/>
    <n v="4096.49"/>
    <s v="31105025"/>
    <x v="3"/>
    <s v="Faktura vydaná"/>
    <s v="Pronájem pozemku-stánek zdrav.výživa"/>
  </r>
  <r>
    <s v="9920"/>
    <s v="FV-2019-40-000169"/>
    <x v="1"/>
    <m/>
    <n v="3139.4"/>
    <s v="31105025"/>
    <x v="8"/>
    <s v="Faktura vydaná"/>
    <s v="parkování + výkup a sklad. druhot.surovin."/>
  </r>
  <r>
    <s v="9920"/>
    <s v="FV-2019-40-000178"/>
    <x v="1"/>
    <m/>
    <n v="255.25"/>
    <s v="31105025"/>
    <x v="6"/>
    <s v="Faktura vydaná"/>
    <s v="část plechové haly + pozemku"/>
  </r>
  <r>
    <s v="9901"/>
    <s v="FV-2019-40-000181"/>
    <x v="1"/>
    <m/>
    <n v="2098.13"/>
    <s v="31105025"/>
    <x v="7"/>
    <s v="Faktura vydaná"/>
    <s v="část pozemku pro umístění stánku"/>
  </r>
  <r>
    <s v="9920"/>
    <s v="FV-2019-40-000314"/>
    <x v="2"/>
    <m/>
    <n v="3139.4"/>
    <s v="31105025"/>
    <x v="8"/>
    <s v="Faktura vydaná"/>
    <s v="parkování + výkup a sklad. druhot.surovin."/>
  </r>
  <r>
    <s v="9910"/>
    <s v="FV-2019-40-000300"/>
    <x v="2"/>
    <m/>
    <n v="879.33"/>
    <s v="31105025"/>
    <x v="5"/>
    <s v="Faktura vydaná"/>
    <s v="Nájem 3 garáží + pozemku."/>
  </r>
  <r>
    <s v="9920"/>
    <s v="FV-2019-40-000323"/>
    <x v="2"/>
    <m/>
    <n v="255.25"/>
    <s v="31105025"/>
    <x v="6"/>
    <s v="Faktura vydaná"/>
    <s v="část plechové haly + pozemku"/>
  </r>
  <r>
    <s v="9930"/>
    <s v="FV-2019-40-000333"/>
    <x v="2"/>
    <m/>
    <n v="7657.5"/>
    <s v="31105025"/>
    <x v="11"/>
    <s v="Faktura vydaná"/>
    <s v="NP + pozemek, MŠ"/>
  </r>
  <r>
    <s v="9910"/>
    <s v="FV-2019-40-000321"/>
    <x v="2"/>
    <m/>
    <n v="2867.32"/>
    <s v="31105025"/>
    <x v="9"/>
    <s v="Faktura vydaná"/>
    <s v="pronájem NP a části pozemku"/>
  </r>
  <r>
    <s v="9920"/>
    <s v="FV-2019-40-000310"/>
    <x v="2"/>
    <m/>
    <n v="226.75"/>
    <s v="31105025"/>
    <x v="1"/>
    <s v="Faktura vydaná"/>
    <s v="část haly + poemku."/>
  </r>
  <r>
    <s v="9901"/>
    <s v="FV-2019-40-000340"/>
    <x v="2"/>
    <m/>
    <n v="4096.49"/>
    <s v="31105025"/>
    <x v="3"/>
    <s v="Faktura vydaná"/>
    <s v="Pronájem pozemku-stánek zdrav.výživa"/>
  </r>
  <r>
    <s v="9920"/>
    <s v="FV-2019-40-000362"/>
    <x v="2"/>
    <m/>
    <n v="523.24"/>
    <s v="31105025"/>
    <x v="4"/>
    <s v="Faktura vydaná"/>
    <m/>
  </r>
  <r>
    <s v="9901"/>
    <s v="FV-2019-40-000326"/>
    <x v="2"/>
    <m/>
    <n v="2098.13"/>
    <s v="31105025"/>
    <x v="7"/>
    <s v="Faktura vydaná"/>
    <s v="část pozemku pro umístění stánku"/>
  </r>
  <r>
    <s v="9910"/>
    <s v="FV-2019-40-000452"/>
    <x v="3"/>
    <m/>
    <n v="2867.32"/>
    <s v="31105025"/>
    <x v="9"/>
    <s v="Faktura vydaná"/>
    <s v="pronájem NP a části pozemku"/>
  </r>
  <r>
    <s v="9920"/>
    <s v="FV-2019-40-000441"/>
    <x v="3"/>
    <m/>
    <n v="226.75"/>
    <s v="31105025"/>
    <x v="1"/>
    <s v="Faktura vydaná"/>
    <s v="část haly + poemku."/>
  </r>
  <r>
    <s v="9930"/>
    <s v="FV-2019-40-000463"/>
    <x v="3"/>
    <m/>
    <n v="7657.5"/>
    <s v="31105025"/>
    <x v="11"/>
    <s v="Faktura vydaná"/>
    <s v="NP + pozemek, MŠ"/>
  </r>
  <r>
    <s v="9920"/>
    <s v="FV-2019-40-000496"/>
    <x v="3"/>
    <m/>
    <n v="523.24"/>
    <s v="31105025"/>
    <x v="4"/>
    <s v="Faktura vydaná"/>
    <m/>
  </r>
  <r>
    <s v="9910"/>
    <s v="FV-2019-40-000465"/>
    <x v="3"/>
    <m/>
    <n v="4223"/>
    <s v="31105025"/>
    <x v="2"/>
    <s v="Faktura vydaná"/>
    <s v="3 garáže RZG + část pozemku p.č.201/4"/>
  </r>
  <r>
    <s v="9920"/>
    <s v="FV-2019-40-000445"/>
    <x v="3"/>
    <m/>
    <n v="3139.4"/>
    <s v="31105025"/>
    <x v="8"/>
    <s v="Faktura vydaná"/>
    <s v="parkování + výkup a sklad. druhot.surovin."/>
  </r>
  <r>
    <s v="9920"/>
    <s v="FV-2019-40-000455"/>
    <x v="3"/>
    <m/>
    <n v="255.25"/>
    <s v="31105025"/>
    <x v="6"/>
    <s v="Faktura vydaná"/>
    <s v="část plechové haly + pozemku"/>
  </r>
  <r>
    <s v="9901"/>
    <s v="FV-2019-40-000471"/>
    <x v="3"/>
    <m/>
    <n v="4096.49"/>
    <s v="31105025"/>
    <x v="3"/>
    <s v="Faktura vydaná"/>
    <s v="Pronájem pozemku-stánek zdrav.výživa"/>
  </r>
  <r>
    <s v="9910"/>
    <s v="FV-2019-40-000588"/>
    <x v="4"/>
    <m/>
    <n v="2867.32"/>
    <s v="31105025"/>
    <x v="9"/>
    <s v="Faktura vydaná"/>
    <s v="pronájem NP a části pozemku"/>
  </r>
  <r>
    <s v="9920"/>
    <s v="FV-2019-40-000581"/>
    <x v="4"/>
    <m/>
    <n v="3139.4"/>
    <s v="31105025"/>
    <x v="8"/>
    <s v="Faktura vydaná"/>
    <s v="parkování + výkup a sklad. druhot.surovin."/>
  </r>
  <r>
    <s v="9910"/>
    <s v="FV-2019-40-000602"/>
    <x v="4"/>
    <m/>
    <n v="4223"/>
    <s v="31105025"/>
    <x v="2"/>
    <s v="Faktura vydaná"/>
    <s v="3 garáže RZG + část pozemku p.č.201/4"/>
  </r>
  <r>
    <s v="9920"/>
    <s v="FV-2019-40-000577"/>
    <x v="4"/>
    <m/>
    <n v="226.75"/>
    <s v="31105025"/>
    <x v="1"/>
    <s v="Faktura vydaná"/>
    <s v="část haly + poemku."/>
  </r>
  <r>
    <s v="9901"/>
    <s v="FV-2019-40-000608"/>
    <x v="4"/>
    <m/>
    <n v="4096.49"/>
    <s v="31105025"/>
    <x v="3"/>
    <s v="Faktura vydaná"/>
    <s v="Pronájem pozemku-stánek zdrav.výživa"/>
  </r>
  <r>
    <s v="9920"/>
    <s v="FV-2019-40-000591"/>
    <x v="4"/>
    <m/>
    <n v="255.25"/>
    <s v="31105025"/>
    <x v="6"/>
    <s v="Faktura vydaná"/>
    <s v="část plechové haly + pozemku"/>
  </r>
  <r>
    <s v="9930"/>
    <s v="FV-2019-40-000600"/>
    <x v="4"/>
    <m/>
    <n v="7657.5"/>
    <s v="31105025"/>
    <x v="11"/>
    <s v="Faktura vydaná"/>
    <s v="NP + pozemek, MŠ"/>
  </r>
  <r>
    <s v="9920"/>
    <s v="FV-2019-40-000631"/>
    <x v="4"/>
    <m/>
    <n v="523.24"/>
    <s v="31105025"/>
    <x v="4"/>
    <s v="Faktura vydaná"/>
    <m/>
  </r>
  <r>
    <s v="9901"/>
    <s v="FV-2019-40-000640"/>
    <x v="5"/>
    <m/>
    <n v="9200"/>
    <s v="31105025"/>
    <x v="12"/>
    <s v="dohoda - pronájem části pozemku;  nájemné od: 03.06-31.07.2019"/>
    <s v="Umístění prodejního stánku pro sezonní prodej jahod a meruněk"/>
  </r>
  <r>
    <s v="9920"/>
    <s v="FV-2019-40-000762"/>
    <x v="6"/>
    <m/>
    <n v="523.24"/>
    <s v="31105025"/>
    <x v="4"/>
    <s v="Faktura vydaná"/>
    <m/>
  </r>
  <r>
    <s v="9910"/>
    <s v="FV-2019-40-000719"/>
    <x v="6"/>
    <m/>
    <n v="2867.32"/>
    <s v="31105025"/>
    <x v="9"/>
    <s v="Faktura vydaná"/>
    <s v="pronájem NP a části pozemku"/>
  </r>
  <r>
    <s v="9920"/>
    <s v="FV-2019-40-000712"/>
    <x v="6"/>
    <m/>
    <n v="3139.4"/>
    <s v="31105025"/>
    <x v="8"/>
    <s v="Faktura vydaná"/>
    <s v="parkování + výkup a sklad. druhot.surovin."/>
  </r>
  <r>
    <s v="9920"/>
    <s v="FV-2019-40-000708"/>
    <x v="6"/>
    <m/>
    <n v="226.75"/>
    <s v="31105025"/>
    <x v="1"/>
    <s v="Faktura vydaná"/>
    <s v="část haly + poemku."/>
  </r>
  <r>
    <s v="9910"/>
    <s v="FV-2019-40-000733"/>
    <x v="6"/>
    <m/>
    <n v="4223"/>
    <s v="31105025"/>
    <x v="2"/>
    <s v="Faktura vydaná"/>
    <s v="3 garáže RZG + část pozemku p.č.201/4"/>
  </r>
  <r>
    <s v="9901"/>
    <s v="FV-2019-40-000739"/>
    <x v="6"/>
    <m/>
    <n v="4096.49"/>
    <s v="31105025"/>
    <x v="3"/>
    <s v="Faktura vydaná"/>
    <s v="Pronájem pozemku-stánek zdrav.výživa"/>
  </r>
  <r>
    <s v="9930"/>
    <s v="FV-2019-40-000731"/>
    <x v="6"/>
    <m/>
    <n v="7657.5"/>
    <s v="31105025"/>
    <x v="11"/>
    <s v="Faktura vydaná"/>
    <s v="NP + pozemek, MŠ"/>
  </r>
  <r>
    <s v="9920"/>
    <s v="FV-2019-40-000722"/>
    <x v="6"/>
    <m/>
    <n v="255.25"/>
    <s v="31105025"/>
    <x v="6"/>
    <s v="Faktura vydaná"/>
    <s v="část plechové haly + pozemku"/>
  </r>
  <r>
    <s v="9920"/>
    <s v="FV-2019-40-000773"/>
    <x v="7"/>
    <m/>
    <n v="404.91"/>
    <s v="31105025"/>
    <x v="0"/>
    <s v="doúčtování nájemného za období 1.-5. února 2019 - Nájem NP je osvobozen od DPH dle § 56a zákona o DPH"/>
    <m/>
  </r>
  <r>
    <s v="9920"/>
    <s v="FV-2019-40-000853"/>
    <x v="8"/>
    <m/>
    <n v="255.25"/>
    <s v="31105025"/>
    <x v="6"/>
    <s v="Faktura vydaná"/>
    <s v="část plechové haly + pozemku"/>
  </r>
  <r>
    <s v="9910"/>
    <s v="FV-2019-40-000864"/>
    <x v="8"/>
    <m/>
    <n v="4223"/>
    <s v="31105025"/>
    <x v="2"/>
    <s v="Faktura vydaná"/>
    <s v="3 garáže RZG + část pozemku p.č.201/4"/>
  </r>
  <r>
    <s v="9920"/>
    <s v="FV-2019-40-000843"/>
    <x v="8"/>
    <m/>
    <n v="3139.4"/>
    <s v="31105025"/>
    <x v="8"/>
    <s v="Faktura vydaná"/>
    <s v="parkování + výkup a sklad. druhot.surovin."/>
  </r>
  <r>
    <s v="9930"/>
    <s v="FV-2019-40-000862"/>
    <x v="8"/>
    <m/>
    <n v="7657.5"/>
    <s v="31105025"/>
    <x v="11"/>
    <s v="Faktura vydaná"/>
    <s v="NP + pozemek, MŠ"/>
  </r>
  <r>
    <s v="9920"/>
    <s v="FV-2019-40-000895"/>
    <x v="8"/>
    <m/>
    <n v="523.24"/>
    <s v="31105025"/>
    <x v="4"/>
    <s v="Faktura vydaná"/>
    <m/>
  </r>
  <r>
    <s v="9910"/>
    <s v="FV-2019-40-000850"/>
    <x v="8"/>
    <m/>
    <n v="2867.32"/>
    <s v="31105025"/>
    <x v="9"/>
    <s v="Faktura vydaná"/>
    <s v="pronájem NP a části pozemku"/>
  </r>
  <r>
    <s v="9920"/>
    <s v="FV-2019-40-000841"/>
    <x v="8"/>
    <m/>
    <n v="226.75"/>
    <s v="31105025"/>
    <x v="1"/>
    <s v="Faktura vydaná"/>
    <s v="část haly + poemku."/>
  </r>
  <r>
    <s v="9901"/>
    <s v="FV-2019-40-000870"/>
    <x v="8"/>
    <m/>
    <n v="4096.49"/>
    <s v="31105025"/>
    <x v="3"/>
    <s v="Faktura vydaná"/>
    <s v="Pronájem pozemku-stánek zdrav.výživa"/>
  </r>
  <r>
    <s v="9920"/>
    <s v="FV-2019-40-000987"/>
    <x v="9"/>
    <m/>
    <n v="226.75"/>
    <s v="31105025"/>
    <x v="1"/>
    <s v="Faktura vydaná"/>
    <s v="část haly + poemku."/>
  </r>
  <r>
    <s v="9930"/>
    <s v="FV-2019-40-000996"/>
    <x v="9"/>
    <m/>
    <n v="7657.5"/>
    <s v="31105025"/>
    <x v="11"/>
    <s v="Faktura vydaná"/>
    <s v="NP + pozemek, MŠ"/>
  </r>
  <r>
    <s v="9910"/>
    <s v="FV-2019-40-000973"/>
    <x v="9"/>
    <m/>
    <n v="2867.32"/>
    <s v="31105025"/>
    <x v="9"/>
    <s v="Faktura vydaná"/>
    <s v="pronájem NP a části pozemku"/>
  </r>
  <r>
    <s v="9920"/>
    <s v="FV-2019-40-000989"/>
    <x v="9"/>
    <m/>
    <n v="255.25"/>
    <s v="31105025"/>
    <x v="6"/>
    <s v="Faktura vydaná"/>
    <s v="část plechové haly + pozemku"/>
  </r>
  <r>
    <s v="9901"/>
    <s v="FV-2019-40-000961"/>
    <x v="9"/>
    <m/>
    <n v="4096.49"/>
    <s v="31105025"/>
    <x v="3"/>
    <s v="Faktura vydaná"/>
    <s v="Pronájem pozemku-stánek zdrav.výživa"/>
  </r>
  <r>
    <s v="9910"/>
    <s v="FV-2019-40-001029"/>
    <x v="9"/>
    <m/>
    <n v="4223"/>
    <s v="31105025"/>
    <x v="2"/>
    <s v="Faktura vydaná"/>
    <s v="3 garáže RZG + část pozemku p.č.201/4"/>
  </r>
  <r>
    <s v="9920"/>
    <s v="FV-2019-40-000972"/>
    <x v="9"/>
    <m/>
    <n v="523.24"/>
    <s v="31105025"/>
    <x v="4"/>
    <s v="Faktura vydaná"/>
    <m/>
  </r>
  <r>
    <s v="9920"/>
    <s v="FV-2019-40-001007"/>
    <x v="9"/>
    <m/>
    <n v="3139.4"/>
    <s v="31105025"/>
    <x v="8"/>
    <s v="Faktura vydaná"/>
    <s v="parkování + výkup a sklad. druhot.surovin."/>
  </r>
  <r>
    <s v="9910"/>
    <s v="FV-2019-40-001107"/>
    <x v="10"/>
    <m/>
    <n v="2867.32"/>
    <s v="31105025"/>
    <x v="9"/>
    <s v="Faktura vydaná"/>
    <s v="pronájem NP a části pozemku"/>
  </r>
  <r>
    <s v="9930"/>
    <s v="FV-2019-40-001130"/>
    <x v="10"/>
    <m/>
    <n v="7657.5"/>
    <s v="31105025"/>
    <x v="11"/>
    <s v="Faktura vydaná"/>
    <s v="NP + pozemek, MŠ"/>
  </r>
  <r>
    <s v="9910"/>
    <s v="FV-2019-40-001163"/>
    <x v="10"/>
    <m/>
    <n v="4223"/>
    <s v="31105025"/>
    <x v="2"/>
    <s v="Faktura vydaná"/>
    <s v="3 garáže RZG + část pozemku p.č.201/4"/>
  </r>
  <r>
    <s v="9920"/>
    <s v="FV-2019-40-001123"/>
    <x v="10"/>
    <m/>
    <n v="255.25"/>
    <s v="31105025"/>
    <x v="6"/>
    <s v="Faktura vydaná"/>
    <s v="část plechové haly + pozemku"/>
  </r>
  <r>
    <s v="9920"/>
    <s v="FV-2019-40-001141"/>
    <x v="10"/>
    <m/>
    <n v="3139.4"/>
    <s v="31105025"/>
    <x v="8"/>
    <s v="Faktura vydaná"/>
    <s v="parkování + výkup a sklad. druhot.surovin."/>
  </r>
  <r>
    <s v="9920"/>
    <s v="FV-2019-40-001121"/>
    <x v="10"/>
    <m/>
    <n v="226.75"/>
    <s v="31105025"/>
    <x v="1"/>
    <s v="Faktura vydaná"/>
    <s v="část haly + poemku."/>
  </r>
  <r>
    <s v="9920"/>
    <s v="FV-2019-40-001106"/>
    <x v="10"/>
    <m/>
    <n v="523.24"/>
    <s v="31105025"/>
    <x v="4"/>
    <s v="Faktura vydaná"/>
    <m/>
  </r>
  <r>
    <s v="9901"/>
    <s v="FV-2019-40-001095"/>
    <x v="10"/>
    <m/>
    <n v="4096.49"/>
    <s v="31105025"/>
    <x v="3"/>
    <s v="Faktura vydaná"/>
    <s v="Pronájem pozemku-stánek zdrav.výživ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3902825-03C1-432D-827F-0745F38BE17E}" name="Kontingenční tabulka2" cacheId="25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4:J19" firstHeaderRow="1" firstDataRow="2" firstDataCol="1"/>
  <pivotFields count="9">
    <pivotField showAll="0"/>
    <pivotField showAll="0"/>
    <pivotField axis="axisCol" numFmtId="14" showAll="0">
      <items count="15">
        <item x="0"/>
        <item x="1"/>
        <item x="2"/>
        <item x="3"/>
        <item x="4"/>
        <item x="5"/>
        <item x="6"/>
        <item x="7"/>
        <item x="8"/>
        <item h="1" x="9"/>
        <item h="1" x="10"/>
        <item h="1" x="11"/>
        <item h="1" x="12"/>
        <item x="13"/>
        <item t="default"/>
      </items>
    </pivotField>
    <pivotField showAll="0"/>
    <pivotField dataField="1" numFmtId="164" showAll="0"/>
    <pivotField showAll="0"/>
    <pivotField axis="axisRow" showAll="0">
      <items count="14">
        <item x="4"/>
        <item x="5"/>
        <item x="1"/>
        <item x="8"/>
        <item x="9"/>
        <item x="3"/>
        <item x="6"/>
        <item x="0"/>
        <item x="10"/>
        <item x="11"/>
        <item x="2"/>
        <item x="7"/>
        <item x="12"/>
        <item t="default"/>
      </items>
    </pivotField>
    <pivotField showAll="0"/>
    <pivotField showAll="0"/>
  </pivotFields>
  <rowFields count="1">
    <field x="6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2"/>
  </colFields>
  <colItems count="9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Součet z Částka DAL" fld="4" baseField="0" baseItem="0" numFmtId="165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D6716-4A4E-4D35-ACFB-3FAA9D810342}">
  <dimension ref="A1:J37"/>
  <sheetViews>
    <sheetView tabSelected="1" workbookViewId="0">
      <selection activeCell="A2" sqref="A2:XFD2"/>
    </sheetView>
  </sheetViews>
  <sheetFormatPr defaultRowHeight="12.75" x14ac:dyDescent="0.2"/>
  <cols>
    <col min="1" max="1" width="39.140625" bestFit="1" customWidth="1"/>
    <col min="2" max="2" width="18.140625" bestFit="1" customWidth="1"/>
    <col min="3" max="9" width="13.28515625" bestFit="1" customWidth="1"/>
    <col min="10" max="10" width="14.85546875" bestFit="1" customWidth="1"/>
    <col min="11" max="11" width="14.7109375" bestFit="1" customWidth="1"/>
    <col min="12" max="12" width="9.7109375" bestFit="1" customWidth="1"/>
    <col min="13" max="13" width="9" bestFit="1" customWidth="1"/>
    <col min="14" max="14" width="7" bestFit="1" customWidth="1"/>
    <col min="15" max="15" width="10.28515625" bestFit="1" customWidth="1"/>
    <col min="16" max="16" width="9" bestFit="1" customWidth="1"/>
    <col min="17" max="17" width="10.85546875" bestFit="1" customWidth="1"/>
    <col min="18" max="18" width="9" bestFit="1" customWidth="1"/>
    <col min="19" max="19" width="11.42578125" bestFit="1" customWidth="1"/>
    <col min="20" max="20" width="9" bestFit="1" customWidth="1"/>
    <col min="21" max="21" width="10.28515625" bestFit="1" customWidth="1"/>
    <col min="22" max="22" width="14.7109375" bestFit="1" customWidth="1"/>
  </cols>
  <sheetData>
    <row r="1" spans="1:10" ht="15.75" x14ac:dyDescent="0.25">
      <c r="A1" s="20" t="s">
        <v>146</v>
      </c>
    </row>
    <row r="2" spans="1:10" ht="15.75" x14ac:dyDescent="0.25">
      <c r="A2" s="20"/>
    </row>
    <row r="4" spans="1:10" x14ac:dyDescent="0.2">
      <c r="A4" s="4" t="s">
        <v>126</v>
      </c>
      <c r="B4" s="4" t="s">
        <v>127</v>
      </c>
    </row>
    <row r="5" spans="1:10" x14ac:dyDescent="0.2">
      <c r="A5" s="4" t="s">
        <v>124</v>
      </c>
      <c r="B5" s="6" t="s">
        <v>128</v>
      </c>
      <c r="C5" s="6" t="s">
        <v>129</v>
      </c>
      <c r="D5" s="6" t="s">
        <v>130</v>
      </c>
      <c r="E5" s="6" t="s">
        <v>131</v>
      </c>
      <c r="F5" s="6" t="s">
        <v>132</v>
      </c>
      <c r="G5" s="6" t="s">
        <v>133</v>
      </c>
      <c r="H5" s="6" t="s">
        <v>134</v>
      </c>
      <c r="I5" s="6" t="s">
        <v>135</v>
      </c>
      <c r="J5" s="6" t="s">
        <v>125</v>
      </c>
    </row>
    <row r="6" spans="1:10" x14ac:dyDescent="0.2">
      <c r="A6" s="5" t="s">
        <v>26</v>
      </c>
      <c r="B6" s="7">
        <v>523.24</v>
      </c>
      <c r="C6" s="7">
        <v>523.24</v>
      </c>
      <c r="D6" s="7">
        <v>523.24</v>
      </c>
      <c r="E6" s="7">
        <v>523.24</v>
      </c>
      <c r="F6" s="7">
        <v>523.24</v>
      </c>
      <c r="G6" s="7">
        <v>523.24</v>
      </c>
      <c r="H6" s="7">
        <v>523.24</v>
      </c>
      <c r="I6" s="7">
        <v>523.24</v>
      </c>
      <c r="J6" s="7">
        <v>4185.9199999999992</v>
      </c>
    </row>
    <row r="7" spans="1:10" x14ac:dyDescent="0.2">
      <c r="A7" s="5" t="s">
        <v>28</v>
      </c>
      <c r="B7" s="7">
        <v>879.33</v>
      </c>
      <c r="C7" s="7">
        <v>879.33</v>
      </c>
      <c r="D7" s="7">
        <v>879.33</v>
      </c>
      <c r="E7" s="7"/>
      <c r="F7" s="7"/>
      <c r="G7" s="7"/>
      <c r="H7" s="7"/>
      <c r="I7" s="7"/>
      <c r="J7" s="7">
        <v>2637.9900000000002</v>
      </c>
    </row>
    <row r="8" spans="1:10" x14ac:dyDescent="0.2">
      <c r="A8" s="5" t="s">
        <v>16</v>
      </c>
      <c r="B8" s="7">
        <v>226.75</v>
      </c>
      <c r="C8" s="7">
        <v>226.75</v>
      </c>
      <c r="D8" s="7">
        <v>226.75</v>
      </c>
      <c r="E8" s="7">
        <v>226.75</v>
      </c>
      <c r="F8" s="7">
        <v>226.75</v>
      </c>
      <c r="G8" s="7">
        <v>226.75</v>
      </c>
      <c r="H8" s="7">
        <v>226.75</v>
      </c>
      <c r="I8" s="7">
        <v>226.75</v>
      </c>
      <c r="J8" s="7">
        <v>1814</v>
      </c>
    </row>
    <row r="9" spans="1:10" x14ac:dyDescent="0.2">
      <c r="A9" s="5" t="s">
        <v>37</v>
      </c>
      <c r="B9" s="7">
        <v>3139.4</v>
      </c>
      <c r="C9" s="7">
        <v>3139.4</v>
      </c>
      <c r="D9" s="7">
        <v>3139.4</v>
      </c>
      <c r="E9" s="7">
        <v>3139.4</v>
      </c>
      <c r="F9" s="7">
        <v>3139.4</v>
      </c>
      <c r="G9" s="7">
        <v>3139.4</v>
      </c>
      <c r="H9" s="7">
        <v>3139.4</v>
      </c>
      <c r="I9" s="7">
        <v>3139.4</v>
      </c>
      <c r="J9" s="7">
        <v>25115.200000000004</v>
      </c>
    </row>
    <row r="10" spans="1:10" x14ac:dyDescent="0.2">
      <c r="A10" s="5" t="s">
        <v>40</v>
      </c>
      <c r="B10" s="7">
        <v>2867.32</v>
      </c>
      <c r="C10" s="7">
        <v>2867.32</v>
      </c>
      <c r="D10" s="7">
        <v>2867.32</v>
      </c>
      <c r="E10" s="7">
        <v>2867.32</v>
      </c>
      <c r="F10" s="7">
        <v>2867.32</v>
      </c>
      <c r="G10" s="7">
        <v>2867.32</v>
      </c>
      <c r="H10" s="7">
        <v>2867.32</v>
      </c>
      <c r="I10" s="7">
        <v>2867.32</v>
      </c>
      <c r="J10" s="7">
        <v>22938.560000000001</v>
      </c>
    </row>
    <row r="11" spans="1:10" x14ac:dyDescent="0.2">
      <c r="A11" s="5" t="s">
        <v>23</v>
      </c>
      <c r="B11" s="7">
        <v>4096.49</v>
      </c>
      <c r="C11" s="7">
        <v>4096.49</v>
      </c>
      <c r="D11" s="7">
        <v>4096.49</v>
      </c>
      <c r="E11" s="7">
        <v>4096.49</v>
      </c>
      <c r="F11" s="7">
        <v>4096.49</v>
      </c>
      <c r="G11" s="7">
        <v>4096.49</v>
      </c>
      <c r="H11" s="7">
        <v>4096.49</v>
      </c>
      <c r="I11" s="7">
        <v>4096.49</v>
      </c>
      <c r="J11" s="7">
        <v>32771.919999999991</v>
      </c>
    </row>
    <row r="12" spans="1:10" x14ac:dyDescent="0.2">
      <c r="A12" s="5" t="s">
        <v>31</v>
      </c>
      <c r="B12" s="7">
        <v>255.25</v>
      </c>
      <c r="C12" s="7">
        <v>255.25</v>
      </c>
      <c r="D12" s="7">
        <v>255.25</v>
      </c>
      <c r="E12" s="7">
        <v>255.25</v>
      </c>
      <c r="F12" s="7">
        <v>255.25</v>
      </c>
      <c r="G12" s="7">
        <v>255.25</v>
      </c>
      <c r="H12" s="7">
        <v>255.25</v>
      </c>
      <c r="I12" s="7">
        <v>255.25</v>
      </c>
      <c r="J12" s="7">
        <v>2042</v>
      </c>
    </row>
    <row r="13" spans="1:10" x14ac:dyDescent="0.2">
      <c r="A13" s="5" t="s">
        <v>12</v>
      </c>
      <c r="B13" s="7">
        <v>2267.5100000000002</v>
      </c>
      <c r="C13" s="7"/>
      <c r="D13" s="7"/>
      <c r="E13" s="7"/>
      <c r="F13" s="7"/>
      <c r="G13" s="7">
        <v>404.91</v>
      </c>
      <c r="H13" s="7"/>
      <c r="I13" s="7"/>
      <c r="J13" s="7">
        <v>2672.42</v>
      </c>
    </row>
    <row r="14" spans="1:10" x14ac:dyDescent="0.2">
      <c r="A14" s="5" t="s">
        <v>43</v>
      </c>
      <c r="B14" s="7">
        <v>1865.43</v>
      </c>
      <c r="C14" s="7">
        <v>1865.43</v>
      </c>
      <c r="D14" s="7"/>
      <c r="E14" s="7"/>
      <c r="F14" s="7"/>
      <c r="G14" s="7"/>
      <c r="H14" s="7"/>
      <c r="I14" s="7"/>
      <c r="J14" s="7">
        <v>3730.86</v>
      </c>
    </row>
    <row r="15" spans="1:10" x14ac:dyDescent="0.2">
      <c r="A15" s="5" t="s">
        <v>47</v>
      </c>
      <c r="B15" s="7">
        <v>7657.5</v>
      </c>
      <c r="C15" s="7">
        <v>7657.5</v>
      </c>
      <c r="D15" s="7">
        <v>7657.5</v>
      </c>
      <c r="E15" s="7">
        <v>7657.5</v>
      </c>
      <c r="F15" s="7">
        <v>7657.5</v>
      </c>
      <c r="G15" s="7">
        <v>7657.5</v>
      </c>
      <c r="H15" s="7">
        <v>7657.5</v>
      </c>
      <c r="I15" s="7">
        <v>7657.5</v>
      </c>
      <c r="J15" s="7">
        <v>61260</v>
      </c>
    </row>
    <row r="16" spans="1:10" x14ac:dyDescent="0.2">
      <c r="A16" s="5" t="s">
        <v>20</v>
      </c>
      <c r="B16" s="7">
        <v>7442.79</v>
      </c>
      <c r="C16" s="7"/>
      <c r="D16" s="7"/>
      <c r="E16" s="7">
        <v>4223</v>
      </c>
      <c r="F16" s="7">
        <v>4223</v>
      </c>
      <c r="G16" s="7">
        <v>4223</v>
      </c>
      <c r="H16" s="7">
        <v>4223</v>
      </c>
      <c r="I16" s="7">
        <v>4223</v>
      </c>
      <c r="J16" s="7">
        <v>28557.79</v>
      </c>
    </row>
    <row r="17" spans="1:10" x14ac:dyDescent="0.2">
      <c r="A17" s="5" t="s">
        <v>34</v>
      </c>
      <c r="B17" s="7">
        <v>2098.13</v>
      </c>
      <c r="C17" s="7">
        <v>2098.13</v>
      </c>
      <c r="D17" s="7">
        <v>2098.13</v>
      </c>
      <c r="E17" s="7"/>
      <c r="F17" s="7"/>
      <c r="G17" s="7"/>
      <c r="H17" s="7"/>
      <c r="I17" s="7"/>
      <c r="J17" s="7">
        <v>6294.39</v>
      </c>
    </row>
    <row r="18" spans="1:10" x14ac:dyDescent="0.2">
      <c r="A18" s="5" t="s">
        <v>87</v>
      </c>
      <c r="B18" s="7"/>
      <c r="C18" s="7"/>
      <c r="D18" s="7"/>
      <c r="E18" s="7"/>
      <c r="F18" s="7">
        <v>9200</v>
      </c>
      <c r="G18" s="7"/>
      <c r="H18" s="7"/>
      <c r="I18" s="7"/>
      <c r="J18" s="7">
        <v>9200</v>
      </c>
    </row>
    <row r="19" spans="1:10" x14ac:dyDescent="0.2">
      <c r="A19" s="5" t="s">
        <v>125</v>
      </c>
      <c r="B19" s="7">
        <v>33319.14</v>
      </c>
      <c r="C19" s="7">
        <v>23608.84</v>
      </c>
      <c r="D19" s="7">
        <v>21743.41</v>
      </c>
      <c r="E19" s="7">
        <v>22988.95</v>
      </c>
      <c r="F19" s="7">
        <v>32188.95</v>
      </c>
      <c r="G19" s="7">
        <v>23393.86</v>
      </c>
      <c r="H19" s="7">
        <v>22988.95</v>
      </c>
      <c r="I19" s="7">
        <v>22988.95</v>
      </c>
      <c r="J19" s="7">
        <v>203221.05000000002</v>
      </c>
    </row>
    <row r="21" spans="1:10" ht="13.5" thickBot="1" x14ac:dyDescent="0.25"/>
    <row r="22" spans="1:10" ht="15.75" thickBot="1" x14ac:dyDescent="0.25">
      <c r="A22" s="8" t="s">
        <v>136</v>
      </c>
      <c r="B22" s="15">
        <f>550.000055147761*1000</f>
        <v>550000.05514776101</v>
      </c>
      <c r="I22" s="14">
        <f>203.22105*1000</f>
        <v>203221.05</v>
      </c>
    </row>
    <row r="23" spans="1:10" ht="15.75" thickBot="1" x14ac:dyDescent="0.25">
      <c r="A23" s="9" t="s">
        <v>137</v>
      </c>
      <c r="B23" s="15">
        <f>484.47145*1000</f>
        <v>484471.45</v>
      </c>
    </row>
    <row r="24" spans="1:10" ht="15.75" thickBot="1" x14ac:dyDescent="0.3">
      <c r="B24" s="16"/>
    </row>
    <row r="25" spans="1:10" ht="15.75" thickBot="1" x14ac:dyDescent="0.25">
      <c r="A25" s="8" t="s">
        <v>138</v>
      </c>
      <c r="B25" s="15">
        <f>500*1000</f>
        <v>500000</v>
      </c>
    </row>
    <row r="26" spans="1:10" ht="15.75" thickBot="1" x14ac:dyDescent="0.25">
      <c r="A26" s="9" t="s">
        <v>139</v>
      </c>
      <c r="B26" s="15">
        <f>364.88049*1000</f>
        <v>364880.49</v>
      </c>
    </row>
    <row r="27" spans="1:10" ht="15.75" thickBot="1" x14ac:dyDescent="0.3">
      <c r="B27" s="16"/>
    </row>
    <row r="28" spans="1:10" ht="15.75" thickBot="1" x14ac:dyDescent="0.25">
      <c r="A28" s="8" t="s">
        <v>140</v>
      </c>
      <c r="B28" s="15">
        <f>340*1000</f>
        <v>340000</v>
      </c>
    </row>
    <row r="29" spans="1:10" ht="15.75" thickBot="1" x14ac:dyDescent="0.25">
      <c r="A29" s="10" t="s">
        <v>141</v>
      </c>
      <c r="B29" s="15">
        <f>325.04734*1000</f>
        <v>325047.34000000003</v>
      </c>
    </row>
    <row r="30" spans="1:10" ht="15.75" thickBot="1" x14ac:dyDescent="0.3">
      <c r="A30" s="11"/>
      <c r="B30" s="16"/>
    </row>
    <row r="31" spans="1:10" ht="15.75" thickBot="1" x14ac:dyDescent="0.25">
      <c r="A31" s="12" t="s">
        <v>142</v>
      </c>
      <c r="B31" s="15">
        <f>320*1000</f>
        <v>320000</v>
      </c>
    </row>
    <row r="32" spans="1:10" ht="15" x14ac:dyDescent="0.25">
      <c r="A32" s="13" t="s">
        <v>143</v>
      </c>
      <c r="B32" s="17">
        <f>J19</f>
        <v>203221.05000000002</v>
      </c>
    </row>
    <row r="33" spans="1:5" ht="15" x14ac:dyDescent="0.25">
      <c r="A33" s="13" t="s">
        <v>144</v>
      </c>
      <c r="B33" s="17">
        <f>B32/8*12</f>
        <v>304831.57500000001</v>
      </c>
    </row>
    <row r="34" spans="1:5" x14ac:dyDescent="0.2">
      <c r="A34" s="11"/>
    </row>
    <row r="35" spans="1:5" x14ac:dyDescent="0.2">
      <c r="A35" s="12" t="s">
        <v>145</v>
      </c>
      <c r="B35" s="19">
        <v>305000</v>
      </c>
    </row>
    <row r="37" spans="1:5" x14ac:dyDescent="0.2">
      <c r="E37" s="18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2"/>
  <sheetViews>
    <sheetView workbookViewId="0"/>
  </sheetViews>
  <sheetFormatPr defaultColWidth="11.42578125" defaultRowHeight="12.75" customHeight="1" x14ac:dyDescent="0.2"/>
  <cols>
    <col min="1" max="9" width="11.42578125" style="1" customWidth="1"/>
    <col min="10" max="16384" width="11.42578125" style="1"/>
  </cols>
  <sheetData>
    <row r="1" spans="1:9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12.75" customHeight="1" x14ac:dyDescent="0.2">
      <c r="A2" s="1" t="s">
        <v>9</v>
      </c>
      <c r="B2" s="1" t="s">
        <v>10</v>
      </c>
      <c r="C2" s="2">
        <v>43481</v>
      </c>
      <c r="E2" s="3">
        <v>2267.5100000000002</v>
      </c>
      <c r="F2" s="1" t="s">
        <v>11</v>
      </c>
      <c r="G2" s="1" t="s">
        <v>12</v>
      </c>
      <c r="H2" s="1" t="s">
        <v>13</v>
      </c>
      <c r="I2" s="1" t="s">
        <v>14</v>
      </c>
    </row>
    <row r="3" spans="1:9" ht="12.75" customHeight="1" x14ac:dyDescent="0.2">
      <c r="A3" s="1" t="s">
        <v>9</v>
      </c>
      <c r="B3" s="1" t="s">
        <v>15</v>
      </c>
      <c r="C3" s="2">
        <v>43481</v>
      </c>
      <c r="E3" s="3">
        <v>226.75</v>
      </c>
      <c r="F3" s="1" t="s">
        <v>11</v>
      </c>
      <c r="G3" s="1" t="s">
        <v>16</v>
      </c>
      <c r="H3" s="1" t="s">
        <v>13</v>
      </c>
      <c r="I3" s="1" t="s">
        <v>17</v>
      </c>
    </row>
    <row r="4" spans="1:9" ht="12.75" customHeight="1" x14ac:dyDescent="0.2">
      <c r="A4" s="1" t="s">
        <v>18</v>
      </c>
      <c r="B4" s="1" t="s">
        <v>19</v>
      </c>
      <c r="C4" s="2">
        <v>43481</v>
      </c>
      <c r="E4" s="3">
        <v>7442.79</v>
      </c>
      <c r="F4" s="1" t="s">
        <v>11</v>
      </c>
      <c r="G4" s="1" t="s">
        <v>20</v>
      </c>
      <c r="H4" s="1" t="s">
        <v>13</v>
      </c>
    </row>
    <row r="5" spans="1:9" ht="12.75" customHeight="1" x14ac:dyDescent="0.2">
      <c r="A5" s="1" t="s">
        <v>21</v>
      </c>
      <c r="B5" s="1" t="s">
        <v>22</v>
      </c>
      <c r="C5" s="2">
        <v>43481</v>
      </c>
      <c r="E5" s="3">
        <v>4096.49</v>
      </c>
      <c r="F5" s="1" t="s">
        <v>11</v>
      </c>
      <c r="G5" s="1" t="s">
        <v>23</v>
      </c>
      <c r="H5" s="1" t="s">
        <v>13</v>
      </c>
      <c r="I5" s="1" t="s">
        <v>24</v>
      </c>
    </row>
    <row r="6" spans="1:9" ht="12.75" customHeight="1" x14ac:dyDescent="0.2">
      <c r="A6" s="1" t="s">
        <v>9</v>
      </c>
      <c r="B6" s="1" t="s">
        <v>25</v>
      </c>
      <c r="C6" s="2">
        <v>43481</v>
      </c>
      <c r="E6" s="3">
        <v>523.24</v>
      </c>
      <c r="F6" s="1" t="s">
        <v>11</v>
      </c>
      <c r="G6" s="1" t="s">
        <v>26</v>
      </c>
      <c r="H6" s="1" t="s">
        <v>13</v>
      </c>
    </row>
    <row r="7" spans="1:9" ht="12.75" customHeight="1" x14ac:dyDescent="0.2">
      <c r="A7" s="1" t="s">
        <v>18</v>
      </c>
      <c r="B7" s="1" t="s">
        <v>27</v>
      </c>
      <c r="C7" s="2">
        <v>43481</v>
      </c>
      <c r="E7" s="3">
        <v>879.33</v>
      </c>
      <c r="F7" s="1" t="s">
        <v>11</v>
      </c>
      <c r="G7" s="1" t="s">
        <v>28</v>
      </c>
      <c r="H7" s="1" t="s">
        <v>13</v>
      </c>
      <c r="I7" s="1" t="s">
        <v>29</v>
      </c>
    </row>
    <row r="8" spans="1:9" ht="12.75" customHeight="1" x14ac:dyDescent="0.2">
      <c r="A8" s="1" t="s">
        <v>9</v>
      </c>
      <c r="B8" s="1" t="s">
        <v>30</v>
      </c>
      <c r="C8" s="2">
        <v>43481</v>
      </c>
      <c r="E8" s="3">
        <v>255.25</v>
      </c>
      <c r="F8" s="1" t="s">
        <v>11</v>
      </c>
      <c r="G8" s="1" t="s">
        <v>31</v>
      </c>
      <c r="H8" s="1" t="s">
        <v>13</v>
      </c>
      <c r="I8" s="1" t="s">
        <v>32</v>
      </c>
    </row>
    <row r="9" spans="1:9" ht="12.75" customHeight="1" x14ac:dyDescent="0.2">
      <c r="A9" s="1" t="s">
        <v>21</v>
      </c>
      <c r="B9" s="1" t="s">
        <v>33</v>
      </c>
      <c r="C9" s="2">
        <v>43481</v>
      </c>
      <c r="E9" s="3">
        <v>2098.13</v>
      </c>
      <c r="F9" s="1" t="s">
        <v>11</v>
      </c>
      <c r="G9" s="1" t="s">
        <v>34</v>
      </c>
      <c r="H9" s="1" t="s">
        <v>13</v>
      </c>
      <c r="I9" s="1" t="s">
        <v>35</v>
      </c>
    </row>
    <row r="10" spans="1:9" ht="12.75" customHeight="1" x14ac:dyDescent="0.2">
      <c r="A10" s="1" t="s">
        <v>9</v>
      </c>
      <c r="B10" s="1" t="s">
        <v>36</v>
      </c>
      <c r="C10" s="2">
        <v>43481</v>
      </c>
      <c r="E10" s="3">
        <v>3139.4</v>
      </c>
      <c r="F10" s="1" t="s">
        <v>11</v>
      </c>
      <c r="G10" s="1" t="s">
        <v>37</v>
      </c>
      <c r="H10" s="1" t="s">
        <v>13</v>
      </c>
      <c r="I10" s="1" t="s">
        <v>38</v>
      </c>
    </row>
    <row r="11" spans="1:9" ht="12.75" customHeight="1" x14ac:dyDescent="0.2">
      <c r="A11" s="1" t="s">
        <v>18</v>
      </c>
      <c r="B11" s="1" t="s">
        <v>39</v>
      </c>
      <c r="C11" s="2">
        <v>43481</v>
      </c>
      <c r="E11" s="3">
        <v>2867.32</v>
      </c>
      <c r="F11" s="1" t="s">
        <v>11</v>
      </c>
      <c r="G11" s="1" t="s">
        <v>40</v>
      </c>
      <c r="H11" s="1" t="s">
        <v>13</v>
      </c>
      <c r="I11" s="1" t="s">
        <v>41</v>
      </c>
    </row>
    <row r="12" spans="1:9" ht="12.75" customHeight="1" x14ac:dyDescent="0.2">
      <c r="A12" s="1" t="s">
        <v>21</v>
      </c>
      <c r="B12" s="1" t="s">
        <v>42</v>
      </c>
      <c r="C12" s="2">
        <v>43481</v>
      </c>
      <c r="E12" s="3">
        <v>1865.43</v>
      </c>
      <c r="F12" s="1" t="s">
        <v>11</v>
      </c>
      <c r="G12" s="1" t="s">
        <v>43</v>
      </c>
      <c r="H12" s="1" t="s">
        <v>13</v>
      </c>
      <c r="I12" s="1" t="s">
        <v>44</v>
      </c>
    </row>
    <row r="13" spans="1:9" ht="12.75" customHeight="1" x14ac:dyDescent="0.2">
      <c r="A13" s="1" t="s">
        <v>45</v>
      </c>
      <c r="B13" s="1" t="s">
        <v>46</v>
      </c>
      <c r="C13" s="2">
        <v>43481</v>
      </c>
      <c r="E13" s="3">
        <v>7657.5</v>
      </c>
      <c r="F13" s="1" t="s">
        <v>11</v>
      </c>
      <c r="G13" s="1" t="s">
        <v>47</v>
      </c>
      <c r="H13" s="1" t="s">
        <v>13</v>
      </c>
      <c r="I13" s="1" t="s">
        <v>48</v>
      </c>
    </row>
    <row r="14" spans="1:9" ht="12.75" customHeight="1" x14ac:dyDescent="0.2">
      <c r="A14" s="1" t="s">
        <v>45</v>
      </c>
      <c r="B14" s="1" t="s">
        <v>49</v>
      </c>
      <c r="C14" s="2">
        <v>43511</v>
      </c>
      <c r="E14" s="3">
        <v>7657.5</v>
      </c>
      <c r="F14" s="1" t="s">
        <v>11</v>
      </c>
      <c r="G14" s="1" t="s">
        <v>47</v>
      </c>
      <c r="H14" s="1" t="s">
        <v>13</v>
      </c>
      <c r="I14" s="1" t="s">
        <v>48</v>
      </c>
    </row>
    <row r="15" spans="1:9" ht="12.75" customHeight="1" x14ac:dyDescent="0.2">
      <c r="A15" s="1" t="s">
        <v>18</v>
      </c>
      <c r="B15" s="1" t="s">
        <v>50</v>
      </c>
      <c r="C15" s="2">
        <v>43511</v>
      </c>
      <c r="E15" s="3">
        <v>879.33</v>
      </c>
      <c r="F15" s="1" t="s">
        <v>11</v>
      </c>
      <c r="G15" s="1" t="s">
        <v>28</v>
      </c>
      <c r="H15" s="1" t="s">
        <v>13</v>
      </c>
      <c r="I15" s="1" t="s">
        <v>29</v>
      </c>
    </row>
    <row r="16" spans="1:9" ht="12.75" customHeight="1" x14ac:dyDescent="0.2">
      <c r="A16" s="1" t="s">
        <v>18</v>
      </c>
      <c r="B16" s="1" t="s">
        <v>51</v>
      </c>
      <c r="C16" s="2">
        <v>43511</v>
      </c>
      <c r="E16" s="3">
        <v>2867.32</v>
      </c>
      <c r="F16" s="1" t="s">
        <v>11</v>
      </c>
      <c r="G16" s="1" t="s">
        <v>40</v>
      </c>
      <c r="H16" s="1" t="s">
        <v>13</v>
      </c>
      <c r="I16" s="1" t="s">
        <v>41</v>
      </c>
    </row>
    <row r="17" spans="1:9" ht="12.75" customHeight="1" x14ac:dyDescent="0.2">
      <c r="A17" s="1" t="s">
        <v>21</v>
      </c>
      <c r="B17" s="1" t="s">
        <v>52</v>
      </c>
      <c r="C17" s="2">
        <v>43511</v>
      </c>
      <c r="E17" s="3">
        <v>1865.43</v>
      </c>
      <c r="F17" s="1" t="s">
        <v>11</v>
      </c>
      <c r="G17" s="1" t="s">
        <v>43</v>
      </c>
      <c r="H17" s="1" t="s">
        <v>13</v>
      </c>
      <c r="I17" s="1" t="s">
        <v>44</v>
      </c>
    </row>
    <row r="18" spans="1:9" ht="12.75" customHeight="1" x14ac:dyDescent="0.2">
      <c r="A18" s="1" t="s">
        <v>9</v>
      </c>
      <c r="B18" s="1" t="s">
        <v>53</v>
      </c>
      <c r="C18" s="2">
        <v>43511</v>
      </c>
      <c r="E18" s="3">
        <v>523.24</v>
      </c>
      <c r="F18" s="1" t="s">
        <v>11</v>
      </c>
      <c r="G18" s="1" t="s">
        <v>26</v>
      </c>
      <c r="H18" s="1" t="s">
        <v>13</v>
      </c>
    </row>
    <row r="19" spans="1:9" ht="12.75" customHeight="1" x14ac:dyDescent="0.2">
      <c r="A19" s="1" t="s">
        <v>9</v>
      </c>
      <c r="B19" s="1" t="s">
        <v>54</v>
      </c>
      <c r="C19" s="2">
        <v>43511</v>
      </c>
      <c r="E19" s="3">
        <v>226.75</v>
      </c>
      <c r="F19" s="1" t="s">
        <v>11</v>
      </c>
      <c r="G19" s="1" t="s">
        <v>16</v>
      </c>
      <c r="H19" s="1" t="s">
        <v>13</v>
      </c>
      <c r="I19" s="1" t="s">
        <v>55</v>
      </c>
    </row>
    <row r="20" spans="1:9" ht="12.75" customHeight="1" x14ac:dyDescent="0.2">
      <c r="A20" s="1" t="s">
        <v>21</v>
      </c>
      <c r="B20" s="1" t="s">
        <v>56</v>
      </c>
      <c r="C20" s="2">
        <v>43511</v>
      </c>
      <c r="E20" s="3">
        <v>4096.49</v>
      </c>
      <c r="F20" s="1" t="s">
        <v>11</v>
      </c>
      <c r="G20" s="1" t="s">
        <v>23</v>
      </c>
      <c r="H20" s="1" t="s">
        <v>13</v>
      </c>
      <c r="I20" s="1" t="s">
        <v>24</v>
      </c>
    </row>
    <row r="21" spans="1:9" ht="12.75" customHeight="1" x14ac:dyDescent="0.2">
      <c r="A21" s="1" t="s">
        <v>9</v>
      </c>
      <c r="B21" s="1" t="s">
        <v>57</v>
      </c>
      <c r="C21" s="2">
        <v>43511</v>
      </c>
      <c r="E21" s="3">
        <v>3139.4</v>
      </c>
      <c r="F21" s="1" t="s">
        <v>11</v>
      </c>
      <c r="G21" s="1" t="s">
        <v>37</v>
      </c>
      <c r="H21" s="1" t="s">
        <v>13</v>
      </c>
      <c r="I21" s="1" t="s">
        <v>38</v>
      </c>
    </row>
    <row r="22" spans="1:9" ht="12.75" customHeight="1" x14ac:dyDescent="0.2">
      <c r="A22" s="1" t="s">
        <v>9</v>
      </c>
      <c r="B22" s="1" t="s">
        <v>58</v>
      </c>
      <c r="C22" s="2">
        <v>43511</v>
      </c>
      <c r="E22" s="3">
        <v>255.25</v>
      </c>
      <c r="F22" s="1" t="s">
        <v>11</v>
      </c>
      <c r="G22" s="1" t="s">
        <v>31</v>
      </c>
      <c r="H22" s="1" t="s">
        <v>13</v>
      </c>
      <c r="I22" s="1" t="s">
        <v>32</v>
      </c>
    </row>
    <row r="23" spans="1:9" ht="12.75" customHeight="1" x14ac:dyDescent="0.2">
      <c r="A23" s="1" t="s">
        <v>21</v>
      </c>
      <c r="B23" s="1" t="s">
        <v>59</v>
      </c>
      <c r="C23" s="2">
        <v>43511</v>
      </c>
      <c r="E23" s="3">
        <v>2098.13</v>
      </c>
      <c r="F23" s="1" t="s">
        <v>11</v>
      </c>
      <c r="G23" s="1" t="s">
        <v>34</v>
      </c>
      <c r="H23" s="1" t="s">
        <v>13</v>
      </c>
      <c r="I23" s="1" t="s">
        <v>35</v>
      </c>
    </row>
    <row r="24" spans="1:9" ht="12.75" customHeight="1" x14ac:dyDescent="0.2">
      <c r="A24" s="1" t="s">
        <v>9</v>
      </c>
      <c r="B24" s="1" t="s">
        <v>60</v>
      </c>
      <c r="C24" s="2">
        <v>43545</v>
      </c>
      <c r="E24" s="3">
        <v>3139.4</v>
      </c>
      <c r="F24" s="1" t="s">
        <v>11</v>
      </c>
      <c r="G24" s="1" t="s">
        <v>37</v>
      </c>
      <c r="H24" s="1" t="s">
        <v>13</v>
      </c>
      <c r="I24" s="1" t="s">
        <v>38</v>
      </c>
    </row>
    <row r="25" spans="1:9" ht="12.75" customHeight="1" x14ac:dyDescent="0.2">
      <c r="A25" s="1" t="s">
        <v>18</v>
      </c>
      <c r="B25" s="1" t="s">
        <v>61</v>
      </c>
      <c r="C25" s="2">
        <v>43545</v>
      </c>
      <c r="E25" s="3">
        <v>879.33</v>
      </c>
      <c r="F25" s="1" t="s">
        <v>11</v>
      </c>
      <c r="G25" s="1" t="s">
        <v>28</v>
      </c>
      <c r="H25" s="1" t="s">
        <v>13</v>
      </c>
      <c r="I25" s="1" t="s">
        <v>29</v>
      </c>
    </row>
    <row r="26" spans="1:9" ht="12.75" customHeight="1" x14ac:dyDescent="0.2">
      <c r="A26" s="1" t="s">
        <v>9</v>
      </c>
      <c r="B26" s="1" t="s">
        <v>62</v>
      </c>
      <c r="C26" s="2">
        <v>43545</v>
      </c>
      <c r="E26" s="3">
        <v>255.25</v>
      </c>
      <c r="F26" s="1" t="s">
        <v>11</v>
      </c>
      <c r="G26" s="1" t="s">
        <v>31</v>
      </c>
      <c r="H26" s="1" t="s">
        <v>13</v>
      </c>
      <c r="I26" s="1" t="s">
        <v>32</v>
      </c>
    </row>
    <row r="27" spans="1:9" ht="12.75" customHeight="1" x14ac:dyDescent="0.2">
      <c r="A27" s="1" t="s">
        <v>45</v>
      </c>
      <c r="B27" s="1" t="s">
        <v>63</v>
      </c>
      <c r="C27" s="2">
        <v>43545</v>
      </c>
      <c r="E27" s="3">
        <v>7657.5</v>
      </c>
      <c r="F27" s="1" t="s">
        <v>11</v>
      </c>
      <c r="G27" s="1" t="s">
        <v>47</v>
      </c>
      <c r="H27" s="1" t="s">
        <v>13</v>
      </c>
      <c r="I27" s="1" t="s">
        <v>48</v>
      </c>
    </row>
    <row r="28" spans="1:9" ht="12.75" customHeight="1" x14ac:dyDescent="0.2">
      <c r="A28" s="1" t="s">
        <v>18</v>
      </c>
      <c r="B28" s="1" t="s">
        <v>64</v>
      </c>
      <c r="C28" s="2">
        <v>43545</v>
      </c>
      <c r="E28" s="3">
        <v>2867.32</v>
      </c>
      <c r="F28" s="1" t="s">
        <v>11</v>
      </c>
      <c r="G28" s="1" t="s">
        <v>40</v>
      </c>
      <c r="H28" s="1" t="s">
        <v>13</v>
      </c>
      <c r="I28" s="1" t="s">
        <v>41</v>
      </c>
    </row>
    <row r="29" spans="1:9" ht="12.75" customHeight="1" x14ac:dyDescent="0.2">
      <c r="A29" s="1" t="s">
        <v>9</v>
      </c>
      <c r="B29" s="1" t="s">
        <v>65</v>
      </c>
      <c r="C29" s="2">
        <v>43545</v>
      </c>
      <c r="E29" s="3">
        <v>226.75</v>
      </c>
      <c r="F29" s="1" t="s">
        <v>11</v>
      </c>
      <c r="G29" s="1" t="s">
        <v>16</v>
      </c>
      <c r="H29" s="1" t="s">
        <v>13</v>
      </c>
      <c r="I29" s="1" t="s">
        <v>55</v>
      </c>
    </row>
    <row r="30" spans="1:9" ht="12.75" customHeight="1" x14ac:dyDescent="0.2">
      <c r="A30" s="1" t="s">
        <v>21</v>
      </c>
      <c r="B30" s="1" t="s">
        <v>66</v>
      </c>
      <c r="C30" s="2">
        <v>43545</v>
      </c>
      <c r="E30" s="3">
        <v>4096.49</v>
      </c>
      <c r="F30" s="1" t="s">
        <v>11</v>
      </c>
      <c r="G30" s="1" t="s">
        <v>23</v>
      </c>
      <c r="H30" s="1" t="s">
        <v>13</v>
      </c>
      <c r="I30" s="1" t="s">
        <v>24</v>
      </c>
    </row>
    <row r="31" spans="1:9" ht="12.75" customHeight="1" x14ac:dyDescent="0.2">
      <c r="A31" s="1" t="s">
        <v>9</v>
      </c>
      <c r="B31" s="1" t="s">
        <v>67</v>
      </c>
      <c r="C31" s="2">
        <v>43545</v>
      </c>
      <c r="E31" s="3">
        <v>523.24</v>
      </c>
      <c r="F31" s="1" t="s">
        <v>11</v>
      </c>
      <c r="G31" s="1" t="s">
        <v>26</v>
      </c>
      <c r="H31" s="1" t="s">
        <v>13</v>
      </c>
    </row>
    <row r="32" spans="1:9" ht="12.75" customHeight="1" x14ac:dyDescent="0.2">
      <c r="A32" s="1" t="s">
        <v>21</v>
      </c>
      <c r="B32" s="1" t="s">
        <v>68</v>
      </c>
      <c r="C32" s="2">
        <v>43545</v>
      </c>
      <c r="E32" s="3">
        <v>2098.13</v>
      </c>
      <c r="F32" s="1" t="s">
        <v>11</v>
      </c>
      <c r="G32" s="1" t="s">
        <v>34</v>
      </c>
      <c r="H32" s="1" t="s">
        <v>13</v>
      </c>
      <c r="I32" s="1" t="s">
        <v>35</v>
      </c>
    </row>
    <row r="33" spans="1:9" ht="12.75" customHeight="1" x14ac:dyDescent="0.2">
      <c r="A33" s="1" t="s">
        <v>18</v>
      </c>
      <c r="B33" s="1" t="s">
        <v>69</v>
      </c>
      <c r="C33" s="2">
        <v>43570</v>
      </c>
      <c r="E33" s="3">
        <v>2867.32</v>
      </c>
      <c r="F33" s="1" t="s">
        <v>11</v>
      </c>
      <c r="G33" s="1" t="s">
        <v>40</v>
      </c>
      <c r="H33" s="1" t="s">
        <v>13</v>
      </c>
      <c r="I33" s="1" t="s">
        <v>41</v>
      </c>
    </row>
    <row r="34" spans="1:9" ht="12.75" customHeight="1" x14ac:dyDescent="0.2">
      <c r="A34" s="1" t="s">
        <v>9</v>
      </c>
      <c r="B34" s="1" t="s">
        <v>70</v>
      </c>
      <c r="C34" s="2">
        <v>43570</v>
      </c>
      <c r="E34" s="3">
        <v>226.75</v>
      </c>
      <c r="F34" s="1" t="s">
        <v>11</v>
      </c>
      <c r="G34" s="1" t="s">
        <v>16</v>
      </c>
      <c r="H34" s="1" t="s">
        <v>13</v>
      </c>
      <c r="I34" s="1" t="s">
        <v>55</v>
      </c>
    </row>
    <row r="35" spans="1:9" ht="12.75" customHeight="1" x14ac:dyDescent="0.2">
      <c r="A35" s="1" t="s">
        <v>45</v>
      </c>
      <c r="B35" s="1" t="s">
        <v>71</v>
      </c>
      <c r="C35" s="2">
        <v>43570</v>
      </c>
      <c r="E35" s="3">
        <v>7657.5</v>
      </c>
      <c r="F35" s="1" t="s">
        <v>11</v>
      </c>
      <c r="G35" s="1" t="s">
        <v>47</v>
      </c>
      <c r="H35" s="1" t="s">
        <v>13</v>
      </c>
      <c r="I35" s="1" t="s">
        <v>48</v>
      </c>
    </row>
    <row r="36" spans="1:9" ht="12.75" customHeight="1" x14ac:dyDescent="0.2">
      <c r="A36" s="1" t="s">
        <v>9</v>
      </c>
      <c r="B36" s="1" t="s">
        <v>72</v>
      </c>
      <c r="C36" s="2">
        <v>43570</v>
      </c>
      <c r="E36" s="3">
        <v>523.24</v>
      </c>
      <c r="F36" s="1" t="s">
        <v>11</v>
      </c>
      <c r="G36" s="1" t="s">
        <v>26</v>
      </c>
      <c r="H36" s="1" t="s">
        <v>13</v>
      </c>
    </row>
    <row r="37" spans="1:9" ht="12.75" customHeight="1" x14ac:dyDescent="0.2">
      <c r="A37" s="1" t="s">
        <v>18</v>
      </c>
      <c r="B37" s="1" t="s">
        <v>73</v>
      </c>
      <c r="C37" s="2">
        <v>43570</v>
      </c>
      <c r="E37" s="3">
        <v>4223</v>
      </c>
      <c r="F37" s="1" t="s">
        <v>11</v>
      </c>
      <c r="G37" s="1" t="s">
        <v>20</v>
      </c>
      <c r="H37" s="1" t="s">
        <v>13</v>
      </c>
      <c r="I37" s="1" t="s">
        <v>74</v>
      </c>
    </row>
    <row r="38" spans="1:9" ht="12.75" customHeight="1" x14ac:dyDescent="0.2">
      <c r="A38" s="1" t="s">
        <v>9</v>
      </c>
      <c r="B38" s="1" t="s">
        <v>75</v>
      </c>
      <c r="C38" s="2">
        <v>43570</v>
      </c>
      <c r="E38" s="3">
        <v>3139.4</v>
      </c>
      <c r="F38" s="1" t="s">
        <v>11</v>
      </c>
      <c r="G38" s="1" t="s">
        <v>37</v>
      </c>
      <c r="H38" s="1" t="s">
        <v>13</v>
      </c>
      <c r="I38" s="1" t="s">
        <v>38</v>
      </c>
    </row>
    <row r="39" spans="1:9" ht="12.75" customHeight="1" x14ac:dyDescent="0.2">
      <c r="A39" s="1" t="s">
        <v>9</v>
      </c>
      <c r="B39" s="1" t="s">
        <v>76</v>
      </c>
      <c r="C39" s="2">
        <v>43570</v>
      </c>
      <c r="E39" s="3">
        <v>255.25</v>
      </c>
      <c r="F39" s="1" t="s">
        <v>11</v>
      </c>
      <c r="G39" s="1" t="s">
        <v>31</v>
      </c>
      <c r="H39" s="1" t="s">
        <v>13</v>
      </c>
      <c r="I39" s="1" t="s">
        <v>32</v>
      </c>
    </row>
    <row r="40" spans="1:9" ht="12.75" customHeight="1" x14ac:dyDescent="0.2">
      <c r="A40" s="1" t="s">
        <v>21</v>
      </c>
      <c r="B40" s="1" t="s">
        <v>77</v>
      </c>
      <c r="C40" s="2">
        <v>43570</v>
      </c>
      <c r="E40" s="3">
        <v>4096.49</v>
      </c>
      <c r="F40" s="1" t="s">
        <v>11</v>
      </c>
      <c r="G40" s="1" t="s">
        <v>23</v>
      </c>
      <c r="H40" s="1" t="s">
        <v>13</v>
      </c>
      <c r="I40" s="1" t="s">
        <v>24</v>
      </c>
    </row>
    <row r="41" spans="1:9" ht="12.75" customHeight="1" x14ac:dyDescent="0.2">
      <c r="A41" s="1" t="s">
        <v>18</v>
      </c>
      <c r="B41" s="1" t="s">
        <v>78</v>
      </c>
      <c r="C41" s="2">
        <v>43599</v>
      </c>
      <c r="E41" s="3">
        <v>2867.32</v>
      </c>
      <c r="F41" s="1" t="s">
        <v>11</v>
      </c>
      <c r="G41" s="1" t="s">
        <v>40</v>
      </c>
      <c r="H41" s="1" t="s">
        <v>13</v>
      </c>
      <c r="I41" s="1" t="s">
        <v>41</v>
      </c>
    </row>
    <row r="42" spans="1:9" ht="12.75" customHeight="1" x14ac:dyDescent="0.2">
      <c r="A42" s="1" t="s">
        <v>9</v>
      </c>
      <c r="B42" s="1" t="s">
        <v>79</v>
      </c>
      <c r="C42" s="2">
        <v>43599</v>
      </c>
      <c r="E42" s="3">
        <v>3139.4</v>
      </c>
      <c r="F42" s="1" t="s">
        <v>11</v>
      </c>
      <c r="G42" s="1" t="s">
        <v>37</v>
      </c>
      <c r="H42" s="1" t="s">
        <v>13</v>
      </c>
      <c r="I42" s="1" t="s">
        <v>38</v>
      </c>
    </row>
    <row r="43" spans="1:9" ht="12.75" customHeight="1" x14ac:dyDescent="0.2">
      <c r="A43" s="1" t="s">
        <v>18</v>
      </c>
      <c r="B43" s="1" t="s">
        <v>80</v>
      </c>
      <c r="C43" s="2">
        <v>43599</v>
      </c>
      <c r="E43" s="3">
        <v>4223</v>
      </c>
      <c r="F43" s="1" t="s">
        <v>11</v>
      </c>
      <c r="G43" s="1" t="s">
        <v>20</v>
      </c>
      <c r="H43" s="1" t="s">
        <v>13</v>
      </c>
      <c r="I43" s="1" t="s">
        <v>74</v>
      </c>
    </row>
    <row r="44" spans="1:9" ht="12.75" customHeight="1" x14ac:dyDescent="0.2">
      <c r="A44" s="1" t="s">
        <v>9</v>
      </c>
      <c r="B44" s="1" t="s">
        <v>81</v>
      </c>
      <c r="C44" s="2">
        <v>43599</v>
      </c>
      <c r="E44" s="3">
        <v>226.75</v>
      </c>
      <c r="F44" s="1" t="s">
        <v>11</v>
      </c>
      <c r="G44" s="1" t="s">
        <v>16</v>
      </c>
      <c r="H44" s="1" t="s">
        <v>13</v>
      </c>
      <c r="I44" s="1" t="s">
        <v>55</v>
      </c>
    </row>
    <row r="45" spans="1:9" ht="12.75" customHeight="1" x14ac:dyDescent="0.2">
      <c r="A45" s="1" t="s">
        <v>21</v>
      </c>
      <c r="B45" s="1" t="s">
        <v>82</v>
      </c>
      <c r="C45" s="2">
        <v>43599</v>
      </c>
      <c r="E45" s="3">
        <v>4096.49</v>
      </c>
      <c r="F45" s="1" t="s">
        <v>11</v>
      </c>
      <c r="G45" s="1" t="s">
        <v>23</v>
      </c>
      <c r="H45" s="1" t="s">
        <v>13</v>
      </c>
      <c r="I45" s="1" t="s">
        <v>24</v>
      </c>
    </row>
    <row r="46" spans="1:9" ht="12.75" customHeight="1" x14ac:dyDescent="0.2">
      <c r="A46" s="1" t="s">
        <v>9</v>
      </c>
      <c r="B46" s="1" t="s">
        <v>83</v>
      </c>
      <c r="C46" s="2">
        <v>43599</v>
      </c>
      <c r="E46" s="3">
        <v>255.25</v>
      </c>
      <c r="F46" s="1" t="s">
        <v>11</v>
      </c>
      <c r="G46" s="1" t="s">
        <v>31</v>
      </c>
      <c r="H46" s="1" t="s">
        <v>13</v>
      </c>
      <c r="I46" s="1" t="s">
        <v>32</v>
      </c>
    </row>
    <row r="47" spans="1:9" ht="12.75" customHeight="1" x14ac:dyDescent="0.2">
      <c r="A47" s="1" t="s">
        <v>45</v>
      </c>
      <c r="B47" s="1" t="s">
        <v>84</v>
      </c>
      <c r="C47" s="2">
        <v>43599</v>
      </c>
      <c r="E47" s="3">
        <v>7657.5</v>
      </c>
      <c r="F47" s="1" t="s">
        <v>11</v>
      </c>
      <c r="G47" s="1" t="s">
        <v>47</v>
      </c>
      <c r="H47" s="1" t="s">
        <v>13</v>
      </c>
      <c r="I47" s="1" t="s">
        <v>48</v>
      </c>
    </row>
    <row r="48" spans="1:9" ht="12.75" customHeight="1" x14ac:dyDescent="0.2">
      <c r="A48" s="1" t="s">
        <v>9</v>
      </c>
      <c r="B48" s="1" t="s">
        <v>85</v>
      </c>
      <c r="C48" s="2">
        <v>43599</v>
      </c>
      <c r="E48" s="3">
        <v>523.24</v>
      </c>
      <c r="F48" s="1" t="s">
        <v>11</v>
      </c>
      <c r="G48" s="1" t="s">
        <v>26</v>
      </c>
      <c r="H48" s="1" t="s">
        <v>13</v>
      </c>
    </row>
    <row r="49" spans="1:9" ht="12.75" customHeight="1" x14ac:dyDescent="0.2">
      <c r="A49" s="1" t="s">
        <v>21</v>
      </c>
      <c r="B49" s="1" t="s">
        <v>86</v>
      </c>
      <c r="C49" s="2">
        <v>43616</v>
      </c>
      <c r="E49" s="3">
        <v>9200</v>
      </c>
      <c r="F49" s="1" t="s">
        <v>11</v>
      </c>
      <c r="G49" s="1" t="s">
        <v>87</v>
      </c>
      <c r="H49" s="1" t="s">
        <v>88</v>
      </c>
      <c r="I49" s="1" t="s">
        <v>89</v>
      </c>
    </row>
    <row r="50" spans="1:9" ht="12.75" customHeight="1" x14ac:dyDescent="0.2">
      <c r="A50" s="1" t="s">
        <v>9</v>
      </c>
      <c r="B50" s="1" t="s">
        <v>90</v>
      </c>
      <c r="C50" s="2">
        <v>43634</v>
      </c>
      <c r="E50" s="3">
        <v>523.24</v>
      </c>
      <c r="F50" s="1" t="s">
        <v>11</v>
      </c>
      <c r="G50" s="1" t="s">
        <v>26</v>
      </c>
      <c r="H50" s="1" t="s">
        <v>13</v>
      </c>
    </row>
    <row r="51" spans="1:9" ht="12.75" customHeight="1" x14ac:dyDescent="0.2">
      <c r="A51" s="1" t="s">
        <v>18</v>
      </c>
      <c r="B51" s="1" t="s">
        <v>91</v>
      </c>
      <c r="C51" s="2">
        <v>43634</v>
      </c>
      <c r="E51" s="3">
        <v>2867.32</v>
      </c>
      <c r="F51" s="1" t="s">
        <v>11</v>
      </c>
      <c r="G51" s="1" t="s">
        <v>40</v>
      </c>
      <c r="H51" s="1" t="s">
        <v>13</v>
      </c>
      <c r="I51" s="1" t="s">
        <v>41</v>
      </c>
    </row>
    <row r="52" spans="1:9" ht="12.75" customHeight="1" x14ac:dyDescent="0.2">
      <c r="A52" s="1" t="s">
        <v>9</v>
      </c>
      <c r="B52" s="1" t="s">
        <v>92</v>
      </c>
      <c r="C52" s="2">
        <v>43634</v>
      </c>
      <c r="E52" s="3">
        <v>3139.4</v>
      </c>
      <c r="F52" s="1" t="s">
        <v>11</v>
      </c>
      <c r="G52" s="1" t="s">
        <v>37</v>
      </c>
      <c r="H52" s="1" t="s">
        <v>13</v>
      </c>
      <c r="I52" s="1" t="s">
        <v>38</v>
      </c>
    </row>
    <row r="53" spans="1:9" ht="12.75" customHeight="1" x14ac:dyDescent="0.2">
      <c r="A53" s="1" t="s">
        <v>9</v>
      </c>
      <c r="B53" s="1" t="s">
        <v>93</v>
      </c>
      <c r="C53" s="2">
        <v>43634</v>
      </c>
      <c r="E53" s="3">
        <v>226.75</v>
      </c>
      <c r="F53" s="1" t="s">
        <v>11</v>
      </c>
      <c r="G53" s="1" t="s">
        <v>16</v>
      </c>
      <c r="H53" s="1" t="s">
        <v>13</v>
      </c>
      <c r="I53" s="1" t="s">
        <v>55</v>
      </c>
    </row>
    <row r="54" spans="1:9" ht="12.75" customHeight="1" x14ac:dyDescent="0.2">
      <c r="A54" s="1" t="s">
        <v>18</v>
      </c>
      <c r="B54" s="1" t="s">
        <v>94</v>
      </c>
      <c r="C54" s="2">
        <v>43634</v>
      </c>
      <c r="E54" s="3">
        <v>4223</v>
      </c>
      <c r="F54" s="1" t="s">
        <v>11</v>
      </c>
      <c r="G54" s="1" t="s">
        <v>20</v>
      </c>
      <c r="H54" s="1" t="s">
        <v>13</v>
      </c>
      <c r="I54" s="1" t="s">
        <v>74</v>
      </c>
    </row>
    <row r="55" spans="1:9" ht="12.75" customHeight="1" x14ac:dyDescent="0.2">
      <c r="A55" s="1" t="s">
        <v>21</v>
      </c>
      <c r="B55" s="1" t="s">
        <v>95</v>
      </c>
      <c r="C55" s="2">
        <v>43634</v>
      </c>
      <c r="E55" s="3">
        <v>4096.49</v>
      </c>
      <c r="F55" s="1" t="s">
        <v>11</v>
      </c>
      <c r="G55" s="1" t="s">
        <v>23</v>
      </c>
      <c r="H55" s="1" t="s">
        <v>13</v>
      </c>
      <c r="I55" s="1" t="s">
        <v>24</v>
      </c>
    </row>
    <row r="56" spans="1:9" ht="12.75" customHeight="1" x14ac:dyDescent="0.2">
      <c r="A56" s="1" t="s">
        <v>45</v>
      </c>
      <c r="B56" s="1" t="s">
        <v>96</v>
      </c>
      <c r="C56" s="2">
        <v>43634</v>
      </c>
      <c r="E56" s="3">
        <v>7657.5</v>
      </c>
      <c r="F56" s="1" t="s">
        <v>11</v>
      </c>
      <c r="G56" s="1" t="s">
        <v>47</v>
      </c>
      <c r="H56" s="1" t="s">
        <v>13</v>
      </c>
      <c r="I56" s="1" t="s">
        <v>48</v>
      </c>
    </row>
    <row r="57" spans="1:9" ht="12.75" customHeight="1" x14ac:dyDescent="0.2">
      <c r="A57" s="1" t="s">
        <v>9</v>
      </c>
      <c r="B57" s="1" t="s">
        <v>97</v>
      </c>
      <c r="C57" s="2">
        <v>43634</v>
      </c>
      <c r="E57" s="3">
        <v>255.25</v>
      </c>
      <c r="F57" s="1" t="s">
        <v>11</v>
      </c>
      <c r="G57" s="1" t="s">
        <v>31</v>
      </c>
      <c r="H57" s="1" t="s">
        <v>13</v>
      </c>
      <c r="I57" s="1" t="s">
        <v>32</v>
      </c>
    </row>
    <row r="58" spans="1:9" ht="12.75" customHeight="1" x14ac:dyDescent="0.2">
      <c r="A58" s="1" t="s">
        <v>9</v>
      </c>
      <c r="B58" s="1" t="s">
        <v>98</v>
      </c>
      <c r="C58" s="2">
        <v>43644</v>
      </c>
      <c r="E58" s="3">
        <v>404.91</v>
      </c>
      <c r="F58" s="1" t="s">
        <v>11</v>
      </c>
      <c r="G58" s="1" t="s">
        <v>12</v>
      </c>
      <c r="H58" s="1" t="s">
        <v>99</v>
      </c>
    </row>
    <row r="59" spans="1:9" ht="12.75" customHeight="1" x14ac:dyDescent="0.2">
      <c r="A59" s="1" t="s">
        <v>9</v>
      </c>
      <c r="B59" s="1" t="s">
        <v>100</v>
      </c>
      <c r="C59" s="2">
        <v>43663</v>
      </c>
      <c r="E59" s="3">
        <v>255.25</v>
      </c>
      <c r="F59" s="1" t="s">
        <v>11</v>
      </c>
      <c r="G59" s="1" t="s">
        <v>31</v>
      </c>
      <c r="H59" s="1" t="s">
        <v>13</v>
      </c>
      <c r="I59" s="1" t="s">
        <v>32</v>
      </c>
    </row>
    <row r="60" spans="1:9" ht="12.75" customHeight="1" x14ac:dyDescent="0.2">
      <c r="A60" s="1" t="s">
        <v>18</v>
      </c>
      <c r="B60" s="1" t="s">
        <v>101</v>
      </c>
      <c r="C60" s="2">
        <v>43663</v>
      </c>
      <c r="E60" s="3">
        <v>4223</v>
      </c>
      <c r="F60" s="1" t="s">
        <v>11</v>
      </c>
      <c r="G60" s="1" t="s">
        <v>20</v>
      </c>
      <c r="H60" s="1" t="s">
        <v>13</v>
      </c>
      <c r="I60" s="1" t="s">
        <v>74</v>
      </c>
    </row>
    <row r="61" spans="1:9" ht="12.75" customHeight="1" x14ac:dyDescent="0.2">
      <c r="A61" s="1" t="s">
        <v>9</v>
      </c>
      <c r="B61" s="1" t="s">
        <v>102</v>
      </c>
      <c r="C61" s="2">
        <v>43663</v>
      </c>
      <c r="E61" s="3">
        <v>3139.4</v>
      </c>
      <c r="F61" s="1" t="s">
        <v>11</v>
      </c>
      <c r="G61" s="1" t="s">
        <v>37</v>
      </c>
      <c r="H61" s="1" t="s">
        <v>13</v>
      </c>
      <c r="I61" s="1" t="s">
        <v>38</v>
      </c>
    </row>
    <row r="62" spans="1:9" ht="12.75" customHeight="1" x14ac:dyDescent="0.2">
      <c r="A62" s="1" t="s">
        <v>45</v>
      </c>
      <c r="B62" s="1" t="s">
        <v>103</v>
      </c>
      <c r="C62" s="2">
        <v>43663</v>
      </c>
      <c r="E62" s="3">
        <v>7657.5</v>
      </c>
      <c r="F62" s="1" t="s">
        <v>11</v>
      </c>
      <c r="G62" s="1" t="s">
        <v>47</v>
      </c>
      <c r="H62" s="1" t="s">
        <v>13</v>
      </c>
      <c r="I62" s="1" t="s">
        <v>48</v>
      </c>
    </row>
    <row r="63" spans="1:9" ht="12.75" customHeight="1" x14ac:dyDescent="0.2">
      <c r="A63" s="1" t="s">
        <v>9</v>
      </c>
      <c r="B63" s="1" t="s">
        <v>104</v>
      </c>
      <c r="C63" s="2">
        <v>43663</v>
      </c>
      <c r="E63" s="3">
        <v>523.24</v>
      </c>
      <c r="F63" s="1" t="s">
        <v>11</v>
      </c>
      <c r="G63" s="1" t="s">
        <v>26</v>
      </c>
      <c r="H63" s="1" t="s">
        <v>13</v>
      </c>
    </row>
    <row r="64" spans="1:9" ht="12.75" customHeight="1" x14ac:dyDescent="0.2">
      <c r="A64" s="1" t="s">
        <v>18</v>
      </c>
      <c r="B64" s="1" t="s">
        <v>105</v>
      </c>
      <c r="C64" s="2">
        <v>43663</v>
      </c>
      <c r="E64" s="3">
        <v>2867.32</v>
      </c>
      <c r="F64" s="1" t="s">
        <v>11</v>
      </c>
      <c r="G64" s="1" t="s">
        <v>40</v>
      </c>
      <c r="H64" s="1" t="s">
        <v>13</v>
      </c>
      <c r="I64" s="1" t="s">
        <v>41</v>
      </c>
    </row>
    <row r="65" spans="1:9" ht="12.75" customHeight="1" x14ac:dyDescent="0.2">
      <c r="A65" s="1" t="s">
        <v>9</v>
      </c>
      <c r="B65" s="1" t="s">
        <v>106</v>
      </c>
      <c r="C65" s="2">
        <v>43663</v>
      </c>
      <c r="E65" s="3">
        <v>226.75</v>
      </c>
      <c r="F65" s="1" t="s">
        <v>11</v>
      </c>
      <c r="G65" s="1" t="s">
        <v>16</v>
      </c>
      <c r="H65" s="1" t="s">
        <v>13</v>
      </c>
      <c r="I65" s="1" t="s">
        <v>55</v>
      </c>
    </row>
    <row r="66" spans="1:9" ht="12.75" customHeight="1" x14ac:dyDescent="0.2">
      <c r="A66" s="1" t="s">
        <v>21</v>
      </c>
      <c r="B66" s="1" t="s">
        <v>107</v>
      </c>
      <c r="C66" s="2">
        <v>43663</v>
      </c>
      <c r="E66" s="3">
        <v>4096.49</v>
      </c>
      <c r="F66" s="1" t="s">
        <v>11</v>
      </c>
      <c r="G66" s="1" t="s">
        <v>23</v>
      </c>
      <c r="H66" s="1" t="s">
        <v>13</v>
      </c>
      <c r="I66" s="1" t="s">
        <v>24</v>
      </c>
    </row>
    <row r="67" spans="1:9" ht="12.75" customHeight="1" x14ac:dyDescent="0.2">
      <c r="A67" s="1" t="s">
        <v>9</v>
      </c>
      <c r="B67" s="1" t="s">
        <v>108</v>
      </c>
      <c r="C67" s="2">
        <v>43692</v>
      </c>
      <c r="E67" s="3">
        <v>226.75</v>
      </c>
      <c r="F67" s="1" t="s">
        <v>11</v>
      </c>
      <c r="G67" s="1" t="s">
        <v>16</v>
      </c>
      <c r="H67" s="1" t="s">
        <v>13</v>
      </c>
      <c r="I67" s="1" t="s">
        <v>55</v>
      </c>
    </row>
    <row r="68" spans="1:9" ht="12.75" customHeight="1" x14ac:dyDescent="0.2">
      <c r="A68" s="1" t="s">
        <v>45</v>
      </c>
      <c r="B68" s="1" t="s">
        <v>109</v>
      </c>
      <c r="C68" s="2">
        <v>43692</v>
      </c>
      <c r="E68" s="3">
        <v>7657.5</v>
      </c>
      <c r="F68" s="1" t="s">
        <v>11</v>
      </c>
      <c r="G68" s="1" t="s">
        <v>47</v>
      </c>
      <c r="H68" s="1" t="s">
        <v>13</v>
      </c>
      <c r="I68" s="1" t="s">
        <v>48</v>
      </c>
    </row>
    <row r="69" spans="1:9" ht="12.75" customHeight="1" x14ac:dyDescent="0.2">
      <c r="A69" s="1" t="s">
        <v>18</v>
      </c>
      <c r="B69" s="1" t="s">
        <v>110</v>
      </c>
      <c r="C69" s="2">
        <v>43692</v>
      </c>
      <c r="E69" s="3">
        <v>2867.32</v>
      </c>
      <c r="F69" s="1" t="s">
        <v>11</v>
      </c>
      <c r="G69" s="1" t="s">
        <v>40</v>
      </c>
      <c r="H69" s="1" t="s">
        <v>13</v>
      </c>
      <c r="I69" s="1" t="s">
        <v>41</v>
      </c>
    </row>
    <row r="70" spans="1:9" ht="12.75" customHeight="1" x14ac:dyDescent="0.2">
      <c r="A70" s="1" t="s">
        <v>9</v>
      </c>
      <c r="B70" s="1" t="s">
        <v>111</v>
      </c>
      <c r="C70" s="2">
        <v>43692</v>
      </c>
      <c r="E70" s="3">
        <v>255.25</v>
      </c>
      <c r="F70" s="1" t="s">
        <v>11</v>
      </c>
      <c r="G70" s="1" t="s">
        <v>31</v>
      </c>
      <c r="H70" s="1" t="s">
        <v>13</v>
      </c>
      <c r="I70" s="1" t="s">
        <v>32</v>
      </c>
    </row>
    <row r="71" spans="1:9" ht="12.75" customHeight="1" x14ac:dyDescent="0.2">
      <c r="A71" s="1" t="s">
        <v>21</v>
      </c>
      <c r="B71" s="1" t="s">
        <v>112</v>
      </c>
      <c r="C71" s="2">
        <v>43692</v>
      </c>
      <c r="E71" s="3">
        <v>4096.49</v>
      </c>
      <c r="F71" s="1" t="s">
        <v>11</v>
      </c>
      <c r="G71" s="1" t="s">
        <v>23</v>
      </c>
      <c r="H71" s="1" t="s">
        <v>13</v>
      </c>
      <c r="I71" s="1" t="s">
        <v>24</v>
      </c>
    </row>
    <row r="72" spans="1:9" ht="12.75" customHeight="1" x14ac:dyDescent="0.2">
      <c r="A72" s="1" t="s">
        <v>18</v>
      </c>
      <c r="B72" s="1" t="s">
        <v>113</v>
      </c>
      <c r="C72" s="2">
        <v>43692</v>
      </c>
      <c r="E72" s="3">
        <v>4223</v>
      </c>
      <c r="F72" s="1" t="s">
        <v>11</v>
      </c>
      <c r="G72" s="1" t="s">
        <v>20</v>
      </c>
      <c r="H72" s="1" t="s">
        <v>13</v>
      </c>
      <c r="I72" s="1" t="s">
        <v>74</v>
      </c>
    </row>
    <row r="73" spans="1:9" ht="12.75" customHeight="1" x14ac:dyDescent="0.2">
      <c r="A73" s="1" t="s">
        <v>9</v>
      </c>
      <c r="B73" s="1" t="s">
        <v>114</v>
      </c>
      <c r="C73" s="2">
        <v>43692</v>
      </c>
      <c r="E73" s="3">
        <v>523.24</v>
      </c>
      <c r="F73" s="1" t="s">
        <v>11</v>
      </c>
      <c r="G73" s="1" t="s">
        <v>26</v>
      </c>
      <c r="H73" s="1" t="s">
        <v>13</v>
      </c>
    </row>
    <row r="74" spans="1:9" ht="12.75" customHeight="1" x14ac:dyDescent="0.2">
      <c r="A74" s="1" t="s">
        <v>9</v>
      </c>
      <c r="B74" s="1" t="s">
        <v>115</v>
      </c>
      <c r="C74" s="2">
        <v>43692</v>
      </c>
      <c r="E74" s="3">
        <v>3139.4</v>
      </c>
      <c r="F74" s="1" t="s">
        <v>11</v>
      </c>
      <c r="G74" s="1" t="s">
        <v>37</v>
      </c>
      <c r="H74" s="1" t="s">
        <v>13</v>
      </c>
      <c r="I74" s="1" t="s">
        <v>38</v>
      </c>
    </row>
    <row r="75" spans="1:9" ht="12.75" customHeight="1" x14ac:dyDescent="0.2">
      <c r="A75" s="1" t="s">
        <v>18</v>
      </c>
      <c r="B75" s="1" t="s">
        <v>116</v>
      </c>
      <c r="C75" s="2">
        <v>43724</v>
      </c>
      <c r="E75" s="3">
        <v>2867.32</v>
      </c>
      <c r="F75" s="1" t="s">
        <v>11</v>
      </c>
      <c r="G75" s="1" t="s">
        <v>40</v>
      </c>
      <c r="H75" s="1" t="s">
        <v>13</v>
      </c>
      <c r="I75" s="1" t="s">
        <v>41</v>
      </c>
    </row>
    <row r="76" spans="1:9" ht="12.75" customHeight="1" x14ac:dyDescent="0.2">
      <c r="A76" s="1" t="s">
        <v>45</v>
      </c>
      <c r="B76" s="1" t="s">
        <v>117</v>
      </c>
      <c r="C76" s="2">
        <v>43724</v>
      </c>
      <c r="E76" s="3">
        <v>7657.5</v>
      </c>
      <c r="F76" s="1" t="s">
        <v>11</v>
      </c>
      <c r="G76" s="1" t="s">
        <v>47</v>
      </c>
      <c r="H76" s="1" t="s">
        <v>13</v>
      </c>
      <c r="I76" s="1" t="s">
        <v>48</v>
      </c>
    </row>
    <row r="77" spans="1:9" ht="12.75" customHeight="1" x14ac:dyDescent="0.2">
      <c r="A77" s="1" t="s">
        <v>18</v>
      </c>
      <c r="B77" s="1" t="s">
        <v>118</v>
      </c>
      <c r="C77" s="2">
        <v>43724</v>
      </c>
      <c r="E77" s="3">
        <v>4223</v>
      </c>
      <c r="F77" s="1" t="s">
        <v>11</v>
      </c>
      <c r="G77" s="1" t="s">
        <v>20</v>
      </c>
      <c r="H77" s="1" t="s">
        <v>13</v>
      </c>
      <c r="I77" s="1" t="s">
        <v>74</v>
      </c>
    </row>
    <row r="78" spans="1:9" ht="12.75" customHeight="1" x14ac:dyDescent="0.2">
      <c r="A78" s="1" t="s">
        <v>9</v>
      </c>
      <c r="B78" s="1" t="s">
        <v>119</v>
      </c>
      <c r="C78" s="2">
        <v>43724</v>
      </c>
      <c r="E78" s="3">
        <v>255.25</v>
      </c>
      <c r="F78" s="1" t="s">
        <v>11</v>
      </c>
      <c r="G78" s="1" t="s">
        <v>31</v>
      </c>
      <c r="H78" s="1" t="s">
        <v>13</v>
      </c>
      <c r="I78" s="1" t="s">
        <v>32</v>
      </c>
    </row>
    <row r="79" spans="1:9" ht="12.75" customHeight="1" x14ac:dyDescent="0.2">
      <c r="A79" s="1" t="s">
        <v>9</v>
      </c>
      <c r="B79" s="1" t="s">
        <v>120</v>
      </c>
      <c r="C79" s="2">
        <v>43724</v>
      </c>
      <c r="E79" s="3">
        <v>3139.4</v>
      </c>
      <c r="F79" s="1" t="s">
        <v>11</v>
      </c>
      <c r="G79" s="1" t="s">
        <v>37</v>
      </c>
      <c r="H79" s="1" t="s">
        <v>13</v>
      </c>
      <c r="I79" s="1" t="s">
        <v>38</v>
      </c>
    </row>
    <row r="80" spans="1:9" ht="12.75" customHeight="1" x14ac:dyDescent="0.2">
      <c r="A80" s="1" t="s">
        <v>9</v>
      </c>
      <c r="B80" s="1" t="s">
        <v>121</v>
      </c>
      <c r="C80" s="2">
        <v>43724</v>
      </c>
      <c r="E80" s="3">
        <v>226.75</v>
      </c>
      <c r="F80" s="1" t="s">
        <v>11</v>
      </c>
      <c r="G80" s="1" t="s">
        <v>16</v>
      </c>
      <c r="H80" s="1" t="s">
        <v>13</v>
      </c>
      <c r="I80" s="1" t="s">
        <v>55</v>
      </c>
    </row>
    <row r="81" spans="1:9" ht="12.75" customHeight="1" x14ac:dyDescent="0.2">
      <c r="A81" s="1" t="s">
        <v>9</v>
      </c>
      <c r="B81" s="1" t="s">
        <v>122</v>
      </c>
      <c r="C81" s="2">
        <v>43724</v>
      </c>
      <c r="E81" s="3">
        <v>523.24</v>
      </c>
      <c r="F81" s="1" t="s">
        <v>11</v>
      </c>
      <c r="G81" s="1" t="s">
        <v>26</v>
      </c>
      <c r="H81" s="1" t="s">
        <v>13</v>
      </c>
    </row>
    <row r="82" spans="1:9" ht="12.75" customHeight="1" x14ac:dyDescent="0.2">
      <c r="A82" s="1" t="s">
        <v>21</v>
      </c>
      <c r="B82" s="1" t="s">
        <v>123</v>
      </c>
      <c r="C82" s="2">
        <v>43724</v>
      </c>
      <c r="E82" s="3">
        <v>4096.49</v>
      </c>
      <c r="F82" s="1" t="s">
        <v>11</v>
      </c>
      <c r="G82" s="1" t="s">
        <v>23</v>
      </c>
      <c r="H82" s="1" t="s">
        <v>13</v>
      </c>
      <c r="I82" s="1" t="s">
        <v>24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Silná Helena, Ing.</dc:creator>
  <cp:lastModifiedBy>Uživatel systému Windows</cp:lastModifiedBy>
  <dcterms:created xsi:type="dcterms:W3CDTF">2019-10-09T08:48:17Z</dcterms:created>
  <dcterms:modified xsi:type="dcterms:W3CDTF">2019-10-09T08:54:12Z</dcterms:modified>
</cp:coreProperties>
</file>