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B3C37ED9-D2C2-408B-8183-91C18630993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6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2" l="1"/>
  <c r="G20" i="2"/>
  <c r="G19" i="2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2" i="1"/>
  <c r="B25" i="2"/>
</calcChain>
</file>

<file path=xl/sharedStrings.xml><?xml version="1.0" encoding="utf-8"?>
<sst xmlns="http://schemas.openxmlformats.org/spreadsheetml/2006/main" count="249" uniqueCount="105">
  <si>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</si>
  <si>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</si>
  <si>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</si>
  <si>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</si>
  <si>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</si>
  <si>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</si>
  <si>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</si>
  <si>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</si>
  <si>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</si>
  <si>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</si>
  <si>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</si>
  <si>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</si>
  <si>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</si>
  <si>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</si>
  <si>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</si>
  <si>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</si>
  <si>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</si>
  <si>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</si>
  <si>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</si>
  <si>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</si>
  <si>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</si>
  <si>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</si>
  <si>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</si>
  <si>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</si>
  <si>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</si>
  <si>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</si>
  <si>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</si>
  <si>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</si>
  <si>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</si>
  <si>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</si>
  <si>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</si>
  <si>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</si>
  <si>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</si>
  <si>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ID-2019-01-000063</t>
  </si>
  <si>
    <t>strava sražená ze mzdy 1/19</t>
  </si>
  <si>
    <t>1180</t>
  </si>
  <si>
    <t>9501</t>
  </si>
  <si>
    <t>33168000</t>
  </si>
  <si>
    <t>HC</t>
  </si>
  <si>
    <t>STRAV: Provoz stravování - ostatní stravování</t>
  </si>
  <si>
    <t>326902871,10870</t>
  </si>
  <si>
    <t>Reifová Milada</t>
  </si>
  <si>
    <t>Hlavní činnost</t>
  </si>
  <si>
    <t>ID-2019-01-000080</t>
  </si>
  <si>
    <t>strava sražená ze mzdy 2/19</t>
  </si>
  <si>
    <t>330097123,10870</t>
  </si>
  <si>
    <t>ID-2019-01-000118</t>
  </si>
  <si>
    <t>strava sražená ze mzdy 3/19</t>
  </si>
  <si>
    <t>333855601,10870</t>
  </si>
  <si>
    <t>ID-2019-01-000154</t>
  </si>
  <si>
    <t>strava sražená ze mzdy 4/19</t>
  </si>
  <si>
    <t>338321753,10870</t>
  </si>
  <si>
    <t>ID-2019-01-000436</t>
  </si>
  <si>
    <t>strava sražená ze mzdy 5/19</t>
  </si>
  <si>
    <t>341290412,10870</t>
  </si>
  <si>
    <t>ID-2019-01-000471</t>
  </si>
  <si>
    <t>strava sražená ze mzdy 6/19</t>
  </si>
  <si>
    <t>343966461,10870</t>
  </si>
  <si>
    <t>ID-2019-01-000517</t>
  </si>
  <si>
    <t>strava sražená ze mzdy 7/19</t>
  </si>
  <si>
    <t>346884452,10870</t>
  </si>
  <si>
    <t>ID-2019-01-000553</t>
  </si>
  <si>
    <t>strava sražená ze mzdy 8/19</t>
  </si>
  <si>
    <t>350774668,10870</t>
  </si>
  <si>
    <t>ID-2019-400-000398</t>
  </si>
  <si>
    <t>Smutný Štěpán-vrácení stravného za 7/19</t>
  </si>
  <si>
    <t>39520001</t>
  </si>
  <si>
    <t>Smutný Štěpán</t>
  </si>
  <si>
    <t>348831544,10870</t>
  </si>
  <si>
    <t>ID-2019-91-000003</t>
  </si>
  <si>
    <t>Potraviny - tržby 1/19</t>
  </si>
  <si>
    <t>32403411</t>
  </si>
  <si>
    <t>326615334,10870</t>
  </si>
  <si>
    <t>Lexová Martina</t>
  </si>
  <si>
    <t>ID-2019-91-000006</t>
  </si>
  <si>
    <t>Potraviny - tržby 2/19</t>
  </si>
  <si>
    <t>329826119,10870</t>
  </si>
  <si>
    <t>ID-2019-91-000009</t>
  </si>
  <si>
    <t>Potraviny - tržby 3/19</t>
  </si>
  <si>
    <t>333382730,10870</t>
  </si>
  <si>
    <t>ID-2019-91-000013</t>
  </si>
  <si>
    <t>Potraviny - tržby</t>
  </si>
  <si>
    <t>337563606,10870</t>
  </si>
  <si>
    <t>ID-2019-91-000016</t>
  </si>
  <si>
    <t>340858945,10870</t>
  </si>
  <si>
    <t>ID-2019-91-000019</t>
  </si>
  <si>
    <t>343709054,10870</t>
  </si>
  <si>
    <t>ID-2019-91-000022</t>
  </si>
  <si>
    <t>346582246,10870</t>
  </si>
  <si>
    <t>ID-2019-91-000025</t>
  </si>
  <si>
    <t>350068499,10870</t>
  </si>
  <si>
    <t>Měsíc</t>
  </si>
  <si>
    <t>Popisky řádků</t>
  </si>
  <si>
    <t>Celkový součet</t>
  </si>
  <si>
    <t>Popisky sloupců</t>
  </si>
  <si>
    <t>Součet z Částka DAL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</si>
  <si>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</si>
  <si>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</si>
  <si>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</si>
  <si>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</si>
  <si>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</si>
  <si>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</si>
  <si>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průměr 1-6/2019</t>
  </si>
  <si>
    <t>649 24 411</t>
  </si>
  <si>
    <t>průměr 7-8/2019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</si>
</sst>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4" fontId="2" fillId="2" borderId="1" xfId="0" applyNumberFormat="1" applyFont="1" applyFill="1" applyBorder="1"/>
    <xf numFmtId="0" fontId="1" fillId="0" borderId="0" xfId="0" applyFont="1"/>
    <xf numFmtId="0" fontId="3" fillId="0" borderId="0" xfId="0" applyFont="1"/>
  </cellXfs>
  <cellStyles count="1">
    <cellStyle name="Normální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7655590278" createdVersion="6" refreshedVersion="6" minRefreshableVersion="3" recordCount="17" xr:uid="{6ECD8BAF-3C4C-4415-8450-156A05FF0FC7}">
  <cacheSource type="worksheet">
    <worksheetSource ref="A1:AH18" sheet="Sheet1"/>
  </cacheSource>
  <cacheFields count="34">
    <cacheField name="Evidenční číslo dokladu" numFmtId="0">
      <sharedItems/>
    </cacheField>
    <cacheField name="Popis" numFmtId="0">
      <sharedItems count="13">
        <s v="strava sražená ze mzdy 1/19"/>
        <s v="strava sražená ze mzdy 2/19"/>
        <s v="strava sražená ze mzdy 3/19"/>
        <s v="strava sražená ze mzdy 4/19"/>
        <s v="strava sražená ze mzdy 5/19"/>
        <s v="strava sražená ze mzdy 6/19"/>
        <s v="strava sražená ze mzdy 7/19"/>
        <s v="strava sražená ze mzdy 8/19"/>
        <s v="Smutný Štěpán-vrácení stravného za 7/19"/>
        <s v="Potraviny - tržby 1/19"/>
        <s v="Potraviny - tržby 2/19"/>
        <s v="Potraviny - tržby 3/19"/>
        <s v="Potraviny - tržby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09-0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497.41" maxValue="1016625.66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9-01-31T00:00:00" maxDate="2019-09-01T00:00:00"/>
    </cacheField>
    <cacheField name="Datum uplatnění zd. plnění" numFmtId="14">
      <sharedItems containsSemiMixedTypes="0" containsNonDate="0" containsDate="1" containsString="0" minDate="2019-01-31T00:00:00" maxDate="2019-09-01T00:00:00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Okamžik zápisu" numFmtId="165">
      <sharedItems containsSemiMixedTypes="0" containsNonDate="0" containsDate="1" containsString="0" minDate="2019-02-11T08:31:44" maxDate="2019-09-11T08:19:40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s v="ID-2019-01-000063"/>
    <x v="0"/>
    <s v="1180"/>
    <d v="2019-01-31T00:00:00"/>
    <m/>
    <n v="1016625.66"/>
    <s v="9501"/>
    <s v="33168000"/>
    <s v="HC"/>
    <s v="STRAV: Provoz stravování - ostatní stravování"/>
    <m/>
    <d v="2019-01-31T00:00:00"/>
    <d v="2019-01-31T00:00:00"/>
    <m/>
    <m/>
    <s v="326902871,10870"/>
    <b v="1"/>
    <m/>
    <s v="Reifová Milada"/>
    <s v="Zaúčtováno"/>
    <m/>
    <m/>
    <m/>
    <m/>
    <x v="0"/>
    <d v="2019-02-12T10:04:36"/>
    <s v="Hlavní činnost"/>
    <m/>
    <m/>
    <m/>
    <m/>
    <m/>
    <m/>
    <m/>
  </r>
  <r>
    <s v="ID-2019-01-000080"/>
    <x v="1"/>
    <s v="1180"/>
    <d v="2019-02-28T00:00:00"/>
    <m/>
    <n v="903012.61"/>
    <s v="9501"/>
    <s v="33168000"/>
    <s v="HC"/>
    <s v="STRAV: Provoz stravování - ostatní stravování"/>
    <m/>
    <d v="2019-02-28T00:00:00"/>
    <d v="2019-02-28T00:00:00"/>
    <m/>
    <m/>
    <s v="330097123,10870"/>
    <b v="1"/>
    <m/>
    <s v="Reifová Milada"/>
    <s v="Zaúčtováno"/>
    <m/>
    <m/>
    <m/>
    <m/>
    <x v="1"/>
    <d v="2019-03-11T08:48:30"/>
    <s v="Hlavní činnost"/>
    <m/>
    <m/>
    <m/>
    <m/>
    <m/>
    <m/>
    <m/>
  </r>
  <r>
    <s v="ID-2019-01-000118"/>
    <x v="2"/>
    <s v="1180"/>
    <d v="2019-03-31T00:00:00"/>
    <m/>
    <n v="934911.3"/>
    <s v="9501"/>
    <s v="33168000"/>
    <s v="HC"/>
    <s v="STRAV: Provoz stravování - ostatní stravování"/>
    <m/>
    <d v="2019-03-31T00:00:00"/>
    <d v="2019-03-31T00:00:00"/>
    <m/>
    <m/>
    <s v="333855601,10870"/>
    <b v="1"/>
    <m/>
    <s v="Reifová Milada"/>
    <s v="Zaúčtováno"/>
    <m/>
    <m/>
    <m/>
    <m/>
    <x v="2"/>
    <d v="2019-04-10T09:01:31"/>
    <s v="Hlavní činnost"/>
    <m/>
    <m/>
    <m/>
    <m/>
    <m/>
    <m/>
    <m/>
  </r>
  <r>
    <s v="ID-2019-01-000154"/>
    <x v="3"/>
    <s v="1180"/>
    <d v="2019-04-30T00:00:00"/>
    <m/>
    <n v="925210"/>
    <s v="9501"/>
    <s v="33168000"/>
    <s v="HC"/>
    <s v="STRAV: Provoz stravování - ostatní stravování"/>
    <m/>
    <d v="2019-04-30T00:00:00"/>
    <d v="2019-04-30T00:00:00"/>
    <m/>
    <m/>
    <s v="338321753,10870"/>
    <b v="1"/>
    <m/>
    <s v="Reifová Milada"/>
    <s v="Zaúčtováno"/>
    <m/>
    <m/>
    <m/>
    <m/>
    <x v="3"/>
    <d v="2019-05-13T10:43:52"/>
    <s v="Hlavní činnost"/>
    <m/>
    <m/>
    <m/>
    <m/>
    <m/>
    <m/>
    <m/>
  </r>
  <r>
    <s v="ID-2019-01-000436"/>
    <x v="4"/>
    <s v="1180"/>
    <d v="2019-05-31T00:00:00"/>
    <m/>
    <n v="955457.83"/>
    <s v="9501"/>
    <s v="33168000"/>
    <s v="HC"/>
    <s v="STRAV: Provoz stravování - ostatní stravování"/>
    <m/>
    <d v="2019-05-31T00:00:00"/>
    <d v="2019-05-31T00:00:00"/>
    <m/>
    <m/>
    <s v="341290412,10870"/>
    <b v="1"/>
    <m/>
    <s v="Reifová Milada"/>
    <s v="Zaúčtováno"/>
    <m/>
    <m/>
    <m/>
    <m/>
    <x v="4"/>
    <d v="2019-06-11T08:30:12"/>
    <s v="Hlavní činnost"/>
    <m/>
    <m/>
    <m/>
    <m/>
    <m/>
    <m/>
    <m/>
  </r>
  <r>
    <s v="ID-2019-01-000471"/>
    <x v="5"/>
    <s v="1180"/>
    <d v="2019-06-30T00:00:00"/>
    <m/>
    <n v="888927.83"/>
    <s v="9501"/>
    <s v="33168000"/>
    <s v="HC"/>
    <s v="STRAV: Provoz stravování - ostatní stravování"/>
    <m/>
    <d v="2019-06-30T00:00:00"/>
    <d v="2019-06-30T00:00:00"/>
    <m/>
    <m/>
    <s v="343966461,10870"/>
    <b v="1"/>
    <m/>
    <s v="Reifová Milada"/>
    <s v="Zaúčtováno"/>
    <m/>
    <m/>
    <m/>
    <m/>
    <x v="5"/>
    <d v="2019-07-10T08:59:47"/>
    <s v="Hlavní činnost"/>
    <m/>
    <m/>
    <m/>
    <m/>
    <m/>
    <m/>
    <m/>
  </r>
  <r>
    <s v="ID-2019-01-000517"/>
    <x v="6"/>
    <s v="1180"/>
    <d v="2019-07-31T00:00:00"/>
    <m/>
    <n v="840159.57"/>
    <s v="9501"/>
    <s v="33168000"/>
    <s v="HC"/>
    <s v="STRAV: Provoz stravování - ostatní stravování"/>
    <m/>
    <d v="2019-07-31T00:00:00"/>
    <d v="2019-07-31T00:00:00"/>
    <m/>
    <m/>
    <s v="346884452,10870"/>
    <b v="1"/>
    <m/>
    <s v="Reifová Milada"/>
    <s v="Zaúčtováno"/>
    <m/>
    <m/>
    <m/>
    <m/>
    <x v="6"/>
    <d v="2019-08-09T07:44:48"/>
    <s v="Hlavní činnost"/>
    <m/>
    <m/>
    <m/>
    <m/>
    <m/>
    <m/>
    <m/>
  </r>
  <r>
    <s v="ID-2019-01-000553"/>
    <x v="7"/>
    <s v="1180"/>
    <d v="2019-08-31T00:00:00"/>
    <m/>
    <n v="844633.48"/>
    <s v="9501"/>
    <s v="33168000"/>
    <s v="HC"/>
    <s v="STRAV: Provoz stravování - ostatní stravování"/>
    <m/>
    <d v="2019-08-31T00:00:00"/>
    <d v="2019-08-31T00:00:00"/>
    <m/>
    <m/>
    <s v="350774668,10870"/>
    <b v="1"/>
    <m/>
    <s v="Reifová Milada"/>
    <s v="Zaúčtováno"/>
    <m/>
    <m/>
    <m/>
    <m/>
    <x v="7"/>
    <d v="2019-09-11T08:19:40"/>
    <s v="Hlavní činnost"/>
    <m/>
    <m/>
    <m/>
    <m/>
    <m/>
    <m/>
    <m/>
  </r>
  <r>
    <s v="ID-2019-400-000398"/>
    <x v="8"/>
    <s v="1180"/>
    <d v="2019-08-20T00:00:00"/>
    <m/>
    <n v="497.41"/>
    <s v="9501"/>
    <s v="39520001"/>
    <s v="HC"/>
    <s v="STRAV: Provoz stravování - ostatní stravování"/>
    <s v="Smutný Štěpán"/>
    <d v="2019-08-20T00:00:00"/>
    <d v="2019-08-20T00:00:00"/>
    <m/>
    <m/>
    <s v="348831544,10870"/>
    <b v="1"/>
    <m/>
    <s v="Reifová Milada"/>
    <s v="Zaúčtováno"/>
    <m/>
    <m/>
    <m/>
    <m/>
    <x v="7"/>
    <d v="2019-08-26T13:10:55"/>
    <s v="Hlavní činnost"/>
    <m/>
    <m/>
    <m/>
    <m/>
    <m/>
    <m/>
    <m/>
  </r>
  <r>
    <s v="ID-2019-91-000003"/>
    <x v="9"/>
    <s v="1180"/>
    <d v="2019-01-31T00:00:00"/>
    <m/>
    <n v="64543.48"/>
    <s v="9501"/>
    <s v="32403411"/>
    <s v="HC"/>
    <s v="STRAV: Provoz stravování - ostatní stravování"/>
    <m/>
    <d v="2019-01-31T00:00:00"/>
    <d v="2019-01-31T00:00:00"/>
    <m/>
    <m/>
    <s v="326615334,10870"/>
    <b v="1"/>
    <m/>
    <s v="Lexová Martina"/>
    <s v="Zaúčtováno"/>
    <m/>
    <m/>
    <m/>
    <m/>
    <x v="0"/>
    <d v="2019-02-11T08:31:44"/>
    <s v="Hlavní činnost"/>
    <m/>
    <m/>
    <m/>
    <m/>
    <m/>
    <m/>
    <m/>
  </r>
  <r>
    <s v="ID-2019-91-000006"/>
    <x v="10"/>
    <s v="1180"/>
    <d v="2019-02-28T00:00:00"/>
    <m/>
    <n v="61604.35"/>
    <s v="9501"/>
    <s v="32403411"/>
    <s v="HC"/>
    <s v="STRAV: Provoz stravování - ostatní stravování"/>
    <m/>
    <d v="2019-02-28T00:00:00"/>
    <d v="2019-02-28T00:00:00"/>
    <m/>
    <m/>
    <s v="329826119,10870"/>
    <b v="1"/>
    <m/>
    <s v="Lexová Martina"/>
    <s v="Zaúčtováno"/>
    <m/>
    <m/>
    <m/>
    <m/>
    <x v="1"/>
    <d v="2019-03-08T08:41:34"/>
    <s v="Hlavní činnost"/>
    <m/>
    <m/>
    <m/>
    <m/>
    <m/>
    <m/>
    <m/>
  </r>
  <r>
    <s v="ID-2019-91-000009"/>
    <x v="11"/>
    <s v="1180"/>
    <d v="2019-03-31T00:00:00"/>
    <m/>
    <n v="64738.26"/>
    <s v="9501"/>
    <s v="32403411"/>
    <s v="HC"/>
    <s v="STRAV: Provoz stravování - ostatní stravování"/>
    <m/>
    <d v="2019-03-31T00:00:00"/>
    <d v="2019-03-31T00:00:00"/>
    <m/>
    <m/>
    <s v="333382730,10870"/>
    <b v="1"/>
    <m/>
    <s v="Lexová Martina"/>
    <s v="Zaúčtováno"/>
    <m/>
    <m/>
    <m/>
    <m/>
    <x v="2"/>
    <d v="2019-04-08T11:42:43"/>
    <s v="Hlavní činnost"/>
    <m/>
    <m/>
    <m/>
    <m/>
    <m/>
    <m/>
    <m/>
  </r>
  <r>
    <s v="ID-2019-91-000013"/>
    <x v="12"/>
    <s v="1180"/>
    <d v="2019-04-30T00:00:00"/>
    <m/>
    <n v="61125.22"/>
    <s v="9501"/>
    <s v="32403411"/>
    <s v="HC"/>
    <s v="STRAV: Provoz stravování - ostatní stravování"/>
    <m/>
    <d v="2019-04-30T00:00:00"/>
    <d v="2019-04-30T00:00:00"/>
    <m/>
    <m/>
    <s v="337563606,10870"/>
    <b v="1"/>
    <m/>
    <s v="Lexová Martina"/>
    <s v="Zaúčtováno"/>
    <m/>
    <m/>
    <m/>
    <m/>
    <x v="3"/>
    <d v="2019-05-09T12:46:08"/>
    <s v="Hlavní činnost"/>
    <m/>
    <m/>
    <m/>
    <m/>
    <m/>
    <m/>
    <m/>
  </r>
  <r>
    <s v="ID-2019-91-000016"/>
    <x v="12"/>
    <s v="1180"/>
    <d v="2019-05-31T00:00:00"/>
    <m/>
    <n v="64493.91"/>
    <s v="9501"/>
    <s v="32403411"/>
    <s v="HC"/>
    <s v="STRAV: Provoz stravování - ostatní stravování"/>
    <m/>
    <d v="2019-05-31T00:00:00"/>
    <d v="2019-05-31T00:00:00"/>
    <m/>
    <m/>
    <s v="340858945,10870"/>
    <b v="1"/>
    <m/>
    <s v="Lexová Martina"/>
    <s v="Zaúčtováno"/>
    <m/>
    <m/>
    <m/>
    <m/>
    <x v="4"/>
    <d v="2019-06-07T13:12:10"/>
    <s v="Hlavní činnost"/>
    <m/>
    <m/>
    <m/>
    <m/>
    <m/>
    <m/>
    <m/>
  </r>
  <r>
    <s v="ID-2019-91-000019"/>
    <x v="12"/>
    <s v="1180"/>
    <d v="2019-06-30T00:00:00"/>
    <m/>
    <n v="54530"/>
    <s v="9501"/>
    <s v="32403411"/>
    <s v="HC"/>
    <s v="STRAV: Provoz stravování - ostatní stravování"/>
    <m/>
    <d v="2019-06-30T00:00:00"/>
    <d v="2019-06-30T00:00:00"/>
    <m/>
    <m/>
    <s v="343709054,10870"/>
    <b v="1"/>
    <m/>
    <s v="Lexová Martina"/>
    <s v="Zaúčtováno"/>
    <m/>
    <m/>
    <m/>
    <m/>
    <x v="5"/>
    <d v="2019-07-09T11:48:03"/>
    <s v="Hlavní činnost"/>
    <m/>
    <m/>
    <m/>
    <m/>
    <m/>
    <m/>
    <m/>
  </r>
  <r>
    <s v="ID-2019-91-000022"/>
    <x v="12"/>
    <s v="1180"/>
    <d v="2019-07-31T00:00:00"/>
    <m/>
    <n v="54942.17"/>
    <s v="9501"/>
    <s v="32403411"/>
    <s v="HC"/>
    <s v="STRAV: Provoz stravování - ostatní stravování"/>
    <m/>
    <d v="2019-07-31T00:00:00"/>
    <d v="2019-07-31T00:00:00"/>
    <m/>
    <m/>
    <s v="346582246,10870"/>
    <b v="1"/>
    <m/>
    <s v="Lexová Martina"/>
    <s v="Zaúčtováno"/>
    <m/>
    <m/>
    <m/>
    <m/>
    <x v="6"/>
    <d v="2019-08-07T13:10:38"/>
    <s v="Hlavní činnost"/>
    <m/>
    <m/>
    <m/>
    <m/>
    <m/>
    <m/>
    <m/>
  </r>
  <r>
    <s v="ID-2019-91-000025"/>
    <x v="12"/>
    <s v="1180"/>
    <d v="2019-08-31T00:00:00"/>
    <m/>
    <n v="54363.040000000001"/>
    <s v="9501"/>
    <s v="32403411"/>
    <s v="HC"/>
    <s v="STRAV: Provoz stravování - ostatní stravování"/>
    <m/>
    <d v="2019-08-31T00:00:00"/>
    <d v="2019-08-31T00:00:00"/>
    <m/>
    <m/>
    <s v="350068499,10870"/>
    <b v="1"/>
    <m/>
    <s v="Lexová Martina"/>
    <s v="Zaúčtováno"/>
    <m/>
    <m/>
    <m/>
    <m/>
    <x v="7"/>
    <d v="2019-09-09T10:08:04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DFBFB2-3EB5-4AF3-8285-0C2271CF5B49}" name="Kontingenční tabulka14" cacheId="6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18" firstHeaderRow="1" firstDataRow="2" firstDataCol="1"/>
  <pivotFields count="34">
    <pivotField showAll="0"/>
    <pivotField axis="axisRow" showAll="0">
      <items count="14">
        <item x="12"/>
        <item x="9"/>
        <item x="10"/>
        <item x="11"/>
        <item x="8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DAL" fld="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9316-C22E-4623-9D3B-EC949EDF8821}">
  <dimension ref="A1:J28"/>
  <sheetViews>
    <sheetView tabSelected="1" workbookViewId="0">
      <selection activeCell="B27" sqref="B27"/>
    </sheetView>
  </sheetViews>
  <sheetFormatPr defaultRowHeight="12.75" x14ac:dyDescent="0.2"/>
  <cols>
    <col min="1" max="1" width="36.140625" bestFit="1" customWidth="1"/>
    <col min="2" max="2" width="18.140625" bestFit="1" customWidth="1"/>
    <col min="3" max="5" width="10.140625" bestFit="1" customWidth="1"/>
    <col min="6" max="6" width="11.7109375" bestFit="1" customWidth="1"/>
    <col min="7" max="9" width="10.140625" bestFit="1" customWidth="1"/>
    <col min="10" max="10" width="14.85546875" bestFit="1" customWidth="1"/>
  </cols>
  <sheetData>
    <row r="1" spans="1:10" ht="15.75" x14ac:dyDescent="0.25">
      <c r="A1" s="18" t="s">
        <v>103</v>
      </c>
    </row>
    <row r="3" spans="1:10" x14ac:dyDescent="0.2">
      <c r="A3" s="6" t="s">
        <v>95</v>
      </c>
      <c r="B3" s="6" t="s">
        <v>94</v>
      </c>
    </row>
    <row r="4" spans="1:10" x14ac:dyDescent="0.2">
      <c r="A4" s="6" t="s">
        <v>92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93</v>
      </c>
    </row>
    <row r="5" spans="1:10" x14ac:dyDescent="0.2">
      <c r="A5" s="7" t="s">
        <v>81</v>
      </c>
      <c r="B5" s="8"/>
      <c r="C5" s="8"/>
      <c r="D5" s="8"/>
      <c r="E5" s="8">
        <v>61125.22</v>
      </c>
      <c r="F5" s="8">
        <v>64493.91</v>
      </c>
      <c r="G5" s="8">
        <v>54530</v>
      </c>
      <c r="H5" s="8">
        <v>54942.17</v>
      </c>
      <c r="I5" s="8">
        <v>54363.040000000001</v>
      </c>
      <c r="J5" s="8">
        <v>289454.33999999997</v>
      </c>
    </row>
    <row r="6" spans="1:10" x14ac:dyDescent="0.2">
      <c r="A6" s="7" t="s">
        <v>70</v>
      </c>
      <c r="B6" s="8">
        <v>64543.48</v>
      </c>
      <c r="C6" s="8"/>
      <c r="D6" s="8"/>
      <c r="E6" s="8"/>
      <c r="F6" s="8"/>
      <c r="G6" s="8"/>
      <c r="H6" s="8"/>
      <c r="I6" s="8"/>
      <c r="J6" s="8">
        <v>64543.48</v>
      </c>
    </row>
    <row r="7" spans="1:10" x14ac:dyDescent="0.2">
      <c r="A7" s="7" t="s">
        <v>75</v>
      </c>
      <c r="B7" s="8"/>
      <c r="C7" s="8">
        <v>61604.35</v>
      </c>
      <c r="D7" s="8"/>
      <c r="E7" s="8"/>
      <c r="F7" s="8"/>
      <c r="G7" s="8"/>
      <c r="H7" s="8"/>
      <c r="I7" s="8"/>
      <c r="J7" s="8">
        <v>61604.35</v>
      </c>
    </row>
    <row r="8" spans="1:10" x14ac:dyDescent="0.2">
      <c r="A8" s="7" t="s">
        <v>78</v>
      </c>
      <c r="B8" s="8"/>
      <c r="C8" s="8"/>
      <c r="D8" s="8">
        <v>64738.26</v>
      </c>
      <c r="E8" s="8"/>
      <c r="F8" s="8"/>
      <c r="G8" s="8"/>
      <c r="H8" s="8"/>
      <c r="I8" s="8"/>
      <c r="J8" s="8">
        <v>64738.26</v>
      </c>
    </row>
    <row r="9" spans="1:10" x14ac:dyDescent="0.2">
      <c r="A9" s="7" t="s">
        <v>65</v>
      </c>
      <c r="B9" s="8"/>
      <c r="C9" s="8"/>
      <c r="D9" s="8"/>
      <c r="E9" s="8"/>
      <c r="F9" s="8"/>
      <c r="G9" s="8"/>
      <c r="H9" s="8"/>
      <c r="I9" s="8">
        <v>497.41</v>
      </c>
      <c r="J9" s="8">
        <v>497.41</v>
      </c>
    </row>
    <row r="10" spans="1:10" x14ac:dyDescent="0.2">
      <c r="A10" s="7" t="s">
        <v>34</v>
      </c>
      <c r="B10" s="8">
        <v>1016625.66</v>
      </c>
      <c r="C10" s="8"/>
      <c r="D10" s="8"/>
      <c r="E10" s="8"/>
      <c r="F10" s="8"/>
      <c r="G10" s="8"/>
      <c r="H10" s="8"/>
      <c r="I10" s="8"/>
      <c r="J10" s="8">
        <v>1016625.66</v>
      </c>
    </row>
    <row r="11" spans="1:10" x14ac:dyDescent="0.2">
      <c r="A11" s="7" t="s">
        <v>44</v>
      </c>
      <c r="B11" s="8"/>
      <c r="C11" s="8">
        <v>903012.61</v>
      </c>
      <c r="D11" s="8"/>
      <c r="E11" s="8"/>
      <c r="F11" s="8"/>
      <c r="G11" s="8"/>
      <c r="H11" s="8"/>
      <c r="I11" s="8"/>
      <c r="J11" s="8">
        <v>903012.61</v>
      </c>
    </row>
    <row r="12" spans="1:10" x14ac:dyDescent="0.2">
      <c r="A12" s="7" t="s">
        <v>47</v>
      </c>
      <c r="B12" s="8"/>
      <c r="C12" s="8"/>
      <c r="D12" s="8">
        <v>934911.3</v>
      </c>
      <c r="E12" s="8"/>
      <c r="F12" s="8"/>
      <c r="G12" s="8"/>
      <c r="H12" s="8"/>
      <c r="I12" s="8"/>
      <c r="J12" s="8">
        <v>934911.3</v>
      </c>
    </row>
    <row r="13" spans="1:10" x14ac:dyDescent="0.2">
      <c r="A13" s="7" t="s">
        <v>50</v>
      </c>
      <c r="B13" s="8"/>
      <c r="C13" s="8"/>
      <c r="D13" s="8"/>
      <c r="E13" s="8">
        <v>925210</v>
      </c>
      <c r="F13" s="8"/>
      <c r="G13" s="8"/>
      <c r="H13" s="8"/>
      <c r="I13" s="8"/>
      <c r="J13" s="8">
        <v>925210</v>
      </c>
    </row>
    <row r="14" spans="1:10" x14ac:dyDescent="0.2">
      <c r="A14" s="7" t="s">
        <v>53</v>
      </c>
      <c r="B14" s="8"/>
      <c r="C14" s="8"/>
      <c r="D14" s="8"/>
      <c r="E14" s="8"/>
      <c r="F14" s="8">
        <v>955457.83</v>
      </c>
      <c r="G14" s="8"/>
      <c r="H14" s="8"/>
      <c r="I14" s="8"/>
      <c r="J14" s="8">
        <v>955457.83</v>
      </c>
    </row>
    <row r="15" spans="1:10" x14ac:dyDescent="0.2">
      <c r="A15" s="7" t="s">
        <v>56</v>
      </c>
      <c r="B15" s="8"/>
      <c r="C15" s="8"/>
      <c r="D15" s="8"/>
      <c r="E15" s="8"/>
      <c r="F15" s="8"/>
      <c r="G15" s="8">
        <v>888927.83</v>
      </c>
      <c r="H15" s="8"/>
      <c r="I15" s="8"/>
      <c r="J15" s="8">
        <v>888927.83</v>
      </c>
    </row>
    <row r="16" spans="1:10" x14ac:dyDescent="0.2">
      <c r="A16" s="7" t="s">
        <v>59</v>
      </c>
      <c r="B16" s="8"/>
      <c r="C16" s="8"/>
      <c r="D16" s="8"/>
      <c r="E16" s="8"/>
      <c r="F16" s="8"/>
      <c r="G16" s="8"/>
      <c r="H16" s="8">
        <v>840159.57</v>
      </c>
      <c r="I16" s="8"/>
      <c r="J16" s="8">
        <v>840159.57</v>
      </c>
    </row>
    <row r="17" spans="1:10" x14ac:dyDescent="0.2">
      <c r="A17" s="7" t="s">
        <v>62</v>
      </c>
      <c r="B17" s="8"/>
      <c r="C17" s="8"/>
      <c r="D17" s="8"/>
      <c r="E17" s="8"/>
      <c r="F17" s="8"/>
      <c r="G17" s="8"/>
      <c r="H17" s="8"/>
      <c r="I17" s="8">
        <v>844633.48</v>
      </c>
      <c r="J17" s="8">
        <v>844633.48</v>
      </c>
    </row>
    <row r="18" spans="1:10" x14ac:dyDescent="0.2">
      <c r="A18" s="7" t="s">
        <v>93</v>
      </c>
      <c r="B18" s="8">
        <v>1081169.1400000001</v>
      </c>
      <c r="C18" s="8">
        <v>964616.96</v>
      </c>
      <c r="D18" s="8">
        <v>999649.56</v>
      </c>
      <c r="E18" s="8">
        <v>986335.22</v>
      </c>
      <c r="F18" s="8">
        <v>1019951.74</v>
      </c>
      <c r="G18" s="8">
        <v>943457.83</v>
      </c>
      <c r="H18" s="8">
        <v>895101.74</v>
      </c>
      <c r="I18" s="8">
        <v>899493.92999999993</v>
      </c>
      <c r="J18" s="8">
        <v>7789776.120000001</v>
      </c>
    </row>
    <row r="19" spans="1:10" x14ac:dyDescent="0.2">
      <c r="E19" s="17" t="s">
        <v>102</v>
      </c>
      <c r="G19" s="8">
        <f>AVERAGE(B18:G18)</f>
        <v>999196.7416666667</v>
      </c>
    </row>
    <row r="20" spans="1:10" x14ac:dyDescent="0.2">
      <c r="E20" s="17" t="s">
        <v>104</v>
      </c>
      <c r="G20" s="8">
        <f>AVERAGE(H18:I18)</f>
        <v>897297.83499999996</v>
      </c>
    </row>
    <row r="21" spans="1:10" x14ac:dyDescent="0.2">
      <c r="A21" s="9" t="s">
        <v>96</v>
      </c>
      <c r="B21" s="10">
        <v>10800000</v>
      </c>
    </row>
    <row r="22" spans="1:10" x14ac:dyDescent="0.2">
      <c r="A22" s="11" t="s">
        <v>97</v>
      </c>
      <c r="B22" s="12">
        <v>11263000</v>
      </c>
    </row>
    <row r="23" spans="1:10" x14ac:dyDescent="0.2">
      <c r="A23" s="13"/>
      <c r="B23" s="12"/>
    </row>
    <row r="24" spans="1:10" x14ac:dyDescent="0.2">
      <c r="A24" s="14" t="s">
        <v>98</v>
      </c>
      <c r="B24" s="10">
        <v>11500000</v>
      </c>
    </row>
    <row r="25" spans="1:10" x14ac:dyDescent="0.2">
      <c r="A25" s="15" t="s">
        <v>99</v>
      </c>
      <c r="B25" s="12">
        <f>GETPIVOTDATA("Částka DAL",$A$3)</f>
        <v>7789776.120000001</v>
      </c>
    </row>
    <row r="26" spans="1:10" x14ac:dyDescent="0.2">
      <c r="A26" s="15" t="s">
        <v>100</v>
      </c>
      <c r="B26" s="12">
        <f>+B25+G19*3+G20</f>
        <v>11684664.18</v>
      </c>
    </row>
    <row r="27" spans="1:10" x14ac:dyDescent="0.2">
      <c r="A27" s="13"/>
      <c r="B27" s="12"/>
    </row>
    <row r="28" spans="1:10" x14ac:dyDescent="0.2">
      <c r="A28" s="14" t="s">
        <v>101</v>
      </c>
      <c r="B28" s="16">
        <v>11700000</v>
      </c>
    </row>
  </sheetData>
  <phoneticPr fontId="4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workbookViewId="0">
      <selection activeCell="R11" sqref="A1:AH18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91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43496</v>
      </c>
      <c r="F2" s="3">
        <v>1016625.66</v>
      </c>
      <c r="G2" s="1" t="s">
        <v>36</v>
      </c>
      <c r="H2" s="1" t="s">
        <v>37</v>
      </c>
      <c r="I2" s="1" t="s">
        <v>38</v>
      </c>
      <c r="J2" s="1" t="s">
        <v>39</v>
      </c>
      <c r="L2" s="4">
        <v>43496</v>
      </c>
      <c r="M2" s="2">
        <v>43496</v>
      </c>
      <c r="P2" s="1" t="s">
        <v>40</v>
      </c>
      <c r="Q2" s="1" t="b">
        <v>1</v>
      </c>
      <c r="S2" s="1" t="s">
        <v>41</v>
      </c>
      <c r="T2" s="1" t="s">
        <v>19</v>
      </c>
      <c r="Y2" s="1">
        <f>MONTH(L2)</f>
        <v>1</v>
      </c>
      <c r="Z2" s="4">
        <v>43508.419861030103</v>
      </c>
      <c r="AA2" s="1" t="s">
        <v>42</v>
      </c>
    </row>
    <row r="3" spans="1:34" ht="12.75" customHeight="1" x14ac:dyDescent="0.2">
      <c r="A3" s="1" t="s">
        <v>43</v>
      </c>
      <c r="B3" s="1" t="s">
        <v>44</v>
      </c>
      <c r="C3" s="1" t="s">
        <v>35</v>
      </c>
      <c r="D3" s="2">
        <v>43524</v>
      </c>
      <c r="F3" s="3">
        <v>903012.61</v>
      </c>
      <c r="G3" s="1" t="s">
        <v>36</v>
      </c>
      <c r="H3" s="1" t="s">
        <v>37</v>
      </c>
      <c r="I3" s="1" t="s">
        <v>38</v>
      </c>
      <c r="J3" s="1" t="s">
        <v>39</v>
      </c>
      <c r="L3" s="4">
        <v>43524</v>
      </c>
      <c r="M3" s="2">
        <v>43524</v>
      </c>
      <c r="P3" s="1" t="s">
        <v>45</v>
      </c>
      <c r="Q3" s="1" t="b">
        <v>1</v>
      </c>
      <c r="S3" s="1" t="s">
        <v>41</v>
      </c>
      <c r="T3" s="1" t="s">
        <v>19</v>
      </c>
      <c r="Y3" s="1">
        <f t="shared" ref="Y3:Y18" si="0">MONTH(L3)</f>
        <v>2</v>
      </c>
      <c r="Z3" s="4">
        <v>43535.367009953698</v>
      </c>
      <c r="AA3" s="1" t="s">
        <v>42</v>
      </c>
    </row>
    <row r="4" spans="1:34" ht="12.75" customHeight="1" x14ac:dyDescent="0.2">
      <c r="A4" s="1" t="s">
        <v>46</v>
      </c>
      <c r="B4" s="1" t="s">
        <v>47</v>
      </c>
      <c r="C4" s="1" t="s">
        <v>35</v>
      </c>
      <c r="D4" s="2">
        <v>43555</v>
      </c>
      <c r="F4" s="3">
        <v>934911.3</v>
      </c>
      <c r="G4" s="1" t="s">
        <v>36</v>
      </c>
      <c r="H4" s="1" t="s">
        <v>37</v>
      </c>
      <c r="I4" s="1" t="s">
        <v>38</v>
      </c>
      <c r="J4" s="1" t="s">
        <v>39</v>
      </c>
      <c r="L4" s="4">
        <v>43555</v>
      </c>
      <c r="M4" s="2">
        <v>43555</v>
      </c>
      <c r="P4" s="1" t="s">
        <v>48</v>
      </c>
      <c r="Q4" s="1" t="b">
        <v>1</v>
      </c>
      <c r="S4" s="1" t="s">
        <v>41</v>
      </c>
      <c r="T4" s="1" t="s">
        <v>19</v>
      </c>
      <c r="Y4" s="1">
        <f t="shared" si="0"/>
        <v>3</v>
      </c>
      <c r="Z4" s="4">
        <v>43565.376057291702</v>
      </c>
      <c r="AA4" s="1" t="s">
        <v>42</v>
      </c>
    </row>
    <row r="5" spans="1:34" ht="12.75" customHeight="1" x14ac:dyDescent="0.2">
      <c r="A5" s="1" t="s">
        <v>49</v>
      </c>
      <c r="B5" s="1" t="s">
        <v>50</v>
      </c>
      <c r="C5" s="1" t="s">
        <v>35</v>
      </c>
      <c r="D5" s="2">
        <v>43585</v>
      </c>
      <c r="F5" s="3">
        <v>925210</v>
      </c>
      <c r="G5" s="1" t="s">
        <v>36</v>
      </c>
      <c r="H5" s="1" t="s">
        <v>37</v>
      </c>
      <c r="I5" s="1" t="s">
        <v>38</v>
      </c>
      <c r="J5" s="1" t="s">
        <v>39</v>
      </c>
      <c r="L5" s="4">
        <v>43585</v>
      </c>
      <c r="M5" s="2">
        <v>43585</v>
      </c>
      <c r="P5" s="1" t="s">
        <v>51</v>
      </c>
      <c r="Q5" s="1" t="b">
        <v>1</v>
      </c>
      <c r="S5" s="1" t="s">
        <v>41</v>
      </c>
      <c r="T5" s="1" t="s">
        <v>19</v>
      </c>
      <c r="Y5" s="1">
        <f t="shared" si="0"/>
        <v>4</v>
      </c>
      <c r="Z5" s="4">
        <v>43598.447133645801</v>
      </c>
      <c r="AA5" s="1" t="s">
        <v>42</v>
      </c>
    </row>
    <row r="6" spans="1:34" ht="12.75" customHeight="1" x14ac:dyDescent="0.2">
      <c r="A6" s="1" t="s">
        <v>52</v>
      </c>
      <c r="B6" s="1" t="s">
        <v>53</v>
      </c>
      <c r="C6" s="1" t="s">
        <v>35</v>
      </c>
      <c r="D6" s="2">
        <v>43616</v>
      </c>
      <c r="F6" s="3">
        <v>955457.83</v>
      </c>
      <c r="G6" s="1" t="s">
        <v>36</v>
      </c>
      <c r="H6" s="1" t="s">
        <v>37</v>
      </c>
      <c r="I6" s="1" t="s">
        <v>38</v>
      </c>
      <c r="J6" s="1" t="s">
        <v>39</v>
      </c>
      <c r="L6" s="4">
        <v>43616</v>
      </c>
      <c r="M6" s="2">
        <v>43616</v>
      </c>
      <c r="P6" s="1" t="s">
        <v>54</v>
      </c>
      <c r="Q6" s="1" t="b">
        <v>1</v>
      </c>
      <c r="S6" s="1" t="s">
        <v>41</v>
      </c>
      <c r="T6" s="1" t="s">
        <v>19</v>
      </c>
      <c r="Y6" s="1">
        <f t="shared" si="0"/>
        <v>5</v>
      </c>
      <c r="Z6" s="4">
        <v>43627.354310613402</v>
      </c>
      <c r="AA6" s="1" t="s">
        <v>42</v>
      </c>
    </row>
    <row r="7" spans="1:34" ht="12.75" customHeight="1" x14ac:dyDescent="0.2">
      <c r="A7" s="1" t="s">
        <v>55</v>
      </c>
      <c r="B7" s="1" t="s">
        <v>56</v>
      </c>
      <c r="C7" s="1" t="s">
        <v>35</v>
      </c>
      <c r="D7" s="2">
        <v>43646</v>
      </c>
      <c r="F7" s="3">
        <v>888927.83</v>
      </c>
      <c r="G7" s="1" t="s">
        <v>36</v>
      </c>
      <c r="H7" s="1" t="s">
        <v>37</v>
      </c>
      <c r="I7" s="1" t="s">
        <v>38</v>
      </c>
      <c r="J7" s="1" t="s">
        <v>39</v>
      </c>
      <c r="L7" s="4">
        <v>43646</v>
      </c>
      <c r="M7" s="2">
        <v>43646</v>
      </c>
      <c r="P7" s="1" t="s">
        <v>57</v>
      </c>
      <c r="Q7" s="1" t="b">
        <v>1</v>
      </c>
      <c r="S7" s="1" t="s">
        <v>41</v>
      </c>
      <c r="T7" s="1" t="s">
        <v>19</v>
      </c>
      <c r="Y7" s="1">
        <f t="shared" si="0"/>
        <v>6</v>
      </c>
      <c r="Z7" s="4">
        <v>43656.374845983803</v>
      </c>
      <c r="AA7" s="1" t="s">
        <v>42</v>
      </c>
    </row>
    <row r="8" spans="1:34" ht="12.75" customHeight="1" x14ac:dyDescent="0.2">
      <c r="A8" s="1" t="s">
        <v>58</v>
      </c>
      <c r="B8" s="1" t="s">
        <v>59</v>
      </c>
      <c r="C8" s="1" t="s">
        <v>35</v>
      </c>
      <c r="D8" s="2">
        <v>43677</v>
      </c>
      <c r="F8" s="3">
        <v>840159.57</v>
      </c>
      <c r="G8" s="1" t="s">
        <v>36</v>
      </c>
      <c r="H8" s="1" t="s">
        <v>37</v>
      </c>
      <c r="I8" s="1" t="s">
        <v>38</v>
      </c>
      <c r="J8" s="1" t="s">
        <v>39</v>
      </c>
      <c r="L8" s="4">
        <v>43677</v>
      </c>
      <c r="M8" s="2">
        <v>43677</v>
      </c>
      <c r="P8" s="1" t="s">
        <v>60</v>
      </c>
      <c r="Q8" s="1" t="b">
        <v>1</v>
      </c>
      <c r="S8" s="1" t="s">
        <v>41</v>
      </c>
      <c r="T8" s="1" t="s">
        <v>19</v>
      </c>
      <c r="Y8" s="1">
        <f t="shared" si="0"/>
        <v>7</v>
      </c>
      <c r="Z8" s="4">
        <v>43686.322777743102</v>
      </c>
      <c r="AA8" s="1" t="s">
        <v>42</v>
      </c>
    </row>
    <row r="9" spans="1:34" ht="12.75" customHeight="1" x14ac:dyDescent="0.2">
      <c r="A9" s="1" t="s">
        <v>61</v>
      </c>
      <c r="B9" s="1" t="s">
        <v>62</v>
      </c>
      <c r="C9" s="1" t="s">
        <v>35</v>
      </c>
      <c r="D9" s="2">
        <v>43708</v>
      </c>
      <c r="F9" s="3">
        <v>844633.48</v>
      </c>
      <c r="G9" s="1" t="s">
        <v>36</v>
      </c>
      <c r="H9" s="1" t="s">
        <v>37</v>
      </c>
      <c r="I9" s="1" t="s">
        <v>38</v>
      </c>
      <c r="J9" s="1" t="s">
        <v>39</v>
      </c>
      <c r="L9" s="4">
        <v>43708</v>
      </c>
      <c r="M9" s="2">
        <v>43708</v>
      </c>
      <c r="P9" s="1" t="s">
        <v>63</v>
      </c>
      <c r="Q9" s="1" t="b">
        <v>1</v>
      </c>
      <c r="S9" s="1" t="s">
        <v>41</v>
      </c>
      <c r="T9" s="1" t="s">
        <v>19</v>
      </c>
      <c r="Y9" s="1">
        <f t="shared" si="0"/>
        <v>8</v>
      </c>
      <c r="Z9" s="4">
        <v>43719.346989618098</v>
      </c>
      <c r="AA9" s="1" t="s">
        <v>42</v>
      </c>
    </row>
    <row r="10" spans="1:34" ht="12.75" customHeight="1" x14ac:dyDescent="0.2">
      <c r="A10" s="1" t="s">
        <v>64</v>
      </c>
      <c r="B10" s="1" t="s">
        <v>65</v>
      </c>
      <c r="C10" s="1" t="s">
        <v>35</v>
      </c>
      <c r="D10" s="2">
        <v>43697</v>
      </c>
      <c r="F10" s="3">
        <v>497.41</v>
      </c>
      <c r="G10" s="1" t="s">
        <v>36</v>
      </c>
      <c r="H10" s="1" t="s">
        <v>66</v>
      </c>
      <c r="I10" s="1" t="s">
        <v>38</v>
      </c>
      <c r="J10" s="1" t="s">
        <v>39</v>
      </c>
      <c r="K10" s="1" t="s">
        <v>67</v>
      </c>
      <c r="L10" s="4">
        <v>43697</v>
      </c>
      <c r="M10" s="2">
        <v>43697</v>
      </c>
      <c r="P10" s="1" t="s">
        <v>68</v>
      </c>
      <c r="Q10" s="1" t="b">
        <v>1</v>
      </c>
      <c r="S10" s="1" t="s">
        <v>41</v>
      </c>
      <c r="T10" s="1" t="s">
        <v>19</v>
      </c>
      <c r="Y10" s="1">
        <f t="shared" si="0"/>
        <v>8</v>
      </c>
      <c r="Z10" s="4">
        <v>43703.549250891199</v>
      </c>
      <c r="AA10" s="1" t="s">
        <v>42</v>
      </c>
    </row>
    <row r="11" spans="1:34" ht="12.75" customHeight="1" x14ac:dyDescent="0.2">
      <c r="A11" s="1" t="s">
        <v>69</v>
      </c>
      <c r="B11" s="1" t="s">
        <v>70</v>
      </c>
      <c r="C11" s="1" t="s">
        <v>35</v>
      </c>
      <c r="D11" s="2">
        <v>43496</v>
      </c>
      <c r="F11" s="3">
        <v>64543.48</v>
      </c>
      <c r="G11" s="1" t="s">
        <v>36</v>
      </c>
      <c r="H11" s="1" t="s">
        <v>71</v>
      </c>
      <c r="I11" s="1" t="s">
        <v>38</v>
      </c>
      <c r="J11" s="1" t="s">
        <v>39</v>
      </c>
      <c r="L11" s="4">
        <v>43496</v>
      </c>
      <c r="M11" s="2">
        <v>43496</v>
      </c>
      <c r="P11" s="1" t="s">
        <v>72</v>
      </c>
      <c r="Q11" s="1" t="b">
        <v>1</v>
      </c>
      <c r="S11" s="1" t="s">
        <v>73</v>
      </c>
      <c r="T11" s="1" t="s">
        <v>19</v>
      </c>
      <c r="Y11" s="1">
        <f t="shared" si="0"/>
        <v>1</v>
      </c>
      <c r="Z11" s="4">
        <v>43507.355371678197</v>
      </c>
      <c r="AA11" s="1" t="s">
        <v>42</v>
      </c>
    </row>
    <row r="12" spans="1:34" ht="12.75" customHeight="1" x14ac:dyDescent="0.2">
      <c r="A12" s="1" t="s">
        <v>74</v>
      </c>
      <c r="B12" s="1" t="s">
        <v>75</v>
      </c>
      <c r="C12" s="1" t="s">
        <v>35</v>
      </c>
      <c r="D12" s="2">
        <v>43524</v>
      </c>
      <c r="F12" s="3">
        <v>61604.35</v>
      </c>
      <c r="G12" s="1" t="s">
        <v>36</v>
      </c>
      <c r="H12" s="1" t="s">
        <v>71</v>
      </c>
      <c r="I12" s="1" t="s">
        <v>38</v>
      </c>
      <c r="J12" s="1" t="s">
        <v>39</v>
      </c>
      <c r="L12" s="4">
        <v>43524</v>
      </c>
      <c r="M12" s="2">
        <v>43524</v>
      </c>
      <c r="P12" s="1" t="s">
        <v>76</v>
      </c>
      <c r="Q12" s="1" t="b">
        <v>1</v>
      </c>
      <c r="S12" s="1" t="s">
        <v>73</v>
      </c>
      <c r="T12" s="1" t="s">
        <v>19</v>
      </c>
      <c r="Y12" s="1">
        <f t="shared" si="0"/>
        <v>2</v>
      </c>
      <c r="Z12" s="4">
        <v>43532.362202812503</v>
      </c>
      <c r="AA12" s="1" t="s">
        <v>42</v>
      </c>
    </row>
    <row r="13" spans="1:34" ht="12.75" customHeight="1" x14ac:dyDescent="0.2">
      <c r="A13" s="1" t="s">
        <v>77</v>
      </c>
      <c r="B13" s="1" t="s">
        <v>78</v>
      </c>
      <c r="C13" s="1" t="s">
        <v>35</v>
      </c>
      <c r="D13" s="2">
        <v>43555</v>
      </c>
      <c r="F13" s="3">
        <v>64738.26</v>
      </c>
      <c r="G13" s="1" t="s">
        <v>36</v>
      </c>
      <c r="H13" s="1" t="s">
        <v>71</v>
      </c>
      <c r="I13" s="1" t="s">
        <v>38</v>
      </c>
      <c r="J13" s="1" t="s">
        <v>39</v>
      </c>
      <c r="L13" s="4">
        <v>43555</v>
      </c>
      <c r="M13" s="2">
        <v>43555</v>
      </c>
      <c r="P13" s="1" t="s">
        <v>79</v>
      </c>
      <c r="Q13" s="1" t="b">
        <v>1</v>
      </c>
      <c r="S13" s="1" t="s">
        <v>73</v>
      </c>
      <c r="T13" s="1" t="s">
        <v>19</v>
      </c>
      <c r="Y13" s="1">
        <f t="shared" si="0"/>
        <v>3</v>
      </c>
      <c r="Z13" s="4">
        <v>43563.4880030903</v>
      </c>
      <c r="AA13" s="1" t="s">
        <v>42</v>
      </c>
    </row>
    <row r="14" spans="1:34" ht="12.75" customHeight="1" x14ac:dyDescent="0.2">
      <c r="A14" s="1" t="s">
        <v>80</v>
      </c>
      <c r="B14" s="1" t="s">
        <v>81</v>
      </c>
      <c r="C14" s="1" t="s">
        <v>35</v>
      </c>
      <c r="D14" s="2">
        <v>43585</v>
      </c>
      <c r="F14" s="3">
        <v>61125.22</v>
      </c>
      <c r="G14" s="1" t="s">
        <v>36</v>
      </c>
      <c r="H14" s="1" t="s">
        <v>71</v>
      </c>
      <c r="I14" s="1" t="s">
        <v>38</v>
      </c>
      <c r="J14" s="1" t="s">
        <v>39</v>
      </c>
      <c r="L14" s="4">
        <v>43585</v>
      </c>
      <c r="M14" s="2">
        <v>43585</v>
      </c>
      <c r="P14" s="1" t="s">
        <v>82</v>
      </c>
      <c r="Q14" s="1" t="b">
        <v>1</v>
      </c>
      <c r="S14" s="1" t="s">
        <v>73</v>
      </c>
      <c r="T14" s="1" t="s">
        <v>19</v>
      </c>
      <c r="Y14" s="1">
        <f t="shared" si="0"/>
        <v>4</v>
      </c>
      <c r="Z14" s="4">
        <v>43594.532042210602</v>
      </c>
      <c r="AA14" s="1" t="s">
        <v>42</v>
      </c>
    </row>
    <row r="15" spans="1:34" ht="12.75" customHeight="1" x14ac:dyDescent="0.2">
      <c r="A15" s="1" t="s">
        <v>83</v>
      </c>
      <c r="B15" s="1" t="s">
        <v>81</v>
      </c>
      <c r="C15" s="1" t="s">
        <v>35</v>
      </c>
      <c r="D15" s="2">
        <v>43616</v>
      </c>
      <c r="F15" s="3">
        <v>64493.91</v>
      </c>
      <c r="G15" s="1" t="s">
        <v>36</v>
      </c>
      <c r="H15" s="1" t="s">
        <v>71</v>
      </c>
      <c r="I15" s="1" t="s">
        <v>38</v>
      </c>
      <c r="J15" s="1" t="s">
        <v>39</v>
      </c>
      <c r="L15" s="4">
        <v>43616</v>
      </c>
      <c r="M15" s="2">
        <v>43616</v>
      </c>
      <c r="P15" s="1" t="s">
        <v>84</v>
      </c>
      <c r="Q15" s="1" t="b">
        <v>1</v>
      </c>
      <c r="S15" s="1" t="s">
        <v>73</v>
      </c>
      <c r="T15" s="1" t="s">
        <v>19</v>
      </c>
      <c r="Y15" s="1">
        <f t="shared" si="0"/>
        <v>5</v>
      </c>
      <c r="Z15" s="4">
        <v>43623.550114780097</v>
      </c>
      <c r="AA15" s="1" t="s">
        <v>42</v>
      </c>
    </row>
    <row r="16" spans="1:34" ht="12.75" customHeight="1" x14ac:dyDescent="0.2">
      <c r="A16" s="1" t="s">
        <v>85</v>
      </c>
      <c r="B16" s="1" t="s">
        <v>81</v>
      </c>
      <c r="C16" s="1" t="s">
        <v>35</v>
      </c>
      <c r="D16" s="2">
        <v>43646</v>
      </c>
      <c r="F16" s="3">
        <v>54530</v>
      </c>
      <c r="G16" s="1" t="s">
        <v>36</v>
      </c>
      <c r="H16" s="1" t="s">
        <v>71</v>
      </c>
      <c r="I16" s="1" t="s">
        <v>38</v>
      </c>
      <c r="J16" s="1" t="s">
        <v>39</v>
      </c>
      <c r="L16" s="4">
        <v>43646</v>
      </c>
      <c r="M16" s="2">
        <v>43646</v>
      </c>
      <c r="P16" s="1" t="s">
        <v>86</v>
      </c>
      <c r="Q16" s="1" t="b">
        <v>1</v>
      </c>
      <c r="S16" s="1" t="s">
        <v>73</v>
      </c>
      <c r="T16" s="1" t="s">
        <v>19</v>
      </c>
      <c r="Y16" s="1">
        <f t="shared" si="0"/>
        <v>6</v>
      </c>
      <c r="Z16" s="4">
        <v>43655.491700613398</v>
      </c>
      <c r="AA16" s="1" t="s">
        <v>42</v>
      </c>
    </row>
    <row r="17" spans="1:27" ht="12.75" customHeight="1" x14ac:dyDescent="0.2">
      <c r="A17" s="1" t="s">
        <v>87</v>
      </c>
      <c r="B17" s="1" t="s">
        <v>81</v>
      </c>
      <c r="C17" s="1" t="s">
        <v>35</v>
      </c>
      <c r="D17" s="2">
        <v>43677</v>
      </c>
      <c r="F17" s="3">
        <v>54942.17</v>
      </c>
      <c r="G17" s="1" t="s">
        <v>36</v>
      </c>
      <c r="H17" s="1" t="s">
        <v>71</v>
      </c>
      <c r="I17" s="1" t="s">
        <v>38</v>
      </c>
      <c r="J17" s="1" t="s">
        <v>39</v>
      </c>
      <c r="L17" s="4">
        <v>43677</v>
      </c>
      <c r="M17" s="2">
        <v>43677</v>
      </c>
      <c r="P17" s="1" t="s">
        <v>88</v>
      </c>
      <c r="Q17" s="1" t="b">
        <v>1</v>
      </c>
      <c r="S17" s="1" t="s">
        <v>73</v>
      </c>
      <c r="T17" s="1" t="s">
        <v>19</v>
      </c>
      <c r="Y17" s="1">
        <f t="shared" si="0"/>
        <v>7</v>
      </c>
      <c r="Z17" s="4">
        <v>43684.549053125003</v>
      </c>
      <c r="AA17" s="1" t="s">
        <v>42</v>
      </c>
    </row>
    <row r="18" spans="1:27" ht="12.75" customHeight="1" x14ac:dyDescent="0.2">
      <c r="A18" s="1" t="s">
        <v>89</v>
      </c>
      <c r="B18" s="1" t="s">
        <v>81</v>
      </c>
      <c r="C18" s="1" t="s">
        <v>35</v>
      </c>
      <c r="D18" s="2">
        <v>43708</v>
      </c>
      <c r="F18" s="3">
        <v>54363.040000000001</v>
      </c>
      <c r="G18" s="1" t="s">
        <v>36</v>
      </c>
      <c r="H18" s="1" t="s">
        <v>71</v>
      </c>
      <c r="I18" s="1" t="s">
        <v>38</v>
      </c>
      <c r="J18" s="1" t="s">
        <v>39</v>
      </c>
      <c r="L18" s="4">
        <v>43708</v>
      </c>
      <c r="M18" s="2">
        <v>43708</v>
      </c>
      <c r="P18" s="1" t="s">
        <v>90</v>
      </c>
      <c r="Q18" s="1" t="b">
        <v>1</v>
      </c>
      <c r="S18" s="1" t="s">
        <v>73</v>
      </c>
      <c r="T18" s="1" t="s">
        <v>19</v>
      </c>
      <c r="Y18" s="1">
        <f t="shared" si="0"/>
        <v>8</v>
      </c>
      <c r="Z18" s="4">
        <v>43717.422270682902</v>
      </c>
      <c r="AA18" s="1" t="s">
        <v>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2019-09-19T10:03:50Z</dcterms:modified>
</cp:coreProperties>
</file>