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2020\BP 2020\"/>
    </mc:Choice>
  </mc:AlternateContent>
  <xr:revisionPtr revIDLastSave="0" documentId="13_ncr:1_{30E4C8DE-F950-4CDD-8BD7-88FFEEAFAE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I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H21" i="1"/>
  <c r="I21" i="1"/>
  <c r="G21" i="1"/>
  <c r="I23" i="1" l="1"/>
  <c r="I20" i="1" l="1"/>
  <c r="H20" i="1"/>
  <c r="G20" i="1"/>
  <c r="F20" i="1"/>
  <c r="E20" i="1"/>
  <c r="I9" i="1" l="1"/>
  <c r="H9" i="1"/>
  <c r="G9" i="1"/>
  <c r="F9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I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I16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ZH: prodloužení licencí časové rozlišení 1,2 mil Kč
</t>
        </r>
      </text>
    </comment>
  </commentList>
</comments>
</file>

<file path=xl/sharedStrings.xml><?xml version="1.0" encoding="utf-8"?>
<sst xmlns="http://schemas.openxmlformats.org/spreadsheetml/2006/main" count="67" uniqueCount="52">
  <si>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</si>
  <si>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</si>
  <si>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</si>
  <si>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</si>
  <si>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</si>
  <si>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</si>
  <si>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</si>
  <si>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</si>
  <si>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</si>
  <si>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</si>
  <si>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</si>
  <si>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Suma</t>
  </si>
  <si>
    <t>(1-10)</t>
  </si>
  <si>
    <t>A518 04 001</t>
  </si>
  <si>
    <t>A518 74 012</t>
  </si>
  <si>
    <t>A558 28 001</t>
  </si>
  <si>
    <t xml:space="preserve">                    Náj. software (licence atd. ...)</t>
  </si>
  <si>
    <t xml:space="preserve">                    TZ SW - OINF</t>
  </si>
  <si>
    <t xml:space="preserve">                    DDNM - software (sk.P_38) </t>
  </si>
  <si>
    <t>hlavně nové licence MS Office</t>
  </si>
  <si>
    <t>Odbor rozvoje a správy systémů a telekomunikací</t>
  </si>
  <si>
    <t>A501 17 015</t>
  </si>
  <si>
    <t>A501 18 005</t>
  </si>
  <si>
    <t>A511 02 022</t>
  </si>
  <si>
    <t>A518 02 003</t>
  </si>
  <si>
    <t>A518 08 012</t>
  </si>
  <si>
    <t>A518 74 013</t>
  </si>
  <si>
    <t>A558 04 001</t>
  </si>
  <si>
    <t>A558 04 002</t>
  </si>
  <si>
    <t>A649 24 442</t>
  </si>
  <si>
    <t xml:space="preserve">                    IT - spotřební materiál (sk. P37, 38, 48)</t>
  </si>
  <si>
    <t xml:space="preserve">                    ND - výpoč. techn.(sklad) (sk.P47)</t>
  </si>
  <si>
    <t xml:space="preserve">                    Opravy - Úsek inf.systémů</t>
  </si>
  <si>
    <t xml:space="preserve">                    Telekom.styk</t>
  </si>
  <si>
    <t xml:space="preserve">                    Revize, sml.servis - VT</t>
  </si>
  <si>
    <t xml:space="preserve">                    IT služby - ostatní systémy</t>
  </si>
  <si>
    <t xml:space="preserve">                    DDHM - výpočetní technika (sk.P_35)</t>
  </si>
  <si>
    <t xml:space="preserve">                    DDHM - telefony (sk.P_49)</t>
  </si>
  <si>
    <t xml:space="preserve">                    Telekom.služby, soukr. hovory</t>
  </si>
  <si>
    <t>náhrada repasů</t>
  </si>
  <si>
    <t>většinou generační obměna, viz rozpis.</t>
  </si>
  <si>
    <t>nové freesety</t>
  </si>
  <si>
    <t>Odbor rozvoje správy aplikací</t>
  </si>
  <si>
    <t>???</t>
  </si>
  <si>
    <t>návrh dle Ing. Miklíka 61 594 tis.Kč, po zhodlenění časového rozličení nákladově pro rok 2020, přidáno časové rozlišení na licence 1200 tis kč.</t>
  </si>
  <si>
    <t xml:space="preserve">Miklík - nejvetší položka Office Standard 2019 SNGL MVL - 40 mil.Kč  , krabicové Office program  MS Select (1800 licenci starých licencí), cílem postupně nahrazovat staré, budou se nahrazovat, dříve nákup studentské verze, cena byla cca 6.500 Kč, </t>
  </si>
  <si>
    <t>ambice snížení plánu o 2019</t>
  </si>
  <si>
    <t>IT nemělo v 2019 žádné mimořádnosti???</t>
  </si>
  <si>
    <t>Nutno položková kontrola plánu 2019</t>
  </si>
  <si>
    <t>Zdeněk</t>
  </si>
  <si>
    <t>BUDGET 2020 PŘEDPOKLAD</t>
  </si>
  <si>
    <t>na úrovni plánu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</si>
</sst>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49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3" fontId="9" fillId="0" borderId="0" xfId="0" applyNumberFormat="1" applyFont="1"/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3" fontId="0" fillId="4" borderId="2" xfId="0" applyNumberFormat="1" applyFill="1" applyBorder="1"/>
    <xf numFmtId="3" fontId="1" fillId="0" borderId="2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4" xfId="0" applyNumberFormat="1" applyFill="1" applyBorder="1"/>
    <xf numFmtId="0" fontId="0" fillId="0" borderId="0" xfId="0" applyFill="1" applyBorder="1"/>
    <xf numFmtId="0" fontId="0" fillId="0" borderId="2" xfId="0" applyFill="1" applyBorder="1"/>
    <xf numFmtId="1" fontId="3" fillId="0" borderId="1" xfId="0" applyNumberFormat="1" applyFont="1" applyBorder="1" applyAlignment="1">
      <alignment horizontal="center"/>
    </xf>
    <xf numFmtId="3" fontId="7" fillId="0" borderId="0" xfId="0" applyNumberFormat="1" applyFont="1"/>
    <xf numFmtId="49" fontId="6" fillId="0" borderId="0" xfId="0" applyNumberFormat="1" applyFont="1" applyAlignment="1">
      <alignment horizontal="left"/>
    </xf>
    <xf numFmtId="3" fontId="1" fillId="5" borderId="0" xfId="1" applyNumberFormat="1" applyFont="1" applyFill="1" applyBorder="1" applyAlignment="1">
      <alignment horizontal="right"/>
    </xf>
    <xf numFmtId="3" fontId="1" fillId="6" borderId="0" xfId="0" applyNumberFormat="1" applyFont="1" applyFill="1" applyBorder="1"/>
    <xf numFmtId="3" fontId="1" fillId="5" borderId="3" xfId="1" applyNumberFormat="1" applyFont="1" applyFill="1" applyBorder="1" applyAlignment="1">
      <alignment horizontal="right"/>
    </xf>
    <xf numFmtId="3" fontId="1" fillId="5" borderId="2" xfId="1" applyNumberFormat="1" applyFont="1" applyFill="1" applyBorder="1" applyAlignment="1">
      <alignment horizontal="right"/>
    </xf>
    <xf numFmtId="0" fontId="9" fillId="0" borderId="0" xfId="0" applyFont="1"/>
    <xf numFmtId="0" fontId="1" fillId="0" borderId="0" xfId="1" applyFont="1" applyFill="1" applyBorder="1">
      <alignment horizontal="left"/>
    </xf>
    <xf numFmtId="0" fontId="1" fillId="5" borderId="0" xfId="1" applyFont="1" applyFill="1" applyBorder="1">
      <alignment horizontal="left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0" fillId="0" borderId="0" xfId="0" applyFont="1"/>
    <xf numFmtId="3" fontId="11" fillId="7" borderId="5" xfId="0" applyNumberFormat="1" applyFont="1" applyFill="1" applyBorder="1"/>
    <xf numFmtId="3" fontId="11" fillId="7" borderId="7" xfId="0" applyNumberFormat="1" applyFont="1" applyFill="1" applyBorder="1"/>
    <xf numFmtId="3" fontId="11" fillId="7" borderId="6" xfId="0" applyNumberFormat="1" applyFont="1" applyFill="1" applyBorder="1" applyAlignment="1">
      <alignment horizontal="right"/>
    </xf>
    <xf numFmtId="0" fontId="12" fillId="0" borderId="0" xfId="0" applyFont="1"/>
    <xf numFmtId="0" fontId="13" fillId="8" borderId="0" xfId="0" applyFont="1" applyFill="1"/>
    <xf numFmtId="3" fontId="10" fillId="9" borderId="0" xfId="0" applyNumberFormat="1" applyFont="1" applyFill="1"/>
    <xf numFmtId="3" fontId="0" fillId="9" borderId="0" xfId="0" applyNumberFormat="1" applyFill="1"/>
    <xf numFmtId="0" fontId="14" fillId="9" borderId="0" xfId="0" applyFont="1" applyFill="1"/>
    <xf numFmtId="3" fontId="14" fillId="9" borderId="0" xfId="0" applyNumberFormat="1" applyFont="1" applyFill="1"/>
    <xf numFmtId="0" fontId="14" fillId="9" borderId="0" xfId="0" applyFont="1" applyFill="1" applyAlignment="1">
      <alignment horizontal="right"/>
    </xf>
  </cellXfs>
  <cellStyles count="3">
    <cellStyle name="___row1" xfId="1" xr:uid="{00000000-0005-0000-0000-000000000000}"/>
    <cellStyle name="_page" xfId="2" xr:uid="{00000000-0005-0000-0000-000001000000}"/>
    <cellStyle name="Normální" xfId="0" builtinId="0"/>
  </cellStyles>
  <dxfs count="35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B1" workbookViewId="0">
      <pane ySplit="5" topLeftCell="A6" activePane="bottomLeft" state="frozen"/>
      <selection pane="bottomLeft" activeCell="I25" sqref="I25"/>
    </sheetView>
  </sheetViews>
  <sheetFormatPr defaultRowHeight="14.4" x14ac:dyDescent="0.3"/>
  <cols>
    <col min="1" max="1" width="14.6640625" customWidth="1"/>
    <col min="2" max="2" width="43.6640625" customWidth="1"/>
    <col min="3" max="3" width="21.6640625" customWidth="1"/>
    <col min="4" max="4" width="22" customWidth="1"/>
    <col min="5" max="9" width="14.6640625" customWidth="1"/>
    <col min="10" max="10" width="21.6640625" customWidth="1"/>
    <col min="11" max="11" width="10.5546875" bestFit="1" customWidth="1"/>
  </cols>
  <sheetData>
    <row r="1" spans="1:20" ht="15" thickBot="1" x14ac:dyDescent="0.35">
      <c r="A1" s="1"/>
      <c r="B1" s="1"/>
      <c r="C1" s="2"/>
      <c r="D1" s="3"/>
      <c r="E1" s="1"/>
      <c r="F1" s="1"/>
      <c r="G1" s="1"/>
      <c r="H1" s="1"/>
      <c r="I1" s="1"/>
    </row>
    <row r="2" spans="1:20" ht="15" thickBot="1" x14ac:dyDescent="0.35">
      <c r="A2" s="1"/>
      <c r="B2" s="1"/>
      <c r="C2" s="1"/>
      <c r="D2" s="4" t="s">
        <v>0</v>
      </c>
      <c r="E2" s="9" t="s">
        <v>1</v>
      </c>
      <c r="F2" s="9" t="s">
        <v>1</v>
      </c>
      <c r="G2" s="9" t="s">
        <v>1</v>
      </c>
      <c r="H2" s="10" t="s">
        <v>12</v>
      </c>
      <c r="I2" s="12" t="s">
        <v>2</v>
      </c>
    </row>
    <row r="3" spans="1:20" ht="15" thickBot="1" x14ac:dyDescent="0.35">
      <c r="A3" s="1"/>
      <c r="B3" s="1"/>
      <c r="C3" s="1"/>
      <c r="D3" s="4" t="s">
        <v>3</v>
      </c>
      <c r="E3" s="9" t="s">
        <v>4</v>
      </c>
      <c r="F3" s="9">
        <v>2018</v>
      </c>
      <c r="G3" s="9" t="s">
        <v>5</v>
      </c>
      <c r="H3" s="11">
        <v>2019</v>
      </c>
      <c r="I3" s="25">
        <v>2020</v>
      </c>
    </row>
    <row r="4" spans="1:20" ht="15" thickBot="1" x14ac:dyDescent="0.35">
      <c r="A4" s="1"/>
      <c r="B4" s="1"/>
      <c r="C4" s="5"/>
      <c r="D4" s="4" t="s">
        <v>6</v>
      </c>
      <c r="E4" s="9" t="s">
        <v>7</v>
      </c>
      <c r="F4" s="9" t="s">
        <v>7</v>
      </c>
      <c r="G4" s="12" t="s">
        <v>8</v>
      </c>
      <c r="H4" s="13"/>
      <c r="I4" s="12" t="s">
        <v>8</v>
      </c>
    </row>
    <row r="5" spans="1:20" ht="15" thickBot="1" x14ac:dyDescent="0.35">
      <c r="A5" s="6" t="s">
        <v>9</v>
      </c>
      <c r="B5" s="7" t="s">
        <v>10</v>
      </c>
      <c r="C5" s="15"/>
      <c r="D5" s="16"/>
      <c r="E5" s="17"/>
      <c r="F5" s="17"/>
      <c r="G5" s="17"/>
      <c r="H5" s="17"/>
      <c r="I5" s="17"/>
    </row>
    <row r="6" spans="1:20" ht="15" thickTop="1" x14ac:dyDescent="0.3">
      <c r="A6" s="8" t="s">
        <v>13</v>
      </c>
      <c r="B6" s="27" t="s">
        <v>20</v>
      </c>
      <c r="C6" s="34" t="s">
        <v>16</v>
      </c>
      <c r="D6" s="34"/>
      <c r="E6" s="28">
        <v>-36300</v>
      </c>
      <c r="F6" s="28">
        <v>-36300</v>
      </c>
      <c r="G6" s="28">
        <v>-36000</v>
      </c>
      <c r="H6" s="29">
        <v>-36300</v>
      </c>
      <c r="I6" s="30">
        <v>-845659</v>
      </c>
    </row>
    <row r="7" spans="1:20" x14ac:dyDescent="0.3">
      <c r="A7" s="8" t="s">
        <v>14</v>
      </c>
      <c r="B7" s="27" t="s">
        <v>20</v>
      </c>
      <c r="C7" s="34" t="s">
        <v>17</v>
      </c>
      <c r="D7" s="34"/>
      <c r="E7" s="28">
        <v>-819305.52</v>
      </c>
      <c r="F7" s="28">
        <v>-195577.4</v>
      </c>
      <c r="G7" s="28">
        <v>0</v>
      </c>
      <c r="H7" s="29">
        <v>-264578.59999999998</v>
      </c>
      <c r="I7" s="19">
        <v>-2000000</v>
      </c>
      <c r="J7" s="32" t="s">
        <v>43</v>
      </c>
    </row>
    <row r="8" spans="1:20" x14ac:dyDescent="0.3">
      <c r="A8" s="8" t="s">
        <v>15</v>
      </c>
      <c r="B8" s="27" t="s">
        <v>20</v>
      </c>
      <c r="C8" s="34" t="s">
        <v>18</v>
      </c>
      <c r="D8" s="34"/>
      <c r="E8" s="28">
        <v>-215182.12</v>
      </c>
      <c r="F8" s="28">
        <v>-248416.6</v>
      </c>
      <c r="G8" s="28">
        <v>-1211000</v>
      </c>
      <c r="H8" s="29">
        <v>-55009.59</v>
      </c>
      <c r="I8" s="31">
        <v>-4222670</v>
      </c>
      <c r="J8" s="26" t="s">
        <v>19</v>
      </c>
      <c r="K8" s="37" t="s">
        <v>45</v>
      </c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3">
      <c r="C9" s="20" t="s">
        <v>11</v>
      </c>
      <c r="D9" s="20"/>
      <c r="E9" s="21">
        <f>SUM(E6:E8)</f>
        <v>-1070787.6400000001</v>
      </c>
      <c r="F9" s="21">
        <f>SUM(F6:F8)</f>
        <v>-480294</v>
      </c>
      <c r="G9" s="21">
        <f>SUM(G6:G8)</f>
        <v>-1247000</v>
      </c>
      <c r="H9" s="21">
        <f>SUM(H6:H8)</f>
        <v>-355888.18999999994</v>
      </c>
      <c r="I9" s="18">
        <f>SUM(I6:I8)</f>
        <v>-7068329</v>
      </c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x14ac:dyDescent="0.3">
      <c r="C10" s="23"/>
      <c r="D10" s="23"/>
      <c r="E10" s="23"/>
      <c r="F10" s="23"/>
      <c r="G10" s="23"/>
      <c r="H10" s="23"/>
      <c r="I10" s="24"/>
    </row>
    <row r="11" spans="1:20" x14ac:dyDescent="0.3">
      <c r="A11" s="8" t="s">
        <v>21</v>
      </c>
      <c r="B11" s="27" t="s">
        <v>42</v>
      </c>
      <c r="C11" s="33" t="s">
        <v>30</v>
      </c>
      <c r="D11" s="33"/>
      <c r="E11" s="28">
        <v>-2617019.5699999998</v>
      </c>
      <c r="F11" s="28">
        <v>-3060266.65</v>
      </c>
      <c r="G11" s="28">
        <v>-2899821.03027773</v>
      </c>
      <c r="H11" s="29">
        <v>-1703915.03</v>
      </c>
      <c r="I11" s="31">
        <v>-2902000</v>
      </c>
      <c r="J11" s="26" t="s">
        <v>39</v>
      </c>
    </row>
    <row r="12" spans="1:20" x14ac:dyDescent="0.3">
      <c r="A12" s="8" t="s">
        <v>22</v>
      </c>
      <c r="B12" s="27" t="s">
        <v>42</v>
      </c>
      <c r="C12" s="33" t="s">
        <v>31</v>
      </c>
      <c r="D12" s="33"/>
      <c r="E12" s="28">
        <v>-1278998.45</v>
      </c>
      <c r="F12" s="28">
        <v>-2215890.1</v>
      </c>
      <c r="G12" s="28">
        <v>-2616095.8245606702</v>
      </c>
      <c r="H12" s="29">
        <v>-533085.31000000006</v>
      </c>
      <c r="I12" s="31">
        <v>-2753960</v>
      </c>
      <c r="J12" s="14"/>
    </row>
    <row r="13" spans="1:20" x14ac:dyDescent="0.3">
      <c r="A13" s="8" t="s">
        <v>23</v>
      </c>
      <c r="B13" s="27" t="s">
        <v>42</v>
      </c>
      <c r="C13" s="33" t="s">
        <v>32</v>
      </c>
      <c r="D13" s="33"/>
      <c r="E13" s="28">
        <v>-226902.8</v>
      </c>
      <c r="F13" s="28">
        <v>-244271.09</v>
      </c>
      <c r="G13" s="28">
        <v>-400210.84328072501</v>
      </c>
      <c r="H13" s="29">
        <v>-494983.25</v>
      </c>
      <c r="I13" s="31">
        <v>-500000</v>
      </c>
      <c r="J13" s="14"/>
    </row>
    <row r="14" spans="1:20" x14ac:dyDescent="0.3">
      <c r="A14" s="8" t="s">
        <v>24</v>
      </c>
      <c r="B14" s="27" t="s">
        <v>42</v>
      </c>
      <c r="C14" s="33" t="s">
        <v>33</v>
      </c>
      <c r="D14" s="33"/>
      <c r="E14" s="28">
        <v>-1654199.78</v>
      </c>
      <c r="F14" s="28">
        <v>-1790278.99000001</v>
      </c>
      <c r="G14" s="28">
        <v>-1800120.4320583299</v>
      </c>
      <c r="H14" s="29">
        <v>-1541365.34</v>
      </c>
      <c r="I14" s="31">
        <v>-2000000</v>
      </c>
      <c r="J14" s="14"/>
    </row>
    <row r="15" spans="1:20" x14ac:dyDescent="0.3">
      <c r="A15" s="8" t="s">
        <v>25</v>
      </c>
      <c r="B15" s="27" t="s">
        <v>42</v>
      </c>
      <c r="C15" s="33" t="s">
        <v>34</v>
      </c>
      <c r="D15" s="33"/>
      <c r="E15" s="28">
        <v>-813867.3</v>
      </c>
      <c r="F15" s="28">
        <v>-745230.6</v>
      </c>
      <c r="G15" s="28">
        <v>-619999.99999999604</v>
      </c>
      <c r="H15" s="29">
        <v>-608875.30000000005</v>
      </c>
      <c r="I15" s="31">
        <v>-848476</v>
      </c>
      <c r="J15" s="14"/>
    </row>
    <row r="16" spans="1:20" x14ac:dyDescent="0.3">
      <c r="A16" s="8" t="s">
        <v>26</v>
      </c>
      <c r="B16" s="27" t="s">
        <v>42</v>
      </c>
      <c r="C16" s="33" t="s">
        <v>35</v>
      </c>
      <c r="D16" s="33"/>
      <c r="E16" s="28">
        <v>-39504490.229999997</v>
      </c>
      <c r="F16" s="28">
        <v>-33494159.239999998</v>
      </c>
      <c r="G16" s="28">
        <v>-44565999.999999903</v>
      </c>
      <c r="H16" s="29">
        <v>-36069086.890000001</v>
      </c>
      <c r="I16" s="31">
        <v>-56654240</v>
      </c>
      <c r="J16" s="35" t="s">
        <v>44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0" x14ac:dyDescent="0.3">
      <c r="A17" s="8" t="s">
        <v>27</v>
      </c>
      <c r="B17" s="27" t="s">
        <v>42</v>
      </c>
      <c r="C17" s="33" t="s">
        <v>36</v>
      </c>
      <c r="D17" s="33"/>
      <c r="E17" s="28">
        <v>-6415858.4400000004</v>
      </c>
      <c r="F17" s="28">
        <v>-5916568.6500000004</v>
      </c>
      <c r="G17" s="28">
        <v>-14027000</v>
      </c>
      <c r="H17" s="29">
        <v>-5332450.59</v>
      </c>
      <c r="I17" s="31">
        <v>-13456400</v>
      </c>
      <c r="J17" s="26" t="s">
        <v>40</v>
      </c>
    </row>
    <row r="18" spans="1:10" x14ac:dyDescent="0.3">
      <c r="A18" s="8" t="s">
        <v>28</v>
      </c>
      <c r="B18" s="27" t="s">
        <v>42</v>
      </c>
      <c r="C18" s="33" t="s">
        <v>37</v>
      </c>
      <c r="D18" s="33"/>
      <c r="E18" s="28">
        <v>-539477.51</v>
      </c>
      <c r="F18" s="28">
        <v>-541893.1</v>
      </c>
      <c r="G18" s="28">
        <v>-870000</v>
      </c>
      <c r="H18" s="29">
        <v>-391120.5</v>
      </c>
      <c r="I18" s="31">
        <v>-1111500</v>
      </c>
      <c r="J18" s="26" t="s">
        <v>41</v>
      </c>
    </row>
    <row r="19" spans="1:10" x14ac:dyDescent="0.3">
      <c r="A19" s="8" t="s">
        <v>29</v>
      </c>
      <c r="B19" s="27" t="s">
        <v>42</v>
      </c>
      <c r="C19" s="33" t="s">
        <v>38</v>
      </c>
      <c r="D19" s="33"/>
      <c r="E19" s="28">
        <v>23642.07</v>
      </c>
      <c r="F19" s="28">
        <v>29467.21</v>
      </c>
      <c r="G19" s="28">
        <v>39999.999999995998</v>
      </c>
      <c r="H19" s="29">
        <v>27842.57</v>
      </c>
      <c r="I19" s="31">
        <v>20000</v>
      </c>
      <c r="J19" s="14"/>
    </row>
    <row r="20" spans="1:10" ht="15" thickBot="1" x14ac:dyDescent="0.35">
      <c r="C20" s="20" t="s">
        <v>11</v>
      </c>
      <c r="D20" s="20"/>
      <c r="E20" s="21">
        <f>SUM(E11:E19)</f>
        <v>-53027172.00999999</v>
      </c>
      <c r="F20" s="21">
        <f>SUM(F11:F19)</f>
        <v>-47979091.210000008</v>
      </c>
      <c r="G20" s="21">
        <f>SUM(G11:G19)</f>
        <v>-67759248.130177349</v>
      </c>
      <c r="H20" s="21">
        <f>SUM(H11:H19)</f>
        <v>-46647039.639999993</v>
      </c>
      <c r="I20" s="22">
        <f>SUM(I11:I19)</f>
        <v>-80206576</v>
      </c>
    </row>
    <row r="21" spans="1:10" ht="15" thickTop="1" x14ac:dyDescent="0.3">
      <c r="G21" s="44">
        <f>G20+G9</f>
        <v>-69006248.130177349</v>
      </c>
      <c r="H21" s="45">
        <f t="shared" ref="H21:I21" si="0">H20+H9</f>
        <v>-47002927.829999991</v>
      </c>
      <c r="I21" s="44">
        <f t="shared" si="0"/>
        <v>-87274905</v>
      </c>
    </row>
    <row r="22" spans="1:10" ht="15" thickBot="1" x14ac:dyDescent="0.35"/>
    <row r="23" spans="1:10" ht="16.2" thickBot="1" x14ac:dyDescent="0.35">
      <c r="C23" s="43" t="s">
        <v>49</v>
      </c>
      <c r="D23" s="42" t="s">
        <v>47</v>
      </c>
      <c r="G23" s="39"/>
      <c r="H23" s="41" t="s">
        <v>46</v>
      </c>
      <c r="I23" s="40">
        <f>-(+I20+I9-G20-G9)</f>
        <v>18268656.869822651</v>
      </c>
    </row>
    <row r="24" spans="1:10" x14ac:dyDescent="0.3">
      <c r="D24" s="42" t="s">
        <v>48</v>
      </c>
      <c r="G24" s="46" t="s">
        <v>50</v>
      </c>
      <c r="H24" s="46"/>
      <c r="I24" s="47">
        <f>-(I21+I23)</f>
        <v>69006248.130177349</v>
      </c>
    </row>
    <row r="25" spans="1:10" x14ac:dyDescent="0.3">
      <c r="G25" s="38"/>
      <c r="H25" s="46"/>
      <c r="I25" s="48" t="s">
        <v>51</v>
      </c>
    </row>
  </sheetData>
  <mergeCells count="14">
    <mergeCell ref="J16:S16"/>
    <mergeCell ref="K8:T9"/>
    <mergeCell ref="C15:D15"/>
    <mergeCell ref="C16:D16"/>
    <mergeCell ref="C17:D17"/>
    <mergeCell ref="C18:D18"/>
    <mergeCell ref="C19:D19"/>
    <mergeCell ref="C14:D14"/>
    <mergeCell ref="C6:D6"/>
    <mergeCell ref="C7:D7"/>
    <mergeCell ref="C8:D8"/>
    <mergeCell ref="C11:D11"/>
    <mergeCell ref="C12:D12"/>
    <mergeCell ref="C13:D13"/>
  </mergeCells>
  <conditionalFormatting sqref="E5:G5">
    <cfRule type="expression" dxfId="34" priority="211">
      <formula>AND(#REF!=0,#REF!=1,LEFT($A5,1)="A")</formula>
    </cfRule>
    <cfRule type="expression" dxfId="33" priority="212">
      <formula>#REF!=3</formula>
    </cfRule>
    <cfRule type="expression" dxfId="32" priority="213">
      <formula>#REF!=2</formula>
    </cfRule>
    <cfRule type="expression" dxfId="31" priority="214">
      <formula>AND(#REF!=1,OR(#REF!&lt;&gt;0,LEFT($A5,1)="I",LEFT($A5,1)="C",RIGHT($A5,1)="X"))</formula>
    </cfRule>
    <cfRule type="expression" dxfId="30" priority="215">
      <formula>#REF!=0</formula>
    </cfRule>
  </conditionalFormatting>
  <conditionalFormatting sqref="C5">
    <cfRule type="expression" dxfId="29" priority="216">
      <formula>AND(#REF!=0,#REF!=1,LEFT($A6,1)="A")</formula>
    </cfRule>
    <cfRule type="expression" dxfId="28" priority="217">
      <formula>#REF!=3</formula>
    </cfRule>
    <cfRule type="expression" dxfId="27" priority="218">
      <formula>#REF!=2</formula>
    </cfRule>
    <cfRule type="expression" dxfId="26" priority="219">
      <formula>AND(#REF!=1,OR(#REF!&lt;&gt;0,LEFT($A6,1)="I",LEFT($A6,1)="C",RIGHT($A6,1)="X"))</formula>
    </cfRule>
    <cfRule type="expression" dxfId="25" priority="220">
      <formula>#REF!=0</formula>
    </cfRule>
  </conditionalFormatting>
  <conditionalFormatting sqref="H5 C11:C19">
    <cfRule type="expression" dxfId="24" priority="206">
      <formula>AND(#REF!=0,#REF!=1,LEFT($A5,1)="A")</formula>
    </cfRule>
    <cfRule type="expression" dxfId="23" priority="207">
      <formula>#REF!=3</formula>
    </cfRule>
    <cfRule type="expression" dxfId="22" priority="208">
      <formula>#REF!=2</formula>
    </cfRule>
    <cfRule type="expression" dxfId="21" priority="209">
      <formula>AND(#REF!=1,OR(#REF!&lt;&gt;0,LEFT($A5,1)="I",LEFT($A5,1)="C",RIGHT($A5,1)="X"))</formula>
    </cfRule>
    <cfRule type="expression" dxfId="20" priority="210">
      <formula>#REF!=0</formula>
    </cfRule>
  </conditionalFormatting>
  <conditionalFormatting sqref="I5">
    <cfRule type="expression" dxfId="19" priority="201">
      <formula>AND(#REF!=0,#REF!=1,LEFT($A5,1)="A")</formula>
    </cfRule>
    <cfRule type="expression" dxfId="18" priority="202">
      <formula>#REF!=3</formula>
    </cfRule>
    <cfRule type="expression" dxfId="17" priority="203">
      <formula>#REF!=2</formula>
    </cfRule>
    <cfRule type="expression" dxfId="16" priority="204">
      <formula>AND(#REF!=1,OR(#REF!&lt;&gt;0,LEFT($A5,1)="I",LEFT($A5,1)="C",RIGHT($A5,1)="X"))</formula>
    </cfRule>
    <cfRule type="expression" dxfId="15" priority="205">
      <formula>#REF!=0</formula>
    </cfRule>
  </conditionalFormatting>
  <conditionalFormatting sqref="C6:C8">
    <cfRule type="expression" dxfId="14" priority="11">
      <formula>AND(#REF!=0,#REF!=1,LEFT($A6,1)="A")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AND(#REF!=1,OR(#REF!&lt;&gt;0,LEFT($A6,1)="I",LEFT($A6,1)="C",RIGHT($A6,1)="X"))</formula>
    </cfRule>
    <cfRule type="expression" dxfId="10" priority="15">
      <formula>#REF!=0</formula>
    </cfRule>
  </conditionalFormatting>
  <conditionalFormatting sqref="E6:G8 I6:I8">
    <cfRule type="expression" dxfId="9" priority="6">
      <formula>AND(#REF!=0,#REF!=1,LEFT($A6,1)="A")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AND(#REF!=1,OR(#REF!&lt;&gt;0,LEFT($A6,1)="I",LEFT($A6,1)="C",RIGHT($A6,1)="X"))</formula>
    </cfRule>
    <cfRule type="expression" dxfId="5" priority="10">
      <formula>#REF!=0</formula>
    </cfRule>
  </conditionalFormatting>
  <conditionalFormatting sqref="E11:G19 I11:I19">
    <cfRule type="expression" dxfId="4" priority="1">
      <formula>AND(#REF!=0,#REF!=1,LEFT($A11,1)="A")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AND(#REF!=1,OR(#REF!&lt;&gt;0,LEFT($A11,1)="I",LEFT($A11,1)="C",RIGHT($A11,1)="X"))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G3 E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Martin</cp:lastModifiedBy>
  <dcterms:created xsi:type="dcterms:W3CDTF">2019-12-04T06:36:28Z</dcterms:created>
  <dcterms:modified xsi:type="dcterms:W3CDTF">2019-12-10T21:03:33Z</dcterms:modified>
</cp:coreProperties>
</file>