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xr:revisionPtr revIDLastSave="0" documentId="13_ncr:1_{6D89497B-DB85-463B-9C6D-86C6137C352C}" xr6:coauthVersionLast="45" xr6:coauthVersionMax="45" xr10:uidLastSave="{00000000-0000-0000-0000-000000000000}"/>
  <bookViews>
    <workbookView xWindow="-120" yWindow="-120" windowWidth="29040" windowHeight="15840" xr2:uid="{E67569AB-DD66-4D6A-A5C6-89F769BAB954}"/>
  </bookViews>
  <sheets>
    <sheet name="OM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" l="1"/>
  <c r="I24" i="1" l="1"/>
  <c r="I22" i="1"/>
  <c r="G22" i="1"/>
  <c r="I19" i="1"/>
  <c r="I17" i="1"/>
  <c r="G17" i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<sst xmlns="http://schemas.openxmlformats.org/spreadsheetml/2006/main" count="52" uniqueCount="40">
  <si>
    <t>Měsíc:</t>
  </si>
  <si>
    <t>Prosinec</t>
  </si>
  <si>
    <t>rozpočet</t>
  </si>
  <si>
    <t>Rok:</t>
  </si>
  <si>
    <t>2017</t>
  </si>
  <si>
    <t>2019</t>
  </si>
  <si>
    <t>Verze:</t>
  </si>
  <si>
    <t>Skutečnost</t>
  </si>
  <si>
    <t>Finanční plán FNOL</t>
  </si>
  <si>
    <t>HV</t>
  </si>
  <si>
    <t>GAR</t>
  </si>
  <si>
    <t>Suma</t>
  </si>
  <si>
    <t>(1-10)</t>
  </si>
  <si>
    <t>A518 07 002</t>
  </si>
  <si>
    <t xml:space="preserve">                    Konference - pohoštění zajištěné ve vlastní režii</t>
  </si>
  <si>
    <t>A518 07 012</t>
  </si>
  <si>
    <t xml:space="preserve">                    Konference - pohoštění zajištěné dodavat.</t>
  </si>
  <si>
    <t>A518 74 005</t>
  </si>
  <si>
    <t xml:space="preserve">                    Inzerce</t>
  </si>
  <si>
    <t>A518 74 018</t>
  </si>
  <si>
    <t xml:space="preserve">                    Propagace, reklama, tisk (TM)</t>
  </si>
  <si>
    <t>A518 74 020</t>
  </si>
  <si>
    <t xml:space="preserve">                    Konference  - zajišť.dodavatelsky (ubyt., nájem, ostat.sl.)</t>
  </si>
  <si>
    <t>A549 10 401</t>
  </si>
  <si>
    <t xml:space="preserve">                    Organizace plesu</t>
  </si>
  <si>
    <t>A649 24 401</t>
  </si>
  <si>
    <t xml:space="preserve">                    Vstupenky (ples FNOL stř.9010)</t>
  </si>
  <si>
    <t>A649 24 403</t>
  </si>
  <si>
    <t xml:space="preserve">                    Poskytnutí práva na umístění reklamy - konfer.,ples (market.akce)</t>
  </si>
  <si>
    <t>Odbor marketingu</t>
  </si>
  <si>
    <t>nárůst</t>
  </si>
  <si>
    <t>N:</t>
  </si>
  <si>
    <t>pohoštění 300 tis, propagace 600 tis., konference nájem 300 tis, inzerce 100 tis.</t>
  </si>
  <si>
    <t>pokles</t>
  </si>
  <si>
    <t>V:</t>
  </si>
  <si>
    <t>marketingové akce</t>
  </si>
  <si>
    <t>rozdíl</t>
  </si>
  <si>
    <t>ambice snížení N o 500 tis. kč</t>
  </si>
  <si>
    <t>výnos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</si>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</sst>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18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2" borderId="0">
      <alignment horizontal="left"/>
    </xf>
    <xf numFmtId="0" fontId="2" fillId="3" borderId="0">
      <alignment horizontal="left"/>
    </xf>
  </cellStyleXfs>
  <cellXfs count="34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1" applyFont="1" applyFill="1">
      <alignment horizontal="left"/>
    </xf>
    <xf numFmtId="0" fontId="1" fillId="0" borderId="0" xfId="0" applyFont="1" applyAlignment="1">
      <alignment horizontal="center"/>
    </xf>
    <xf numFmtId="0" fontId="3" fillId="0" borderId="0" xfId="1" applyFont="1" applyFill="1">
      <alignment horizontal="left"/>
    </xf>
    <xf numFmtId="49" fontId="1" fillId="0" borderId="0" xfId="0" applyNumberFormat="1" applyFont="1" applyAlignment="1">
      <alignment horizontal="center"/>
    </xf>
    <xf numFmtId="0" fontId="1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/>
    <xf numFmtId="0" fontId="1" fillId="0" borderId="0" xfId="1" applyFont="1" applyFill="1" applyBorder="1" applyAlignment="1">
      <alignment horizontal="left"/>
    </xf>
    <xf numFmtId="0" fontId="1" fillId="0" borderId="0" xfId="0" applyFont="1" applyFill="1" applyBorder="1" applyAlignment="1"/>
    <xf numFmtId="3" fontId="1" fillId="0" borderId="0" xfId="1" applyNumberFormat="1" applyFont="1" applyFill="1" applyBorder="1" applyAlignment="1">
      <alignment horizontal="right"/>
    </xf>
    <xf numFmtId="0" fontId="0" fillId="4" borderId="0" xfId="0" applyFill="1" applyBorder="1"/>
    <xf numFmtId="3" fontId="0" fillId="4" borderId="0" xfId="0" applyNumberFormat="1" applyFill="1" applyBorder="1"/>
    <xf numFmtId="3" fontId="0" fillId="4" borderId="2" xfId="0" applyNumberFormat="1" applyFill="1" applyBorder="1"/>
    <xf numFmtId="3" fontId="0" fillId="4" borderId="3" xfId="0" applyNumberFormat="1" applyFill="1" applyBorder="1"/>
    <xf numFmtId="1" fontId="3" fillId="0" borderId="1" xfId="0" applyNumberFormat="1" applyFont="1" applyBorder="1" applyAlignment="1">
      <alignment horizontal="center"/>
    </xf>
    <xf numFmtId="3" fontId="1" fillId="5" borderId="6" xfId="1" applyNumberFormat="1" applyFont="1" applyFill="1" applyBorder="1" applyAlignment="1">
      <alignment horizontal="right"/>
    </xf>
    <xf numFmtId="3" fontId="1" fillId="5" borderId="7" xfId="1" applyNumberFormat="1" applyFont="1" applyFill="1" applyBorder="1" applyAlignment="1">
      <alignment horizontal="right"/>
    </xf>
    <xf numFmtId="3" fontId="1" fillId="5" borderId="8" xfId="1" applyNumberFormat="1" applyFont="1" applyFill="1" applyBorder="1" applyAlignment="1">
      <alignment horizontal="right"/>
    </xf>
    <xf numFmtId="3" fontId="1" fillId="5" borderId="9" xfId="1" applyNumberFormat="1" applyFont="1" applyFill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0" fillId="0" borderId="0" xfId="0" applyNumberFormat="1"/>
    <xf numFmtId="0" fontId="1" fillId="5" borderId="4" xfId="1" applyFont="1" applyFill="1" applyBorder="1">
      <alignment horizontal="left"/>
    </xf>
    <xf numFmtId="0" fontId="1" fillId="5" borderId="5" xfId="1" applyFont="1" applyFill="1" applyBorder="1">
      <alignment horizontal="left"/>
    </xf>
    <xf numFmtId="3" fontId="7" fillId="6" borderId="0" xfId="1" applyNumberFormat="1" applyFont="1" applyFill="1" applyBorder="1" applyAlignment="1">
      <alignment horizontal="right"/>
    </xf>
    <xf numFmtId="3" fontId="8" fillId="6" borderId="0" xfId="0" applyNumberFormat="1" applyFont="1" applyFill="1"/>
  </cellXfs>
  <cellStyles count="3">
    <cellStyle name="___row1" xfId="1" xr:uid="{AEEDE349-EA9A-4306-85ED-FEBF1780F1A9}"/>
    <cellStyle name="_page" xfId="2" xr:uid="{A81C66BB-C16F-48D2-9ADD-DF957BF82E1E}"/>
    <cellStyle name="Normální" xfId="0" builtinId="0"/>
  </cellStyles>
  <dxfs count="31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C1454-D134-42A1-805D-BFA9E612BCAA}">
  <dimension ref="A1:Z24"/>
  <sheetViews>
    <sheetView tabSelected="1" workbookViewId="0">
      <pane ySplit="5" topLeftCell="A6" activePane="bottomLeft" state="frozen"/>
      <selection pane="bottomLeft" activeCell="I9" sqref="I9"/>
    </sheetView>
  </sheetViews>
  <sheetFormatPr defaultRowHeight="15" x14ac:dyDescent="0.25"/>
  <cols>
    <col min="1" max="1" width="14.7109375" customWidth="1"/>
    <col min="2" max="2" width="20.7109375" customWidth="1"/>
    <col min="3" max="3" width="21.7109375" customWidth="1"/>
    <col min="4" max="4" width="33.28515625" customWidth="1"/>
    <col min="5" max="9" width="14.7109375" customWidth="1"/>
    <col min="11" max="11" width="11.85546875" bestFit="1" customWidth="1"/>
  </cols>
  <sheetData>
    <row r="1" spans="1:26" ht="15.75" thickBot="1" x14ac:dyDescent="0.3">
      <c r="A1" s="1"/>
      <c r="B1" s="1"/>
      <c r="C1" s="2"/>
      <c r="D1" s="3"/>
      <c r="E1" s="1"/>
      <c r="F1" s="1"/>
      <c r="G1" s="1"/>
      <c r="H1" s="1"/>
      <c r="I1" s="1"/>
    </row>
    <row r="2" spans="1:26" ht="15.75" thickBot="1" x14ac:dyDescent="0.3">
      <c r="A2" s="1"/>
      <c r="B2" s="1"/>
      <c r="C2" s="1"/>
      <c r="D2" s="4" t="s">
        <v>0</v>
      </c>
      <c r="E2" s="10" t="s">
        <v>1</v>
      </c>
      <c r="F2" s="10" t="s">
        <v>1</v>
      </c>
      <c r="G2" s="10" t="s">
        <v>1</v>
      </c>
      <c r="H2" s="11" t="s">
        <v>12</v>
      </c>
      <c r="I2" s="13" t="s">
        <v>2</v>
      </c>
    </row>
    <row r="3" spans="1:26" ht="15.75" thickBot="1" x14ac:dyDescent="0.3">
      <c r="A3" s="1"/>
      <c r="B3" s="1"/>
      <c r="C3" s="1"/>
      <c r="D3" s="4" t="s">
        <v>3</v>
      </c>
      <c r="E3" s="10" t="s">
        <v>4</v>
      </c>
      <c r="F3" s="10">
        <v>2018</v>
      </c>
      <c r="G3" s="10" t="s">
        <v>5</v>
      </c>
      <c r="H3" s="12">
        <v>2019</v>
      </c>
      <c r="I3" s="22">
        <v>2020</v>
      </c>
    </row>
    <row r="4" spans="1:26" ht="15.75" thickBot="1" x14ac:dyDescent="0.3">
      <c r="A4" s="1"/>
      <c r="B4" s="1"/>
      <c r="C4" s="5"/>
      <c r="D4" s="4" t="s">
        <v>6</v>
      </c>
      <c r="E4" s="10" t="s">
        <v>7</v>
      </c>
      <c r="F4" s="10" t="s">
        <v>7</v>
      </c>
      <c r="G4" s="13" t="s">
        <v>8</v>
      </c>
      <c r="H4" s="14"/>
      <c r="I4" s="13" t="s">
        <v>8</v>
      </c>
    </row>
    <row r="5" spans="1:26" ht="15.75" thickBot="1" x14ac:dyDescent="0.3">
      <c r="A5" s="6" t="s">
        <v>9</v>
      </c>
      <c r="B5" s="7" t="s">
        <v>10</v>
      </c>
      <c r="C5" s="15"/>
      <c r="D5" s="16"/>
      <c r="E5" s="17"/>
      <c r="F5" s="17"/>
      <c r="G5" s="17"/>
      <c r="H5" s="17"/>
      <c r="I5" s="17"/>
    </row>
    <row r="6" spans="1:26" ht="15.75" thickTop="1" x14ac:dyDescent="0.25">
      <c r="A6" s="8" t="s">
        <v>13</v>
      </c>
      <c r="B6" s="9" t="s">
        <v>29</v>
      </c>
      <c r="C6" s="30" t="s">
        <v>14</v>
      </c>
      <c r="D6" s="31"/>
      <c r="E6" s="23">
        <v>-53458.44</v>
      </c>
      <c r="F6" s="23">
        <v>-47522.25</v>
      </c>
      <c r="G6" s="23">
        <v>-80431.749548852007</v>
      </c>
      <c r="H6" s="25">
        <v>-90055.56</v>
      </c>
      <c r="I6" s="26">
        <v>-80000</v>
      </c>
    </row>
    <row r="7" spans="1:26" x14ac:dyDescent="0.25">
      <c r="A7" s="8" t="s">
        <v>15</v>
      </c>
      <c r="B7" s="9" t="s">
        <v>29</v>
      </c>
      <c r="C7" s="30" t="s">
        <v>16</v>
      </c>
      <c r="D7" s="31"/>
      <c r="E7" s="23">
        <v>-1595647</v>
      </c>
      <c r="F7" s="23">
        <v>-1772250</v>
      </c>
      <c r="G7" s="23">
        <v>-1500000</v>
      </c>
      <c r="H7" s="25">
        <v>-1391096</v>
      </c>
      <c r="I7" s="24">
        <v>-1800000</v>
      </c>
      <c r="K7" s="32">
        <v>-150000</v>
      </c>
    </row>
    <row r="8" spans="1:26" x14ac:dyDescent="0.25">
      <c r="A8" s="8" t="s">
        <v>17</v>
      </c>
      <c r="B8" s="9" t="s">
        <v>29</v>
      </c>
      <c r="C8" s="30" t="s">
        <v>18</v>
      </c>
      <c r="D8" s="31"/>
      <c r="E8" s="23">
        <v>-450688.13</v>
      </c>
      <c r="F8" s="23">
        <v>-443528.7</v>
      </c>
      <c r="G8" s="23">
        <v>-664999.99999999197</v>
      </c>
      <c r="H8" s="25">
        <v>-339714.88</v>
      </c>
      <c r="I8" s="24">
        <v>-300000</v>
      </c>
      <c r="S8" s="27" t="s">
        <v>30</v>
      </c>
      <c r="T8" s="27" t="s">
        <v>31</v>
      </c>
      <c r="U8" s="28">
        <v>1331000</v>
      </c>
      <c r="V8" s="27" t="s">
        <v>32</v>
      </c>
      <c r="W8" s="27"/>
      <c r="X8" s="27"/>
      <c r="Y8" s="27"/>
      <c r="Z8" s="27"/>
    </row>
    <row r="9" spans="1:26" x14ac:dyDescent="0.25">
      <c r="A9" s="8" t="s">
        <v>19</v>
      </c>
      <c r="B9" s="9" t="s">
        <v>29</v>
      </c>
      <c r="C9" s="30" t="s">
        <v>20</v>
      </c>
      <c r="D9" s="31"/>
      <c r="E9" s="23">
        <v>-1876376.79</v>
      </c>
      <c r="F9" s="23">
        <v>-2206996.65</v>
      </c>
      <c r="G9" s="23">
        <v>-1500000</v>
      </c>
      <c r="H9" s="25">
        <v>-1176581.83</v>
      </c>
      <c r="I9" s="24">
        <v>-2131000</v>
      </c>
      <c r="K9" s="32">
        <v>-100000</v>
      </c>
      <c r="S9" s="27" t="s">
        <v>33</v>
      </c>
      <c r="T9" s="27" t="s">
        <v>34</v>
      </c>
      <c r="U9" s="28">
        <v>-300000</v>
      </c>
      <c r="V9" s="27" t="s">
        <v>35</v>
      </c>
      <c r="W9" s="27"/>
      <c r="X9" s="27"/>
      <c r="Y9" s="27"/>
      <c r="Z9" s="27"/>
    </row>
    <row r="10" spans="1:26" x14ac:dyDescent="0.25">
      <c r="A10" s="8" t="s">
        <v>21</v>
      </c>
      <c r="B10" s="9" t="s">
        <v>29</v>
      </c>
      <c r="C10" s="30" t="s">
        <v>22</v>
      </c>
      <c r="D10" s="31"/>
      <c r="E10" s="23">
        <v>-921882.94</v>
      </c>
      <c r="F10" s="23">
        <v>-1623854.33</v>
      </c>
      <c r="G10" s="23">
        <v>-1500000</v>
      </c>
      <c r="H10" s="25">
        <v>-1239733.46</v>
      </c>
      <c r="I10" s="24">
        <v>-1800000</v>
      </c>
      <c r="K10" s="32">
        <v>-150000</v>
      </c>
    </row>
    <row r="11" spans="1:26" x14ac:dyDescent="0.25">
      <c r="A11" s="8" t="s">
        <v>23</v>
      </c>
      <c r="B11" s="9" t="s">
        <v>29</v>
      </c>
      <c r="C11" s="30" t="s">
        <v>24</v>
      </c>
      <c r="D11" s="31"/>
      <c r="E11" s="23">
        <v>-767875.9</v>
      </c>
      <c r="F11" s="23">
        <v>-664012.85</v>
      </c>
      <c r="G11" s="23">
        <v>-741000</v>
      </c>
      <c r="H11" s="25">
        <v>-711462.93</v>
      </c>
      <c r="I11" s="24">
        <v>-710000</v>
      </c>
    </row>
    <row r="12" spans="1:26" x14ac:dyDescent="0.25">
      <c r="A12" s="8" t="s">
        <v>25</v>
      </c>
      <c r="B12" s="9" t="s">
        <v>29</v>
      </c>
      <c r="C12" s="30" t="s">
        <v>26</v>
      </c>
      <c r="D12" s="31"/>
      <c r="E12" s="23">
        <v>293000</v>
      </c>
      <c r="F12" s="23">
        <v>277000</v>
      </c>
      <c r="G12" s="23">
        <v>207409.02527075799</v>
      </c>
      <c r="H12" s="25">
        <v>234000</v>
      </c>
      <c r="I12" s="24">
        <v>230000</v>
      </c>
    </row>
    <row r="13" spans="1:26" x14ac:dyDescent="0.25">
      <c r="A13" s="8" t="s">
        <v>27</v>
      </c>
      <c r="B13" s="9" t="s">
        <v>29</v>
      </c>
      <c r="C13" s="30" t="s">
        <v>28</v>
      </c>
      <c r="D13" s="31"/>
      <c r="E13" s="23">
        <v>6506849</v>
      </c>
      <c r="F13" s="23">
        <v>5990000</v>
      </c>
      <c r="G13" s="23">
        <v>6300000</v>
      </c>
      <c r="H13" s="25">
        <v>3817302</v>
      </c>
      <c r="I13" s="24">
        <v>6000000</v>
      </c>
      <c r="K13" s="32">
        <v>300000</v>
      </c>
      <c r="L13" t="s">
        <v>38</v>
      </c>
    </row>
    <row r="14" spans="1:26" ht="15.75" thickBot="1" x14ac:dyDescent="0.3">
      <c r="C14" s="18" t="s">
        <v>11</v>
      </c>
      <c r="D14" s="18"/>
      <c r="E14" s="19">
        <f>SUM(E6:E13)</f>
        <v>1133919.7999999998</v>
      </c>
      <c r="F14" s="19">
        <f t="shared" ref="F14:I14" si="0">SUM(F6:F13)</f>
        <v>-491164.77999999933</v>
      </c>
      <c r="G14" s="19">
        <f t="shared" si="0"/>
        <v>520977.27572191413</v>
      </c>
      <c r="H14" s="20">
        <f t="shared" si="0"/>
        <v>-897342.66000000015</v>
      </c>
      <c r="I14" s="21">
        <f t="shared" si="0"/>
        <v>-591000</v>
      </c>
    </row>
    <row r="15" spans="1:26" ht="15.75" thickTop="1" x14ac:dyDescent="0.25">
      <c r="K15" s="33">
        <f>+SUM(K6:K11)-K13</f>
        <v>-700000</v>
      </c>
      <c r="L15" t="s">
        <v>39</v>
      </c>
    </row>
    <row r="17" spans="7:9" x14ac:dyDescent="0.25">
      <c r="G17" s="29">
        <f>+SUM(G6:G12)</f>
        <v>-5779022.7242780859</v>
      </c>
      <c r="I17" s="29">
        <f>+SUM(I6:I12)</f>
        <v>-6591000</v>
      </c>
    </row>
    <row r="19" spans="7:9" x14ac:dyDescent="0.25">
      <c r="H19" t="s">
        <v>36</v>
      </c>
      <c r="I19" s="29">
        <f>-I17+G17</f>
        <v>811977.27572191413</v>
      </c>
    </row>
    <row r="20" spans="7:9" x14ac:dyDescent="0.25">
      <c r="I20" t="s">
        <v>37</v>
      </c>
    </row>
    <row r="22" spans="7:9" x14ac:dyDescent="0.25">
      <c r="G22" s="29">
        <f>+G13</f>
        <v>6300000</v>
      </c>
      <c r="I22" s="29">
        <f>+I13</f>
        <v>6000000</v>
      </c>
    </row>
    <row r="24" spans="7:9" x14ac:dyDescent="0.25">
      <c r="H24" t="s">
        <v>36</v>
      </c>
      <c r="I24" s="29">
        <f>-I22+G22</f>
        <v>300000</v>
      </c>
    </row>
  </sheetData>
  <mergeCells count="8">
    <mergeCell ref="C11:D11"/>
    <mergeCell ref="C12:D12"/>
    <mergeCell ref="C13:D13"/>
    <mergeCell ref="C6:D6"/>
    <mergeCell ref="C7:D7"/>
    <mergeCell ref="C8:D8"/>
    <mergeCell ref="C9:D9"/>
    <mergeCell ref="C10:D10"/>
  </mergeCells>
  <conditionalFormatting sqref="E5:G5">
    <cfRule type="expression" dxfId="30" priority="207">
      <formula>AND(#REF!=0,#REF!=1,LEFT($A5,1)="A")</formula>
    </cfRule>
    <cfRule type="expression" dxfId="29" priority="208">
      <formula>#REF!=3</formula>
    </cfRule>
    <cfRule type="expression" dxfId="28" priority="209">
      <formula>#REF!=2</formula>
    </cfRule>
    <cfRule type="expression" dxfId="27" priority="210">
      <formula>AND(#REF!=1,OR(#REF!&lt;&gt;0,LEFT($A5,1)="I",LEFT($A5,1)="C",RIGHT($A5,1)="X"))</formula>
    </cfRule>
    <cfRule type="expression" dxfId="26" priority="211">
      <formula>#REF!=0</formula>
    </cfRule>
  </conditionalFormatting>
  <conditionalFormatting sqref="C5">
    <cfRule type="expression" dxfId="25" priority="212">
      <formula>AND(#REF!=0,#REF!=1,LEFT($A6,1)="A")</formula>
    </cfRule>
    <cfRule type="expression" dxfId="24" priority="213">
      <formula>#REF!=3</formula>
    </cfRule>
    <cfRule type="expression" dxfId="23" priority="214">
      <formula>#REF!=2</formula>
    </cfRule>
    <cfRule type="expression" dxfId="22" priority="215">
      <formula>AND(#REF!=1,OR(#REF!&lt;&gt;0,LEFT($A6,1)="I",LEFT($A6,1)="C",RIGHT($A6,1)="X"))</formula>
    </cfRule>
    <cfRule type="expression" dxfId="21" priority="216">
      <formula>#REF!=0</formula>
    </cfRule>
  </conditionalFormatting>
  <conditionalFormatting sqref="H5">
    <cfRule type="expression" dxfId="20" priority="202">
      <formula>AND(#REF!=0,#REF!=1,LEFT($A5,1)="A")</formula>
    </cfRule>
    <cfRule type="expression" dxfId="19" priority="203">
      <formula>#REF!=3</formula>
    </cfRule>
    <cfRule type="expression" dxfId="18" priority="204">
      <formula>#REF!=2</formula>
    </cfRule>
    <cfRule type="expression" dxfId="17" priority="205">
      <formula>AND(#REF!=1,OR(#REF!&lt;&gt;0,LEFT($A5,1)="I",LEFT($A5,1)="C",RIGHT($A5,1)="X"))</formula>
    </cfRule>
    <cfRule type="expression" dxfId="16" priority="206">
      <formula>#REF!=0</formula>
    </cfRule>
  </conditionalFormatting>
  <conditionalFormatting sqref="I5">
    <cfRule type="expression" dxfId="15" priority="197">
      <formula>AND(#REF!=0,#REF!=1,LEFT($A5,1)="A")</formula>
    </cfRule>
    <cfRule type="expression" dxfId="14" priority="198">
      <formula>#REF!=3</formula>
    </cfRule>
    <cfRule type="expression" dxfId="13" priority="199">
      <formula>#REF!=2</formula>
    </cfRule>
    <cfRule type="expression" dxfId="12" priority="200">
      <formula>AND(#REF!=1,OR(#REF!&lt;&gt;0,LEFT($A5,1)="I",LEFT($A5,1)="C",RIGHT($A5,1)="X"))</formula>
    </cfRule>
    <cfRule type="expression" dxfId="11" priority="201">
      <formula>#REF!=0</formula>
    </cfRule>
  </conditionalFormatting>
  <conditionalFormatting sqref="E6:G13 C6:C13 I6:I13 K7 K9:K10 K13">
    <cfRule type="expression" dxfId="10" priority="7">
      <formula>AND(#REF!=0,#REF!=1,LEFT($A6,1)="A")</formula>
    </cfRule>
    <cfRule type="expression" dxfId="9" priority="8">
      <formula>#REF!=3</formula>
    </cfRule>
    <cfRule type="expression" dxfId="8" priority="9">
      <formula>#REF!=2</formula>
    </cfRule>
    <cfRule type="expression" dxfId="7" priority="10">
      <formula>AND(#REF!=1,OR(#REF!&lt;&gt;0,LEFT($A6,1)="I",LEFT($A6,1)="C",RIGHT($A6,1)="X"))</formula>
    </cfRule>
    <cfRule type="expression" dxfId="6" priority="11">
      <formula>#REF!=0</formula>
    </cfRule>
  </conditionalFormatting>
  <conditionalFormatting sqref="H6:H13">
    <cfRule type="expression" dxfId="5" priority="2">
      <formula>#REF!=4</formula>
    </cfRule>
  </conditionalFormatting>
  <conditionalFormatting sqref="H6:H13">
    <cfRule type="expression" dxfId="4" priority="217">
      <formula>AND($B6=0,#REF!=1,LEFT($C6,1)="A")</formula>
    </cfRule>
    <cfRule type="expression" dxfId="3" priority="218">
      <formula>#REF!=3</formula>
    </cfRule>
    <cfRule type="expression" dxfId="2" priority="219">
      <formula>#REF!=2</formula>
    </cfRule>
    <cfRule type="expression" dxfId="1" priority="220">
      <formula>AND(#REF!=1,OR($B6&lt;&gt;0,LEFT($C6,1)="I",LEFT($C6,1)="C",RIGHT($C6,1)="X"))</formula>
    </cfRule>
    <cfRule type="expression" dxfId="0" priority="221">
      <formula>#REF!=0</formula>
    </cfRule>
  </conditionalFormatting>
  <pageMargins left="0.7" right="0.7" top="0.78740157499999996" bottom="0.78740157499999996" header="0.3" footer="0.3"/>
  <pageSetup paperSize="9" orientation="portrait" verticalDpi="0" r:id="rId1"/>
  <ignoredErrors>
    <ignoredError sqref="G3 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2019-12-04T06:36:28Z</dcterms:created>
  <dcterms:modified xsi:type="dcterms:W3CDTF">2019-12-19T11:41:47Z</dcterms:modified>
</cp:coreProperties>
</file>