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2 VEŘEJNÉ ZAKÁZKY\_1 Veřejné zakázky\_2024\DIAGNOSTIKA\IMUNO_testování_biologické_léčby\MPT\"/>
    </mc:Choice>
  </mc:AlternateContent>
  <xr:revisionPtr revIDLastSave="0" documentId="13_ncr:1_{DEDDBCBC-3905-43E4-953B-FB137A7C1766}" xr6:coauthVersionLast="36" xr6:coauthVersionMax="36" xr10:uidLastSave="{00000000-0000-0000-0000-000000000000}"/>
  <bookViews>
    <workbookView xWindow="0" yWindow="0" windowWidth="28800" windowHeight="12225" activeTab="1" xr2:uid="{B21C894B-5677-4C59-96F4-4DD7FB8BB1A6}"/>
  </bookViews>
  <sheets>
    <sheet name="cena zboží" sheetId="1" r:id="rId1"/>
    <sheet name="Ceny za ro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D22" i="2"/>
  <c r="D23" i="2"/>
  <c r="D24" i="2"/>
  <c r="D25" i="2"/>
  <c r="D8" i="2"/>
  <c r="E25" i="2"/>
  <c r="E24" i="2"/>
  <c r="E23" i="2"/>
  <c r="D11" i="2"/>
  <c r="E11" i="2" s="1"/>
  <c r="D10" i="2"/>
  <c r="E10" i="2" s="1"/>
  <c r="D9" i="2"/>
  <c r="E9" i="2" s="1"/>
  <c r="E8" i="2"/>
  <c r="E12" i="2" s="1"/>
  <c r="E26" i="2" l="1"/>
</calcChain>
</file>

<file path=xl/sharedStrings.xml><?xml version="1.0" encoding="utf-8"?>
<sst xmlns="http://schemas.openxmlformats.org/spreadsheetml/2006/main" count="87" uniqueCount="47">
  <si>
    <t>Název zboží</t>
  </si>
  <si>
    <t>Katalogové číslo</t>
  </si>
  <si>
    <t>Poř.č.</t>
  </si>
  <si>
    <t>Nabídková cena za 1 ks v Kč bez DPH</t>
  </si>
  <si>
    <t>IMUNO - biologická léčba</t>
  </si>
  <si>
    <t>Vázaný analyzátor</t>
  </si>
  <si>
    <t>Quantum Blue</t>
  </si>
  <si>
    <t>Počet vyšetření za rok</t>
  </si>
  <si>
    <t>Quantum Blue Anti-Infliximab</t>
  </si>
  <si>
    <t>LF-ADIF25</t>
  </si>
  <si>
    <t>Quantum Blue Infliximab</t>
  </si>
  <si>
    <t>LF-TLIF</t>
  </si>
  <si>
    <t>Quantum Blue Anti-Adalimumab</t>
  </si>
  <si>
    <t>Quantum Blue Adalimumab Rapid Test 25</t>
  </si>
  <si>
    <t>LF-ADAD25</t>
  </si>
  <si>
    <t>LF-TLAD25</t>
  </si>
  <si>
    <t>BioVendor</t>
  </si>
  <si>
    <t>Promedeus Lab</t>
  </si>
  <si>
    <t>K 9655</t>
  </si>
  <si>
    <t>K 9654</t>
  </si>
  <si>
    <t>K 9651</t>
  </si>
  <si>
    <t>K 9657</t>
  </si>
  <si>
    <t>IDK monitor (ELISA)</t>
  </si>
  <si>
    <t>Kód</t>
  </si>
  <si>
    <t>Název</t>
  </si>
  <si>
    <t>Počet testů</t>
  </si>
  <si>
    <t>Cena bez DPH</t>
  </si>
  <si>
    <t>QUANTUM BLUE ADALIMUMAB RAPID TEST 25</t>
  </si>
  <si>
    <t>2 kazetky pro PK, NK + 23 pacientů (QC lze aplikovat jako kontrolu šarže)</t>
  </si>
  <si>
    <t>Quantum Blue Infliximab 25</t>
  </si>
  <si>
    <t>LF-ADAD10</t>
  </si>
  <si>
    <t>Quantum Blue Anti-Adalimumab 10</t>
  </si>
  <si>
    <t>2 kazetky pro PK, NK + 8 pacientů (QC lze aplikovat jako kontrolu šarže)</t>
  </si>
  <si>
    <t>LF-ADIF10</t>
  </si>
  <si>
    <t>Quantum Blue Anti-Infliximab 10</t>
  </si>
  <si>
    <t>Testy/rok</t>
  </si>
  <si>
    <t>Cena/test</t>
  </si>
  <si>
    <t>Cena/rok</t>
  </si>
  <si>
    <t>infliximab</t>
  </si>
  <si>
    <t>adalimumab</t>
  </si>
  <si>
    <t>anti-infliximab</t>
  </si>
  <si>
    <t>anti-adalimumab</t>
  </si>
  <si>
    <t>Suma</t>
  </si>
  <si>
    <t>a k tomu výpůjčka přístroje QuantumBlue</t>
  </si>
  <si>
    <t>Při objednávce do 5.000 Kč (bez DPH) účtujeme poplatek za dopravu ve výši 500 Kč, při objednávce nad 5.000 Kč (bez DPH) doprava zdarma</t>
  </si>
  <si>
    <t>a k tomu výpůjčka přístroje IDK monitor</t>
  </si>
  <si>
    <t>výsledek za 15 minut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</si>
</sst>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00\ &quot;Kč&quot;_-;\-* #,##0.0000\ &quot;Kč&quot;_-;_-* &quot;-&quot;????\ &quot;Kč&quot;_-;_-@_-"/>
    <numFmt numFmtId="165" formatCode="_-* #,##0.00\ &quot;Kč&quot;_-;\-* #,##0.00\ &quot;Kč&quot;_-;_-* &quot;-&quot;??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3" fontId="0" fillId="0" borderId="6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/>
    <xf numFmtId="0" fontId="0" fillId="0" borderId="1" xfId="0" applyFont="1" applyBorder="1"/>
    <xf numFmtId="0" fontId="0" fillId="0" borderId="1" xfId="0" applyBorder="1"/>
    <xf numFmtId="0" fontId="11" fillId="0" borderId="1" xfId="0" applyFont="1" applyFill="1" applyBorder="1" applyAlignment="1">
      <alignment horizontal="right"/>
    </xf>
    <xf numFmtId="44" fontId="0" fillId="0" borderId="1" xfId="2" applyFont="1" applyBorder="1"/>
    <xf numFmtId="0" fontId="0" fillId="0" borderId="1" xfId="0" applyBorder="1" applyAlignment="1">
      <alignment horizontal="right"/>
    </xf>
    <xf numFmtId="44" fontId="0" fillId="0" borderId="18" xfId="2" applyFont="1" applyBorder="1"/>
    <xf numFmtId="44" fontId="7" fillId="5" borderId="14" xfId="2" applyFont="1" applyFill="1" applyBorder="1"/>
    <xf numFmtId="165" fontId="10" fillId="0" borderId="13" xfId="1" applyNumberFormat="1" applyFont="1" applyFill="1" applyBorder="1"/>
    <xf numFmtId="165" fontId="10" fillId="0" borderId="8" xfId="0" applyNumberFormat="1" applyFont="1" applyFill="1" applyBorder="1" applyAlignment="1">
      <alignment horizontal="center"/>
    </xf>
    <xf numFmtId="165" fontId="10" fillId="0" borderId="8" xfId="1" applyNumberFormat="1" applyFont="1" applyFill="1" applyBorder="1"/>
    <xf numFmtId="165" fontId="10" fillId="0" borderId="9" xfId="0" applyNumberFormat="1" applyFont="1" applyFill="1" applyBorder="1" applyAlignment="1">
      <alignment horizontal="center"/>
    </xf>
    <xf numFmtId="165" fontId="10" fillId="0" borderId="16" xfId="1" applyNumberFormat="1" applyFont="1" applyFill="1" applyBorder="1"/>
    <xf numFmtId="44" fontId="0" fillId="0" borderId="1" xfId="0" applyNumberFormat="1" applyBorder="1"/>
  </cellXfs>
  <cellStyles count="3">
    <cellStyle name="Měna" xfId="2" builtinId="4"/>
    <cellStyle name="Normální" xfId="0" builtinId="0"/>
    <cellStyle name="normální 2" xfId="1" xr:uid="{6950BD93-9E1C-4FDC-B746-E69DBC2C6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230D-8CEB-49A6-B782-379E4B88734C}">
  <sheetPr>
    <pageSetUpPr fitToPage="1"/>
  </sheetPr>
  <dimension ref="A1:F14"/>
  <sheetViews>
    <sheetView workbookViewId="0">
      <selection activeCell="F15" sqref="F15"/>
    </sheetView>
  </sheetViews>
  <sheetFormatPr defaultRowHeight="15" x14ac:dyDescent="0.25"/>
  <cols>
    <col min="1" max="1" width="7" style="7" bestFit="1" customWidth="1"/>
    <col min="2" max="2" width="45.85546875" style="7" customWidth="1"/>
    <col min="3" max="3" width="15.5703125" style="7" bestFit="1" customWidth="1"/>
    <col min="4" max="4" width="18.85546875" style="7" bestFit="1" customWidth="1"/>
    <col min="5" max="5" width="10.5703125" style="7" bestFit="1" customWidth="1"/>
    <col min="6" max="6" width="18.140625" style="7" customWidth="1"/>
    <col min="7" max="16384" width="9.140625" style="7"/>
  </cols>
  <sheetData>
    <row r="1" spans="1:6" ht="21.75" thickBot="1" x14ac:dyDescent="0.4">
      <c r="B1" s="8" t="s">
        <v>4</v>
      </c>
      <c r="C1" s="8"/>
      <c r="D1" s="8"/>
      <c r="F1" s="5"/>
    </row>
    <row r="2" spans="1:6" ht="19.5" thickBot="1" x14ac:dyDescent="0.35">
      <c r="B2" s="21" t="s">
        <v>16</v>
      </c>
      <c r="F2" s="6"/>
    </row>
    <row r="3" spans="1:6" ht="44.25" customHeight="1" thickBot="1" x14ac:dyDescent="0.3">
      <c r="A3" s="14" t="s">
        <v>2</v>
      </c>
      <c r="B3" s="1" t="s">
        <v>0</v>
      </c>
      <c r="C3" s="2" t="s">
        <v>1</v>
      </c>
      <c r="D3" s="2" t="s">
        <v>5</v>
      </c>
      <c r="E3" s="2" t="s">
        <v>7</v>
      </c>
      <c r="F3" s="17" t="s">
        <v>3</v>
      </c>
    </row>
    <row r="4" spans="1:6" x14ac:dyDescent="0.25">
      <c r="A4" s="11">
        <v>1</v>
      </c>
      <c r="B4" s="15" t="s">
        <v>8</v>
      </c>
      <c r="C4" s="15" t="s">
        <v>9</v>
      </c>
      <c r="D4" s="16" t="s">
        <v>6</v>
      </c>
      <c r="E4" s="18">
        <v>140</v>
      </c>
      <c r="F4" s="43">
        <v>16880</v>
      </c>
    </row>
    <row r="5" spans="1:6" x14ac:dyDescent="0.25">
      <c r="A5" s="3">
        <v>2</v>
      </c>
      <c r="B5" s="9" t="s">
        <v>10</v>
      </c>
      <c r="C5" s="9" t="s">
        <v>11</v>
      </c>
      <c r="D5" s="10" t="s">
        <v>6</v>
      </c>
      <c r="E5" s="19">
        <v>290</v>
      </c>
      <c r="F5" s="44">
        <v>16880</v>
      </c>
    </row>
    <row r="6" spans="1:6" x14ac:dyDescent="0.25">
      <c r="A6" s="3">
        <v>3</v>
      </c>
      <c r="B6" s="9" t="s">
        <v>12</v>
      </c>
      <c r="C6" s="9" t="s">
        <v>14</v>
      </c>
      <c r="D6" s="10" t="s">
        <v>6</v>
      </c>
      <c r="E6" s="19">
        <v>60</v>
      </c>
      <c r="F6" s="45">
        <v>16880</v>
      </c>
    </row>
    <row r="7" spans="1:6" ht="15.75" thickBot="1" x14ac:dyDescent="0.3">
      <c r="A7" s="4">
        <v>4</v>
      </c>
      <c r="B7" s="12" t="s">
        <v>13</v>
      </c>
      <c r="C7" s="12" t="s">
        <v>15</v>
      </c>
      <c r="D7" s="13" t="s">
        <v>6</v>
      </c>
      <c r="E7" s="20">
        <v>85</v>
      </c>
      <c r="F7" s="46">
        <v>16880</v>
      </c>
    </row>
    <row r="8" spans="1:6" ht="15.75" thickBot="1" x14ac:dyDescent="0.3"/>
    <row r="9" spans="1:6" ht="19.5" thickBot="1" x14ac:dyDescent="0.35">
      <c r="B9" s="26" t="s">
        <v>17</v>
      </c>
      <c r="F9" s="6"/>
    </row>
    <row r="10" spans="1:6" ht="45.75" thickBot="1" x14ac:dyDescent="0.3">
      <c r="A10" s="22" t="s">
        <v>2</v>
      </c>
      <c r="B10" s="23" t="s">
        <v>0</v>
      </c>
      <c r="C10" s="24" t="s">
        <v>1</v>
      </c>
      <c r="D10" s="24" t="s">
        <v>5</v>
      </c>
      <c r="E10" s="24" t="s">
        <v>7</v>
      </c>
      <c r="F10" s="25" t="s">
        <v>3</v>
      </c>
    </row>
    <row r="11" spans="1:6" x14ac:dyDescent="0.25">
      <c r="A11" s="27">
        <v>1</v>
      </c>
      <c r="B11" s="30" t="s">
        <v>8</v>
      </c>
      <c r="C11" s="30" t="s">
        <v>19</v>
      </c>
      <c r="D11" s="31" t="s">
        <v>22</v>
      </c>
      <c r="E11" s="32">
        <v>140</v>
      </c>
      <c r="F11" s="47">
        <v>19950</v>
      </c>
    </row>
    <row r="12" spans="1:6" x14ac:dyDescent="0.25">
      <c r="A12" s="28">
        <v>2</v>
      </c>
      <c r="B12" s="9" t="s">
        <v>10</v>
      </c>
      <c r="C12" s="9" t="s">
        <v>18</v>
      </c>
      <c r="D12" s="16" t="s">
        <v>22</v>
      </c>
      <c r="E12" s="19">
        <v>290</v>
      </c>
      <c r="F12" s="43">
        <v>21600</v>
      </c>
    </row>
    <row r="13" spans="1:6" x14ac:dyDescent="0.25">
      <c r="A13" s="28">
        <v>3</v>
      </c>
      <c r="B13" s="9" t="s">
        <v>12</v>
      </c>
      <c r="C13" s="9" t="s">
        <v>20</v>
      </c>
      <c r="D13" s="16" t="s">
        <v>22</v>
      </c>
      <c r="E13" s="19">
        <v>60</v>
      </c>
      <c r="F13" s="45">
        <v>19950</v>
      </c>
    </row>
    <row r="14" spans="1:6" ht="15.75" thickBot="1" x14ac:dyDescent="0.3">
      <c r="A14" s="29">
        <v>4</v>
      </c>
      <c r="B14" s="12" t="s">
        <v>13</v>
      </c>
      <c r="C14" s="12" t="s">
        <v>21</v>
      </c>
      <c r="D14" s="33" t="s">
        <v>22</v>
      </c>
      <c r="E14" s="20">
        <v>85</v>
      </c>
      <c r="F14" s="46">
        <v>21600</v>
      </c>
    </row>
  </sheetData>
  <pageMargins left="0.7" right="0.7" top="0.78740157499999996" bottom="0.78740157499999996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2686-08DA-48C7-9616-D1600CCBAFA0}">
  <dimension ref="A1:J26"/>
  <sheetViews>
    <sheetView tabSelected="1" workbookViewId="0">
      <selection activeCell="N31" sqref="N31"/>
    </sheetView>
  </sheetViews>
  <sheetFormatPr defaultRowHeight="15" x14ac:dyDescent="0.25"/>
  <cols>
    <col min="1" max="1" width="17.7109375" customWidth="1"/>
    <col min="2" max="2" width="43" customWidth="1"/>
    <col min="3" max="3" width="11.85546875" customWidth="1"/>
    <col min="4" max="4" width="13.42578125" customWidth="1"/>
    <col min="5" max="5" width="15.42578125" customWidth="1"/>
    <col min="6" max="6" width="17.7109375" customWidth="1"/>
  </cols>
  <sheetData>
    <row r="1" spans="1:10" x14ac:dyDescent="0.25">
      <c r="A1" t="s">
        <v>23</v>
      </c>
      <c r="B1" t="s">
        <v>24</v>
      </c>
      <c r="C1" t="s">
        <v>25</v>
      </c>
      <c r="D1" t="s">
        <v>26</v>
      </c>
    </row>
    <row r="2" spans="1:10" x14ac:dyDescent="0.25">
      <c r="A2" t="s">
        <v>15</v>
      </c>
      <c r="B2" t="s">
        <v>27</v>
      </c>
      <c r="C2">
        <v>25</v>
      </c>
      <c r="D2" s="34">
        <v>16880</v>
      </c>
      <c r="E2" s="35" t="s">
        <v>28</v>
      </c>
    </row>
    <row r="3" spans="1:10" x14ac:dyDescent="0.25">
      <c r="A3" t="s">
        <v>11</v>
      </c>
      <c r="B3" t="s">
        <v>29</v>
      </c>
      <c r="C3">
        <v>25</v>
      </c>
      <c r="D3" s="34">
        <v>16880</v>
      </c>
      <c r="E3" s="35" t="s">
        <v>28</v>
      </c>
    </row>
    <row r="4" spans="1:10" x14ac:dyDescent="0.25">
      <c r="A4" t="s">
        <v>30</v>
      </c>
      <c r="B4" t="s">
        <v>31</v>
      </c>
      <c r="C4">
        <v>10</v>
      </c>
      <c r="D4" s="34">
        <v>9900</v>
      </c>
      <c r="E4" s="35" t="s">
        <v>32</v>
      </c>
    </row>
    <row r="5" spans="1:10" x14ac:dyDescent="0.25">
      <c r="A5" t="s">
        <v>33</v>
      </c>
      <c r="B5" t="s">
        <v>34</v>
      </c>
      <c r="C5">
        <v>10</v>
      </c>
      <c r="D5" s="34">
        <v>9900</v>
      </c>
      <c r="E5" s="35" t="s">
        <v>32</v>
      </c>
    </row>
    <row r="7" spans="1:10" x14ac:dyDescent="0.25">
      <c r="C7" t="s">
        <v>35</v>
      </c>
      <c r="D7" t="s">
        <v>36</v>
      </c>
      <c r="E7" t="s">
        <v>37</v>
      </c>
    </row>
    <row r="8" spans="1:10" x14ac:dyDescent="0.25">
      <c r="A8" s="36" t="s">
        <v>38</v>
      </c>
      <c r="B8" s="37"/>
      <c r="C8" s="38">
        <v>290</v>
      </c>
      <c r="D8" s="37">
        <f>D2/C2</f>
        <v>675.2</v>
      </c>
      <c r="E8" s="39">
        <f>C8*D8</f>
        <v>195808</v>
      </c>
      <c r="J8" s="35" t="s">
        <v>46</v>
      </c>
    </row>
    <row r="9" spans="1:10" x14ac:dyDescent="0.25">
      <c r="A9" s="36" t="s">
        <v>39</v>
      </c>
      <c r="B9" s="37"/>
      <c r="C9" s="38">
        <v>85</v>
      </c>
      <c r="D9" s="37">
        <f>D3/C3</f>
        <v>675.2</v>
      </c>
      <c r="E9" s="39">
        <f t="shared" ref="E9:E11" si="0">C9*D9</f>
        <v>57392.000000000007</v>
      </c>
    </row>
    <row r="10" spans="1:10" x14ac:dyDescent="0.25">
      <c r="A10" s="36" t="s">
        <v>40</v>
      </c>
      <c r="B10" s="37"/>
      <c r="C10" s="40">
        <v>140</v>
      </c>
      <c r="D10" s="37">
        <f>D4/C4</f>
        <v>990</v>
      </c>
      <c r="E10" s="39">
        <f t="shared" si="0"/>
        <v>138600</v>
      </c>
    </row>
    <row r="11" spans="1:10" ht="15.75" thickBot="1" x14ac:dyDescent="0.3">
      <c r="A11" s="36" t="s">
        <v>41</v>
      </c>
      <c r="B11" s="37"/>
      <c r="C11" s="40">
        <v>60</v>
      </c>
      <c r="D11" s="37">
        <f>D5/C5</f>
        <v>990</v>
      </c>
      <c r="E11" s="41">
        <f t="shared" si="0"/>
        <v>59400</v>
      </c>
    </row>
    <row r="12" spans="1:10" ht="15.75" thickBot="1" x14ac:dyDescent="0.3">
      <c r="D12" t="s">
        <v>42</v>
      </c>
      <c r="E12" s="42">
        <f>SUM(E8:E11)</f>
        <v>451200</v>
      </c>
      <c r="F12" s="35" t="s">
        <v>43</v>
      </c>
    </row>
    <row r="15" spans="1:10" x14ac:dyDescent="0.25">
      <c r="A15" t="s">
        <v>44</v>
      </c>
    </row>
    <row r="16" spans="1:10" ht="15.75" thickBot="1" x14ac:dyDescent="0.3"/>
    <row r="17" spans="1:7" ht="25.5" x14ac:dyDescent="0.25">
      <c r="A17" s="27">
        <v>1</v>
      </c>
      <c r="B17" s="30" t="s">
        <v>8</v>
      </c>
      <c r="C17" s="30" t="s">
        <v>19</v>
      </c>
      <c r="D17" s="31" t="s">
        <v>22</v>
      </c>
      <c r="E17" s="32">
        <v>140</v>
      </c>
      <c r="F17" s="47">
        <v>19950</v>
      </c>
      <c r="G17">
        <v>96</v>
      </c>
    </row>
    <row r="18" spans="1:7" ht="25.5" x14ac:dyDescent="0.25">
      <c r="A18" s="28">
        <v>2</v>
      </c>
      <c r="B18" s="9" t="s">
        <v>10</v>
      </c>
      <c r="C18" s="9" t="s">
        <v>18</v>
      </c>
      <c r="D18" s="16" t="s">
        <v>22</v>
      </c>
      <c r="E18" s="19">
        <v>290</v>
      </c>
      <c r="F18" s="43">
        <v>21600</v>
      </c>
      <c r="G18">
        <v>96</v>
      </c>
    </row>
    <row r="19" spans="1:7" ht="25.5" x14ac:dyDescent="0.25">
      <c r="A19" s="28">
        <v>3</v>
      </c>
      <c r="B19" s="9" t="s">
        <v>12</v>
      </c>
      <c r="C19" s="9" t="s">
        <v>20</v>
      </c>
      <c r="D19" s="16" t="s">
        <v>22</v>
      </c>
      <c r="E19" s="19">
        <v>60</v>
      </c>
      <c r="F19" s="45">
        <v>19950</v>
      </c>
      <c r="G19">
        <v>96</v>
      </c>
    </row>
    <row r="20" spans="1:7" ht="26.25" thickBot="1" x14ac:dyDescent="0.3">
      <c r="A20" s="29">
        <v>4</v>
      </c>
      <c r="B20" s="12" t="s">
        <v>13</v>
      </c>
      <c r="C20" s="12" t="s">
        <v>21</v>
      </c>
      <c r="D20" s="33" t="s">
        <v>22</v>
      </c>
      <c r="E20" s="20">
        <v>85</v>
      </c>
      <c r="F20" s="46">
        <v>21600</v>
      </c>
      <c r="G20">
        <v>96</v>
      </c>
    </row>
    <row r="21" spans="1:7" x14ac:dyDescent="0.25">
      <c r="C21" t="s">
        <v>35</v>
      </c>
      <c r="D21" t="s">
        <v>36</v>
      </c>
      <c r="E21" t="s">
        <v>37</v>
      </c>
    </row>
    <row r="22" spans="1:7" x14ac:dyDescent="0.25">
      <c r="A22" s="36" t="s">
        <v>38</v>
      </c>
      <c r="B22" s="37"/>
      <c r="C22" s="38">
        <v>290</v>
      </c>
      <c r="D22" s="48">
        <f>F17/G17</f>
        <v>207.8125</v>
      </c>
      <c r="E22" s="39">
        <f>C22*D22</f>
        <v>60265.625</v>
      </c>
    </row>
    <row r="23" spans="1:7" x14ac:dyDescent="0.25">
      <c r="A23" s="36" t="s">
        <v>39</v>
      </c>
      <c r="B23" s="37"/>
      <c r="C23" s="38">
        <v>85</v>
      </c>
      <c r="D23" s="48">
        <f t="shared" ref="D23:D25" si="1">F18/G18</f>
        <v>225</v>
      </c>
      <c r="E23" s="39">
        <f t="shared" ref="E23:E25" si="2">C23*D23</f>
        <v>19125</v>
      </c>
    </row>
    <row r="24" spans="1:7" x14ac:dyDescent="0.25">
      <c r="A24" s="36" t="s">
        <v>40</v>
      </c>
      <c r="B24" s="37"/>
      <c r="C24" s="40">
        <v>140</v>
      </c>
      <c r="D24" s="48">
        <f t="shared" si="1"/>
        <v>207.8125</v>
      </c>
      <c r="E24" s="39">
        <f t="shared" si="2"/>
        <v>29093.75</v>
      </c>
    </row>
    <row r="25" spans="1:7" ht="15.75" thickBot="1" x14ac:dyDescent="0.3">
      <c r="A25" s="36" t="s">
        <v>41</v>
      </c>
      <c r="B25" s="37"/>
      <c r="C25" s="40">
        <v>60</v>
      </c>
      <c r="D25" s="48">
        <f t="shared" si="1"/>
        <v>225</v>
      </c>
      <c r="E25" s="41">
        <f t="shared" si="2"/>
        <v>13500</v>
      </c>
    </row>
    <row r="26" spans="1:7" ht="15.75" thickBot="1" x14ac:dyDescent="0.3">
      <c r="D26" t="s">
        <v>42</v>
      </c>
      <c r="E26" s="42">
        <f>SUM(E22:E25)</f>
        <v>121984.375</v>
      </c>
      <c r="F26" s="35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cena zboží</vt:lpstr>
      <vt:lpstr>Ceny za rok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Štěpánková Martina, Mgr., Ph.D.</dc:creator>
  <cp:lastModifiedBy>Štěpánková Martina, Mgr., Ph.D.</cp:lastModifiedBy>
  <cp:lastPrinted>2024-08-26T11:55:44Z</cp:lastPrinted>
  <dcterms:created xsi:type="dcterms:W3CDTF">2024-08-08T11:48:21Z</dcterms:created>
  <dcterms:modified xsi:type="dcterms:W3CDTF">2024-10-17T12:47:26Z</dcterms:modified>
</cp:coreProperties>
</file>