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Community\NAKUP\1-OVZ\2023 Zadávací dokumentace\OŘ\VZ-2023-001318 - Sekvenování\"/>
    </mc:Choice>
  </mc:AlternateContent>
  <xr:revisionPtr revIDLastSave="0" documentId="13_ncr:1_{D82B9D41-D887-4F03-970C-04550AF65F3F}" xr6:coauthVersionLast="36" xr6:coauthVersionMax="47" xr10:uidLastSave="{00000000-0000-0000-0000-000000000000}"/>
  <bookViews>
    <workbookView xWindow="0" yWindow="0" windowWidth="28800" windowHeight="11625" xr2:uid="{580E7EE1-0434-45F4-85B5-95BAE3D6005E}"/>
  </bookViews>
  <sheets>
    <sheet name="Příloha č. 2" sheetId="5" r:id="rId1"/>
  </sheets>
  <externalReferences>
    <externalReference r:id="rId2"/>
    <externalReference r:id="rId3"/>
  </externalReferences>
  <definedNames>
    <definedName name="Country">'[1]naklady na hardware'!$C$4</definedName>
    <definedName name="SeznamKlinik">[2]Kliniky!$A$1:$A$47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5" l="1"/>
  <c r="J14" i="5" l="1"/>
  <c r="J15" i="5" s="1"/>
  <c r="C19" i="5" s="1"/>
  <c r="L8" i="5"/>
  <c r="L7" i="5"/>
  <c r="L6" i="5"/>
  <c r="L9" i="5" l="1"/>
  <c r="C20" i="5" l="1"/>
  <c r="C18" i="5"/>
</calcChain>
</file>

<file path=xl/sharedStrings.xml><?xml version="1.0" encoding="utf-8"?>
<sst xmlns="http://schemas.openxmlformats.org/spreadsheetml/2006/main" count="146" uniqueCount="84">
  <si>
    <t>Počet readů na vzorek</t>
  </si>
  <si>
    <t>Frekvence sekvenace</t>
  </si>
  <si>
    <t>sazba DPH v %</t>
  </si>
  <si>
    <t>DPH v Kč</t>
  </si>
  <si>
    <t>2/měsíc</t>
  </si>
  <si>
    <t>Min. Coverage</t>
  </si>
  <si>
    <t>TMB onkopanel (486 genů)</t>
  </si>
  <si>
    <t>Malý DNA onkopanel (41 genů)</t>
  </si>
  <si>
    <t>RNA onkopanel</t>
  </si>
  <si>
    <t>WES</t>
  </si>
  <si>
    <t>Panel pro Hodgkinův lymfom (cfDNA)</t>
  </si>
  <si>
    <t>CLL panel (20 genů)</t>
  </si>
  <si>
    <t>Run č.</t>
  </si>
  <si>
    <t>Název runu/experimentu</t>
  </si>
  <si>
    <t>Požadovaná min. kapacita runu/Gb</t>
  </si>
  <si>
    <t>Kombinovaná vyšetření</t>
  </si>
  <si>
    <t>Kapacita nabízené cartridge/Gb</t>
  </si>
  <si>
    <t>Velký run pravidelný</t>
  </si>
  <si>
    <t>min. 250</t>
  </si>
  <si>
    <t>č.1-19</t>
  </si>
  <si>
    <t>Malý run pravidelný</t>
  </si>
  <si>
    <t>min. 30</t>
  </si>
  <si>
    <t>č.7-19</t>
  </si>
  <si>
    <t>STATIM run mimořádný</t>
  </si>
  <si>
    <t>č.20,21,22</t>
  </si>
  <si>
    <t xml:space="preserve">CELKEM </t>
  </si>
  <si>
    <t>Dodavatel vyplní pouze žlutě označená pole</t>
  </si>
  <si>
    <t>Aktuálně prováděná vyšetření - požadované metriky</t>
  </si>
  <si>
    <t>číslo vyš.</t>
  </si>
  <si>
    <t>Název vyšetření</t>
  </si>
  <si>
    <t>Typ runu/kombinace</t>
  </si>
  <si>
    <t>Pracoviště provádějící vyšetření</t>
  </si>
  <si>
    <t>Délka readů (bp)</t>
  </si>
  <si>
    <t>Předpokládaný počet vyšetření/rok</t>
  </si>
  <si>
    <t>Velký</t>
  </si>
  <si>
    <t>LEM</t>
  </si>
  <si>
    <t>Ústav imunologie</t>
  </si>
  <si>
    <t>HOK</t>
  </si>
  <si>
    <t>KRAS/NRAS/BRAF/EGFR z FFPE</t>
  </si>
  <si>
    <t>Velký/Malý</t>
  </si>
  <si>
    <t>IDH1/IDH2 z FFPE</t>
  </si>
  <si>
    <t>POLE z FFPE</t>
  </si>
  <si>
    <t>TERT z FFPE</t>
  </si>
  <si>
    <t>PIK3CA z FFPE</t>
  </si>
  <si>
    <t>TP53 z FFPE</t>
  </si>
  <si>
    <t>HLA-A,-B,-C,-DRB1,-DQB1,-DPB1</t>
  </si>
  <si>
    <t>TP53</t>
  </si>
  <si>
    <t>Erytrocytózy</t>
  </si>
  <si>
    <t>Malý vzrůst (10 genů)</t>
  </si>
  <si>
    <t>Onkopanel (Czecanca-226 genů)</t>
  </si>
  <si>
    <t>Myeloidní panel (45 genů)</t>
  </si>
  <si>
    <t>Digitální MLPA (28 genů + 1 cílená var. V genu MITF1)</t>
  </si>
  <si>
    <t>STATIM</t>
  </si>
  <si>
    <t xml:space="preserve">Předpokládaný počet runů/ 4 roky * </t>
  </si>
  <si>
    <t>Celková nabídková cena v Kč bez DPH / 4 roky</t>
  </si>
  <si>
    <t>VZ-2023-001318</t>
  </si>
  <si>
    <t>Genetický analyzátor pro sekvenování nové generace (NGS) kompaktního formátu</t>
  </si>
  <si>
    <t>Příloha č. 2</t>
  </si>
  <si>
    <t>min. 0,3</t>
  </si>
  <si>
    <t>Předpokládaný počet runů/ 1. rok</t>
  </si>
  <si>
    <t>* Zadavatel předpokládá u runu č. 1 a 2  nárůst počtu runů v druhém a dalších letech  oproti prvnímu roku</t>
  </si>
  <si>
    <t>Přehled celkových nabídkových cen / 4 roky</t>
  </si>
  <si>
    <t>tabulka č. 1</t>
  </si>
  <si>
    <t>tabulka č. 2</t>
  </si>
  <si>
    <t xml:space="preserve">Tabulka č. 1 </t>
  </si>
  <si>
    <t>Tabulka č. 2</t>
  </si>
  <si>
    <t>Celkem za veřejnou zakázku</t>
  </si>
  <si>
    <t>maximální povolená nabídková cena v Kč bez DPH</t>
  </si>
  <si>
    <t>tento údaj dodavatel přenese do přílohy č. 1 - krycí list nabídkové ceny jako "Celková výše nabídkové ceny za  veřejnou zakázku v Kč bez DPH"</t>
  </si>
  <si>
    <t>pro pool vzorků</t>
  </si>
  <si>
    <t>Postup použití úpravy</t>
  </si>
  <si>
    <t>úprava vzorku (cirkularizace, konverze)</t>
  </si>
  <si>
    <t>Úprava</t>
  </si>
  <si>
    <t>Maximální počet úprav na 1 run</t>
  </si>
  <si>
    <t>Předpokládaný počet úprav/4 roky</t>
  </si>
  <si>
    <r>
      <rPr>
        <b/>
        <sz val="11"/>
        <rFont val="Calibri"/>
        <family val="2"/>
        <charset val="238"/>
        <scheme val="minor"/>
      </rPr>
      <t>1 run/experiment</t>
    </r>
    <r>
      <rPr>
        <sz val="11"/>
        <rFont val="Calibri"/>
        <family val="2"/>
        <charset val="238"/>
        <scheme val="minor"/>
      </rPr>
      <t xml:space="preserve"> je proces zahrnující  sekvenování a získání finálních FASTQ souborů, dle minimálních technických parametrů a požadovaných metrik. Vzorky z jednotlivých odborných pracovišť přicházejí na Ústav Imunologie Fakultní nemocnice Olomouc a následně jsou předány k provedení 1 sekvenačního runu na analytickém systému, který je předmětem výpůjčky této veřejné zakázky.
Opakování provedení sekvenačního runu z důvodu na straně dodavatele (nekvalitní sekvenační reagencie, chybovost sekvenátoru, atd.) - určené na základě použití kontrolní knihovny v každém experimentu. </t>
    </r>
  </si>
  <si>
    <r>
      <rPr>
        <b/>
        <sz val="11"/>
        <color theme="1"/>
        <rFont val="Calibri"/>
        <family val="2"/>
        <charset val="238"/>
        <scheme val="minor"/>
      </rPr>
      <t>Nabídková cena za jeden run</t>
    </r>
    <r>
      <rPr>
        <sz val="11"/>
        <color theme="1"/>
        <rFont val="Calibri"/>
        <family val="2"/>
        <charset val="238"/>
        <scheme val="minor"/>
      </rPr>
      <t xml:space="preserve"> (tzn. sekvenaci jednoho runu/experimentu) musí zahrnovat veškeré náklady spojené s provedením všech úkonů a činností vztahujících se k sekvenování a to zejména náklady na diagnostika, spotřební a provozní materiál (promývací a čistící roztoky, kontrolní materiál), a další materiál potřebný k provedení 1 sekvenačního runu specifikovaného v zadávací dokumentaci včetně nutného opakování provedení runu z důvodu na straně dodavatele (nekvalitní sekvenační reagencie, chybovost sekvenátoru, atd). Dále cena za 1 run zahrnuje náklady k provozu analytického systému, který je předmětem smlouvy o výpůjčce a úkonů údržby doporučených výrobcem dle přílohy č. 4 této zadávací dokumentace. Nabídková cena pokrývá také náklady na verifikaci přístroje a proškolení personálu v laboratoři.</t>
    </r>
  </si>
  <si>
    <t>cena za 1 run v Kč bez DPH</t>
  </si>
  <si>
    <t>cena za 1 run v Kč vč. DPH</t>
  </si>
  <si>
    <t>cena za 1 úpravu** v Kč bez DPH</t>
  </si>
  <si>
    <t>cena za 1 úpravu** v Kč vč. DPH</t>
  </si>
  <si>
    <r>
      <t xml:space="preserve">**1 úprava </t>
    </r>
    <r>
      <rPr>
        <sz val="11"/>
        <rFont val="Calibri"/>
        <family val="2"/>
        <charset val="238"/>
        <scheme val="minor"/>
      </rPr>
      <t>je proces zahrnující  přípravu jednotlivých vzorků pro sekvenování (tedy konverze, cirkularizace)</t>
    </r>
    <r>
      <rPr>
        <b/>
        <sz val="11"/>
        <rFont val="Calibri"/>
        <family val="2"/>
        <charset val="238"/>
        <scheme val="minor"/>
      </rPr>
      <t xml:space="preserve">. Cena za 1 úpravu </t>
    </r>
    <r>
      <rPr>
        <sz val="11"/>
        <rFont val="Calibri"/>
        <family val="2"/>
        <charset val="238"/>
        <scheme val="minor"/>
      </rPr>
      <t>musí zahrnovat veškeré náklady pro úpravu vzorků před vložením do sekvenační cartridge/do sekvenátoru.</t>
    </r>
  </si>
  <si>
    <t>LEM/Ústav lékařské genetiky</t>
  </si>
  <si>
    <t>Ústav lékařské genetiky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</si>
</sst>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&quot;Kč&quot;"/>
    <numFmt numFmtId="165" formatCode="_-* #,##0\ _K_č_-;\-* #,##0\ _K_č_-;_-* &quot;-&quot;??\ _K_č_-;_-@_-"/>
    <numFmt numFmtId="166" formatCode="#,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2"/>
      <color theme="1" tint="4.9989318521683403E-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wrapText="1"/>
    </xf>
    <xf numFmtId="164" fontId="12" fillId="4" borderId="1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1" fillId="0" borderId="0" xfId="0" applyFont="1" applyAlignment="1">
      <alignment horizontal="right"/>
    </xf>
    <xf numFmtId="0" fontId="16" fillId="3" borderId="15" xfId="0" applyFont="1" applyFill="1" applyBorder="1" applyAlignment="1">
      <alignment wrapText="1"/>
    </xf>
    <xf numFmtId="0" fontId="16" fillId="3" borderId="10" xfId="0" applyFont="1" applyFill="1" applyBorder="1" applyAlignment="1">
      <alignment wrapText="1"/>
    </xf>
    <xf numFmtId="0" fontId="16" fillId="3" borderId="10" xfId="0" applyFont="1" applyFill="1" applyBorder="1" applyAlignment="1">
      <alignment horizontal="left" wrapText="1"/>
    </xf>
    <xf numFmtId="0" fontId="16" fillId="3" borderId="16" xfId="0" applyFont="1" applyFill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1" xfId="0" applyBorder="1"/>
    <xf numFmtId="165" fontId="0" fillId="0" borderId="1" xfId="10" applyNumberFormat="1" applyFont="1" applyBorder="1"/>
    <xf numFmtId="0" fontId="12" fillId="0" borderId="1" xfId="0" applyFont="1" applyBorder="1"/>
    <xf numFmtId="165" fontId="12" fillId="0" borderId="1" xfId="10" applyNumberFormat="1" applyFont="1" applyBorder="1"/>
    <xf numFmtId="0" fontId="9" fillId="0" borderId="18" xfId="0" applyFont="1" applyBorder="1" applyAlignment="1">
      <alignment wrapText="1"/>
    </xf>
    <xf numFmtId="0" fontId="12" fillId="0" borderId="18" xfId="0" applyFont="1" applyBorder="1"/>
    <xf numFmtId="165" fontId="12" fillId="0" borderId="18" xfId="10" applyNumberFormat="1" applyFont="1" applyBorder="1"/>
    <xf numFmtId="0" fontId="9" fillId="0" borderId="19" xfId="0" applyFont="1" applyBorder="1" applyAlignment="1">
      <alignment wrapText="1"/>
    </xf>
    <xf numFmtId="0" fontId="12" fillId="0" borderId="19" xfId="0" applyFont="1" applyBorder="1"/>
    <xf numFmtId="165" fontId="12" fillId="0" borderId="19" xfId="10" applyNumberFormat="1" applyFont="1" applyBorder="1"/>
    <xf numFmtId="0" fontId="12" fillId="0" borderId="20" xfId="0" applyFont="1" applyBorder="1"/>
    <xf numFmtId="165" fontId="12" fillId="0" borderId="20" xfId="10" applyNumberFormat="1" applyFont="1" applyBorder="1"/>
    <xf numFmtId="0" fontId="17" fillId="0" borderId="0" xfId="0" applyFont="1" applyAlignment="1">
      <alignment wrapText="1"/>
    </xf>
    <xf numFmtId="0" fontId="18" fillId="0" borderId="0" xfId="0" applyFont="1"/>
    <xf numFmtId="166" fontId="2" fillId="0" borderId="0" xfId="0" applyNumberFormat="1" applyFont="1" applyAlignment="1">
      <alignment horizontal="center" wrapText="1"/>
    </xf>
    <xf numFmtId="0" fontId="3" fillId="0" borderId="11" xfId="9" applyFont="1" applyBorder="1" applyAlignment="1">
      <alignment horizontal="center" wrapText="1"/>
    </xf>
    <xf numFmtId="0" fontId="19" fillId="0" borderId="11" xfId="9" applyFont="1" applyBorder="1" applyAlignment="1">
      <alignment horizontal="center" wrapText="1"/>
    </xf>
    <xf numFmtId="0" fontId="19" fillId="0" borderId="1" xfId="9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wrapText="1"/>
    </xf>
    <xf numFmtId="3" fontId="5" fillId="0" borderId="13" xfId="0" applyNumberFormat="1" applyFont="1" applyBorder="1" applyAlignment="1">
      <alignment horizontal="center" wrapText="1"/>
    </xf>
    <xf numFmtId="3" fontId="5" fillId="2" borderId="4" xfId="0" applyNumberFormat="1" applyFont="1" applyFill="1" applyBorder="1" applyAlignment="1">
      <alignment horizontal="center" wrapText="1"/>
    </xf>
    <xf numFmtId="49" fontId="12" fillId="4" borderId="11" xfId="0" applyNumberFormat="1" applyFont="1" applyFill="1" applyBorder="1" applyAlignment="1">
      <alignment horizontal="center" wrapText="1"/>
    </xf>
    <xf numFmtId="164" fontId="12" fillId="0" borderId="14" xfId="0" applyNumberFormat="1" applyFont="1" applyBorder="1" applyAlignment="1">
      <alignment horizontal="center" wrapText="1"/>
    </xf>
    <xf numFmtId="164" fontId="12" fillId="0" borderId="5" xfId="0" applyNumberFormat="1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7" fillId="0" borderId="2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12" fillId="0" borderId="1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1" xfId="0" applyFont="1" applyBorder="1" applyAlignment="1">
      <alignment horizontal="right"/>
    </xf>
    <xf numFmtId="0" fontId="15" fillId="0" borderId="0" xfId="0" applyFont="1" applyAlignment="1">
      <alignment vertical="center" wrapText="1"/>
    </xf>
    <xf numFmtId="0" fontId="5" fillId="0" borderId="0" xfId="0" applyFont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/>
    <xf numFmtId="0" fontId="14" fillId="0" borderId="0" xfId="9" applyFont="1" applyAlignment="1">
      <alignment horizontal="left" wrapText="1"/>
    </xf>
    <xf numFmtId="0" fontId="2" fillId="0" borderId="12" xfId="0" applyFont="1" applyBorder="1" applyAlignment="1">
      <alignment horizontal="left" wrapText="1"/>
    </xf>
    <xf numFmtId="164" fontId="2" fillId="0" borderId="5" xfId="0" applyNumberFormat="1" applyFont="1" applyBorder="1" applyAlignment="1">
      <alignment horizontal="center" wrapText="1"/>
    </xf>
    <xf numFmtId="164" fontId="2" fillId="5" borderId="4" xfId="0" applyNumberFormat="1" applyFont="1" applyFill="1" applyBorder="1" applyAlignment="1">
      <alignment horizontal="center" wrapText="1"/>
    </xf>
    <xf numFmtId="0" fontId="2" fillId="0" borderId="15" xfId="0" applyFont="1" applyBorder="1" applyAlignment="1">
      <alignment horizontal="left" wrapText="1"/>
    </xf>
    <xf numFmtId="164" fontId="0" fillId="0" borderId="10" xfId="0" applyNumberFormat="1" applyBorder="1" applyAlignment="1">
      <alignment horizontal="center" wrapText="1"/>
    </xf>
    <xf numFmtId="164" fontId="2" fillId="0" borderId="16" xfId="0" applyNumberFormat="1" applyFont="1" applyBorder="1" applyAlignment="1">
      <alignment horizontal="center" wrapText="1"/>
    </xf>
    <xf numFmtId="164" fontId="0" fillId="0" borderId="20" xfId="0" applyNumberFormat="1" applyBorder="1" applyAlignment="1">
      <alignment horizontal="center" wrapText="1"/>
    </xf>
    <xf numFmtId="164" fontId="2" fillId="0" borderId="21" xfId="0" applyNumberFormat="1" applyFont="1" applyBorder="1" applyAlignment="1">
      <alignment horizontal="center" wrapText="1"/>
    </xf>
    <xf numFmtId="0" fontId="19" fillId="0" borderId="22" xfId="9" applyFont="1" applyBorder="1" applyAlignment="1">
      <alignment horizontal="center" vertical="center" wrapText="1"/>
    </xf>
    <xf numFmtId="164" fontId="12" fillId="0" borderId="27" xfId="0" applyNumberFormat="1" applyFont="1" applyBorder="1" applyAlignment="1">
      <alignment horizontal="center" vertical="center" wrapText="1"/>
    </xf>
    <xf numFmtId="0" fontId="11" fillId="0" borderId="0" xfId="0" applyFont="1"/>
    <xf numFmtId="44" fontId="0" fillId="0" borderId="0" xfId="0" applyNumberFormat="1"/>
    <xf numFmtId="0" fontId="11" fillId="0" borderId="0" xfId="0" applyFont="1" applyAlignment="1">
      <alignment horizontal="center" vertical="center" wrapText="1"/>
    </xf>
    <xf numFmtId="44" fontId="1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44" fontId="11" fillId="0" borderId="0" xfId="0" applyNumberFormat="1" applyFont="1" applyAlignment="1">
      <alignment horizontal="center" wrapText="1"/>
    </xf>
    <xf numFmtId="164" fontId="2" fillId="0" borderId="25" xfId="0" applyNumberFormat="1" applyFont="1" applyBorder="1" applyAlignment="1">
      <alignment horizontal="center" wrapText="1"/>
    </xf>
    <xf numFmtId="3" fontId="5" fillId="0" borderId="26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12" fillId="4" borderId="10" xfId="0" applyNumberFormat="1" applyFont="1" applyFill="1" applyBorder="1" applyAlignment="1">
      <alignment horizontal="center" vertical="center" wrapText="1"/>
    </xf>
    <xf numFmtId="49" fontId="12" fillId="4" borderId="1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5" fillId="0" borderId="8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left"/>
    </xf>
    <xf numFmtId="0" fontId="0" fillId="5" borderId="0" xfId="0" applyFill="1" applyAlignment="1">
      <alignment horizontal="center" wrapText="1"/>
    </xf>
    <xf numFmtId="0" fontId="14" fillId="4" borderId="0" xfId="9" applyFont="1" applyFill="1" applyAlignment="1">
      <alignment horizontal="left" wrapText="1"/>
    </xf>
    <xf numFmtId="0" fontId="12" fillId="0" borderId="0" xfId="0" applyFont="1" applyFill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</cellXfs>
  <cellStyles count="11">
    <cellStyle name="Čárka" xfId="10" builtinId="3"/>
    <cellStyle name="Měna 2" xfId="6" xr:uid="{00000000-0005-0000-0000-000031000000}"/>
    <cellStyle name="Normal" xfId="8" xr:uid="{582EAA4E-2299-47EE-A808-A822FE4D132F}"/>
    <cellStyle name="Normální" xfId="0" builtinId="0"/>
    <cellStyle name="normální 2" xfId="2" xr:uid="{00000000-0005-0000-0000-000002000000}"/>
    <cellStyle name="normální 2 2" xfId="3" xr:uid="{00000000-0005-0000-0000-000003000000}"/>
    <cellStyle name="normální 2 3" xfId="9" xr:uid="{B5C3FF1A-CB88-4C1A-8122-C62484BC0C3E}"/>
    <cellStyle name="normální 3" xfId="1" xr:uid="{00000000-0005-0000-0000-000004000000}"/>
    <cellStyle name="normální 3 2" xfId="4" xr:uid="{00000000-0005-0000-0000-000005000000}"/>
    <cellStyle name="normální 3 3" xfId="5" xr:uid="{00000000-0005-0000-0000-000006000000}"/>
    <cellStyle name="normální 5" xfId="7" xr:uid="{49666AF1-CDCD-4DF6-8BBB-85D60EC74631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1780.FNOL\AppData\Local\Microsoft\Windows\INetCache\Content.Outlook\FMLUJ9ZI\PaL%20-%20FNOL_SAS3_4_vyp_6let_2007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61780.FNOL\Plocha\P&#345;&#237;jmy%20V&#253;deje%20Recepty%20Preskripce%20dle%20ATC%20+%20filtr%20na%20klinik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stroje"/>
      <sheetName val="testy a reagencie"/>
      <sheetName val="naklady na reagencie"/>
      <sheetName val="naklady na hardware"/>
      <sheetName val="servis"/>
      <sheetName val="cenik"/>
      <sheetName val="uhrada"/>
      <sheetName val="spotreba na test gel"/>
      <sheetName val="spotreba na test V8"/>
      <sheetName val="pomocny"/>
      <sheetName val="nabidka"/>
    </sheetNames>
    <sheetDataSet>
      <sheetData sheetId="0"/>
      <sheetData sheetId="1"/>
      <sheetData sheetId="2"/>
      <sheetData sheetId="3">
        <row r="4">
          <cell r="C4" t="str">
            <v>CZ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sledek"/>
      <sheetName val="Příjmy"/>
      <sheetName val="Výdeje"/>
      <sheetName val="Recepty"/>
      <sheetName val="Data"/>
      <sheetName val="Preskripce"/>
      <sheetName val="Kliniky"/>
      <sheetName val="IČZ"/>
      <sheetName val="ATC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Dětská klinika</v>
          </cell>
        </row>
        <row r="2">
          <cell r="A2" t="str">
            <v>Hemato-onkologická klinika</v>
          </cell>
        </row>
        <row r="3">
          <cell r="A3" t="str">
            <v>HTS</v>
          </cell>
        </row>
        <row r="4">
          <cell r="A4" t="str">
            <v>I. Chirurgická klinika</v>
          </cell>
        </row>
        <row r="5">
          <cell r="A5" t="str">
            <v>I. Interní klinika - kardiologická</v>
          </cell>
        </row>
        <row r="6">
          <cell r="A6" t="str">
            <v>II. Chirurgická klinika</v>
          </cell>
        </row>
        <row r="7">
          <cell r="A7" t="str">
            <v>II. Interní klinika - gastro-enterologická a hepatologická</v>
          </cell>
        </row>
        <row r="8">
          <cell r="A8" t="str">
            <v>III. Interní klinika - nefrologická, revmatologická a endokrinologická</v>
          </cell>
        </row>
        <row r="9">
          <cell r="A9" t="str">
            <v>Kardiochirurgická klinika</v>
          </cell>
        </row>
        <row r="10">
          <cell r="A10" t="str">
            <v>Klinika anesteziologie a resuscitace a intenzivní medicíny</v>
          </cell>
        </row>
        <row r="11">
          <cell r="A11" t="str">
            <v>Klinika chorob kožních a pohl.</v>
          </cell>
        </row>
        <row r="12">
          <cell r="A12" t="str">
            <v>Klinika nukleární medicíny</v>
          </cell>
        </row>
        <row r="13">
          <cell r="A13" t="str">
            <v>Klinika plicních nemocí a tuber.</v>
          </cell>
        </row>
        <row r="14">
          <cell r="A14" t="str">
            <v>Klinika pracovního lékařství</v>
          </cell>
        </row>
        <row r="15">
          <cell r="A15" t="str">
            <v>Klinika psychiatrie</v>
          </cell>
        </row>
        <row r="16">
          <cell r="A16" t="str">
            <v>Klinika TVL a kardiovaskulární rehabilitace</v>
          </cell>
        </row>
        <row r="17">
          <cell r="A17" t="str">
            <v>Klinika ústní,čelistní a obl. chir.</v>
          </cell>
        </row>
        <row r="18">
          <cell r="A18" t="str">
            <v>Klinika zubního lékařství</v>
          </cell>
        </row>
        <row r="19">
          <cell r="A19" t="str">
            <v>Neurochirurgická klinika</v>
          </cell>
        </row>
        <row r="20">
          <cell r="A20" t="str">
            <v>Neurologická klinika</v>
          </cell>
        </row>
        <row r="21">
          <cell r="A21" t="str">
            <v>Novorozenecké oddělení</v>
          </cell>
        </row>
        <row r="22">
          <cell r="A22" t="str">
            <v>Oční klinika</v>
          </cell>
        </row>
        <row r="23">
          <cell r="A23" t="str">
            <v>Oddělení alergologie a kl. imun.</v>
          </cell>
        </row>
        <row r="24">
          <cell r="A24" t="str">
            <v>Oddělení geriatrie</v>
          </cell>
        </row>
        <row r="25">
          <cell r="A25" t="str">
            <v>Oddělení int. péče chirurg. oborů</v>
          </cell>
        </row>
        <row r="26">
          <cell r="A26" t="str">
            <v>Oddělení klinické biochemie a imunogenetiky</v>
          </cell>
        </row>
        <row r="27">
          <cell r="A27" t="str">
            <v>Oddělení klinické logopedie</v>
          </cell>
        </row>
        <row r="28">
          <cell r="A28" t="str">
            <v>Oddělení klinické psychologie</v>
          </cell>
        </row>
        <row r="29">
          <cell r="A29" t="str">
            <v>Oddělení plastické a estetické chirurgie</v>
          </cell>
        </row>
        <row r="30">
          <cell r="A30" t="str">
            <v>Oddělení rehabilitace</v>
          </cell>
        </row>
        <row r="31">
          <cell r="A31" t="str">
            <v>Oddělení urgentního příjmu</v>
          </cell>
        </row>
        <row r="32">
          <cell r="A32" t="str">
            <v>Oddělení závodní preventivní péče</v>
          </cell>
        </row>
        <row r="33">
          <cell r="A33" t="str">
            <v>Onkologická klinika</v>
          </cell>
        </row>
        <row r="34">
          <cell r="A34" t="str">
            <v>Ortopedická klinika</v>
          </cell>
        </row>
        <row r="35">
          <cell r="A35" t="str">
            <v>Otolaryngologická klinika</v>
          </cell>
        </row>
        <row r="36">
          <cell r="A36" t="str">
            <v>Porodnicko-gynekologická klinika</v>
          </cell>
        </row>
        <row r="37">
          <cell r="A37" t="str">
            <v>Radiologická klinika</v>
          </cell>
        </row>
        <row r="38">
          <cell r="A38" t="str">
            <v>Transfůzní oddělení</v>
          </cell>
        </row>
        <row r="39">
          <cell r="A39" t="str">
            <v>Traumatologické oddělení</v>
          </cell>
        </row>
        <row r="40">
          <cell r="A40" t="str">
            <v>Urologická klinika</v>
          </cell>
        </row>
        <row r="41">
          <cell r="A41" t="str">
            <v>Ústav farmakologie</v>
          </cell>
        </row>
        <row r="42">
          <cell r="A42" t="str">
            <v>Ústav imunologie</v>
          </cell>
        </row>
        <row r="43">
          <cell r="A43" t="str">
            <v>Ústav klinické a molekulární patologie</v>
          </cell>
        </row>
        <row r="44">
          <cell r="A44" t="str">
            <v>Ústav lékařské genetiky a fet.med.</v>
          </cell>
        </row>
        <row r="45">
          <cell r="A45" t="str">
            <v>Ústav mikrobiologie</v>
          </cell>
        </row>
        <row r="46">
          <cell r="A46" t="str">
            <v>Ústav soudního lékařství a medicínského práva</v>
          </cell>
        </row>
      </sheetData>
      <sheetData sheetId="7"/>
      <sheetData sheetId="8">
        <row r="1">
          <cell r="A1" t="str">
            <v>ATC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BFE53-D9D7-40DA-AEE0-C2350EEEAE98}">
  <sheetPr>
    <pageSetUpPr fitToPage="1"/>
  </sheetPr>
  <dimension ref="A1:N56"/>
  <sheetViews>
    <sheetView tabSelected="1" topLeftCell="A34" zoomScaleNormal="100" workbookViewId="0">
      <selection activeCell="F44" sqref="F44"/>
    </sheetView>
  </sheetViews>
  <sheetFormatPr defaultRowHeight="15" x14ac:dyDescent="0.25"/>
  <cols>
    <col min="2" max="2" width="39.42578125" customWidth="1"/>
    <col min="3" max="3" width="22.7109375" customWidth="1"/>
    <col min="4" max="8" width="18.5703125" customWidth="1"/>
    <col min="9" max="9" width="16.28515625" customWidth="1"/>
    <col min="10" max="10" width="18.140625" customWidth="1"/>
    <col min="11" max="11" width="17.5703125" customWidth="1"/>
    <col min="12" max="12" width="18.85546875" style="6" customWidth="1"/>
    <col min="13" max="13" width="12.140625" customWidth="1"/>
    <col min="14" max="14" width="15" customWidth="1"/>
    <col min="15" max="15" width="9.5703125" customWidth="1"/>
    <col min="16" max="16" width="26" customWidth="1"/>
    <col min="17" max="17" width="19.42578125" customWidth="1"/>
  </cols>
  <sheetData>
    <row r="1" spans="1:14" x14ac:dyDescent="0.25">
      <c r="L1" s="6" t="s">
        <v>57</v>
      </c>
    </row>
    <row r="2" spans="1:14" ht="18.75" x14ac:dyDescent="0.3">
      <c r="A2" s="94" t="s">
        <v>56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4" ht="18.75" x14ac:dyDescent="0.3">
      <c r="A3" s="94" t="s">
        <v>55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4" ht="19.5" thickBot="1" x14ac:dyDescent="0.35">
      <c r="A4" s="95" t="s">
        <v>62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4" ht="45.75" thickBot="1" x14ac:dyDescent="0.3">
      <c r="A5" s="1" t="s">
        <v>12</v>
      </c>
      <c r="B5" s="7" t="s">
        <v>13</v>
      </c>
      <c r="C5" s="41" t="s">
        <v>14</v>
      </c>
      <c r="D5" s="8" t="s">
        <v>15</v>
      </c>
      <c r="E5" s="44" t="s">
        <v>59</v>
      </c>
      <c r="F5" s="44" t="s">
        <v>53</v>
      </c>
      <c r="G5" s="9" t="s">
        <v>16</v>
      </c>
      <c r="H5" s="9" t="s">
        <v>77</v>
      </c>
      <c r="I5" s="9" t="s">
        <v>2</v>
      </c>
      <c r="J5" s="9" t="s">
        <v>3</v>
      </c>
      <c r="K5" s="5" t="s">
        <v>78</v>
      </c>
      <c r="L5" s="10" t="s">
        <v>54</v>
      </c>
    </row>
    <row r="6" spans="1:14" ht="15.75" x14ac:dyDescent="0.25">
      <c r="A6" s="2">
        <v>1</v>
      </c>
      <c r="B6" s="39" t="s">
        <v>17</v>
      </c>
      <c r="C6" s="38" t="s">
        <v>18</v>
      </c>
      <c r="D6" s="42" t="s">
        <v>19</v>
      </c>
      <c r="E6" s="42">
        <v>50</v>
      </c>
      <c r="F6" s="43">
        <v>260</v>
      </c>
      <c r="G6" s="11"/>
      <c r="H6" s="12"/>
      <c r="I6" s="45"/>
      <c r="J6" s="12"/>
      <c r="K6" s="12"/>
      <c r="L6" s="46">
        <f>H6*F6</f>
        <v>0</v>
      </c>
    </row>
    <row r="7" spans="1:14" ht="15.75" x14ac:dyDescent="0.25">
      <c r="A7" s="2">
        <v>2</v>
      </c>
      <c r="B7" s="39" t="s">
        <v>20</v>
      </c>
      <c r="C7" s="38" t="s">
        <v>21</v>
      </c>
      <c r="D7" s="42" t="s">
        <v>22</v>
      </c>
      <c r="E7" s="42">
        <v>5</v>
      </c>
      <c r="F7" s="43">
        <v>26</v>
      </c>
      <c r="G7" s="11"/>
      <c r="H7" s="12"/>
      <c r="I7" s="45"/>
      <c r="J7" s="12"/>
      <c r="K7" s="12"/>
      <c r="L7" s="46">
        <f>H7*F7</f>
        <v>0</v>
      </c>
    </row>
    <row r="8" spans="1:14" ht="16.5" thickBot="1" x14ac:dyDescent="0.3">
      <c r="A8" s="2">
        <v>3</v>
      </c>
      <c r="B8" s="40" t="s">
        <v>23</v>
      </c>
      <c r="C8" s="38" t="s">
        <v>58</v>
      </c>
      <c r="D8" s="42" t="s">
        <v>24</v>
      </c>
      <c r="E8" s="4">
        <v>5</v>
      </c>
      <c r="F8" s="43">
        <v>20</v>
      </c>
      <c r="G8" s="11"/>
      <c r="H8" s="12"/>
      <c r="I8" s="45"/>
      <c r="J8" s="12"/>
      <c r="K8" s="12"/>
      <c r="L8" s="46">
        <f>H8*F8</f>
        <v>0</v>
      </c>
    </row>
    <row r="9" spans="1:14" ht="15.75" thickBot="1" x14ac:dyDescent="0.3">
      <c r="A9" s="13"/>
      <c r="B9" s="14" t="s">
        <v>25</v>
      </c>
      <c r="C9" s="15"/>
      <c r="D9" s="15"/>
      <c r="E9" s="15"/>
      <c r="F9" s="15"/>
      <c r="G9" s="15"/>
      <c r="H9" s="15"/>
      <c r="I9" s="15"/>
      <c r="J9" s="15"/>
      <c r="K9" s="16"/>
      <c r="L9" s="47">
        <f>SUM(L6:L8)</f>
        <v>0</v>
      </c>
    </row>
    <row r="12" spans="1:14" ht="19.5" thickBot="1" x14ac:dyDescent="0.35">
      <c r="B12" s="65" t="s">
        <v>63</v>
      </c>
    </row>
    <row r="13" spans="1:14" ht="47.25" customHeight="1" thickBot="1" x14ac:dyDescent="0.3">
      <c r="A13" s="63"/>
      <c r="B13" s="85" t="s">
        <v>72</v>
      </c>
      <c r="C13" s="41" t="s">
        <v>70</v>
      </c>
      <c r="D13" s="41" t="s">
        <v>73</v>
      </c>
      <c r="E13" s="44" t="s">
        <v>74</v>
      </c>
      <c r="F13" s="5" t="s">
        <v>79</v>
      </c>
      <c r="G13" s="9" t="s">
        <v>2</v>
      </c>
      <c r="H13" s="9" t="s">
        <v>3</v>
      </c>
      <c r="I13" s="5" t="s">
        <v>80</v>
      </c>
      <c r="J13" s="10" t="s">
        <v>54</v>
      </c>
      <c r="K13" s="77"/>
      <c r="L13" s="77"/>
      <c r="M13" s="17"/>
    </row>
    <row r="14" spans="1:14" ht="45.75" customHeight="1" thickBot="1" x14ac:dyDescent="0.3">
      <c r="A14" s="64"/>
      <c r="B14" s="75" t="s">
        <v>71</v>
      </c>
      <c r="C14" s="84" t="s">
        <v>69</v>
      </c>
      <c r="D14" s="84">
        <v>6</v>
      </c>
      <c r="E14" s="84">
        <f>306*D14</f>
        <v>1836</v>
      </c>
      <c r="F14" s="86"/>
      <c r="G14" s="87"/>
      <c r="H14" s="86"/>
      <c r="I14" s="86"/>
      <c r="J14" s="76">
        <f>E14*F14</f>
        <v>0</v>
      </c>
      <c r="K14" s="79"/>
      <c r="L14" s="80"/>
      <c r="M14" s="77"/>
      <c r="N14" s="78"/>
    </row>
    <row r="15" spans="1:14" ht="15.75" thickBot="1" x14ac:dyDescent="0.3">
      <c r="B15" s="14" t="s">
        <v>25</v>
      </c>
      <c r="C15" s="15"/>
      <c r="D15" s="15"/>
      <c r="E15" s="15"/>
      <c r="F15" s="15"/>
      <c r="G15" s="15"/>
      <c r="H15" s="15"/>
      <c r="I15" s="15"/>
      <c r="J15" s="83">
        <f>SUM(J14:J14)</f>
        <v>0</v>
      </c>
      <c r="K15" s="81"/>
      <c r="L15" s="82"/>
      <c r="M15" s="77"/>
      <c r="N15" s="78"/>
    </row>
    <row r="16" spans="1:14" ht="15.75" thickBot="1" x14ac:dyDescent="0.3"/>
    <row r="17" spans="2:12" ht="60.75" thickBot="1" x14ac:dyDescent="0.3">
      <c r="B17" s="60" t="s">
        <v>61</v>
      </c>
      <c r="C17" s="60" t="s">
        <v>54</v>
      </c>
      <c r="D17" s="61" t="s">
        <v>67</v>
      </c>
    </row>
    <row r="18" spans="2:12" x14ac:dyDescent="0.25">
      <c r="B18" s="70" t="s">
        <v>64</v>
      </c>
      <c r="C18" s="71">
        <f>L9</f>
        <v>0</v>
      </c>
      <c r="D18" s="72"/>
    </row>
    <row r="19" spans="2:12" ht="15.75" thickBot="1" x14ac:dyDescent="0.3">
      <c r="B19" s="62" t="s">
        <v>65</v>
      </c>
      <c r="C19" s="73">
        <f>J15</f>
        <v>0</v>
      </c>
      <c r="D19" s="74"/>
    </row>
    <row r="20" spans="2:12" ht="15.75" thickBot="1" x14ac:dyDescent="0.3">
      <c r="B20" s="67" t="s">
        <v>66</v>
      </c>
      <c r="C20" s="69">
        <f>SUM(C18:C19)</f>
        <v>0</v>
      </c>
      <c r="D20" s="68">
        <v>20000000</v>
      </c>
      <c r="E20" s="96" t="s">
        <v>68</v>
      </c>
      <c r="F20" s="96"/>
      <c r="G20" s="96"/>
    </row>
    <row r="21" spans="2:12" ht="27.75" customHeight="1" x14ac:dyDescent="0.25">
      <c r="E21" s="96"/>
      <c r="F21" s="96"/>
      <c r="G21" s="96"/>
    </row>
    <row r="22" spans="2:12" ht="15.75" x14ac:dyDescent="0.25">
      <c r="B22" s="97" t="s">
        <v>26</v>
      </c>
      <c r="C22" s="97"/>
    </row>
    <row r="23" spans="2:12" ht="15.75" x14ac:dyDescent="0.25">
      <c r="B23" s="66"/>
      <c r="C23" s="66"/>
    </row>
    <row r="24" spans="2:12" ht="56.25" customHeight="1" x14ac:dyDescent="0.25">
      <c r="B24" s="98" t="s">
        <v>75</v>
      </c>
      <c r="C24" s="98"/>
      <c r="D24" s="98"/>
      <c r="E24" s="98"/>
      <c r="F24" s="98"/>
      <c r="G24" s="98"/>
      <c r="H24" s="98"/>
      <c r="I24" s="98"/>
      <c r="J24" s="98"/>
      <c r="K24" s="98"/>
    </row>
    <row r="25" spans="2:12" x14ac:dyDescent="0.25">
      <c r="B25" s="91" t="s">
        <v>76</v>
      </c>
      <c r="C25" s="91"/>
      <c r="D25" s="91"/>
      <c r="E25" s="91"/>
      <c r="F25" s="91"/>
      <c r="G25" s="91"/>
      <c r="H25" s="91"/>
      <c r="I25" s="91"/>
      <c r="J25" s="91"/>
      <c r="K25" s="91"/>
    </row>
    <row r="26" spans="2:12" x14ac:dyDescent="0.25"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2:12" ht="36" customHeight="1" x14ac:dyDescent="0.25"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2:12" x14ac:dyDescent="0.25">
      <c r="B28" s="59" t="s">
        <v>60</v>
      </c>
    </row>
    <row r="29" spans="2:12" ht="32.25" customHeight="1" x14ac:dyDescent="0.25">
      <c r="B29" s="93" t="s">
        <v>81</v>
      </c>
      <c r="C29" s="93"/>
      <c r="D29" s="93"/>
      <c r="E29" s="93"/>
      <c r="F29" s="93"/>
      <c r="G29" s="93"/>
      <c r="H29" s="93"/>
      <c r="I29" s="93"/>
      <c r="J29" s="93"/>
      <c r="K29" s="93"/>
    </row>
    <row r="30" spans="2:12" x14ac:dyDescent="0.25">
      <c r="B30" s="59"/>
    </row>
    <row r="32" spans="2:12" ht="16.5" thickBot="1" x14ac:dyDescent="0.3">
      <c r="B32" s="92" t="s">
        <v>27</v>
      </c>
      <c r="C32" s="92"/>
      <c r="D32" s="92"/>
      <c r="E32" s="58"/>
      <c r="F32" s="58"/>
      <c r="G32" s="58"/>
      <c r="H32" s="58"/>
      <c r="I32" s="58"/>
      <c r="L32" s="17"/>
    </row>
    <row r="33" spans="1:12" ht="45" customHeight="1" x14ac:dyDescent="0.25">
      <c r="A33" s="18" t="s">
        <v>28</v>
      </c>
      <c r="B33" s="19" t="s">
        <v>29</v>
      </c>
      <c r="C33" s="19" t="s">
        <v>30</v>
      </c>
      <c r="D33" s="19" t="s">
        <v>31</v>
      </c>
      <c r="E33" s="19" t="s">
        <v>5</v>
      </c>
      <c r="F33" s="20" t="s">
        <v>32</v>
      </c>
      <c r="G33" s="20" t="s">
        <v>0</v>
      </c>
      <c r="H33" s="19" t="s">
        <v>33</v>
      </c>
      <c r="I33" s="21" t="s">
        <v>1</v>
      </c>
      <c r="L33"/>
    </row>
    <row r="34" spans="1:12" x14ac:dyDescent="0.25">
      <c r="A34" s="22">
        <v>1</v>
      </c>
      <c r="B34" s="3" t="s">
        <v>6</v>
      </c>
      <c r="C34" s="3" t="s">
        <v>34</v>
      </c>
      <c r="D34" s="99" t="s">
        <v>35</v>
      </c>
      <c r="E34" s="23">
        <v>400</v>
      </c>
      <c r="F34" s="23">
        <v>150</v>
      </c>
      <c r="G34" s="24">
        <v>100000000</v>
      </c>
      <c r="H34" s="50">
        <v>210</v>
      </c>
      <c r="I34" s="51" t="s">
        <v>4</v>
      </c>
      <c r="L34"/>
    </row>
    <row r="35" spans="1:12" x14ac:dyDescent="0.25">
      <c r="A35" s="22">
        <v>2</v>
      </c>
      <c r="B35" s="3" t="s">
        <v>7</v>
      </c>
      <c r="C35" s="3" t="s">
        <v>34</v>
      </c>
      <c r="D35" s="99" t="s">
        <v>35</v>
      </c>
      <c r="E35" s="23">
        <v>400</v>
      </c>
      <c r="F35" s="23">
        <v>150</v>
      </c>
      <c r="G35" s="24">
        <v>40000000</v>
      </c>
      <c r="H35" s="50">
        <v>210</v>
      </c>
      <c r="I35" s="51" t="s">
        <v>4</v>
      </c>
      <c r="L35"/>
    </row>
    <row r="36" spans="1:12" x14ac:dyDescent="0.25">
      <c r="A36" s="22">
        <v>3</v>
      </c>
      <c r="B36" s="3" t="s">
        <v>8</v>
      </c>
      <c r="C36" s="3" t="s">
        <v>34</v>
      </c>
      <c r="D36" s="99" t="s">
        <v>35</v>
      </c>
      <c r="E36" s="23">
        <v>400</v>
      </c>
      <c r="F36" s="23">
        <v>150</v>
      </c>
      <c r="G36" s="24">
        <v>48000000</v>
      </c>
      <c r="H36" s="50">
        <v>220</v>
      </c>
      <c r="I36" s="51" t="s">
        <v>4</v>
      </c>
      <c r="L36"/>
    </row>
    <row r="37" spans="1:12" x14ac:dyDescent="0.25">
      <c r="A37" s="22">
        <v>4</v>
      </c>
      <c r="B37" s="3" t="s">
        <v>11</v>
      </c>
      <c r="C37" s="3" t="s">
        <v>34</v>
      </c>
      <c r="D37" s="99" t="s">
        <v>36</v>
      </c>
      <c r="E37" s="25">
        <v>3000</v>
      </c>
      <c r="F37" s="25">
        <v>150</v>
      </c>
      <c r="G37" s="26">
        <v>10000000</v>
      </c>
      <c r="H37" s="52">
        <v>250</v>
      </c>
      <c r="I37" s="53" t="s">
        <v>4</v>
      </c>
      <c r="L37"/>
    </row>
    <row r="38" spans="1:12" ht="30" x14ac:dyDescent="0.25">
      <c r="A38" s="22">
        <v>5</v>
      </c>
      <c r="B38" s="3" t="s">
        <v>9</v>
      </c>
      <c r="C38" s="3" t="s">
        <v>34</v>
      </c>
      <c r="D38" s="99" t="s">
        <v>82</v>
      </c>
      <c r="E38" s="23">
        <v>200</v>
      </c>
      <c r="F38" s="23">
        <v>150</v>
      </c>
      <c r="G38" s="24">
        <v>100000000</v>
      </c>
      <c r="H38" s="50">
        <v>300</v>
      </c>
      <c r="I38" s="51" t="s">
        <v>4</v>
      </c>
      <c r="L38"/>
    </row>
    <row r="39" spans="1:12" x14ac:dyDescent="0.25">
      <c r="A39" s="22">
        <v>6</v>
      </c>
      <c r="B39" s="27" t="s">
        <v>10</v>
      </c>
      <c r="C39" s="3" t="s">
        <v>34</v>
      </c>
      <c r="D39" s="100" t="s">
        <v>37</v>
      </c>
      <c r="E39" s="28">
        <v>5000</v>
      </c>
      <c r="F39" s="23">
        <v>150</v>
      </c>
      <c r="G39" s="29">
        <v>20000000</v>
      </c>
      <c r="H39" s="54">
        <v>40</v>
      </c>
      <c r="I39" s="51" t="s">
        <v>4</v>
      </c>
      <c r="L39"/>
    </row>
    <row r="40" spans="1:12" x14ac:dyDescent="0.25">
      <c r="A40" s="22">
        <v>7</v>
      </c>
      <c r="B40" s="3" t="s">
        <v>38</v>
      </c>
      <c r="C40" s="3" t="s">
        <v>39</v>
      </c>
      <c r="D40" s="99" t="s">
        <v>35</v>
      </c>
      <c r="E40" s="23">
        <v>3000</v>
      </c>
      <c r="F40" s="23">
        <v>150</v>
      </c>
      <c r="G40" s="24">
        <v>100000</v>
      </c>
      <c r="H40" s="50">
        <v>290</v>
      </c>
      <c r="I40" s="51" t="s">
        <v>4</v>
      </c>
      <c r="L40"/>
    </row>
    <row r="41" spans="1:12" x14ac:dyDescent="0.25">
      <c r="A41" s="22">
        <v>8</v>
      </c>
      <c r="B41" s="3" t="s">
        <v>40</v>
      </c>
      <c r="C41" s="3" t="s">
        <v>39</v>
      </c>
      <c r="D41" s="99" t="s">
        <v>35</v>
      </c>
      <c r="E41" s="23">
        <v>3000</v>
      </c>
      <c r="F41" s="23">
        <v>150</v>
      </c>
      <c r="G41" s="24">
        <v>20000</v>
      </c>
      <c r="H41" s="50">
        <v>50</v>
      </c>
      <c r="I41" s="51" t="s">
        <v>4</v>
      </c>
      <c r="L41"/>
    </row>
    <row r="42" spans="1:12" x14ac:dyDescent="0.25">
      <c r="A42" s="22">
        <v>9</v>
      </c>
      <c r="B42" s="3" t="s">
        <v>41</v>
      </c>
      <c r="C42" s="3" t="s">
        <v>39</v>
      </c>
      <c r="D42" s="99" t="s">
        <v>35</v>
      </c>
      <c r="E42" s="23">
        <v>3000</v>
      </c>
      <c r="F42" s="23">
        <v>150</v>
      </c>
      <c r="G42" s="24">
        <v>50000</v>
      </c>
      <c r="H42" s="50">
        <v>40</v>
      </c>
      <c r="I42" s="51" t="s">
        <v>4</v>
      </c>
      <c r="L42"/>
    </row>
    <row r="43" spans="1:12" x14ac:dyDescent="0.25">
      <c r="A43" s="22">
        <v>10</v>
      </c>
      <c r="B43" s="3" t="s">
        <v>42</v>
      </c>
      <c r="C43" s="3" t="s">
        <v>39</v>
      </c>
      <c r="D43" s="99" t="s">
        <v>35</v>
      </c>
      <c r="E43" s="23">
        <v>3000</v>
      </c>
      <c r="F43" s="23">
        <v>150</v>
      </c>
      <c r="G43" s="24">
        <v>10000</v>
      </c>
      <c r="H43" s="50">
        <v>40</v>
      </c>
      <c r="I43" s="51" t="s">
        <v>4</v>
      </c>
      <c r="L43"/>
    </row>
    <row r="44" spans="1:12" x14ac:dyDescent="0.25">
      <c r="A44" s="22">
        <v>11</v>
      </c>
      <c r="B44" s="3" t="s">
        <v>43</v>
      </c>
      <c r="C44" s="3" t="s">
        <v>39</v>
      </c>
      <c r="D44" s="99" t="s">
        <v>35</v>
      </c>
      <c r="E44" s="23">
        <v>3000</v>
      </c>
      <c r="F44" s="23">
        <v>150</v>
      </c>
      <c r="G44" s="24">
        <v>125000</v>
      </c>
      <c r="H44" s="50">
        <v>20</v>
      </c>
      <c r="I44" s="51" t="s">
        <v>4</v>
      </c>
      <c r="L44"/>
    </row>
    <row r="45" spans="1:12" x14ac:dyDescent="0.25">
      <c r="A45" s="22">
        <v>12</v>
      </c>
      <c r="B45" s="3" t="s">
        <v>44</v>
      </c>
      <c r="C45" s="3" t="s">
        <v>39</v>
      </c>
      <c r="D45" s="99" t="s">
        <v>35</v>
      </c>
      <c r="E45" s="23">
        <v>3000</v>
      </c>
      <c r="F45" s="23">
        <v>150</v>
      </c>
      <c r="G45" s="24">
        <v>200000</v>
      </c>
      <c r="H45" s="50">
        <v>40</v>
      </c>
      <c r="I45" s="51" t="s">
        <v>4</v>
      </c>
      <c r="L45"/>
    </row>
    <row r="46" spans="1:12" x14ac:dyDescent="0.25">
      <c r="A46" s="22">
        <v>13</v>
      </c>
      <c r="B46" s="3" t="s">
        <v>45</v>
      </c>
      <c r="C46" s="3" t="s">
        <v>39</v>
      </c>
      <c r="D46" s="99" t="s">
        <v>36</v>
      </c>
      <c r="E46" s="25">
        <v>2000</v>
      </c>
      <c r="F46" s="25">
        <v>150</v>
      </c>
      <c r="G46" s="26">
        <v>400000</v>
      </c>
      <c r="H46" s="55">
        <v>150</v>
      </c>
      <c r="I46" s="53" t="s">
        <v>4</v>
      </c>
      <c r="L46"/>
    </row>
    <row r="47" spans="1:12" x14ac:dyDescent="0.25">
      <c r="A47" s="22">
        <v>14</v>
      </c>
      <c r="B47" s="3" t="s">
        <v>46</v>
      </c>
      <c r="C47" s="3" t="s">
        <v>39</v>
      </c>
      <c r="D47" s="99" t="s">
        <v>36</v>
      </c>
      <c r="E47" s="25">
        <v>3000</v>
      </c>
      <c r="F47" s="23">
        <v>150</v>
      </c>
      <c r="G47" s="26">
        <v>500000</v>
      </c>
      <c r="H47" s="52">
        <v>500</v>
      </c>
      <c r="I47" s="53" t="s">
        <v>4</v>
      </c>
      <c r="L47"/>
    </row>
    <row r="48" spans="1:12" x14ac:dyDescent="0.25">
      <c r="A48" s="22">
        <v>15</v>
      </c>
      <c r="B48" s="3" t="s">
        <v>47</v>
      </c>
      <c r="C48" s="3" t="s">
        <v>39</v>
      </c>
      <c r="D48" s="99" t="s">
        <v>37</v>
      </c>
      <c r="E48" s="25">
        <v>500</v>
      </c>
      <c r="F48" s="23">
        <v>150</v>
      </c>
      <c r="G48" s="26">
        <v>1500000</v>
      </c>
      <c r="H48" s="55">
        <v>50</v>
      </c>
      <c r="I48" s="53" t="s">
        <v>4</v>
      </c>
      <c r="L48"/>
    </row>
    <row r="49" spans="1:13" ht="30" x14ac:dyDescent="0.25">
      <c r="A49" s="22">
        <v>16</v>
      </c>
      <c r="B49" s="3" t="s">
        <v>48</v>
      </c>
      <c r="C49" s="3" t="s">
        <v>39</v>
      </c>
      <c r="D49" s="99" t="s">
        <v>83</v>
      </c>
      <c r="E49" s="25">
        <v>200</v>
      </c>
      <c r="F49" s="23">
        <v>150</v>
      </c>
      <c r="G49" s="26">
        <v>40000</v>
      </c>
      <c r="H49" s="55">
        <v>50</v>
      </c>
      <c r="I49" s="53" t="s">
        <v>4</v>
      </c>
      <c r="L49"/>
    </row>
    <row r="50" spans="1:13" ht="30" x14ac:dyDescent="0.25">
      <c r="A50" s="22">
        <v>17</v>
      </c>
      <c r="B50" s="3" t="s">
        <v>49</v>
      </c>
      <c r="C50" s="3" t="s">
        <v>39</v>
      </c>
      <c r="D50" s="99" t="s">
        <v>83</v>
      </c>
      <c r="E50" s="25">
        <v>100</v>
      </c>
      <c r="F50" s="23">
        <v>150</v>
      </c>
      <c r="G50" s="26">
        <v>1000000</v>
      </c>
      <c r="H50" s="55">
        <v>350</v>
      </c>
      <c r="I50" s="53" t="s">
        <v>4</v>
      </c>
      <c r="L50"/>
    </row>
    <row r="51" spans="1:13" x14ac:dyDescent="0.25">
      <c r="A51" s="22">
        <v>18</v>
      </c>
      <c r="B51" s="3" t="s">
        <v>50</v>
      </c>
      <c r="C51" s="3" t="s">
        <v>39</v>
      </c>
      <c r="D51" s="99" t="s">
        <v>37</v>
      </c>
      <c r="E51" s="25">
        <v>2000</v>
      </c>
      <c r="F51" s="23">
        <v>150</v>
      </c>
      <c r="G51" s="26">
        <v>3000000</v>
      </c>
      <c r="H51" s="55">
        <v>144</v>
      </c>
      <c r="I51" s="53" t="s">
        <v>4</v>
      </c>
      <c r="L51"/>
    </row>
    <row r="52" spans="1:13" ht="30" x14ac:dyDescent="0.25">
      <c r="A52" s="22">
        <v>19</v>
      </c>
      <c r="B52" s="30" t="s">
        <v>51</v>
      </c>
      <c r="C52" s="3" t="s">
        <v>39</v>
      </c>
      <c r="D52" s="101" t="s">
        <v>83</v>
      </c>
      <c r="E52" s="31">
        <v>200</v>
      </c>
      <c r="F52" s="23">
        <v>150</v>
      </c>
      <c r="G52" s="32">
        <v>600000</v>
      </c>
      <c r="H52" s="56">
        <v>350</v>
      </c>
      <c r="I52" s="53" t="s">
        <v>4</v>
      </c>
      <c r="L52"/>
    </row>
    <row r="53" spans="1:13" x14ac:dyDescent="0.25">
      <c r="A53" s="22">
        <v>20</v>
      </c>
      <c r="B53" s="48" t="s">
        <v>38</v>
      </c>
      <c r="C53" s="48" t="s">
        <v>52</v>
      </c>
      <c r="D53" s="99" t="s">
        <v>35</v>
      </c>
      <c r="E53" s="23">
        <v>3000</v>
      </c>
      <c r="F53" s="23">
        <v>150</v>
      </c>
      <c r="G53" s="24">
        <v>100000</v>
      </c>
      <c r="H53" s="88">
        <v>2</v>
      </c>
      <c r="I53" s="51"/>
      <c r="L53"/>
    </row>
    <row r="54" spans="1:13" x14ac:dyDescent="0.25">
      <c r="A54" s="22">
        <v>21</v>
      </c>
      <c r="B54" s="48" t="s">
        <v>45</v>
      </c>
      <c r="C54" s="48" t="s">
        <v>52</v>
      </c>
      <c r="D54" s="99" t="s">
        <v>36</v>
      </c>
      <c r="E54" s="25">
        <v>2000</v>
      </c>
      <c r="F54" s="25">
        <v>150</v>
      </c>
      <c r="G54" s="26">
        <v>400000</v>
      </c>
      <c r="H54" s="89">
        <v>10</v>
      </c>
      <c r="I54" s="53"/>
      <c r="L54"/>
    </row>
    <row r="55" spans="1:13" ht="15.75" thickBot="1" x14ac:dyDescent="0.3">
      <c r="A55" s="22">
        <v>22</v>
      </c>
      <c r="B55" s="49" t="s">
        <v>50</v>
      </c>
      <c r="C55" s="49" t="s">
        <v>52</v>
      </c>
      <c r="D55" s="102" t="s">
        <v>37</v>
      </c>
      <c r="E55" s="33">
        <v>2000</v>
      </c>
      <c r="F55" s="33">
        <v>150</v>
      </c>
      <c r="G55" s="34">
        <v>3000000</v>
      </c>
      <c r="H55" s="90">
        <v>3</v>
      </c>
      <c r="I55" s="57"/>
      <c r="L55"/>
    </row>
    <row r="56" spans="1:13" x14ac:dyDescent="0.25">
      <c r="B56" s="35"/>
      <c r="E56" s="36"/>
      <c r="F56" s="36"/>
      <c r="G56" s="36"/>
      <c r="J56" s="6"/>
      <c r="L56"/>
      <c r="M56" s="37"/>
    </row>
  </sheetData>
  <mergeCells count="9">
    <mergeCell ref="B25:K27"/>
    <mergeCell ref="B32:D32"/>
    <mergeCell ref="B29:K29"/>
    <mergeCell ref="A2:L2"/>
    <mergeCell ref="A3:L3"/>
    <mergeCell ref="A4:L4"/>
    <mergeCell ref="E20:G21"/>
    <mergeCell ref="B22:C22"/>
    <mergeCell ref="B24:K24"/>
  </mergeCells>
  <pageMargins left="0.25" right="0.25" top="0.75" bottom="0.75" header="0.3" footer="0.3"/>
  <pageSetup paperSize="9" scale="60" fitToHeight="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33467CB7FB5243876B53D46957B85B" ma:contentTypeVersion="12" ma:contentTypeDescription="Vytvoří nový dokument" ma:contentTypeScope="" ma:versionID="1a290ae738d175a774f7015412d079ef">
  <xsd:schema xmlns:xsd="http://www.w3.org/2001/XMLSchema" xmlns:xs="http://www.w3.org/2001/XMLSchema" xmlns:p="http://schemas.microsoft.com/office/2006/metadata/properties" xmlns:ns3="e8af60d7-013f-49e7-9bba-4f0f45c2f0bc" targetNamespace="http://schemas.microsoft.com/office/2006/metadata/properties" ma:root="true" ma:fieldsID="2d9f2db0f91114142730b9a4e1a87f98" ns3:_="">
    <xsd:import namespace="e8af60d7-013f-49e7-9bba-4f0f45c2f0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f60d7-013f-49e7-9bba-4f0f45c2f0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08677C-88DB-4263-AB30-F2152F9B6E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F3F92-D883-43DF-9DCE-EA8CCB7E4C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f60d7-013f-49e7-9bba-4f0f45c2f0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DB2D4B-D9C0-45DE-A5B4-B66F2095E5CA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8af60d7-013f-49e7-9bba-4f0f45c2f0b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Ondráčková Kateřina, Ing., MHA</dc:creator>
  <cp:lastModifiedBy>Bodinková Kateřina</cp:lastModifiedBy>
  <cp:lastPrinted>2023-11-22T14:03:07Z</cp:lastPrinted>
  <dcterms:created xsi:type="dcterms:W3CDTF">2023-08-29T11:49:44Z</dcterms:created>
  <dcterms:modified xsi:type="dcterms:W3CDTF">2023-11-28T10:57:14Z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0x010100B133467CB7FB5243876B53D46957B85B</vt:lpwstr>
  </property>
</Properties>
</file>