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chvalování žádanek Dg\"/>
    </mc:Choice>
  </mc:AlternateContent>
  <xr:revisionPtr revIDLastSave="0" documentId="13_ncr:1_{3AEEC518-49D1-4BD7-896A-9C971B1FFF95}" xr6:coauthVersionLast="36" xr6:coauthVersionMax="36" xr10:uidLastSave="{00000000-0000-0000-0000-000000000000}"/>
  <bookViews>
    <workbookView xWindow="0" yWindow="0" windowWidth="28800" windowHeight="11925" xr2:uid="{818123CB-13A5-4776-A691-791CD836250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J48" i="1" l="1"/>
  <c r="J44" i="1" l="1"/>
  <c r="I15" i="1" l="1"/>
  <c r="J15" i="1" l="1"/>
  <c r="J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Zemánková Lenka, PharmDr., Ph.D.</author>
  </authors>
  <commentList>
    <comment ref="I8" authorId="0" shapeId="0" xr:uid="{CD5FD4A1-90DF-4CF8-9766-06245C0F88E1}">
      <text>
        <r>
          <rPr>
            <b/>
            <sz val="9"/>
            <color indexed="81"/>
            <rFont val="Tahoma"/>
            <family val="2"/>
            <charset val="238"/>
          </rPr>
          <t>Zemánková Lenka, PharmDr., Ph.D.:</t>
        </r>
        <r>
          <rPr>
            <sz val="9"/>
            <color indexed="81"/>
            <rFont val="Tahoma"/>
            <family val="2"/>
            <charset val="238"/>
          </rPr>
          <t xml:space="preserve">
10% sleva při zavádění</t>
        </r>
      </text>
    </comment>
    <comment ref="J8" authorId="0" shapeId="0" xr:uid="{C74E0DDC-9497-4E05-B6E2-2493DCBAF822}">
      <text>
        <r>
          <rPr>
            <b/>
            <sz val="9"/>
            <color indexed="81"/>
            <rFont val="Tahoma"/>
            <family val="2"/>
            <charset val="238"/>
          </rPr>
          <t>Zemánková Lenka, PharmDr., Ph.D.:</t>
        </r>
        <r>
          <rPr>
            <sz val="9"/>
            <color indexed="81"/>
            <rFont val="Tahoma"/>
            <family val="2"/>
            <charset val="238"/>
          </rPr>
          <t xml:space="preserve">
2x 8 820 Kč (= 2 soupravy)</t>
        </r>
      </text>
    </comment>
    <comment ref="I16" authorId="0" shapeId="0" xr:uid="{3B498342-EC83-4785-AFB2-7B82EADB057C}">
      <text>
        <r>
          <rPr>
            <b/>
            <sz val="9"/>
            <color indexed="81"/>
            <rFont val="Tahoma"/>
            <family val="2"/>
            <charset val="238"/>
          </rPr>
          <t>Zemánková Lenka, PharmDr., Ph.D.:</t>
        </r>
        <r>
          <rPr>
            <sz val="9"/>
            <color indexed="81"/>
            <rFont val="Tahoma"/>
            <family val="2"/>
            <charset val="238"/>
          </rPr>
          <t xml:space="preserve">
260euro</t>
        </r>
      </text>
    </comment>
    <comment ref="B17" authorId="0" shapeId="0" xr:uid="{79AA3D94-C1EA-4A8A-B0AD-5801CAA35165}">
      <text>
        <r>
          <rPr>
            <b/>
            <sz val="9"/>
            <color indexed="81"/>
            <rFont val="Tahoma"/>
            <family val="2"/>
            <charset val="238"/>
          </rPr>
          <t>Zemánková Lenka, PharmDr., Ph.D.:</t>
        </r>
        <r>
          <rPr>
            <sz val="9"/>
            <color indexed="81"/>
            <rFont val="Tahoma"/>
            <family val="2"/>
            <charset val="238"/>
          </rPr>
          <t xml:space="preserve">
VZ-2020-00499
plně automatizovaná koagulace
uvedeno v kupní sml</t>
        </r>
      </text>
    </comment>
    <comment ref="I23" authorId="0" shapeId="0" xr:uid="{0B803BDF-C978-4189-A0FA-A1D9F49F3005}">
      <text>
        <r>
          <rPr>
            <b/>
            <sz val="9"/>
            <color indexed="81"/>
            <rFont val="Tahoma"/>
            <family val="2"/>
            <charset val="238"/>
          </rPr>
          <t>Zemánková Lenka, PharmDr., Ph.D.:</t>
        </r>
        <r>
          <rPr>
            <sz val="9"/>
            <color indexed="81"/>
            <rFont val="Tahoma"/>
            <family val="2"/>
            <charset val="238"/>
          </rPr>
          <t xml:space="preserve">
50% sleva</t>
        </r>
      </text>
    </comment>
    <comment ref="I40" authorId="0" shapeId="0" xr:uid="{6C20B244-9442-44F3-B80A-53DE937F8D66}">
      <text>
        <r>
          <rPr>
            <b/>
            <sz val="9"/>
            <color indexed="81"/>
            <rFont val="Tahoma"/>
            <family val="2"/>
            <charset val="238"/>
          </rPr>
          <t>Zemánková Lenka, PharmDr., Ph.D.:</t>
        </r>
        <r>
          <rPr>
            <sz val="9"/>
            <color indexed="81"/>
            <rFont val="Tahoma"/>
            <family val="2"/>
            <charset val="238"/>
          </rPr>
          <t xml:space="preserve">
552,25,- zboží
+ doprava 400,-
</t>
        </r>
      </text>
    </comment>
  </commentList>
</comments>
</file>

<file path=xl/sharedStrings.xml><?xml version="1.0" encoding="utf-8"?>
<sst xmlns="http://schemas.openxmlformats.org/spreadsheetml/2006/main" count="558" uniqueCount="309">
  <si>
    <t>Název zboží</t>
  </si>
  <si>
    <t>katalogové číslo zboží</t>
  </si>
  <si>
    <t>výrobce/ dodavatel</t>
  </si>
  <si>
    <t>účel použití - vyšetření</t>
  </si>
  <si>
    <t>metoda</t>
  </si>
  <si>
    <t>vázaný analyzátor/ přístroj</t>
  </si>
  <si>
    <t>pokud už existuje, tak inventární číslo přístroje</t>
  </si>
  <si>
    <t>zdroj financování - grant ANO/ NE. Pokud grant ano - uveďte název grantu</t>
  </si>
  <si>
    <t>název nákladového střediska</t>
  </si>
  <si>
    <t>OL-EIA-AT1RX_21861239</t>
  </si>
  <si>
    <t>EIA Quant. Determination anti-AT1R Ab. (RUO)</t>
  </si>
  <si>
    <t>Thermo Fisher-OneLambda / Biomedica</t>
  </si>
  <si>
    <t xml:space="preserve">Výzkum nonHLA protilátek u transplantací </t>
  </si>
  <si>
    <t>ELISA</t>
  </si>
  <si>
    <t xml:space="preserve">ANO / RIV SUG 87-65 (vnitřní grant FNOL) </t>
  </si>
  <si>
    <t>Ústav imunologie (grant)</t>
  </si>
  <si>
    <t>cena za aktuální objednávku bez DPH</t>
  </si>
  <si>
    <t>NBP1-19371AF48</t>
  </si>
  <si>
    <t>CD4 antibody AF488</t>
  </si>
  <si>
    <t>NOVUS/Bio-Techne</t>
  </si>
  <si>
    <t>detekce CD4</t>
  </si>
  <si>
    <t>Ústav imunologie</t>
  </si>
  <si>
    <t>ANO číslo NU21-03-00372</t>
  </si>
  <si>
    <t>MinElute PCR Purification Kit (50)</t>
  </si>
  <si>
    <t>Čištění DNA před přípravou knihoven</t>
  </si>
  <si>
    <t>ne</t>
  </si>
  <si>
    <t>High Pure FFPET RNA Isolation Kit, kat. číslo 06650775001</t>
  </si>
  <si>
    <t>Roche</t>
  </si>
  <si>
    <t>izolace RNA z parafinových řezů, dělá se ručně ve flowboxu za použití vyhřívané plotýnky a centrifugy</t>
  </si>
  <si>
    <t>Detekce fúzních variant u solidních nádorů</t>
  </si>
  <si>
    <t>stav</t>
  </si>
  <si>
    <t>pro manuální stanovení</t>
  </si>
  <si>
    <t>ne - manuálně</t>
  </si>
  <si>
    <t>Ninhydrin pro AAA 400</t>
  </si>
  <si>
    <t>Ninhydrin</t>
  </si>
  <si>
    <t>INGOS</t>
  </si>
  <si>
    <t>vyšetření Aminokyselin</t>
  </si>
  <si>
    <t>OKB</t>
  </si>
  <si>
    <t>stanovení aminokyselin</t>
  </si>
  <si>
    <t>AAA 400</t>
  </si>
  <si>
    <t>I023117-000</t>
  </si>
  <si>
    <t>ORG 643</t>
  </si>
  <si>
    <t>Anti-Annexin V IgG/IgM</t>
  </si>
  <si>
    <t>ORGENTEC/SEBIA CZECH REPUBLIC S.R.O</t>
  </si>
  <si>
    <t>IMUNO 4141</t>
  </si>
  <si>
    <t>Sulfolyser 3x500 ml</t>
  </si>
  <si>
    <t>Sysmex</t>
  </si>
  <si>
    <t>krevní obraz</t>
  </si>
  <si>
    <t>fotometrická</t>
  </si>
  <si>
    <t>Sysmex XN-L 350</t>
  </si>
  <si>
    <t>NE</t>
  </si>
  <si>
    <t>C0031929 (Promedica 4/23)</t>
  </si>
  <si>
    <t>pozn.</t>
  </si>
  <si>
    <t>máme VZ-2020-000894 pro HOK krevní obraz, kde 5L balení, to bere i TO a proexpiruje jim, nespotřebují</t>
  </si>
  <si>
    <t>VYŠETŘENÍ PRO REPRODUKČNÍ IMUNOLOGII, REVMATOLOGII, HEMATOLOGII - trombotické stavy</t>
  </si>
  <si>
    <t>TECAN HYDROFLEX, Fotometr TECAN Sunrise</t>
  </si>
  <si>
    <t>I024833-000, I025393-000</t>
  </si>
  <si>
    <t>kontakt</t>
  </si>
  <si>
    <t>Mrázek František, prof. MUDr., Ph.D. &lt;Frantisek.Mrazek@fnol.cz&gt;; Šidová Veronika, Mgr. &lt;Veronika.Sidova@fnol.cz&gt;</t>
  </si>
  <si>
    <t>Raskova Kafkova Leona &lt;leona.raskova@upol.cz&gt;</t>
  </si>
  <si>
    <t>Koudelakova Vladimira &lt;vladimira.koudelakova@upol.cz&gt;</t>
  </si>
  <si>
    <t>Hlídková Eva, RNDr. &lt;Eva.Hlidkova@fnol.cz&gt;</t>
  </si>
  <si>
    <t>Hrabcová Eva, Mgr. Bc. &lt;Eva.Hrabcova@fnol.cz&gt;</t>
  </si>
  <si>
    <t>Heřmanová Zuzana, MUDr., Ph.D. &lt;Zuzana.Hermanova@fnol.cz&gt;; Bednaříková Jana, Mgr. &lt;Jana.Bednarikova@fnol.cz&gt;</t>
  </si>
  <si>
    <t>schváleno</t>
  </si>
  <si>
    <t>průtoková cytometrie</t>
  </si>
  <si>
    <t>Mindray</t>
  </si>
  <si>
    <t xml:space="preserve">FNOL C0027641-000 </t>
  </si>
  <si>
    <t>TO  3590</t>
  </si>
  <si>
    <t>QIAGENE/Genetica</t>
  </si>
  <si>
    <t>přečištění DNA a PCR produktů, dělá se ručně (na kolonkách) za použití centrifugy</t>
  </si>
  <si>
    <t>CT-PAC101-10-OG</t>
  </si>
  <si>
    <t>CytoTest/Intimex</t>
  </si>
  <si>
    <t>fluorescenční in situ hybridizace</t>
  </si>
  <si>
    <t>Detekce delece chromozomální oblasti 10p u gluoblastomů pomocí FISH</t>
  </si>
  <si>
    <t>I023659-000</t>
  </si>
  <si>
    <t>LEM  4442</t>
  </si>
  <si>
    <t>fluorescenční mikroskop</t>
  </si>
  <si>
    <t>13165F</t>
  </si>
  <si>
    <t>MassCLEAVE, PCR Reagent And SpectroCHIP Kit - CPM (10x96)</t>
  </si>
  <si>
    <t>Explorea s.r.o., Pod Višňovkou 1662/23, 140 00 Praha 4-Krč</t>
  </si>
  <si>
    <t>výzkum biomarkerů náhlého kardiálního úmrtí (dle náplně  vnitřního grantu FNOL 2023 RIV 87-69: "Multioborový projekt diagnostiky a léčebné péče o rodiny s výskytem náhlého kardiálního úmrtí ", řešitel: doc. MUDr. Jana Petřková, Ph.D.)</t>
  </si>
  <si>
    <t>Laboratoř kardiogenomiky (LEM) - NS 4443</t>
  </si>
  <si>
    <t>DNA analýza</t>
  </si>
  <si>
    <t>Spektrofotometr hmotnostní</t>
  </si>
  <si>
    <t>I024749-000 (2010)</t>
  </si>
  <si>
    <t>vnitřní grant FNOL 2023 RIV 87-69: "Multioborový projekt diagnostiky a léčebné péče o rodiny s výskytem náhlého kardiálního úmrtí ", řešitel: doc. MUDr. Jana Petřková, Ph.D.</t>
  </si>
  <si>
    <t>Straková Gabriela, Bc. &lt;Gabriela.Strakova@fnol.cz&gt;</t>
  </si>
  <si>
    <t>Androgen Receptor (SP 107)</t>
  </si>
  <si>
    <t>primární protilátka</t>
  </si>
  <si>
    <t>nepřímá imunohistochemie</t>
  </si>
  <si>
    <t xml:space="preserve">Benchmark Ultra Stainer (=IHC a ISH automat) </t>
  </si>
  <si>
    <t>CD4 (SP35)</t>
  </si>
  <si>
    <t>PATOL  3741</t>
  </si>
  <si>
    <t xml:space="preserve"> C0031619, C0031620, C0031621 (Roche)</t>
  </si>
  <si>
    <t>Bezděková Michala, Mgr., Ph.D. &lt;Michala.Bezdekova@fnol.cz&gt;</t>
  </si>
  <si>
    <t>EZ-TBIV:VEUPLEX TBI assay</t>
  </si>
  <si>
    <t>EzDia Tech/PromedeusLab</t>
  </si>
  <si>
    <t xml:space="preserve">vyšetření 2 markerů (GFAP, UCHL1) při podezření na intrakraniální poranění </t>
  </si>
  <si>
    <t>8710 RIV</t>
  </si>
  <si>
    <t>GFAP, UCHL1</t>
  </si>
  <si>
    <t>VEUDx</t>
  </si>
  <si>
    <t>ANO - grant 8710 RIV Posílení diagnostiky kraniotraumat prostřednictvím GFAP biomarkeru, hlavní řešitel MUDr. Trnka (NCHK).</t>
  </si>
  <si>
    <t>Prošková Jitka, RNDr. &lt;Jitka.Proskova@fnol.cz&gt;</t>
  </si>
  <si>
    <r>
      <t xml:space="preserve">analyzátor VEUDx (1.200.000,-), který bychom měli </t>
    </r>
    <r>
      <rPr>
        <sz val="11"/>
        <color rgb="FFFF0000"/>
        <rFont val="Calibri"/>
        <family val="2"/>
        <charset val="238"/>
        <scheme val="minor"/>
      </rPr>
      <t>krátkodobě zapůjčený</t>
    </r>
    <r>
      <rPr>
        <sz val="11"/>
        <color theme="1"/>
        <rFont val="Calibri"/>
        <family val="2"/>
        <charset val="238"/>
        <scheme val="minor"/>
      </rPr>
      <t xml:space="preserve"> pouze pro vyšetření vzorků nasbíraných v rámci grantu, přístroj by byl zapůjčen pouze na dobu 3 měsíců (protokol o zapůjčení), kit by se využil pouze jeden</t>
    </r>
  </si>
  <si>
    <t>CYT-MM_x0002_MRD8</t>
  </si>
  <si>
    <t>Multiple Myeloma Minimal Residual Disease, 20 tests</t>
  </si>
  <si>
    <t>Cytognos/BD Czechia</t>
  </si>
  <si>
    <t>Diagnostika a sledování MRD u mnohočetného  myelomu</t>
  </si>
  <si>
    <t>Průtoková cytometrie</t>
  </si>
  <si>
    <t>Omnicyte, BD FACS Canto II</t>
  </si>
  <si>
    <t>grant v roce 2023 NE, později možno</t>
  </si>
  <si>
    <t>HOK laboratoř 3241</t>
  </si>
  <si>
    <t>Novák Martin, RNDr., Ph.D. &lt;Martin.Novak@fnol.cz&gt;</t>
  </si>
  <si>
    <t>I025230-000 (2013), I0031888-000 (2023)</t>
  </si>
  <si>
    <t>EZ-TBIV</t>
  </si>
  <si>
    <t>podepsán protokol o vypůjčce</t>
  </si>
  <si>
    <t>A0060/6</t>
  </si>
  <si>
    <t>Idylla™ EGFR Mutation Test (6 testů v balení) CE-IVD</t>
  </si>
  <si>
    <t>Bamed</t>
  </si>
  <si>
    <t>PCR</t>
  </si>
  <si>
    <t> I0029191-000 (2020)</t>
  </si>
  <si>
    <t>Kořínková Gabriela, Mgr., Ph.D. &lt;Gabriela.Korinkova@fnol.cz&gt;</t>
  </si>
  <si>
    <t>nákup 1-2 balení, maximálně 49 000 kč vč. DPH; přístroj VZ-2019-001250</t>
  </si>
  <si>
    <t>udělaná poptavka na konkurenci-3 firmy</t>
  </si>
  <si>
    <t>P062-025R</t>
  </si>
  <si>
    <t>SALSA MLPA Probemix P062 LDLR - 25 rxn</t>
  </si>
  <si>
    <t>GEN - 2841</t>
  </si>
  <si>
    <t>Ne</t>
  </si>
  <si>
    <t>Vrtěl Petr, Mgr., Ph.D. &lt;Petr.Vrtel@fnol.cz&gt;</t>
  </si>
  <si>
    <t>MLPA-fragmentační analýza</t>
  </si>
  <si>
    <t>I0027802-000 // I0031231-000 // I023952-000</t>
  </si>
  <si>
    <t>MRC Holland/ dod. PentaGen</t>
  </si>
  <si>
    <t xml:space="preserve">ABIPRISM3130 </t>
  </si>
  <si>
    <t>HemosIL Factor V Leiden (APCR V)</t>
  </si>
  <si>
    <t>Werfen</t>
  </si>
  <si>
    <t>APCr</t>
  </si>
  <si>
    <t>3244 LKG</t>
  </si>
  <si>
    <t>v LIS 427</t>
  </si>
  <si>
    <t>ACL TOP 750 CTS</t>
  </si>
  <si>
    <t>C008446</t>
  </si>
  <si>
    <t xml:space="preserve"> HemosIL AcuStar HIT-IgG(PF4-H)</t>
  </si>
  <si>
    <t>v LIS 452</t>
  </si>
  <si>
    <t>Bioflash</t>
  </si>
  <si>
    <t>C010335</t>
  </si>
  <si>
    <t xml:space="preserve"> HemosIL AcuStar HIT Controls</t>
  </si>
  <si>
    <t>Úlehlová Jana, Mgr., Ph.D. &lt;Jana.Ulehlova@fnol.cz&gt;</t>
  </si>
  <si>
    <t>Idylla  je uzavřený systém. Nelze koupit kazety jiného výrobce</t>
  </si>
  <si>
    <t>mutace EGFR u nádorů plic, (ojediněle) máme od lékařů k dispozici pouze cytologický materiál, tzn velmi málo nádorových buněk pro vyšetření standartníma metodama (NGS, standartní PCR metody)</t>
  </si>
  <si>
    <t>Detekce CNV (delece/duplikace) v genu LDLR; ojedinělý pacient konfirmace mutace</t>
  </si>
  <si>
    <t>HIT - 19pac./3 měsíce/1kit</t>
  </si>
  <si>
    <t>SMLN-2020-617-000494</t>
  </si>
  <si>
    <t>HIT-Heparinem indukovaná trombocytopenie</t>
  </si>
  <si>
    <t>nakupujeme MEDISTA; test na APC rezistenci způsobenou mutací faktoru V:Q506 (zvýšená srážlivost)</t>
  </si>
  <si>
    <t xml:space="preserve">HIT - odhalení pacientů s podezřením na heparinem indukovanou trombocytopenii; Četnost pacientů je nízká, avšak stav je velmi rizikový-změnu léčebného přístupu </t>
  </si>
  <si>
    <t>v rámci implementace CE IVD změna postupu vyšetření; jednalo o 4 kity na rok plus kontrolní materiál (cca 64tis.)</t>
  </si>
  <si>
    <t>D-5120-100-OG</t>
  </si>
  <si>
    <t>XL t(8;9) PCM1/JAK2 DF</t>
  </si>
  <si>
    <t>MetaSystems/Alogo</t>
  </si>
  <si>
    <t>FISH</t>
  </si>
  <si>
    <t>I017580-000</t>
  </si>
  <si>
    <t>5067-5577</t>
  </si>
  <si>
    <t>RNA ScreenTape Sample Buffer</t>
  </si>
  <si>
    <t>Agilent/HPST</t>
  </si>
  <si>
    <t>kontrola kvality RNA</t>
  </si>
  <si>
    <t>izolace nukleových kyselin</t>
  </si>
  <si>
    <t>Tape Station</t>
  </si>
  <si>
    <t>I0029626-000</t>
  </si>
  <si>
    <t>5067-5576</t>
  </si>
  <si>
    <t xml:space="preserve">RNA ScreenTape </t>
  </si>
  <si>
    <t>MPD4490</t>
  </si>
  <si>
    <t>IGK/MYC Dual Fusion FISH Probe</t>
  </si>
  <si>
    <t>OGT/Sysmex</t>
  </si>
  <si>
    <t>detekce přestaveb genů pro lehký řetězec imunoglobulinu lambda a MYC u pacientů s lymfomem/monohočetným myelomem</t>
  </si>
  <si>
    <t>MPD4480 </t>
  </si>
  <si>
    <t>IGL/MYC Dual Fusion FISH Probe</t>
  </si>
  <si>
    <t>detekce přestaveb genů pro lehký řetězec imunoglobulinu Kappa a MYC u pacientů s lymfomem/monohočetným myelomem</t>
  </si>
  <si>
    <t>HOK  3245</t>
  </si>
  <si>
    <t>Urbánková Helena, Mgr., Ph.D. &lt;Helena.Urbankova@fnol.cz&gt;</t>
  </si>
  <si>
    <t>I017580-000 (1996)</t>
  </si>
  <si>
    <t>I0029626-000 (2020)</t>
  </si>
  <si>
    <t>detekce t(8;9) u myeloidních/lymfoidních neoplázií s eosinofilií</t>
  </si>
  <si>
    <t>3PLUS1® Multilevel Plasma Calibrator Set 
Antiepileptic Drugs/EXTENDED (lyoph.)</t>
  </si>
  <si>
    <t>BioTech a.s.</t>
  </si>
  <si>
    <t>TDM antiepiletptik</t>
  </si>
  <si>
    <t>LCMS (92178)</t>
  </si>
  <si>
    <t>LCMS</t>
  </si>
  <si>
    <t>Iliadisová Marta, Bc. &lt;Marta.Iliadisova@fnol.cz&gt;</t>
  </si>
  <si>
    <t>I025397; I0030411</t>
  </si>
  <si>
    <t>92025/XT</t>
  </si>
  <si>
    <r>
      <t>urgentní!</t>
    </r>
    <r>
      <rPr>
        <sz val="11"/>
        <rFont val="Calibri"/>
        <family val="2"/>
        <charset val="238"/>
        <scheme val="minor"/>
      </rPr>
      <t xml:space="preserve"> v QI jsou zavedeny položky celý set a interní standardy (DC611, DF344) - zavést kartu pro kalibrátory; objednávky podle aktuální spotřeby, buď celý set, nebo jen jeho část (letos 132tis.,-)</t>
    </r>
  </si>
  <si>
    <t>Lymphoprep 500 ml</t>
  </si>
  <si>
    <t>Stemcell/Scintila</t>
  </si>
  <si>
    <t>izolace PBMC</t>
  </si>
  <si>
    <t>manuální vrstvení</t>
  </si>
  <si>
    <t>-</t>
  </si>
  <si>
    <t>Cryostor CS10 100 ml</t>
  </si>
  <si>
    <t>D-PBS 1x without Ca and Mg 500 ml</t>
  </si>
  <si>
    <t xml:space="preserve">Katerina.Poslusna@premier-research.com&gt; </t>
  </si>
  <si>
    <t>klinické hodnocení s číslem protokolu VB-C-03</t>
  </si>
  <si>
    <t>Katerina.Poslusna@premier-research.com&gt; ; Onkologicka klinika - Mgr. Strouhal</t>
  </si>
  <si>
    <r>
      <rPr>
        <sz val="11"/>
        <color rgb="FFFF0000"/>
        <rFont val="Calibri"/>
        <family val="2"/>
        <charset val="238"/>
        <scheme val="minor"/>
      </rPr>
      <t>Objednává u nás Premier research</t>
    </r>
    <r>
      <rPr>
        <sz val="11"/>
        <color theme="1"/>
        <rFont val="Calibri"/>
        <family val="2"/>
        <charset val="238"/>
        <scheme val="minor"/>
      </rPr>
      <t xml:space="preserve"> pro potřeby klinické hodnocení s číslem protokolu VB-C-03, které probíhá na Onkologické klinice; vystavíme jim fakturu</t>
    </r>
  </si>
  <si>
    <t>Piperacillin disky</t>
  </si>
  <si>
    <t>BioRad</t>
  </si>
  <si>
    <t>testování citlivosti</t>
  </si>
  <si>
    <t>MIKRO</t>
  </si>
  <si>
    <t>Piperacillin+Tazobactam</t>
  </si>
  <si>
    <t>náhrada za disk ceftazidim/kyselina klavulanová, který Bio-Rad přestal vyrábět; cca 3 balení/rok (3 tis./rok)</t>
  </si>
  <si>
    <t>Z2390MT</t>
  </si>
  <si>
    <t>CD123, 0,1 ml,</t>
  </si>
  <si>
    <t>Zeta Corporation/Pragostem</t>
  </si>
  <si>
    <t xml:space="preserve"> C0031619, C0031620, C0031621</t>
  </si>
  <si>
    <t>Z2226MT</t>
  </si>
  <si>
    <t>CDK4, 0,1 ml</t>
  </si>
  <si>
    <t>SATB2 (EP281) PAb</t>
  </si>
  <si>
    <t>Synaptophysin (SP11)</t>
  </si>
  <si>
    <t>PATOL    3741</t>
  </si>
  <si>
    <t>jedná se o náhradu stávající protilátky</t>
  </si>
  <si>
    <t>primární protilátka; CD123 -marker pro dg. blastické plasmocytoidní dendritické neoplazie, pro systémovou mastocytózu, hairy cell leukémii, akutní myeloidní leukémii. Zavádí se v rámci komplexního onkologického centra a lymfomové skupiny ČR.</t>
  </si>
  <si>
    <t>primární protilátka; CDK4 - marker pro dg. atypického lipomatózního tumoru, dobře diferencovaného liposarkomu, dediferencovaného liposarkomu, low grade osteosarkomu.</t>
  </si>
  <si>
    <t xml:space="preserve">primární protilátka; SATB2 – marker pro odlišení metastatického kolorektálního karcinomu od pankreatobiliárního karcinomu či ovariálního karcinomu, plicního karcinomu, ampulárního adenokarcinomu, karcinomu plic. </t>
  </si>
  <si>
    <r>
      <t>Brilliant Violet 785™</t>
    </r>
    <r>
      <rPr>
        <b/>
        <sz val="24"/>
        <color theme="1"/>
        <rFont val="Calibri"/>
        <family val="2"/>
        <charset val="238"/>
        <scheme val="minor"/>
      </rPr>
      <t xml:space="preserve">  </t>
    </r>
    <r>
      <rPr>
        <b/>
        <sz val="12"/>
        <color theme="1"/>
        <rFont val="Calibri"/>
        <family val="2"/>
        <charset val="238"/>
        <scheme val="minor"/>
      </rPr>
      <t>anti-human TIGIT (VSTM3)</t>
    </r>
  </si>
  <si>
    <t>SONY/ITA Inertact sro</t>
  </si>
  <si>
    <t>grant 85-86</t>
  </si>
  <si>
    <t>FITC anti-human CD223 (LAG-3)</t>
  </si>
  <si>
    <t>PE anti-human CD366 (Tim-3)</t>
  </si>
  <si>
    <t>Směšná Yvona, MUDr., Ph.D. &lt;Yvona.Smesna@fnol.cz&gt;</t>
  </si>
  <si>
    <t>P8811-100MG</t>
  </si>
  <si>
    <r>
      <rPr>
        <b/>
        <sz val="11"/>
        <color theme="1"/>
        <rFont val="Calibri"/>
        <family val="2"/>
        <charset val="238"/>
        <scheme val="minor"/>
      </rPr>
      <t xml:space="preserve">Protease from Streptomyces griseus    </t>
    </r>
    <r>
      <rPr>
        <sz val="11"/>
        <color theme="1"/>
        <rFont val="Calibri"/>
        <family val="2"/>
        <charset val="238"/>
        <scheme val="minor"/>
      </rPr>
      <t xml:space="preserve">                  viz https://www.sigmaaldrich.com/CZ/en/product/sigma/p8811</t>
    </r>
  </si>
  <si>
    <t>Sigma-Aldrich</t>
  </si>
  <si>
    <t>Cross match dárce a příjemce průtokovou cytometrií pro účely transplantačního programu ledvin TC Olomouc</t>
  </si>
  <si>
    <t>4141 IMUNO</t>
  </si>
  <si>
    <t>FCXM - zatím ve vývoji</t>
  </si>
  <si>
    <t>Průtokový cytometr Mindray BriCyte E6</t>
  </si>
  <si>
    <t>C 0027641-000</t>
  </si>
  <si>
    <t>1620,-</t>
  </si>
  <si>
    <t>3240,-</t>
  </si>
  <si>
    <t>Šidová Veronika, Mgr. &lt;Veronika.Sidova@fnol.cz&gt;</t>
  </si>
  <si>
    <t xml:space="preserve"> plán 10ks/rok (453 580,-) připravit VZ na vyšetření MM</t>
  </si>
  <si>
    <t>D-019</t>
  </si>
  <si>
    <t>Dihydrocodeine hydrochloride solution, 1.0 mg/mL in methanol (as free base), ampule of 1 mL, certified reference material, Cerilliant®</t>
  </si>
  <si>
    <t>Sigma Aldrich</t>
  </si>
  <si>
    <t>referenční standard-toxikologické vyšetření</t>
  </si>
  <si>
    <t>92137, 92185, 92187, 92189, 92191, 92178*</t>
  </si>
  <si>
    <t>není</t>
  </si>
  <si>
    <t>* nejde o nově zaváděnou metodu, průkaz a stanovení návykových látek je jedním z běžně prováděných toxikologických vyšetření (pro klinická i forenzní vyšetření).</t>
  </si>
  <si>
    <t xml:space="preserve">008Q482	</t>
  </si>
  <si>
    <t>Marihuana THC-kazetový test, 	cut-off=25</t>
  </si>
  <si>
    <t>Ultimed/JK Trading s.r.o.</t>
  </si>
  <si>
    <t>imunovyšetření na CANN</t>
  </si>
  <si>
    <t>92135, 92133</t>
  </si>
  <si>
    <t xml:space="preserve">* nejde o nově zaváděnou metodu, imunochemický průkaz návykových látek, Kazetový test Marihuana-THC potřebujeme při vyšetření na HHC v moči. </t>
  </si>
  <si>
    <t>schválen 1ks</t>
  </si>
  <si>
    <t>cena 28 Kč/1 test; aktuálně 20ks=560,-</t>
  </si>
  <si>
    <t>roční objem objednávky cca 100 ks testů=2800,-</t>
  </si>
  <si>
    <t>Z2659RT</t>
  </si>
  <si>
    <t>Arginase 1, 0,1 ml,</t>
  </si>
  <si>
    <t xml:space="preserve"> 09592237001</t>
  </si>
  <si>
    <t>anti-Prame (EPR20330) Rabbit Monoclonal Primary Antibody</t>
  </si>
  <si>
    <t>PATOL 3741</t>
  </si>
  <si>
    <t>primární protilátka - Prognostický faktor metastatického rizika uveálního melamomu či některých karcinomů</t>
  </si>
  <si>
    <t>Protilátka je pref. exprimována v maligním melanomu – kožní melanom, okulární melanom a ve většině synoviálních sarkomů a myxoidním liposarkomu; obvykle negativní v névech a jiných benigních neoplaziích</t>
  </si>
  <si>
    <t>primární protilátka - Senzitivní a specifický marker benigních nebo maligních hepatocytů; pomáhá rozlišit hepatocelulární karcinom od metastatického karcinomu</t>
  </si>
  <si>
    <t>IgG rabbit polyclonal antibody</t>
  </si>
  <si>
    <t xml:space="preserve">jedná se o náhradu stávající k.č. IR51261-2 (DC403), kterou Altium přestalo od listopadu dodávat </t>
  </si>
  <si>
    <t>NOVACLONE Anti-IgG-C3d,gr.10x10ml</t>
  </si>
  <si>
    <t>Immucor/APR</t>
  </si>
  <si>
    <t>detekce senzibilizujících protilátek</t>
  </si>
  <si>
    <t>typování některých antigenů, došetření Dw/v, kompletní imunohematologické vyšetření</t>
  </si>
  <si>
    <t>není (manuální vyšetření)</t>
  </si>
  <si>
    <t>Šianská Jarmila, Mgr. &lt;Jarmila.Sianska@fnol.cz&gt;</t>
  </si>
  <si>
    <t>ukončení distribuce: BIOSCOT Anti-lidský globulin polyspecifický (dodávala f. Dynex), kat.číslo TS – 10U</t>
  </si>
  <si>
    <t>CT-PAC112-10-OG</t>
  </si>
  <si>
    <t xml:space="preserve">MN1 Break Apart FISH Probe Kit, 100μl </t>
  </si>
  <si>
    <t>ano - fluorescenční mikroskop</t>
  </si>
  <si>
    <t>CT-PAC048-10-OG</t>
  </si>
  <si>
    <t>CDK4/CCP12 FISH Probe Kit, 100μl</t>
  </si>
  <si>
    <t>Detekce přestaveb genu MN1 u gliálních nádorů pomocí FISH</t>
  </si>
  <si>
    <t>Detekce počtu kopií genu CDK4 u sarkomů pomocí FISH</t>
  </si>
  <si>
    <t>nové vyšetření, odhadem u max 30 vyšetření u CDK4/CCP12 a max 20 vyšetření u MN1. Měly by nám stačit 2 ks sondy CDK4 a 1 ks sondy MN1 ročně</t>
  </si>
  <si>
    <t>Trimethoprim disky</t>
  </si>
  <si>
    <t>Bio-Rad</t>
  </si>
  <si>
    <t>testování citlivosti - DK testování kmenů u vybraných dětí</t>
  </si>
  <si>
    <t>požadavek Dětské kliniky k testování kmenů u vybraných dětí (odhad frekvence 5/rok)</t>
  </si>
  <si>
    <t>TR 2218   </t>
  </si>
  <si>
    <t>Anti-Coli O157</t>
  </si>
  <si>
    <t>Bio Vendor</t>
  </si>
  <si>
    <t>oveření patog.kmene E. coli O157</t>
  </si>
  <si>
    <t>ověření patogenního kmene</t>
  </si>
  <si>
    <r>
      <t xml:space="preserve">Aglutinační sérum k průkazu patogenních kmenů E. coli O157 – zde jde o </t>
    </r>
    <r>
      <rPr>
        <b/>
        <sz val="11"/>
        <color theme="1"/>
        <rFont val="Calibri"/>
        <family val="2"/>
        <charset val="238"/>
        <scheme val="minor"/>
      </rPr>
      <t>změnu dodavatele, ten stávající již nedodává</t>
    </r>
    <r>
      <rPr>
        <sz val="11"/>
        <color theme="1"/>
        <rFont val="Calibri"/>
        <family val="2"/>
        <charset val="238"/>
        <scheme val="minor"/>
      </rPr>
      <t>. Frekvence objednání cca 1/rok</t>
    </r>
  </si>
  <si>
    <t>OL-EIA-ETARX_21861239</t>
  </si>
  <si>
    <t>EIA Quant. Determination anti-ETAR Ab</t>
  </si>
  <si>
    <t>Biomedica</t>
  </si>
  <si>
    <t>Reader mikrodestiček Biotek EL800</t>
  </si>
  <si>
    <t>Stanovení anti-ETAR non-HLA protilátek, které výzkumy ukazují jako klinicky zásadní. Vyšetření je plánováno u imunologicky složitých pacientů před/po transplantaci ledvin TC Olomouc za účelem doplnění protilátkového nálezu.</t>
  </si>
  <si>
    <t>I023049-000 (rok 2006)</t>
  </si>
  <si>
    <r>
      <t xml:space="preserve">očekávaný finanční objem </t>
    </r>
    <r>
      <rPr>
        <b/>
        <sz val="14"/>
        <color rgb="FFFF0000"/>
        <rFont val="Arial"/>
        <family val="2"/>
        <charset val="238"/>
      </rPr>
      <t xml:space="preserve">za rok </t>
    </r>
    <r>
      <rPr>
        <b/>
        <sz val="14"/>
        <color theme="0"/>
        <rFont val="Arial"/>
        <family val="2"/>
        <charset val="238"/>
      </rPr>
      <t>bez DPH</t>
    </r>
  </si>
  <si>
    <t xml:space="preserve">FP-335 </t>
  </si>
  <si>
    <t>YAP1 Gene Break Apart Probe Detection Kit</t>
  </si>
  <si>
    <t>FastProbe/Pentagene</t>
  </si>
  <si>
    <t>Detekce přestavby v chromozomální oblasti 11q22 u ependymomů pomocí FISH</t>
  </si>
  <si>
    <t>FP-082</t>
  </si>
  <si>
    <t>MAML2 (11q21) gene break apart probe</t>
  </si>
  <si>
    <t>Detekce přestavby v chromozomální oblasti 11q21 u epidermoidních karcinomů pomocí FISH</t>
  </si>
  <si>
    <t>LEM 4442</t>
  </si>
  <si>
    <t>LEM 4443</t>
  </si>
  <si>
    <t>nové vyšetření, které se bude vykazovat na pojišťovnu a indikuje ho Ústav patologie.</t>
  </si>
  <si>
    <t>Stanovení anti-ETAR protilátek bude součásní panelu non-HLA protilátek, který je zatím ve vývoji; manuální ELISA</t>
  </si>
  <si>
    <r>
      <t xml:space="preserve">(s kódem cenové nabídky PT230908OL); do konce 2023 - 47495,-; pro rok 2024 očekávaný náklad 94990,- 2 balení; doc. Krejčí; </t>
    </r>
    <r>
      <rPr>
        <sz val="11"/>
        <color rgb="FFFF0000"/>
        <rFont val="Calibri"/>
        <family val="2"/>
        <charset val="238"/>
        <scheme val="minor"/>
      </rPr>
      <t>40 testů v balení - cca 1200,-/test; prokázán vliv na humorální rejekci štěpu a na délce doby přežití. Vyšetření může doplnit současnou diagnostiku, zj. u imunologicky komplikovaných pacientů.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</si>
</sst>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sz val="10"/>
      <color theme="1"/>
      <name val="Verdana"/>
      <family val="2"/>
      <charset val="238"/>
    </font>
    <font>
      <sz val="12"/>
      <color theme="1"/>
      <name val="Courier New"/>
      <family val="3"/>
      <charset val="238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Verdana"/>
      <family val="2"/>
      <charset val="238"/>
    </font>
    <font>
      <sz val="11"/>
      <color rgb="FF21212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vertical="top" wrapText="1"/>
    </xf>
    <xf numFmtId="0" fontId="2" fillId="0" borderId="0" xfId="0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44" fontId="0" fillId="0" borderId="0" xfId="0" applyNumberFormat="1" applyFill="1"/>
    <xf numFmtId="0" fontId="4" fillId="0" borderId="0" xfId="0" applyFont="1"/>
    <xf numFmtId="0" fontId="5" fillId="3" borderId="0" xfId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6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0" fillId="4" borderId="0" xfId="0" applyFill="1" applyAlignment="1">
      <alignment wrapText="1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0" borderId="0" xfId="0" applyFill="1" applyAlignment="1">
      <alignment wrapText="1"/>
    </xf>
    <xf numFmtId="0" fontId="0" fillId="0" borderId="0" xfId="0" applyFill="1"/>
    <xf numFmtId="0" fontId="5" fillId="3" borderId="0" xfId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44" fontId="11" fillId="0" borderId="0" xfId="0" applyNumberFormat="1" applyFont="1"/>
    <xf numFmtId="0" fontId="8" fillId="0" borderId="0" xfId="2" applyAlignment="1">
      <alignment horizontal="center"/>
    </xf>
    <xf numFmtId="0" fontId="8" fillId="0" borderId="0" xfId="2"/>
    <xf numFmtId="0" fontId="12" fillId="0" borderId="0" xfId="0" applyFont="1" applyAlignment="1">
      <alignment horizontal="center"/>
    </xf>
    <xf numFmtId="4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44" fontId="0" fillId="0" borderId="0" xfId="0" applyNumberFormat="1" applyAlignment="1">
      <alignment horizontal="right" wrapText="1"/>
    </xf>
    <xf numFmtId="0" fontId="5" fillId="3" borderId="0" xfId="1" applyAlignment="1">
      <alignment horizontal="right" wrapText="1"/>
    </xf>
    <xf numFmtId="0" fontId="8" fillId="0" borderId="0" xfId="0" applyFont="1" applyAlignment="1">
      <alignment wrapText="1"/>
    </xf>
    <xf numFmtId="0" fontId="13" fillId="0" borderId="0" xfId="3"/>
    <xf numFmtId="0" fontId="0" fillId="0" borderId="0" xfId="0" applyAlignment="1">
      <alignment horizontal="righ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4" fontId="8" fillId="0" borderId="0" xfId="0" applyNumberFormat="1" applyFont="1"/>
    <xf numFmtId="44" fontId="0" fillId="0" borderId="0" xfId="0" applyNumberFormat="1" applyAlignment="1">
      <alignment wrapText="1"/>
    </xf>
    <xf numFmtId="44" fontId="0" fillId="0" borderId="0" xfId="0" applyNumberFormat="1" applyAlignment="1">
      <alignment horizontal="left" wrapText="1"/>
    </xf>
    <xf numFmtId="0" fontId="9" fillId="4" borderId="0" xfId="0" applyFont="1" applyFill="1" applyAlignment="1">
      <alignment wrapText="1"/>
    </xf>
    <xf numFmtId="49" fontId="0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 indent="1"/>
    </xf>
    <xf numFmtId="0" fontId="17" fillId="0" borderId="0" xfId="0" applyFont="1" applyAlignment="1">
      <alignment horizontal="center" wrapText="1"/>
    </xf>
    <xf numFmtId="0" fontId="0" fillId="0" borderId="0" xfId="0" applyBorder="1"/>
    <xf numFmtId="44" fontId="0" fillId="0" borderId="0" xfId="0" applyNumberFormat="1" applyBorder="1"/>
    <xf numFmtId="0" fontId="0" fillId="0" borderId="0" xfId="0" applyBorder="1" applyAlignment="1">
      <alignment horizontal="center"/>
    </xf>
  </cellXfs>
  <cellStyles count="4">
    <cellStyle name="Hypertextový odkaz" xfId="3" builtinId="8"/>
    <cellStyle name="Normální" xfId="0" builtinId="0"/>
    <cellStyle name="Správně" xfId="1" builtinId="26"/>
    <cellStyle name="Text upozornění" xfId="2" builtinId="11"/>
  </cellStyles>
  <dxfs count="4">
    <dxf>
      <numFmt numFmtId="34" formatCode="_-* #,##0.00\ &quot;Kč&quot;_-;\-* #,##0.00\ &quot;Kč&quot;_-;_-* &quot;-&quot;??\ &quot;Kč&quot;_-;_-@_-"/>
    </dxf>
    <dxf>
      <numFmt numFmtId="34" formatCode="_-* #,##0.00\ &quot;Kč&quot;_-;\-* #,##0.00\ &quot;Kč&quot;_-;_-* &quot;-&quot;??\ &quot;Kč&quot;_-;_-@_-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01E41E-3BBC-4673-AFCF-14F729CBB684}" name="Tabulka1" displayName="Tabulka1" ref="A1:N53" totalsRowShown="0" headerRowDxfId="3">
  <autoFilter ref="A1:N53" xr:uid="{13945528-F234-4D85-A98F-F484B688B1F3}"/>
  <tableColumns count="14">
    <tableColumn id="1" xr3:uid="{72FA8DA2-6D89-4DE3-8D9A-FA4848164155}" name="katalogové číslo zboží" dataDxfId="2"/>
    <tableColumn id="2" xr3:uid="{A323496F-1911-46A8-9D30-D335A0DCB955}" name="Název zboží"/>
    <tableColumn id="3" xr3:uid="{C8550C7D-307E-4330-8CE1-453D62F5E624}" name="výrobce/ dodavatel"/>
    <tableColumn id="4" xr3:uid="{B1B721B9-6B6C-4C3D-9840-3488AA35E9BE}" name="účel použití - vyšetření"/>
    <tableColumn id="9" xr3:uid="{799D6CF2-1D0A-4349-BB7C-15132570014F}" name="název nákladového střediska"/>
    <tableColumn id="5" xr3:uid="{CD922EE4-86B5-4384-9E02-3D79D689B79D}" name="metoda"/>
    <tableColumn id="6" xr3:uid="{21CFB22A-8821-47B0-B983-00E81DE1DF55}" name="vázaný analyzátor/ přístroj"/>
    <tableColumn id="7" xr3:uid="{A378CF59-D815-4A58-9906-2E87B557B92C}" name="pokud už existuje, tak inventární číslo přístroje"/>
    <tableColumn id="11" xr3:uid="{0A263E67-1B23-4A7E-92DF-595C68B9750D}" name="cena za aktuální objednávku bez DPH" dataDxfId="1"/>
    <tableColumn id="10" xr3:uid="{37AEFA4E-A98A-41B0-9CBB-6FCD870C7F34}" name="očekávaný finanční objem za rok bez DPH" dataDxfId="0"/>
    <tableColumn id="8" xr3:uid="{D3523209-9ECD-4384-8A85-7061C4F6D59E}" name="zdroj financování - grant ANO/ NE. Pokud grant ano - uveďte název grantu"/>
    <tableColumn id="12" xr3:uid="{FF7DEF94-D287-493E-9BBA-20CB1B1175A4}" name="stav"/>
    <tableColumn id="13" xr3:uid="{70F0A488-394D-4287-8F60-73B9836CFCC7}" name="pozn."/>
    <tableColumn id="14" xr3:uid="{2BC62604-AF0D-470D-8149-99996AA3214D}" name="kontak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terina.Poslusna@premier-research.com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Katerina.Poslusna@premier-research.com" TargetMode="External"/><Relationship Id="rId1" Type="http://schemas.openxmlformats.org/officeDocument/2006/relationships/hyperlink" Target="mailto:Katerina.Poslusna@premier-research.com%3E%20;%20Onkologicka%20klinika%20-%20Mgr.%20Strouhal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4F323-1286-4104-A727-360632AD70FC}">
  <sheetPr>
    <pageSetUpPr fitToPage="1"/>
  </sheetPr>
  <dimension ref="A1:N53"/>
  <sheetViews>
    <sheetView tabSelected="1" topLeftCell="E1" workbookViewId="0">
      <pane ySplit="1" topLeftCell="A2" activePane="bottomLeft" state="frozen"/>
      <selection pane="bottomLeft" activeCell="L53" sqref="L53:L57"/>
    </sheetView>
  </sheetViews>
  <sheetFormatPr defaultRowHeight="15" x14ac:dyDescent="0.25"/>
  <cols>
    <col min="1" max="1" width="16" customWidth="1"/>
    <col min="2" max="2" width="37.7109375" customWidth="1"/>
    <col min="3" max="3" width="27.28515625" customWidth="1"/>
    <col min="4" max="4" width="40.7109375" customWidth="1"/>
    <col min="5" max="5" width="24.42578125" customWidth="1"/>
    <col min="6" max="6" width="15.28515625" style="11" customWidth="1"/>
    <col min="7" max="7" width="45.140625" style="11" customWidth="1"/>
    <col min="8" max="8" width="37.5703125" customWidth="1"/>
    <col min="9" max="9" width="21.42578125" customWidth="1"/>
    <col min="10" max="10" width="27.7109375" customWidth="1"/>
    <col min="11" max="11" width="40.5703125" customWidth="1"/>
    <col min="12" max="12" width="12.140625" bestFit="1" customWidth="1"/>
    <col min="13" max="13" width="27.28515625" customWidth="1"/>
    <col min="14" max="14" width="107" bestFit="1" customWidth="1"/>
  </cols>
  <sheetData>
    <row r="1" spans="1:14" ht="72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8</v>
      </c>
      <c r="F1" s="1" t="s">
        <v>4</v>
      </c>
      <c r="G1" s="1" t="s">
        <v>5</v>
      </c>
      <c r="H1" s="1" t="s">
        <v>6</v>
      </c>
      <c r="I1" s="1" t="s">
        <v>16</v>
      </c>
      <c r="J1" s="1" t="s">
        <v>296</v>
      </c>
      <c r="K1" s="1" t="s">
        <v>7</v>
      </c>
      <c r="L1" s="1" t="s">
        <v>30</v>
      </c>
      <c r="M1" s="1" t="s">
        <v>52</v>
      </c>
      <c r="N1" s="1" t="s">
        <v>57</v>
      </c>
    </row>
    <row r="2" spans="1:14" x14ac:dyDescent="0.25">
      <c r="A2" s="12" t="s">
        <v>9</v>
      </c>
      <c r="B2" s="2" t="s">
        <v>10</v>
      </c>
      <c r="C2" t="s">
        <v>11</v>
      </c>
      <c r="D2" t="s">
        <v>12</v>
      </c>
      <c r="E2" t="s">
        <v>15</v>
      </c>
      <c r="F2" t="s">
        <v>13</v>
      </c>
      <c r="G2" t="s">
        <v>31</v>
      </c>
      <c r="H2" t="s">
        <v>25</v>
      </c>
      <c r="I2" s="8">
        <v>48982</v>
      </c>
      <c r="J2" s="8">
        <v>48982</v>
      </c>
      <c r="K2" t="s">
        <v>14</v>
      </c>
      <c r="L2" s="15" t="s">
        <v>64</v>
      </c>
      <c r="N2" t="s">
        <v>58</v>
      </c>
    </row>
    <row r="3" spans="1:14" ht="15.75" x14ac:dyDescent="0.25">
      <c r="A3" s="13" t="s">
        <v>17</v>
      </c>
      <c r="B3" t="s">
        <v>18</v>
      </c>
      <c r="C3" t="s">
        <v>19</v>
      </c>
      <c r="D3" t="s">
        <v>20</v>
      </c>
      <c r="E3" t="s">
        <v>21</v>
      </c>
      <c r="F3" s="16" t="s">
        <v>65</v>
      </c>
      <c r="G3" s="16" t="s">
        <v>66</v>
      </c>
      <c r="H3" s="10" t="s">
        <v>67</v>
      </c>
      <c r="I3" s="3">
        <v>13345</v>
      </c>
      <c r="J3" s="3">
        <v>13345</v>
      </c>
      <c r="K3" t="s">
        <v>22</v>
      </c>
      <c r="L3" s="15" t="s">
        <v>64</v>
      </c>
      <c r="N3" t="s">
        <v>59</v>
      </c>
    </row>
    <row r="4" spans="1:14" x14ac:dyDescent="0.25">
      <c r="A4" s="4">
        <v>28004</v>
      </c>
      <c r="B4" s="16" t="s">
        <v>23</v>
      </c>
      <c r="C4" s="16" t="s">
        <v>69</v>
      </c>
      <c r="D4" s="16" t="s">
        <v>70</v>
      </c>
      <c r="E4" s="16" t="s">
        <v>76</v>
      </c>
      <c r="F4" s="16" t="s">
        <v>24</v>
      </c>
      <c r="G4" s="9" t="s">
        <v>32</v>
      </c>
      <c r="H4" s="16" t="s">
        <v>25</v>
      </c>
      <c r="I4" s="8">
        <v>3640</v>
      </c>
      <c r="J4" s="8">
        <f>8*Tabulka1[[#This Row],[cena za aktuální objednávku bez DPH]]</f>
        <v>29120</v>
      </c>
      <c r="K4" s="16" t="s">
        <v>25</v>
      </c>
      <c r="L4" s="15" t="s">
        <v>64</v>
      </c>
      <c r="N4" t="s">
        <v>60</v>
      </c>
    </row>
    <row r="5" spans="1:14" ht="45" x14ac:dyDescent="0.25">
      <c r="A5" s="5">
        <v>6650775001</v>
      </c>
      <c r="B5" s="6" t="s">
        <v>26</v>
      </c>
      <c r="C5" s="16" t="s">
        <v>27</v>
      </c>
      <c r="D5" s="7" t="s">
        <v>28</v>
      </c>
      <c r="E5" s="16" t="s">
        <v>76</v>
      </c>
      <c r="F5" s="16" t="s">
        <v>29</v>
      </c>
      <c r="G5" s="9" t="s">
        <v>32</v>
      </c>
      <c r="H5" s="16" t="s">
        <v>25</v>
      </c>
      <c r="I5" s="8">
        <v>8700</v>
      </c>
      <c r="J5" s="8">
        <v>60900</v>
      </c>
      <c r="K5" s="16" t="s">
        <v>25</v>
      </c>
      <c r="L5" s="15" t="s">
        <v>64</v>
      </c>
      <c r="N5" t="s">
        <v>60</v>
      </c>
    </row>
    <row r="6" spans="1:14" s="16" customFormat="1" x14ac:dyDescent="0.25">
      <c r="A6" s="6" t="s">
        <v>71</v>
      </c>
      <c r="B6" s="6" t="s">
        <v>71</v>
      </c>
      <c r="C6" s="16" t="s">
        <v>72</v>
      </c>
      <c r="D6" s="16" t="s">
        <v>73</v>
      </c>
      <c r="E6" s="16" t="s">
        <v>76</v>
      </c>
      <c r="F6" s="16" t="s">
        <v>74</v>
      </c>
      <c r="G6" s="16" t="s">
        <v>77</v>
      </c>
      <c r="H6" s="10" t="s">
        <v>75</v>
      </c>
      <c r="I6" s="3">
        <v>14762</v>
      </c>
      <c r="J6" s="3">
        <v>29524</v>
      </c>
      <c r="K6" s="16" t="s">
        <v>25</v>
      </c>
      <c r="L6" s="15" t="s">
        <v>64</v>
      </c>
      <c r="N6" s="16" t="s">
        <v>60</v>
      </c>
    </row>
    <row r="7" spans="1:14" x14ac:dyDescent="0.25">
      <c r="A7" s="4" t="s">
        <v>33</v>
      </c>
      <c r="B7" t="s">
        <v>34</v>
      </c>
      <c r="C7" t="s">
        <v>35</v>
      </c>
      <c r="D7" t="s">
        <v>36</v>
      </c>
      <c r="E7" t="s">
        <v>37</v>
      </c>
      <c r="F7" t="s">
        <v>38</v>
      </c>
      <c r="G7" t="s">
        <v>39</v>
      </c>
      <c r="H7" s="10" t="s">
        <v>40</v>
      </c>
      <c r="I7" s="3">
        <v>1357</v>
      </c>
      <c r="J7" s="3">
        <v>4071</v>
      </c>
      <c r="K7" t="s">
        <v>25</v>
      </c>
      <c r="L7" s="15" t="s">
        <v>64</v>
      </c>
      <c r="N7" t="s">
        <v>61</v>
      </c>
    </row>
    <row r="8" spans="1:14" ht="45" x14ac:dyDescent="0.25">
      <c r="A8" s="4" t="s">
        <v>41</v>
      </c>
      <c r="B8" t="s">
        <v>42</v>
      </c>
      <c r="C8" t="s">
        <v>43</v>
      </c>
      <c r="D8" s="11" t="s">
        <v>54</v>
      </c>
      <c r="E8" t="s">
        <v>44</v>
      </c>
      <c r="F8" t="s">
        <v>13</v>
      </c>
      <c r="G8" s="11" t="s">
        <v>55</v>
      </c>
      <c r="H8" s="10" t="s">
        <v>56</v>
      </c>
      <c r="I8" s="14">
        <v>7938</v>
      </c>
      <c r="J8" s="3">
        <v>17640</v>
      </c>
      <c r="K8" t="s">
        <v>25</v>
      </c>
      <c r="L8" s="15" t="s">
        <v>64</v>
      </c>
      <c r="N8" t="s">
        <v>63</v>
      </c>
    </row>
    <row r="9" spans="1:14" ht="60" customHeight="1" x14ac:dyDescent="0.25">
      <c r="A9" s="4">
        <v>90411317</v>
      </c>
      <c r="B9" t="s">
        <v>45</v>
      </c>
      <c r="C9" t="s">
        <v>46</v>
      </c>
      <c r="D9" t="s">
        <v>47</v>
      </c>
      <c r="E9" t="s">
        <v>68</v>
      </c>
      <c r="F9" t="s">
        <v>48</v>
      </c>
      <c r="G9" t="s">
        <v>49</v>
      </c>
      <c r="H9" s="10" t="s">
        <v>51</v>
      </c>
      <c r="I9" s="3">
        <v>4900</v>
      </c>
      <c r="J9" s="3">
        <v>4900</v>
      </c>
      <c r="K9" t="s">
        <v>50</v>
      </c>
      <c r="L9" s="15" t="s">
        <v>64</v>
      </c>
      <c r="M9" s="11" t="s">
        <v>53</v>
      </c>
      <c r="N9" t="s">
        <v>62</v>
      </c>
    </row>
    <row r="10" spans="1:14" ht="90" x14ac:dyDescent="0.25">
      <c r="A10" s="4" t="s">
        <v>78</v>
      </c>
      <c r="B10" s="11" t="s">
        <v>79</v>
      </c>
      <c r="C10" s="11" t="s">
        <v>80</v>
      </c>
      <c r="D10" s="11" t="s">
        <v>81</v>
      </c>
      <c r="E10" s="11" t="s">
        <v>82</v>
      </c>
      <c r="F10" s="11" t="s">
        <v>83</v>
      </c>
      <c r="G10" s="11" t="s">
        <v>84</v>
      </c>
      <c r="H10" s="10" t="s">
        <v>85</v>
      </c>
      <c r="I10" s="8">
        <v>174078</v>
      </c>
      <c r="J10" s="8">
        <v>174078</v>
      </c>
      <c r="K10" s="11" t="s">
        <v>86</v>
      </c>
      <c r="L10" s="19" t="s">
        <v>64</v>
      </c>
      <c r="M10" s="11" t="s">
        <v>124</v>
      </c>
      <c r="N10" t="s">
        <v>87</v>
      </c>
    </row>
    <row r="11" spans="1:14" ht="54.75" customHeight="1" x14ac:dyDescent="0.25">
      <c r="A11" s="4">
        <v>6523838001</v>
      </c>
      <c r="B11" s="16" t="s">
        <v>88</v>
      </c>
      <c r="C11" s="16" t="s">
        <v>27</v>
      </c>
      <c r="D11" s="11" t="s">
        <v>89</v>
      </c>
      <c r="E11" s="16" t="s">
        <v>93</v>
      </c>
      <c r="F11" s="11" t="s">
        <v>90</v>
      </c>
      <c r="G11" s="11" t="s">
        <v>91</v>
      </c>
      <c r="H11" s="10" t="s">
        <v>94</v>
      </c>
      <c r="I11" s="3">
        <v>4185</v>
      </c>
      <c r="J11" s="3">
        <v>4185</v>
      </c>
      <c r="K11" s="16" t="s">
        <v>50</v>
      </c>
      <c r="L11" s="15" t="s">
        <v>64</v>
      </c>
      <c r="N11" t="s">
        <v>95</v>
      </c>
    </row>
    <row r="12" spans="1:14" ht="66.75" customHeight="1" x14ac:dyDescent="0.25">
      <c r="A12" s="18">
        <v>5552737001</v>
      </c>
      <c r="B12" s="17" t="s">
        <v>92</v>
      </c>
      <c r="C12" s="16" t="s">
        <v>27</v>
      </c>
      <c r="D12" s="11" t="s">
        <v>89</v>
      </c>
      <c r="E12" s="16" t="s">
        <v>93</v>
      </c>
      <c r="F12" s="11" t="s">
        <v>90</v>
      </c>
      <c r="G12" s="11" t="s">
        <v>91</v>
      </c>
      <c r="H12" s="10" t="s">
        <v>94</v>
      </c>
      <c r="I12" s="3">
        <v>6750</v>
      </c>
      <c r="J12" s="3">
        <v>6750</v>
      </c>
      <c r="K12" s="16" t="s">
        <v>50</v>
      </c>
      <c r="L12" s="15" t="s">
        <v>64</v>
      </c>
      <c r="N12" t="s">
        <v>95</v>
      </c>
    </row>
    <row r="13" spans="1:14" ht="90" x14ac:dyDescent="0.25">
      <c r="A13" s="16" t="s">
        <v>115</v>
      </c>
      <c r="B13" s="16" t="s">
        <v>96</v>
      </c>
      <c r="C13" s="16" t="s">
        <v>97</v>
      </c>
      <c r="D13" s="11" t="s">
        <v>98</v>
      </c>
      <c r="E13" s="16" t="s">
        <v>99</v>
      </c>
      <c r="F13" s="11" t="s">
        <v>100</v>
      </c>
      <c r="G13" s="11" t="s">
        <v>101</v>
      </c>
      <c r="H13" s="11" t="s">
        <v>104</v>
      </c>
      <c r="I13" s="3">
        <v>45454.55</v>
      </c>
      <c r="J13" s="3">
        <v>45454.55</v>
      </c>
      <c r="K13" s="11" t="s">
        <v>102</v>
      </c>
      <c r="L13" s="19" t="s">
        <v>64</v>
      </c>
      <c r="M13" s="11" t="s">
        <v>116</v>
      </c>
      <c r="N13" t="s">
        <v>103</v>
      </c>
    </row>
    <row r="14" spans="1:14" x14ac:dyDescent="0.25">
      <c r="A14" s="4"/>
      <c r="I14" s="3"/>
      <c r="J14" s="3"/>
    </row>
    <row r="15" spans="1:14" ht="81" customHeight="1" x14ac:dyDescent="0.25">
      <c r="A15" s="20" t="s">
        <v>117</v>
      </c>
      <c r="B15" s="25" t="s">
        <v>118</v>
      </c>
      <c r="C15" s="16" t="s">
        <v>119</v>
      </c>
      <c r="D15" s="11" t="s">
        <v>148</v>
      </c>
      <c r="E15" s="16" t="s">
        <v>93</v>
      </c>
      <c r="F15" s="16" t="s">
        <v>120</v>
      </c>
      <c r="G15" s="11" t="s">
        <v>147</v>
      </c>
      <c r="H15" s="10" t="s">
        <v>121</v>
      </c>
      <c r="I15" s="21">
        <f>18609.23/6</f>
        <v>3101.5383333333334</v>
      </c>
      <c r="J15" s="3">
        <f>2*Tabulka1[[#This Row],[cena za aktuální objednávku bez DPH]]</f>
        <v>6203.0766666666668</v>
      </c>
      <c r="K15" s="4" t="s">
        <v>25</v>
      </c>
      <c r="L15" s="15" t="s">
        <v>64</v>
      </c>
      <c r="M15" s="11" t="s">
        <v>123</v>
      </c>
      <c r="N15" t="s">
        <v>122</v>
      </c>
    </row>
    <row r="16" spans="1:14" ht="45" x14ac:dyDescent="0.25">
      <c r="A16" s="4" t="s">
        <v>125</v>
      </c>
      <c r="B16" s="22" t="s">
        <v>126</v>
      </c>
      <c r="C16" s="22" t="s">
        <v>132</v>
      </c>
      <c r="D16" s="22" t="s">
        <v>149</v>
      </c>
      <c r="E16" s="23" t="s">
        <v>127</v>
      </c>
      <c r="F16" s="11" t="s">
        <v>130</v>
      </c>
      <c r="G16" s="16" t="s">
        <v>133</v>
      </c>
      <c r="H16" s="24" t="s">
        <v>131</v>
      </c>
      <c r="I16" s="3">
        <v>6370</v>
      </c>
      <c r="J16" s="3">
        <v>6370</v>
      </c>
      <c r="K16" s="16" t="s">
        <v>128</v>
      </c>
      <c r="L16" s="15" t="s">
        <v>64</v>
      </c>
      <c r="N16" t="s">
        <v>129</v>
      </c>
    </row>
    <row r="17" spans="1:14" ht="60" x14ac:dyDescent="0.25">
      <c r="A17" s="28">
        <v>20008700</v>
      </c>
      <c r="B17" s="29" t="s">
        <v>134</v>
      </c>
      <c r="C17" s="16" t="s">
        <v>135</v>
      </c>
      <c r="D17" s="16" t="s">
        <v>136</v>
      </c>
      <c r="E17" s="16" t="s">
        <v>137</v>
      </c>
      <c r="F17" s="16" t="s">
        <v>138</v>
      </c>
      <c r="G17" s="16" t="s">
        <v>139</v>
      </c>
      <c r="H17" s="10" t="s">
        <v>140</v>
      </c>
      <c r="I17" s="27">
        <v>7500</v>
      </c>
      <c r="J17" s="27">
        <v>15000</v>
      </c>
      <c r="K17" s="16" t="s">
        <v>50</v>
      </c>
      <c r="L17" s="29" t="s">
        <v>151</v>
      </c>
      <c r="M17" s="11" t="s">
        <v>153</v>
      </c>
      <c r="N17" t="s">
        <v>146</v>
      </c>
    </row>
    <row r="18" spans="1:14" ht="60" x14ac:dyDescent="0.25">
      <c r="A18" s="18">
        <v>9802028</v>
      </c>
      <c r="B18" s="26" t="s">
        <v>141</v>
      </c>
      <c r="C18" s="16" t="s">
        <v>135</v>
      </c>
      <c r="D18" s="16" t="s">
        <v>150</v>
      </c>
      <c r="E18" s="16" t="s">
        <v>137</v>
      </c>
      <c r="F18" s="16" t="s">
        <v>142</v>
      </c>
      <c r="G18" s="16" t="s">
        <v>143</v>
      </c>
      <c r="H18" s="10" t="s">
        <v>144</v>
      </c>
      <c r="I18" s="27">
        <v>12500</v>
      </c>
      <c r="J18" s="27">
        <v>12500</v>
      </c>
      <c r="K18" s="16" t="s">
        <v>50</v>
      </c>
      <c r="L18" s="15" t="s">
        <v>64</v>
      </c>
      <c r="M18" s="11" t="s">
        <v>155</v>
      </c>
      <c r="N18" t="s">
        <v>146</v>
      </c>
    </row>
    <row r="19" spans="1:14" ht="60" x14ac:dyDescent="0.25">
      <c r="A19" s="18">
        <v>9802122</v>
      </c>
      <c r="B19" s="26" t="s">
        <v>145</v>
      </c>
      <c r="C19" s="16" t="s">
        <v>135</v>
      </c>
      <c r="D19" s="11" t="s">
        <v>154</v>
      </c>
      <c r="E19" s="16" t="s">
        <v>137</v>
      </c>
      <c r="F19" s="16" t="s">
        <v>142</v>
      </c>
      <c r="G19" s="16" t="s">
        <v>143</v>
      </c>
      <c r="H19" s="10" t="s">
        <v>144</v>
      </c>
      <c r="I19" s="27">
        <v>3500</v>
      </c>
      <c r="J19" s="27">
        <v>3500</v>
      </c>
      <c r="K19" s="16" t="s">
        <v>50</v>
      </c>
      <c r="L19" s="15" t="s">
        <v>64</v>
      </c>
      <c r="M19" s="11" t="s">
        <v>152</v>
      </c>
      <c r="N19" t="s">
        <v>146</v>
      </c>
    </row>
    <row r="20" spans="1:14" ht="30" x14ac:dyDescent="0.25">
      <c r="A20" s="4" t="s">
        <v>156</v>
      </c>
      <c r="B20" s="9" t="s">
        <v>157</v>
      </c>
      <c r="C20" s="16" t="s">
        <v>158</v>
      </c>
      <c r="D20" s="11" t="s">
        <v>181</v>
      </c>
      <c r="E20" s="16" t="s">
        <v>177</v>
      </c>
      <c r="F20" s="16" t="s">
        <v>159</v>
      </c>
      <c r="G20" s="16" t="s">
        <v>77</v>
      </c>
      <c r="H20" s="10" t="s">
        <v>179</v>
      </c>
      <c r="I20" s="31">
        <v>11710</v>
      </c>
      <c r="J20" s="3">
        <v>11710</v>
      </c>
      <c r="K20" s="16" t="s">
        <v>50</v>
      </c>
      <c r="L20" s="15" t="s">
        <v>64</v>
      </c>
      <c r="N20" t="s">
        <v>178</v>
      </c>
    </row>
    <row r="21" spans="1:14" x14ac:dyDescent="0.25">
      <c r="A21" s="18" t="s">
        <v>161</v>
      </c>
      <c r="B21" s="17" t="s">
        <v>162</v>
      </c>
      <c r="C21" s="16" t="s">
        <v>163</v>
      </c>
      <c r="D21" s="11" t="s">
        <v>164</v>
      </c>
      <c r="E21" s="16">
        <v>3245</v>
      </c>
      <c r="F21" s="16" t="s">
        <v>165</v>
      </c>
      <c r="G21" s="16" t="s">
        <v>166</v>
      </c>
      <c r="H21" s="10" t="s">
        <v>180</v>
      </c>
      <c r="I21" s="31">
        <v>2518</v>
      </c>
      <c r="J21" s="3">
        <v>2518</v>
      </c>
      <c r="K21" s="16" t="s">
        <v>50</v>
      </c>
      <c r="L21" s="15" t="s">
        <v>64</v>
      </c>
      <c r="N21" s="16" t="s">
        <v>178</v>
      </c>
    </row>
    <row r="22" spans="1:14" x14ac:dyDescent="0.25">
      <c r="A22" s="18" t="s">
        <v>168</v>
      </c>
      <c r="B22" s="17" t="s">
        <v>169</v>
      </c>
      <c r="C22" s="16" t="s">
        <v>163</v>
      </c>
      <c r="D22" s="11" t="s">
        <v>164</v>
      </c>
      <c r="E22" s="16">
        <v>3245</v>
      </c>
      <c r="F22" s="16" t="s">
        <v>165</v>
      </c>
      <c r="G22" s="16" t="s">
        <v>166</v>
      </c>
      <c r="H22" s="10" t="s">
        <v>167</v>
      </c>
      <c r="I22" s="31">
        <v>7293</v>
      </c>
      <c r="J22" s="3">
        <v>7293</v>
      </c>
      <c r="K22" s="16" t="s">
        <v>50</v>
      </c>
      <c r="L22" s="15" t="s">
        <v>64</v>
      </c>
      <c r="N22" s="16" t="s">
        <v>178</v>
      </c>
    </row>
    <row r="23" spans="1:14" ht="45" x14ac:dyDescent="0.25">
      <c r="A23" s="30" t="s">
        <v>170</v>
      </c>
      <c r="B23" s="17" t="s">
        <v>171</v>
      </c>
      <c r="C23" s="16" t="s">
        <v>172</v>
      </c>
      <c r="D23" s="11" t="s">
        <v>173</v>
      </c>
      <c r="E23" s="16">
        <v>3245</v>
      </c>
      <c r="F23" s="16" t="s">
        <v>159</v>
      </c>
      <c r="G23" s="16" t="s">
        <v>77</v>
      </c>
      <c r="H23" s="10" t="s">
        <v>160</v>
      </c>
      <c r="I23" s="31">
        <v>7250</v>
      </c>
      <c r="J23" s="3">
        <v>7250</v>
      </c>
      <c r="K23" s="16" t="s">
        <v>50</v>
      </c>
      <c r="L23" s="15" t="s">
        <v>64</v>
      </c>
      <c r="N23" s="16" t="s">
        <v>178</v>
      </c>
    </row>
    <row r="24" spans="1:14" ht="45" x14ac:dyDescent="0.25">
      <c r="A24" s="30" t="s">
        <v>174</v>
      </c>
      <c r="B24" s="17" t="s">
        <v>175</v>
      </c>
      <c r="C24" s="16" t="s">
        <v>172</v>
      </c>
      <c r="D24" s="11" t="s">
        <v>176</v>
      </c>
      <c r="E24" s="16">
        <v>3245</v>
      </c>
      <c r="F24" s="16" t="s">
        <v>159</v>
      </c>
      <c r="G24" s="16" t="s">
        <v>77</v>
      </c>
      <c r="H24" s="10" t="s">
        <v>160</v>
      </c>
      <c r="I24" s="31">
        <v>7250</v>
      </c>
      <c r="J24" s="3">
        <v>7250</v>
      </c>
      <c r="K24" s="16" t="s">
        <v>50</v>
      </c>
      <c r="L24" s="15" t="s">
        <v>64</v>
      </c>
      <c r="N24" s="16" t="s">
        <v>178</v>
      </c>
    </row>
    <row r="25" spans="1:14" ht="105" x14ac:dyDescent="0.25">
      <c r="A25" t="s">
        <v>189</v>
      </c>
      <c r="B25" s="32" t="s">
        <v>182</v>
      </c>
      <c r="C25" s="32" t="s">
        <v>183</v>
      </c>
      <c r="D25" s="33" t="s">
        <v>184</v>
      </c>
      <c r="E25" s="33">
        <v>3841</v>
      </c>
      <c r="F25" s="33" t="s">
        <v>185</v>
      </c>
      <c r="G25" s="33" t="s">
        <v>186</v>
      </c>
      <c r="H25" s="35" t="s">
        <v>188</v>
      </c>
      <c r="I25" s="34">
        <v>10610</v>
      </c>
      <c r="J25" s="34">
        <v>10610</v>
      </c>
      <c r="K25" s="33" t="s">
        <v>50</v>
      </c>
      <c r="L25" s="15" t="s">
        <v>64</v>
      </c>
      <c r="M25" s="36" t="s">
        <v>190</v>
      </c>
      <c r="N25" t="s">
        <v>187</v>
      </c>
    </row>
    <row r="26" spans="1:14" ht="90" x14ac:dyDescent="0.25">
      <c r="A26" s="4">
        <v>7851</v>
      </c>
      <c r="B26" s="16" t="s">
        <v>191</v>
      </c>
      <c r="C26" s="16" t="s">
        <v>192</v>
      </c>
      <c r="D26" s="16" t="s">
        <v>193</v>
      </c>
      <c r="E26" t="s">
        <v>199</v>
      </c>
      <c r="F26" s="16" t="s">
        <v>194</v>
      </c>
      <c r="G26" s="16" t="s">
        <v>195</v>
      </c>
      <c r="H26" s="16" t="s">
        <v>195</v>
      </c>
      <c r="I26" s="3">
        <v>4500</v>
      </c>
      <c r="J26" s="3" t="s">
        <v>195</v>
      </c>
      <c r="K26" t="s">
        <v>199</v>
      </c>
      <c r="L26" s="15" t="s">
        <v>64</v>
      </c>
      <c r="M26" s="11" t="s">
        <v>201</v>
      </c>
      <c r="N26" s="37" t="s">
        <v>200</v>
      </c>
    </row>
    <row r="27" spans="1:14" x14ac:dyDescent="0.25">
      <c r="A27" s="5">
        <v>7930</v>
      </c>
      <c r="B27" s="6" t="s">
        <v>196</v>
      </c>
      <c r="C27" s="16" t="s">
        <v>192</v>
      </c>
      <c r="D27" s="16" t="s">
        <v>193</v>
      </c>
      <c r="E27" t="s">
        <v>199</v>
      </c>
      <c r="F27" s="16" t="s">
        <v>194</v>
      </c>
      <c r="G27" s="16" t="s">
        <v>195</v>
      </c>
      <c r="H27" s="16" t="s">
        <v>195</v>
      </c>
      <c r="I27" s="3">
        <v>11800</v>
      </c>
      <c r="J27" s="3" t="s">
        <v>195</v>
      </c>
      <c r="K27" t="s">
        <v>199</v>
      </c>
      <c r="L27" s="15" t="s">
        <v>64</v>
      </c>
      <c r="M27" s="16"/>
      <c r="N27" s="37" t="s">
        <v>198</v>
      </c>
    </row>
    <row r="28" spans="1:14" x14ac:dyDescent="0.25">
      <c r="A28" s="5">
        <v>37350</v>
      </c>
      <c r="B28" s="6" t="s">
        <v>197</v>
      </c>
      <c r="C28" s="16" t="s">
        <v>192</v>
      </c>
      <c r="D28" s="16" t="s">
        <v>193</v>
      </c>
      <c r="E28" t="s">
        <v>199</v>
      </c>
      <c r="F28" s="16" t="s">
        <v>194</v>
      </c>
      <c r="G28" s="16" t="s">
        <v>195</v>
      </c>
      <c r="H28" s="16" t="s">
        <v>195</v>
      </c>
      <c r="I28" s="3">
        <v>2150</v>
      </c>
      <c r="J28" s="3" t="s">
        <v>195</v>
      </c>
      <c r="K28" t="s">
        <v>199</v>
      </c>
      <c r="L28" s="15" t="s">
        <v>64</v>
      </c>
      <c r="M28" s="16"/>
      <c r="N28" s="37" t="s">
        <v>198</v>
      </c>
    </row>
    <row r="29" spans="1:14" ht="75" x14ac:dyDescent="0.25">
      <c r="A29" s="4">
        <v>67228</v>
      </c>
      <c r="B29" s="16" t="s">
        <v>202</v>
      </c>
      <c r="C29" s="16" t="s">
        <v>203</v>
      </c>
      <c r="D29" s="16" t="s">
        <v>204</v>
      </c>
      <c r="E29" s="16" t="s">
        <v>205</v>
      </c>
      <c r="F29" s="16" t="s">
        <v>204</v>
      </c>
      <c r="G29" s="38" t="s">
        <v>25</v>
      </c>
      <c r="H29" s="16"/>
      <c r="I29" s="3">
        <v>884</v>
      </c>
      <c r="J29" s="3">
        <v>884</v>
      </c>
      <c r="K29" s="16" t="s">
        <v>25</v>
      </c>
      <c r="L29" s="15" t="s">
        <v>64</v>
      </c>
      <c r="M29" s="11" t="s">
        <v>207</v>
      </c>
      <c r="N29" t="s">
        <v>226</v>
      </c>
    </row>
    <row r="30" spans="1:14" x14ac:dyDescent="0.25">
      <c r="A30" s="18">
        <v>67238</v>
      </c>
      <c r="B30" s="17" t="s">
        <v>206</v>
      </c>
      <c r="C30" s="16" t="s">
        <v>203</v>
      </c>
      <c r="D30" s="16" t="s">
        <v>204</v>
      </c>
      <c r="E30" s="16" t="s">
        <v>205</v>
      </c>
      <c r="F30" s="16" t="s">
        <v>204</v>
      </c>
      <c r="G30" s="38" t="s">
        <v>25</v>
      </c>
      <c r="H30" s="16"/>
      <c r="I30" s="3">
        <v>884</v>
      </c>
      <c r="J30" s="3">
        <v>884</v>
      </c>
      <c r="K30" s="16" t="s">
        <v>25</v>
      </c>
      <c r="L30" s="15" t="s">
        <v>64</v>
      </c>
      <c r="N30" t="s">
        <v>226</v>
      </c>
    </row>
    <row r="31" spans="1:14" ht="105" x14ac:dyDescent="0.25">
      <c r="A31" s="4" t="s">
        <v>208</v>
      </c>
      <c r="B31" s="16" t="s">
        <v>209</v>
      </c>
      <c r="C31" s="11" t="s">
        <v>210</v>
      </c>
      <c r="D31" s="11" t="s">
        <v>218</v>
      </c>
      <c r="E31" s="16" t="s">
        <v>216</v>
      </c>
      <c r="F31" s="16" t="s">
        <v>90</v>
      </c>
      <c r="G31" s="16" t="s">
        <v>91</v>
      </c>
      <c r="H31" s="10" t="s">
        <v>211</v>
      </c>
      <c r="I31" s="3">
        <v>3426</v>
      </c>
      <c r="J31" s="3">
        <v>3426</v>
      </c>
      <c r="K31" s="16" t="s">
        <v>50</v>
      </c>
      <c r="L31" s="15" t="s">
        <v>64</v>
      </c>
      <c r="N31" t="s">
        <v>95</v>
      </c>
    </row>
    <row r="32" spans="1:14" ht="75" x14ac:dyDescent="0.25">
      <c r="A32" s="18" t="s">
        <v>212</v>
      </c>
      <c r="B32" s="17" t="s">
        <v>213</v>
      </c>
      <c r="C32" s="11" t="s">
        <v>210</v>
      </c>
      <c r="D32" s="11" t="s">
        <v>219</v>
      </c>
      <c r="E32" s="16">
        <v>3741</v>
      </c>
      <c r="F32" s="16" t="s">
        <v>90</v>
      </c>
      <c r="G32" s="16" t="s">
        <v>91</v>
      </c>
      <c r="H32" s="10" t="s">
        <v>211</v>
      </c>
      <c r="I32" s="3">
        <v>3426</v>
      </c>
      <c r="J32" s="3">
        <v>3426</v>
      </c>
      <c r="K32" s="16" t="s">
        <v>50</v>
      </c>
      <c r="L32" s="15" t="s">
        <v>64</v>
      </c>
      <c r="N32" t="s">
        <v>95</v>
      </c>
    </row>
    <row r="33" spans="1:14" ht="90" x14ac:dyDescent="0.25">
      <c r="A33" s="4">
        <v>8313415001</v>
      </c>
      <c r="B33" s="16" t="s">
        <v>214</v>
      </c>
      <c r="C33" s="11" t="s">
        <v>27</v>
      </c>
      <c r="D33" s="11" t="s">
        <v>220</v>
      </c>
      <c r="E33" s="16">
        <v>3741</v>
      </c>
      <c r="F33" s="16" t="s">
        <v>90</v>
      </c>
      <c r="G33" s="16" t="s">
        <v>91</v>
      </c>
      <c r="H33" s="10" t="s">
        <v>211</v>
      </c>
      <c r="I33" s="3">
        <v>5900</v>
      </c>
      <c r="J33" s="3">
        <v>5900</v>
      </c>
      <c r="K33" s="16" t="s">
        <v>50</v>
      </c>
      <c r="L33" s="15" t="s">
        <v>64</v>
      </c>
      <c r="N33" t="s">
        <v>95</v>
      </c>
    </row>
    <row r="34" spans="1:14" x14ac:dyDescent="0.25">
      <c r="A34" s="18">
        <v>5479304001</v>
      </c>
      <c r="B34" s="17" t="s">
        <v>215</v>
      </c>
      <c r="C34" s="11" t="s">
        <v>27</v>
      </c>
      <c r="D34" s="11" t="s">
        <v>89</v>
      </c>
      <c r="E34" s="16">
        <v>3741</v>
      </c>
      <c r="F34" s="16" t="s">
        <v>90</v>
      </c>
      <c r="G34" s="16" t="s">
        <v>91</v>
      </c>
      <c r="H34" s="10" t="s">
        <v>211</v>
      </c>
      <c r="I34" s="3">
        <v>3672</v>
      </c>
      <c r="J34" s="3">
        <v>3672</v>
      </c>
      <c r="K34" s="16" t="s">
        <v>50</v>
      </c>
      <c r="L34" s="15" t="s">
        <v>64</v>
      </c>
      <c r="M34" t="s">
        <v>217</v>
      </c>
      <c r="N34" t="s">
        <v>95</v>
      </c>
    </row>
    <row r="35" spans="1:14" ht="31.5" x14ac:dyDescent="0.25">
      <c r="A35" s="40">
        <v>2463680</v>
      </c>
      <c r="B35" s="39" t="s">
        <v>221</v>
      </c>
      <c r="C35" s="16" t="s">
        <v>222</v>
      </c>
      <c r="D35" s="16" t="s">
        <v>65</v>
      </c>
      <c r="E35" s="16" t="s">
        <v>223</v>
      </c>
      <c r="F35" s="16" t="s">
        <v>65</v>
      </c>
      <c r="G35" s="16" t="s">
        <v>66</v>
      </c>
      <c r="H35" s="10" t="s">
        <v>67</v>
      </c>
      <c r="I35" s="3">
        <v>11887</v>
      </c>
      <c r="J35" s="3">
        <v>11887</v>
      </c>
      <c r="K35" s="16" t="s">
        <v>22</v>
      </c>
      <c r="L35" s="15" t="s">
        <v>64</v>
      </c>
      <c r="N35" t="s">
        <v>59</v>
      </c>
    </row>
    <row r="36" spans="1:14" ht="15.75" x14ac:dyDescent="0.25">
      <c r="A36" s="40">
        <v>2446540</v>
      </c>
      <c r="B36" s="39" t="s">
        <v>224</v>
      </c>
      <c r="C36" s="16" t="s">
        <v>222</v>
      </c>
      <c r="D36" s="16" t="s">
        <v>65</v>
      </c>
      <c r="E36" s="16" t="s">
        <v>223</v>
      </c>
      <c r="F36" s="16" t="s">
        <v>65</v>
      </c>
      <c r="G36" s="16" t="s">
        <v>66</v>
      </c>
      <c r="H36" s="10" t="s">
        <v>67</v>
      </c>
      <c r="I36" s="3">
        <v>9610</v>
      </c>
      <c r="J36" s="3">
        <v>9610</v>
      </c>
      <c r="K36" s="16" t="s">
        <v>22</v>
      </c>
      <c r="L36" s="15" t="s">
        <v>64</v>
      </c>
      <c r="N36" t="s">
        <v>59</v>
      </c>
    </row>
    <row r="37" spans="1:14" ht="15.75" x14ac:dyDescent="0.25">
      <c r="A37" s="40">
        <v>2325030</v>
      </c>
      <c r="B37" s="39" t="s">
        <v>225</v>
      </c>
      <c r="C37" s="16" t="s">
        <v>222</v>
      </c>
      <c r="D37" s="16" t="s">
        <v>65</v>
      </c>
      <c r="E37" s="16" t="s">
        <v>223</v>
      </c>
      <c r="F37" s="16" t="s">
        <v>65</v>
      </c>
      <c r="G37" s="16" t="s">
        <v>66</v>
      </c>
      <c r="H37" s="10" t="s">
        <v>67</v>
      </c>
      <c r="I37" s="3">
        <v>8455</v>
      </c>
      <c r="J37" s="3">
        <v>8455</v>
      </c>
      <c r="K37" s="16" t="s">
        <v>22</v>
      </c>
      <c r="L37" s="15" t="s">
        <v>64</v>
      </c>
      <c r="N37" t="s">
        <v>59</v>
      </c>
    </row>
    <row r="38" spans="1:14" ht="60" x14ac:dyDescent="0.25">
      <c r="A38" s="4" t="s">
        <v>227</v>
      </c>
      <c r="B38" s="11" t="s">
        <v>228</v>
      </c>
      <c r="C38" s="16" t="s">
        <v>229</v>
      </c>
      <c r="D38" s="11" t="s">
        <v>230</v>
      </c>
      <c r="E38" s="16" t="s">
        <v>231</v>
      </c>
      <c r="F38" s="16" t="s">
        <v>232</v>
      </c>
      <c r="G38" s="11" t="s">
        <v>233</v>
      </c>
      <c r="H38" s="10" t="s">
        <v>234</v>
      </c>
      <c r="I38" s="3" t="s">
        <v>235</v>
      </c>
      <c r="J38" s="3" t="s">
        <v>236</v>
      </c>
      <c r="K38" s="16" t="s">
        <v>50</v>
      </c>
      <c r="L38" s="15" t="s">
        <v>64</v>
      </c>
      <c r="N38" t="s">
        <v>237</v>
      </c>
    </row>
    <row r="39" spans="1:14" ht="30" x14ac:dyDescent="0.25">
      <c r="A39" s="4" t="s">
        <v>105</v>
      </c>
      <c r="B39" s="16" t="s">
        <v>106</v>
      </c>
      <c r="C39" s="16" t="s">
        <v>107</v>
      </c>
      <c r="D39" s="11" t="s">
        <v>108</v>
      </c>
      <c r="E39" s="16" t="s">
        <v>112</v>
      </c>
      <c r="F39" s="16" t="s">
        <v>109</v>
      </c>
      <c r="G39" s="16" t="s">
        <v>110</v>
      </c>
      <c r="H39" s="10" t="s">
        <v>114</v>
      </c>
      <c r="I39" s="3">
        <v>45358</v>
      </c>
      <c r="J39" s="41">
        <v>45358</v>
      </c>
      <c r="K39" s="16" t="s">
        <v>111</v>
      </c>
      <c r="L39" s="44" t="s">
        <v>252</v>
      </c>
      <c r="M39" s="11" t="s">
        <v>238</v>
      </c>
      <c r="N39" t="s">
        <v>113</v>
      </c>
    </row>
    <row r="40" spans="1:14" ht="105" x14ac:dyDescent="0.25">
      <c r="A40" s="4" t="s">
        <v>239</v>
      </c>
      <c r="B40" s="11" t="s">
        <v>240</v>
      </c>
      <c r="C40" s="11" t="s">
        <v>241</v>
      </c>
      <c r="D40" s="11" t="s">
        <v>242</v>
      </c>
      <c r="E40" s="32">
        <v>3841</v>
      </c>
      <c r="F40" s="11" t="s">
        <v>243</v>
      </c>
      <c r="G40" s="11" t="s">
        <v>244</v>
      </c>
      <c r="H40" s="11" t="s">
        <v>244</v>
      </c>
      <c r="I40" s="42">
        <v>952.5</v>
      </c>
      <c r="J40" s="42">
        <v>952.5</v>
      </c>
      <c r="K40" s="11" t="s">
        <v>50</v>
      </c>
      <c r="L40" s="15" t="s">
        <v>64</v>
      </c>
      <c r="M40" s="11" t="s">
        <v>245</v>
      </c>
      <c r="N40" t="s">
        <v>187</v>
      </c>
    </row>
    <row r="41" spans="1:14" ht="90" x14ac:dyDescent="0.25">
      <c r="A41" s="4" t="s">
        <v>246</v>
      </c>
      <c r="B41" s="32" t="s">
        <v>247</v>
      </c>
      <c r="C41" s="32" t="s">
        <v>248</v>
      </c>
      <c r="D41" s="32" t="s">
        <v>249</v>
      </c>
      <c r="E41" s="32">
        <v>3841</v>
      </c>
      <c r="F41" s="32" t="s">
        <v>250</v>
      </c>
      <c r="G41" s="32" t="s">
        <v>244</v>
      </c>
      <c r="H41" s="32" t="s">
        <v>244</v>
      </c>
      <c r="I41" s="43" t="s">
        <v>253</v>
      </c>
      <c r="J41" s="43" t="s">
        <v>254</v>
      </c>
      <c r="K41" s="32" t="s">
        <v>50</v>
      </c>
      <c r="L41" s="15" t="s">
        <v>64</v>
      </c>
      <c r="M41" s="11" t="s">
        <v>251</v>
      </c>
      <c r="N41" t="s">
        <v>187</v>
      </c>
    </row>
    <row r="42" spans="1:14" ht="75" x14ac:dyDescent="0.25">
      <c r="A42" s="4" t="s">
        <v>255</v>
      </c>
      <c r="B42" s="16" t="s">
        <v>256</v>
      </c>
      <c r="C42" s="11" t="s">
        <v>210</v>
      </c>
      <c r="D42" s="11" t="s">
        <v>262</v>
      </c>
      <c r="E42" s="16" t="s">
        <v>259</v>
      </c>
      <c r="F42" s="16" t="s">
        <v>90</v>
      </c>
      <c r="G42" s="16" t="s">
        <v>91</v>
      </c>
      <c r="H42" s="10" t="s">
        <v>211</v>
      </c>
      <c r="I42" s="3">
        <v>4198</v>
      </c>
      <c r="J42" s="3">
        <v>4198</v>
      </c>
      <c r="K42" s="16" t="s">
        <v>50</v>
      </c>
      <c r="L42" s="15" t="s">
        <v>64</v>
      </c>
      <c r="N42" t="s">
        <v>95</v>
      </c>
    </row>
    <row r="43" spans="1:14" ht="135" x14ac:dyDescent="0.25">
      <c r="A43" s="45" t="s">
        <v>257</v>
      </c>
      <c r="B43" s="17" t="s">
        <v>258</v>
      </c>
      <c r="C43" s="11" t="s">
        <v>27</v>
      </c>
      <c r="D43" s="11" t="s">
        <v>260</v>
      </c>
      <c r="E43" s="16" t="s">
        <v>259</v>
      </c>
      <c r="F43" s="16" t="s">
        <v>90</v>
      </c>
      <c r="G43" s="16" t="s">
        <v>91</v>
      </c>
      <c r="H43" s="10" t="s">
        <v>211</v>
      </c>
      <c r="I43" s="3">
        <v>6200</v>
      </c>
      <c r="J43" s="3">
        <v>6200</v>
      </c>
      <c r="K43" s="16" t="s">
        <v>50</v>
      </c>
      <c r="L43" s="15" t="s">
        <v>64</v>
      </c>
      <c r="M43" s="11" t="s">
        <v>261</v>
      </c>
      <c r="N43" t="s">
        <v>95</v>
      </c>
    </row>
    <row r="44" spans="1:14" ht="60" x14ac:dyDescent="0.25">
      <c r="A44" s="16">
        <v>5267633001</v>
      </c>
      <c r="B44" s="16" t="s">
        <v>263</v>
      </c>
      <c r="C44" s="11" t="s">
        <v>27</v>
      </c>
      <c r="D44" s="11" t="s">
        <v>89</v>
      </c>
      <c r="E44" s="16" t="s">
        <v>259</v>
      </c>
      <c r="F44" s="16" t="s">
        <v>90</v>
      </c>
      <c r="G44" s="16" t="s">
        <v>91</v>
      </c>
      <c r="H44" s="10" t="s">
        <v>211</v>
      </c>
      <c r="I44" s="3">
        <v>2916</v>
      </c>
      <c r="J44" s="3">
        <f>Tabulka1[[#This Row],[cena za aktuální objednávku bez DPH]]*2</f>
        <v>5832</v>
      </c>
      <c r="K44" s="16" t="s">
        <v>50</v>
      </c>
      <c r="L44" s="15" t="s">
        <v>64</v>
      </c>
      <c r="M44" s="11" t="s">
        <v>264</v>
      </c>
      <c r="N44" s="16" t="s">
        <v>95</v>
      </c>
    </row>
    <row r="45" spans="1:14" ht="120" x14ac:dyDescent="0.25">
      <c r="A45" s="4">
        <v>5451023</v>
      </c>
      <c r="B45" s="32" t="s">
        <v>265</v>
      </c>
      <c r="C45" s="46" t="s">
        <v>266</v>
      </c>
      <c r="D45" s="32" t="s">
        <v>267</v>
      </c>
      <c r="E45" s="46">
        <v>3541</v>
      </c>
      <c r="F45" s="32" t="s">
        <v>268</v>
      </c>
      <c r="G45" s="46" t="s">
        <v>269</v>
      </c>
      <c r="H45" s="46" t="s">
        <v>244</v>
      </c>
      <c r="I45" s="47">
        <v>4100</v>
      </c>
      <c r="J45" s="47">
        <v>4100</v>
      </c>
      <c r="K45" s="46" t="s">
        <v>50</v>
      </c>
      <c r="L45" s="15" t="s">
        <v>64</v>
      </c>
      <c r="M45" s="11" t="s">
        <v>271</v>
      </c>
      <c r="N45" t="s">
        <v>270</v>
      </c>
    </row>
    <row r="46" spans="1:14" ht="90" x14ac:dyDescent="0.25">
      <c r="A46" s="6" t="s">
        <v>272</v>
      </c>
      <c r="B46" s="6" t="s">
        <v>273</v>
      </c>
      <c r="C46" s="16" t="s">
        <v>72</v>
      </c>
      <c r="D46" s="16" t="s">
        <v>277</v>
      </c>
      <c r="E46" s="16" t="s">
        <v>76</v>
      </c>
      <c r="F46" s="11" t="s">
        <v>73</v>
      </c>
      <c r="G46" s="16" t="s">
        <v>274</v>
      </c>
      <c r="H46" s="10" t="s">
        <v>75</v>
      </c>
      <c r="I46" s="3">
        <v>14762</v>
      </c>
      <c r="J46" s="3">
        <v>14762</v>
      </c>
      <c r="K46" s="16" t="s">
        <v>25</v>
      </c>
      <c r="L46" s="15" t="s">
        <v>64</v>
      </c>
      <c r="M46" s="11" t="s">
        <v>279</v>
      </c>
      <c r="N46" t="s">
        <v>60</v>
      </c>
    </row>
    <row r="47" spans="1:14" x14ac:dyDescent="0.25">
      <c r="A47" s="16" t="s">
        <v>275</v>
      </c>
      <c r="B47" s="16" t="s">
        <v>276</v>
      </c>
      <c r="C47" s="16" t="s">
        <v>72</v>
      </c>
      <c r="D47" s="16" t="s">
        <v>278</v>
      </c>
      <c r="E47" s="16" t="s">
        <v>76</v>
      </c>
      <c r="F47" s="16" t="s">
        <v>73</v>
      </c>
      <c r="G47" s="16" t="s">
        <v>274</v>
      </c>
      <c r="H47" s="10" t="s">
        <v>75</v>
      </c>
      <c r="I47" s="3">
        <v>14762</v>
      </c>
      <c r="J47" s="3">
        <v>29524</v>
      </c>
      <c r="K47" s="16" t="s">
        <v>25</v>
      </c>
      <c r="L47" s="15" t="s">
        <v>64</v>
      </c>
      <c r="N47" t="s">
        <v>60</v>
      </c>
    </row>
    <row r="48" spans="1:14" ht="60" x14ac:dyDescent="0.25">
      <c r="A48" s="18">
        <v>68888</v>
      </c>
      <c r="B48" s="17" t="s">
        <v>280</v>
      </c>
      <c r="C48" s="16" t="s">
        <v>281</v>
      </c>
      <c r="D48" s="11" t="s">
        <v>282</v>
      </c>
      <c r="E48" s="16" t="s">
        <v>205</v>
      </c>
      <c r="F48" s="16" t="s">
        <v>204</v>
      </c>
      <c r="G48" s="16" t="s">
        <v>25</v>
      </c>
      <c r="H48" s="16"/>
      <c r="I48" s="3">
        <v>884</v>
      </c>
      <c r="J48" s="3">
        <f>884*5</f>
        <v>4420</v>
      </c>
      <c r="K48" s="16" t="s">
        <v>25</v>
      </c>
      <c r="L48" s="15" t="s">
        <v>64</v>
      </c>
      <c r="M48" s="48" t="s">
        <v>283</v>
      </c>
      <c r="N48" t="s">
        <v>226</v>
      </c>
    </row>
    <row r="49" spans="1:14" ht="90" x14ac:dyDescent="0.25">
      <c r="A49" s="20" t="s">
        <v>284</v>
      </c>
      <c r="B49" s="17" t="s">
        <v>285</v>
      </c>
      <c r="C49" s="16" t="s">
        <v>286</v>
      </c>
      <c r="D49" s="11" t="s">
        <v>287</v>
      </c>
      <c r="E49" s="16" t="s">
        <v>205</v>
      </c>
      <c r="F49" s="16" t="s">
        <v>288</v>
      </c>
      <c r="G49" s="16" t="s">
        <v>25</v>
      </c>
      <c r="H49" s="16"/>
      <c r="I49" s="3">
        <v>993</v>
      </c>
      <c r="J49" s="3">
        <v>993</v>
      </c>
      <c r="K49" s="16" t="s">
        <v>25</v>
      </c>
      <c r="L49" s="15" t="s">
        <v>64</v>
      </c>
      <c r="M49" s="11" t="s">
        <v>289</v>
      </c>
      <c r="N49" t="s">
        <v>226</v>
      </c>
    </row>
    <row r="50" spans="1:14" ht="195" x14ac:dyDescent="0.25">
      <c r="A50" s="49" t="s">
        <v>290</v>
      </c>
      <c r="B50" s="11" t="s">
        <v>291</v>
      </c>
      <c r="C50" s="16" t="s">
        <v>292</v>
      </c>
      <c r="D50" s="11" t="s">
        <v>294</v>
      </c>
      <c r="E50" s="16" t="s">
        <v>231</v>
      </c>
      <c r="F50" s="11" t="s">
        <v>307</v>
      </c>
      <c r="G50" s="11" t="s">
        <v>293</v>
      </c>
      <c r="H50" s="10" t="s">
        <v>295</v>
      </c>
      <c r="I50" s="3">
        <v>47495</v>
      </c>
      <c r="J50" s="42">
        <f>2*Tabulka1[[#This Row],[cena za aktuální objednávku bez DPH]]</f>
        <v>94990</v>
      </c>
      <c r="K50" s="16" t="s">
        <v>50</v>
      </c>
      <c r="L50" s="19" t="s">
        <v>64</v>
      </c>
      <c r="M50" s="11" t="s">
        <v>308</v>
      </c>
      <c r="N50" t="s">
        <v>237</v>
      </c>
    </row>
    <row r="51" spans="1:14" ht="60" x14ac:dyDescent="0.25">
      <c r="A51" s="4" t="s">
        <v>297</v>
      </c>
      <c r="B51" s="16" t="s">
        <v>298</v>
      </c>
      <c r="C51" s="16" t="s">
        <v>299</v>
      </c>
      <c r="D51" s="16" t="s">
        <v>73</v>
      </c>
      <c r="E51" s="16" t="s">
        <v>304</v>
      </c>
      <c r="F51" s="16" t="s">
        <v>300</v>
      </c>
      <c r="G51" s="16" t="s">
        <v>274</v>
      </c>
      <c r="H51" s="10" t="s">
        <v>75</v>
      </c>
      <c r="I51" s="3">
        <v>11230</v>
      </c>
      <c r="J51" s="8">
        <v>11230</v>
      </c>
      <c r="K51" s="16" t="s">
        <v>25</v>
      </c>
      <c r="L51" s="15" t="s">
        <v>64</v>
      </c>
      <c r="M51" s="7" t="s">
        <v>306</v>
      </c>
      <c r="N51" s="16" t="s">
        <v>60</v>
      </c>
    </row>
    <row r="52" spans="1:14" ht="60" x14ac:dyDescent="0.25">
      <c r="A52" s="4" t="s">
        <v>301</v>
      </c>
      <c r="B52" s="16" t="s">
        <v>302</v>
      </c>
      <c r="C52" s="16" t="s">
        <v>299</v>
      </c>
      <c r="D52" s="16" t="s">
        <v>73</v>
      </c>
      <c r="E52" s="16" t="s">
        <v>305</v>
      </c>
      <c r="F52" s="16" t="s">
        <v>303</v>
      </c>
      <c r="G52" s="16" t="s">
        <v>274</v>
      </c>
      <c r="H52" s="10" t="s">
        <v>75</v>
      </c>
      <c r="I52" s="3">
        <v>11230</v>
      </c>
      <c r="J52" s="8">
        <v>11230</v>
      </c>
      <c r="K52" s="16" t="s">
        <v>25</v>
      </c>
      <c r="L52" s="15" t="s">
        <v>64</v>
      </c>
      <c r="M52" s="7" t="s">
        <v>306</v>
      </c>
      <c r="N52" s="16" t="s">
        <v>60</v>
      </c>
    </row>
    <row r="53" spans="1:14" x14ac:dyDescent="0.25">
      <c r="A53" s="52"/>
      <c r="B53" s="50"/>
      <c r="C53" s="50"/>
      <c r="D53" s="50"/>
      <c r="E53" s="50"/>
      <c r="F53" s="50"/>
      <c r="G53" s="50"/>
      <c r="H53" s="50"/>
      <c r="I53" s="51"/>
      <c r="J53" s="51"/>
      <c r="K53" s="50"/>
      <c r="L53" s="50"/>
      <c r="M53" s="50"/>
      <c r="N53" s="50"/>
    </row>
  </sheetData>
  <hyperlinks>
    <hyperlink ref="N26" r:id="rId1" xr:uid="{8F64C741-6E1B-40A8-B173-FA61B86234E9}"/>
    <hyperlink ref="N27" r:id="rId2" display="mailto:Katerina.Poslusna@premier-research.com" xr:uid="{83FDBE97-BF41-4A55-A3F0-875D43E585EC}"/>
    <hyperlink ref="N28" r:id="rId3" display="mailto:Katerina.Poslusna@premier-research.com" xr:uid="{B9994AC2-43EB-4676-9F9F-FDC1275640EE}"/>
  </hyperlinks>
  <pageMargins left="0.70866141732283472" right="0.70866141732283472" top="0.78740157480314965" bottom="0.78740157480314965" header="0.31496062992125984" footer="0.31496062992125984"/>
  <pageSetup paperSize="8" scale="40" orientation="landscape" r:id="rId4"/>
  <legacy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Ondráčková Kateřina, Ing., MHA</dc:creator>
  <cp:lastModifiedBy>Zemánková Lenka, PharmDr., Ph.D.</cp:lastModifiedBy>
  <cp:lastPrinted>2023-10-04T09:55:19Z</cp:lastPrinted>
  <dcterms:created xsi:type="dcterms:W3CDTF">2023-09-07T10:46:55Z</dcterms:created>
  <dcterms:modified xsi:type="dcterms:W3CDTF">2024-01-05T08:41:44Z</dcterms:modified>
</cp:coreProperties>
</file>